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 tabRatio="656"/>
  </bookViews>
  <sheets>
    <sheet name="Sets data" sheetId="4" r:id="rId1"/>
    <sheet name="ESO Dungeon constants" sheetId="5" r:id="rId2"/>
    <sheet name="ESO zone constants" sheetId="7" r:id="rId3"/>
    <sheet name="ESO zone names" sheetId="11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1" hidden="1">'ESO Dungeon constants'!$A$2:$K$2</definedName>
    <definedName name="_xlnm._FilterDatabase" localSheetId="4" hidden="1">'ESO map constants'!$A$1:$J$35</definedName>
    <definedName name="_xlnm._FilterDatabase" localSheetId="5" hidden="1">'ESO wayshrine node constants'!$A$1:$O$392</definedName>
    <definedName name="_xlnm._FilterDatabase" localSheetId="2" hidden="1">'ESO zone constants'!$A$1:$O$750</definedName>
    <definedName name="_xlnm._FilterDatabase" localSheetId="3" hidden="1">'ESO zone names'!$A$1:$F$750</definedName>
    <definedName name="_xlnm._FilterDatabase" localSheetId="7" hidden="1">'LibSets constants'!#REF!</definedName>
    <definedName name="_xlnm._FilterDatabase" localSheetId="0" hidden="1">'Sets data'!$A$1:$AR$486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85" i="4" l="1"/>
  <c r="X384" i="4"/>
  <c r="X383" i="4"/>
  <c r="X73" i="4"/>
  <c r="F199" i="8"/>
  <c r="G196" i="8"/>
  <c r="G197" i="8"/>
  <c r="G198" i="8"/>
  <c r="E199" i="8"/>
  <c r="AB76" i="4"/>
  <c r="AB384" i="4"/>
  <c r="AC149" i="4"/>
  <c r="AB65" i="4"/>
  <c r="AC148" i="4"/>
  <c r="AB73" i="4"/>
  <c r="AB68" i="4"/>
  <c r="AB383" i="4"/>
  <c r="AC150" i="4"/>
  <c r="Y149" i="4"/>
  <c r="Y148" i="4"/>
  <c r="Y150" i="4"/>
  <c r="R76" i="4"/>
  <c r="S149" i="4"/>
  <c r="R65" i="4"/>
  <c r="S148" i="4"/>
  <c r="R73" i="4"/>
  <c r="R68" i="4"/>
  <c r="S150" i="4"/>
  <c r="U281" i="4"/>
  <c r="U278" i="4"/>
  <c r="U280" i="4"/>
  <c r="U286" i="4"/>
  <c r="AJ335" i="4"/>
  <c r="AJ82" i="4"/>
  <c r="AJ172" i="4"/>
  <c r="AJ4" i="4"/>
  <c r="AJ22" i="4"/>
  <c r="AJ63" i="4"/>
  <c r="AJ66" i="4"/>
  <c r="AJ213" i="4"/>
  <c r="AJ6" i="4"/>
  <c r="AJ150" i="4"/>
  <c r="AJ175" i="4"/>
  <c r="AJ25" i="4"/>
  <c r="AJ19" i="4"/>
  <c r="AJ77" i="4"/>
  <c r="AJ100" i="4"/>
  <c r="AJ336" i="4"/>
  <c r="AJ101" i="4"/>
  <c r="AJ35" i="4"/>
  <c r="AJ215" i="4"/>
  <c r="AJ275" i="4"/>
  <c r="AJ381" i="4"/>
  <c r="AJ282" i="4"/>
  <c r="AJ189" i="4"/>
  <c r="AJ343" i="4"/>
  <c r="AJ11" i="4"/>
  <c r="AJ111" i="4"/>
  <c r="AJ368" i="4"/>
  <c r="AJ365" i="4"/>
  <c r="AJ33" i="4"/>
  <c r="AJ243" i="4"/>
  <c r="AJ117" i="4"/>
  <c r="AJ151" i="4"/>
  <c r="AJ108" i="4"/>
  <c r="AJ346" i="4"/>
  <c r="AJ137" i="4"/>
  <c r="AJ291" i="4"/>
  <c r="AJ46" i="4"/>
  <c r="AJ262" i="4"/>
  <c r="AJ155" i="4"/>
  <c r="AJ178" i="4"/>
  <c r="AJ351" i="4"/>
  <c r="AJ328" i="4"/>
  <c r="AJ113" i="4"/>
  <c r="AJ134" i="4"/>
  <c r="AF335" i="4"/>
  <c r="AF82" i="4"/>
  <c r="AF172" i="4"/>
  <c r="AF4" i="4"/>
  <c r="AF22" i="4"/>
  <c r="AF63" i="4"/>
  <c r="AF66" i="4"/>
  <c r="AF213" i="4"/>
  <c r="AF6" i="4"/>
  <c r="AF150" i="4"/>
  <c r="AF175" i="4"/>
  <c r="AF25" i="4"/>
  <c r="AF236" i="4"/>
  <c r="AF19" i="4"/>
  <c r="AF77" i="4"/>
  <c r="AF100" i="4"/>
  <c r="AF336" i="4"/>
  <c r="AF101" i="4"/>
  <c r="AF35" i="4"/>
  <c r="AF215" i="4"/>
  <c r="AF275" i="4"/>
  <c r="AF381" i="4"/>
  <c r="AF282" i="4"/>
  <c r="AF189" i="4"/>
  <c r="AF343" i="4"/>
  <c r="AF11" i="4"/>
  <c r="AF111" i="4"/>
  <c r="AF368" i="4"/>
  <c r="AF365" i="4"/>
  <c r="AF33" i="4"/>
  <c r="AF243" i="4"/>
  <c r="AF117" i="4"/>
  <c r="AF151" i="4"/>
  <c r="AF108" i="4"/>
  <c r="AF346" i="4"/>
  <c r="AF137" i="4"/>
  <c r="AF291" i="4"/>
  <c r="AF46" i="4"/>
  <c r="AF262" i="4"/>
  <c r="AF155" i="4"/>
  <c r="AF178" i="4"/>
  <c r="AF351" i="4"/>
  <c r="AF328" i="4"/>
  <c r="AF113" i="4"/>
  <c r="AF134" i="4"/>
  <c r="AF388" i="4"/>
  <c r="AF295" i="4"/>
  <c r="AF269" i="4"/>
  <c r="AF353" i="4"/>
  <c r="AF317" i="4"/>
  <c r="AF311" i="4"/>
  <c r="AF224" i="4"/>
  <c r="AF391" i="4"/>
  <c r="AF187" i="4"/>
  <c r="AF383" i="4"/>
  <c r="AF162" i="4"/>
  <c r="AF319" i="4"/>
  <c r="AF313" i="4"/>
  <c r="AF279" i="4"/>
  <c r="AF386" i="4"/>
  <c r="AF94" i="4"/>
  <c r="AF323" i="4"/>
  <c r="AF58" i="4"/>
  <c r="AF325" i="4"/>
  <c r="AF85" i="4"/>
  <c r="AF300" i="4"/>
  <c r="AF276" i="4"/>
  <c r="AF41" i="4"/>
  <c r="AF107" i="4"/>
  <c r="AF352" i="4"/>
  <c r="AF20" i="4"/>
  <c r="AF118" i="4"/>
  <c r="AF316" i="4"/>
  <c r="AF310" i="4"/>
  <c r="AF273" i="4"/>
  <c r="AF8" i="4"/>
  <c r="AF270" i="4"/>
  <c r="AF120" i="4"/>
  <c r="AF315" i="4"/>
  <c r="AF309" i="4"/>
  <c r="AF294" i="4"/>
  <c r="AF261" i="4"/>
  <c r="AF115" i="4"/>
  <c r="AF287" i="4"/>
  <c r="AF5" i="4"/>
  <c r="AF42" i="4"/>
  <c r="AF83" i="4"/>
  <c r="AF52" i="4"/>
  <c r="AF110" i="4"/>
  <c r="AF293" i="4"/>
  <c r="AF102" i="4"/>
  <c r="AF181" i="4"/>
  <c r="AF64" i="4"/>
  <c r="AF132" i="4"/>
  <c r="AF170" i="4"/>
  <c r="AF140" i="4"/>
  <c r="AF166" i="4"/>
  <c r="AF188" i="4"/>
  <c r="AF145" i="4"/>
  <c r="AF418" i="4"/>
  <c r="AF68" i="4"/>
  <c r="AF389" i="4"/>
  <c r="AF199" i="4"/>
  <c r="AF10" i="4"/>
  <c r="AF290" i="4"/>
  <c r="AF205" i="4"/>
  <c r="AF7" i="4"/>
  <c r="AF304" i="4"/>
  <c r="AF379" i="4"/>
  <c r="AF207" i="4"/>
  <c r="AF357" i="4"/>
  <c r="AF219" i="4"/>
  <c r="AF179" i="4"/>
  <c r="AF216" i="4"/>
  <c r="AF329" i="4"/>
  <c r="AF106" i="4"/>
  <c r="AF271" i="4"/>
  <c r="AF354" i="4"/>
  <c r="AF242" i="4"/>
  <c r="AF235" i="4"/>
  <c r="AF330" i="4"/>
  <c r="AF292" i="4"/>
  <c r="AF218" i="4"/>
  <c r="AF345" i="4"/>
  <c r="AF43" i="4"/>
  <c r="AF347" i="4"/>
  <c r="AF81" i="4"/>
  <c r="AF15" i="4"/>
  <c r="AF121" i="4"/>
  <c r="AF214" i="4"/>
  <c r="AF204" i="4"/>
  <c r="AF39" i="4"/>
  <c r="AF103" i="4"/>
  <c r="AF59" i="4"/>
  <c r="AF61" i="4"/>
  <c r="AF182" i="4"/>
  <c r="AF229" i="4"/>
  <c r="AF377" i="4"/>
  <c r="AF228" i="4"/>
  <c r="AF116" i="4"/>
  <c r="AF210" i="4"/>
  <c r="AF286" i="4"/>
  <c r="AF363" i="4"/>
  <c r="AF146" i="4"/>
  <c r="AF227" i="4"/>
  <c r="AF303" i="4"/>
  <c r="AF285" i="4"/>
  <c r="AF289" i="4"/>
  <c r="AF250" i="4"/>
  <c r="AF350" i="4"/>
  <c r="AF157" i="4"/>
  <c r="AF298" i="4"/>
  <c r="AF73" i="4"/>
  <c r="AF280" i="4"/>
  <c r="AF263" i="4"/>
  <c r="AF18" i="4"/>
  <c r="AF221" i="4"/>
  <c r="AF201" i="4"/>
  <c r="AF40" i="4"/>
  <c r="AF258" i="4"/>
  <c r="AF173" i="4"/>
  <c r="AF164" i="4"/>
  <c r="AF198" i="4"/>
  <c r="AF257" i="4"/>
  <c r="AF90" i="4"/>
  <c r="AF253" i="4"/>
  <c r="AF308" i="4"/>
  <c r="AF138" i="4"/>
  <c r="AF193" i="4"/>
  <c r="AF306" i="4"/>
  <c r="AF84" i="4"/>
  <c r="AF29" i="4"/>
  <c r="AF337" i="4"/>
  <c r="AF176" i="4"/>
  <c r="AF195" i="4"/>
  <c r="AF284" i="4"/>
  <c r="AF144" i="4"/>
  <c r="AF305" i="4"/>
  <c r="AF259" i="4"/>
  <c r="AF362" i="4"/>
  <c r="AF321" i="4"/>
  <c r="AF75" i="4"/>
  <c r="AF153" i="4"/>
  <c r="AF356" i="4"/>
  <c r="AF211" i="4"/>
  <c r="AF375" i="4"/>
  <c r="AF154" i="4"/>
  <c r="AF348" i="4"/>
  <c r="AF192" i="4"/>
  <c r="AF185" i="4"/>
  <c r="AF247" i="4"/>
  <c r="AF355" i="4"/>
  <c r="AF79" i="4"/>
  <c r="AF142" i="4"/>
  <c r="AF255" i="4"/>
  <c r="AF17" i="4"/>
  <c r="AF32" i="4"/>
  <c r="AF93" i="4"/>
  <c r="AF141" i="4"/>
  <c r="AF23" i="4"/>
  <c r="AF53" i="4"/>
  <c r="AF27" i="4"/>
  <c r="AF148" i="4"/>
  <c r="AF334" i="4"/>
  <c r="AF72" i="4"/>
  <c r="AF54" i="4"/>
  <c r="AF239" i="4"/>
  <c r="AF65" i="4"/>
  <c r="AF161" i="4"/>
  <c r="AF180" i="4"/>
  <c r="AF203" i="4"/>
  <c r="AF339" i="4"/>
  <c r="AF340" i="4"/>
  <c r="AF369" i="4"/>
  <c r="AF341" i="4"/>
  <c r="AF374" i="4"/>
  <c r="AF370" i="4"/>
  <c r="AF371" i="4"/>
  <c r="AF342" i="4"/>
  <c r="AF372" i="4"/>
  <c r="AF373" i="4"/>
  <c r="AF419" i="4"/>
  <c r="AF420" i="4"/>
  <c r="AF421" i="4"/>
  <c r="AF422" i="4"/>
  <c r="AF177" i="4"/>
  <c r="AF168" i="4"/>
  <c r="AF318" i="4"/>
  <c r="AF312" i="4"/>
  <c r="AF288" i="4"/>
  <c r="AF232" i="4"/>
  <c r="AF248" i="4"/>
  <c r="AF299" i="4"/>
  <c r="AF123" i="4"/>
  <c r="AF152" i="4"/>
  <c r="AF36" i="4"/>
  <c r="AF326" i="4"/>
  <c r="AF9" i="4"/>
  <c r="AF327" i="4"/>
  <c r="AF267" i="4"/>
  <c r="AF67" i="4"/>
  <c r="AF122" i="4"/>
  <c r="AF358" i="4"/>
  <c r="AF322" i="4"/>
  <c r="AF50" i="4"/>
  <c r="AF265" i="4"/>
  <c r="AF89" i="4"/>
  <c r="AF169" i="4"/>
  <c r="AF149" i="4"/>
  <c r="AF97" i="4"/>
  <c r="AF99" i="4"/>
  <c r="AF194" i="4"/>
  <c r="AF57" i="4"/>
  <c r="AF69" i="4"/>
  <c r="AF47" i="4"/>
  <c r="AF28" i="4"/>
  <c r="AF196" i="4"/>
  <c r="AF80" i="4"/>
  <c r="AF91" i="4"/>
  <c r="AF349" i="4"/>
  <c r="AF160" i="4"/>
  <c r="AF380" i="4"/>
  <c r="AF139" i="4"/>
  <c r="AF234" i="4"/>
  <c r="AF226" i="4"/>
  <c r="AF384" i="4"/>
  <c r="AF71" i="4"/>
  <c r="AF223" i="4"/>
  <c r="AF70" i="4"/>
  <c r="AF12" i="4"/>
  <c r="AF51" i="4"/>
  <c r="AF277" i="4"/>
  <c r="AF45" i="4"/>
  <c r="AF30" i="4"/>
  <c r="AF48" i="4"/>
  <c r="AF220" i="4"/>
  <c r="AF76" i="4"/>
  <c r="AF246" i="4"/>
  <c r="AF163" i="4"/>
  <c r="AF167" i="4"/>
  <c r="AF112" i="4"/>
  <c r="AF114" i="4"/>
  <c r="AF14" i="4"/>
  <c r="AF206" i="4"/>
  <c r="AF245" i="4"/>
  <c r="AF225" i="4"/>
  <c r="AF333" i="4"/>
  <c r="AF366" i="4"/>
  <c r="AF62" i="4"/>
  <c r="AF95" i="4"/>
  <c r="AF136" i="4"/>
  <c r="AF359" i="4"/>
  <c r="AF55" i="4"/>
  <c r="AF156" i="4"/>
  <c r="AF364" i="4"/>
  <c r="AF251" i="4"/>
  <c r="AF252" i="4"/>
  <c r="AF244" i="4"/>
  <c r="AF241" i="4"/>
  <c r="AF367" i="4"/>
  <c r="AF37" i="4"/>
  <c r="AF268" i="4"/>
  <c r="AF378" i="4"/>
  <c r="AF74" i="4"/>
  <c r="AF159" i="4"/>
  <c r="AF230" i="4"/>
  <c r="AF256" i="4"/>
  <c r="AF49" i="4"/>
  <c r="AF133" i="4"/>
  <c r="AF158" i="4"/>
  <c r="AF222" i="4"/>
  <c r="AF264" i="4"/>
  <c r="AF238" i="4"/>
  <c r="AF382" i="4"/>
  <c r="AF38" i="4"/>
  <c r="AF190" i="4"/>
  <c r="AF186" i="4"/>
  <c r="AF78" i="4"/>
  <c r="AF96" i="4"/>
  <c r="AF34" i="4"/>
  <c r="AF44" i="4"/>
  <c r="AF392" i="4"/>
  <c r="AF393" i="4"/>
  <c r="AF394" i="4"/>
  <c r="AF395" i="4"/>
  <c r="AF396" i="4"/>
  <c r="AF397" i="4"/>
  <c r="AF398" i="4"/>
  <c r="AF399" i="4"/>
  <c r="AF400" i="4"/>
  <c r="AF401" i="4"/>
  <c r="AF402" i="4"/>
  <c r="AF403" i="4"/>
  <c r="AF404" i="4"/>
  <c r="AF405" i="4"/>
  <c r="AF406" i="4"/>
  <c r="AF407" i="4"/>
  <c r="AF408" i="4"/>
  <c r="AF409" i="4"/>
  <c r="AF410" i="4"/>
  <c r="AF411" i="4"/>
  <c r="AF412" i="4"/>
  <c r="AF413" i="4"/>
  <c r="AF414" i="4"/>
  <c r="AF415" i="4"/>
  <c r="AF416" i="4"/>
  <c r="AF417" i="4"/>
  <c r="AF31" i="4"/>
  <c r="AF233" i="4"/>
  <c r="AF104" i="4"/>
  <c r="AF209" i="4"/>
  <c r="AF13" i="4"/>
  <c r="AF324" i="4"/>
  <c r="AF301" i="4"/>
  <c r="AF320" i="4"/>
  <c r="AF314" i="4"/>
  <c r="AF266" i="4"/>
  <c r="AF390" i="4"/>
  <c r="AF254" i="4"/>
  <c r="AF165" i="4"/>
  <c r="AF56" i="4"/>
  <c r="AF296" i="4"/>
  <c r="AF260" i="4"/>
  <c r="AF98" i="4"/>
  <c r="AF231" i="4"/>
  <c r="AF174" i="4"/>
  <c r="AF184" i="4"/>
  <c r="AF135" i="4"/>
  <c r="AF124" i="4"/>
  <c r="AF191" i="4"/>
  <c r="AF21" i="4"/>
  <c r="AF86" i="4"/>
  <c r="AF376" i="4"/>
  <c r="AF297" i="4"/>
  <c r="AF129" i="4"/>
  <c r="AF130" i="4"/>
  <c r="AF131" i="4"/>
  <c r="AF307" i="4"/>
  <c r="AF143" i="4"/>
  <c r="AF237" i="4"/>
  <c r="AF240" i="4"/>
  <c r="AF26" i="4"/>
  <c r="AF278" i="4"/>
  <c r="AF202" i="4"/>
  <c r="AF385" i="4"/>
  <c r="AF212" i="4"/>
  <c r="AF109" i="4"/>
  <c r="AF338" i="4"/>
  <c r="AF2" i="4"/>
  <c r="AF387" i="4"/>
  <c r="AF208" i="4"/>
  <c r="AF197" i="4"/>
  <c r="AF147" i="4"/>
  <c r="AF16" i="4"/>
  <c r="AF360" i="4"/>
  <c r="AF344" i="4"/>
  <c r="AF283" i="4"/>
  <c r="AF272" i="4"/>
  <c r="AF92" i="4"/>
  <c r="AF274" i="4"/>
  <c r="AF200" i="4"/>
  <c r="AF126" i="4"/>
  <c r="AF125" i="4"/>
  <c r="AF127" i="4"/>
  <c r="AF128" i="4"/>
  <c r="AF24" i="4"/>
  <c r="AF217" i="4"/>
  <c r="AF361" i="4"/>
  <c r="AF87" i="4"/>
  <c r="AF60" i="4"/>
  <c r="AF171" i="4"/>
  <c r="AF183" i="4"/>
  <c r="AF331" i="4"/>
  <c r="AF119" i="4"/>
  <c r="AF3" i="4"/>
  <c r="AF281" i="4"/>
  <c r="AF105" i="4"/>
  <c r="AF88" i="4"/>
  <c r="AF249" i="4"/>
  <c r="AF302" i="4"/>
  <c r="AF423" i="4"/>
  <c r="AF424" i="4"/>
  <c r="AF425" i="4"/>
  <c r="AF426" i="4"/>
  <c r="AF427" i="4"/>
  <c r="AF428" i="4"/>
  <c r="AF429" i="4"/>
  <c r="AF430" i="4"/>
  <c r="AF431" i="4"/>
  <c r="AF432" i="4"/>
  <c r="AF433" i="4"/>
  <c r="AF434" i="4"/>
  <c r="AF435" i="4"/>
  <c r="AF436" i="4"/>
  <c r="AF437" i="4"/>
  <c r="AF438" i="4"/>
  <c r="AF439" i="4"/>
  <c r="AF440" i="4"/>
  <c r="AF441" i="4"/>
  <c r="AF442" i="4"/>
  <c r="AF443" i="4"/>
  <c r="AF444" i="4"/>
  <c r="AF445" i="4"/>
  <c r="AF446" i="4"/>
  <c r="AF447" i="4"/>
  <c r="AF448" i="4"/>
  <c r="AF449" i="4"/>
  <c r="AF450" i="4"/>
  <c r="AF451" i="4"/>
  <c r="AF452" i="4"/>
  <c r="AF453" i="4"/>
  <c r="AF454" i="4"/>
  <c r="AF455" i="4"/>
  <c r="AF456" i="4"/>
  <c r="AF457" i="4"/>
  <c r="AF458" i="4"/>
  <c r="AF459" i="4"/>
  <c r="AF460" i="4"/>
  <c r="AF461" i="4"/>
  <c r="AF462" i="4"/>
  <c r="AF463" i="4"/>
  <c r="AF464" i="4"/>
  <c r="AF465" i="4"/>
  <c r="AF466" i="4"/>
  <c r="AF467" i="4"/>
  <c r="AF468" i="4"/>
  <c r="AF469" i="4"/>
  <c r="AF470" i="4"/>
  <c r="AF471" i="4"/>
  <c r="AF472" i="4"/>
  <c r="AF473" i="4"/>
  <c r="AF474" i="4"/>
  <c r="AF475" i="4"/>
  <c r="AF476" i="4"/>
  <c r="AF477" i="4"/>
  <c r="AF478" i="4"/>
  <c r="AF479" i="4"/>
  <c r="AF480" i="4"/>
  <c r="AF481" i="4"/>
  <c r="AF482" i="4"/>
  <c r="AF483" i="4"/>
  <c r="AF484" i="4"/>
  <c r="AF485" i="4"/>
  <c r="AF486" i="4"/>
  <c r="AB335" i="4"/>
  <c r="AB82" i="4"/>
  <c r="AB172" i="4"/>
  <c r="AB4" i="4"/>
  <c r="AB22" i="4"/>
  <c r="AB66" i="4"/>
  <c r="AB213" i="4"/>
  <c r="AB6" i="4"/>
  <c r="AB175" i="4"/>
  <c r="AB236" i="4"/>
  <c r="AB19" i="4"/>
  <c r="AB77" i="4"/>
  <c r="AB100" i="4"/>
  <c r="AB336" i="4"/>
  <c r="AB101" i="4"/>
  <c r="AB215" i="4"/>
  <c r="AB381" i="4"/>
  <c r="AB282" i="4"/>
  <c r="AB189" i="4"/>
  <c r="AB343" i="4"/>
  <c r="AB11" i="4"/>
  <c r="AB111" i="4"/>
  <c r="AB368" i="4"/>
  <c r="AB365" i="4"/>
  <c r="AB33" i="4"/>
  <c r="AB243" i="4"/>
  <c r="AB117" i="4"/>
  <c r="AB151" i="4"/>
  <c r="AB108" i="4"/>
  <c r="AB346" i="4"/>
  <c r="AB137" i="4"/>
  <c r="AB291" i="4"/>
  <c r="AB46" i="4"/>
  <c r="AB262" i="4"/>
  <c r="AB155" i="4"/>
  <c r="AB178" i="4"/>
  <c r="AB351" i="4"/>
  <c r="AB328" i="4"/>
  <c r="AB113" i="4"/>
  <c r="AB134" i="4"/>
  <c r="AB388" i="4"/>
  <c r="AB295" i="4"/>
  <c r="AB269" i="4"/>
  <c r="AB353" i="4"/>
  <c r="AB317" i="4"/>
  <c r="AB311" i="4"/>
  <c r="AB224" i="4"/>
  <c r="AB391" i="4"/>
  <c r="AB162" i="4"/>
  <c r="AB319" i="4"/>
  <c r="AB313" i="4"/>
  <c r="AB279" i="4"/>
  <c r="AB386" i="4"/>
  <c r="AB94" i="4"/>
  <c r="AB323" i="4"/>
  <c r="AB58" i="4"/>
  <c r="AB325" i="4"/>
  <c r="AB85" i="4"/>
  <c r="AB300" i="4"/>
  <c r="AB41" i="4"/>
  <c r="AB107" i="4"/>
  <c r="AB352" i="4"/>
  <c r="AB118" i="4"/>
  <c r="AB316" i="4"/>
  <c r="AB310" i="4"/>
  <c r="AB273" i="4"/>
  <c r="AB8" i="4"/>
  <c r="AB270" i="4"/>
  <c r="AB120" i="4"/>
  <c r="AB315" i="4"/>
  <c r="AB309" i="4"/>
  <c r="AB294" i="4"/>
  <c r="AB261" i="4"/>
  <c r="AB115" i="4"/>
  <c r="AB287" i="4"/>
  <c r="AB5" i="4"/>
  <c r="AB42" i="4"/>
  <c r="AB83" i="4"/>
  <c r="AB52" i="4"/>
  <c r="AB110" i="4"/>
  <c r="AB293" i="4"/>
  <c r="AB102" i="4"/>
  <c r="AB181" i="4"/>
  <c r="AB64" i="4"/>
  <c r="AB132" i="4"/>
  <c r="AB170" i="4"/>
  <c r="AB140" i="4"/>
  <c r="AB166" i="4"/>
  <c r="AB418" i="4"/>
  <c r="AB389" i="4"/>
  <c r="AB199" i="4"/>
  <c r="AB10" i="4"/>
  <c r="AB290" i="4"/>
  <c r="AB205" i="4"/>
  <c r="AB7" i="4"/>
  <c r="AB379" i="4"/>
  <c r="AB207" i="4"/>
  <c r="AB357" i="4"/>
  <c r="AB219" i="4"/>
  <c r="AB179" i="4"/>
  <c r="AB216" i="4"/>
  <c r="AB329" i="4"/>
  <c r="AB106" i="4"/>
  <c r="AB271" i="4"/>
  <c r="AB354" i="4"/>
  <c r="AB242" i="4"/>
  <c r="AB235" i="4"/>
  <c r="AB330" i="4"/>
  <c r="AB292" i="4"/>
  <c r="AB218" i="4"/>
  <c r="AB345" i="4"/>
  <c r="AB43" i="4"/>
  <c r="AB347" i="4"/>
  <c r="AB81" i="4"/>
  <c r="AB15" i="4"/>
  <c r="AB121" i="4"/>
  <c r="AB214" i="4"/>
  <c r="AB204" i="4"/>
  <c r="AB39" i="4"/>
  <c r="AB103" i="4"/>
  <c r="AB182" i="4"/>
  <c r="AB229" i="4"/>
  <c r="AB377" i="4"/>
  <c r="AB228" i="4"/>
  <c r="AB116" i="4"/>
  <c r="AB210" i="4"/>
  <c r="AB286" i="4"/>
  <c r="AB363" i="4"/>
  <c r="AB227" i="4"/>
  <c r="AB285" i="4"/>
  <c r="AB289" i="4"/>
  <c r="AB250" i="4"/>
  <c r="AB350" i="4"/>
  <c r="AB157" i="4"/>
  <c r="AB298" i="4"/>
  <c r="AB280" i="4"/>
  <c r="AB263" i="4"/>
  <c r="AB18" i="4"/>
  <c r="AB221" i="4"/>
  <c r="AB40" i="4"/>
  <c r="AB258" i="4"/>
  <c r="AB164" i="4"/>
  <c r="AB198" i="4"/>
  <c r="AB257" i="4"/>
  <c r="AB90" i="4"/>
  <c r="AB253" i="4"/>
  <c r="AB308" i="4"/>
  <c r="AB138" i="4"/>
  <c r="AB193" i="4"/>
  <c r="AB306" i="4"/>
  <c r="AB84" i="4"/>
  <c r="AB337" i="4"/>
  <c r="AB176" i="4"/>
  <c r="AB195" i="4"/>
  <c r="AB284" i="4"/>
  <c r="AB144" i="4"/>
  <c r="AB259" i="4"/>
  <c r="AB362" i="4"/>
  <c r="AB321" i="4"/>
  <c r="AB75" i="4"/>
  <c r="AB153" i="4"/>
  <c r="AB356" i="4"/>
  <c r="AB211" i="4"/>
  <c r="AB375" i="4"/>
  <c r="AB154" i="4"/>
  <c r="AB348" i="4"/>
  <c r="AB192" i="4"/>
  <c r="AB247" i="4"/>
  <c r="AB355" i="4"/>
  <c r="AB79" i="4"/>
  <c r="AB142" i="4"/>
  <c r="AB255" i="4"/>
  <c r="AB17" i="4"/>
  <c r="AB93" i="4"/>
  <c r="AB141" i="4"/>
  <c r="AB53" i="4"/>
  <c r="AB27" i="4"/>
  <c r="AB72" i="4"/>
  <c r="AB239" i="4"/>
  <c r="AB161" i="4"/>
  <c r="AB180" i="4"/>
  <c r="AB339" i="4"/>
  <c r="AB340" i="4"/>
  <c r="AB369" i="4"/>
  <c r="AB341" i="4"/>
  <c r="AB374" i="4"/>
  <c r="AB370" i="4"/>
  <c r="AB371" i="4"/>
  <c r="AB342" i="4"/>
  <c r="AB372" i="4"/>
  <c r="AB373" i="4"/>
  <c r="AB419" i="4"/>
  <c r="AB420" i="4"/>
  <c r="AB421" i="4"/>
  <c r="AB422" i="4"/>
  <c r="AB177" i="4"/>
  <c r="AB168" i="4"/>
  <c r="AB318" i="4"/>
  <c r="AB312" i="4"/>
  <c r="AB288" i="4"/>
  <c r="AB232" i="4"/>
  <c r="AB248" i="4"/>
  <c r="AB299" i="4"/>
  <c r="AB123" i="4"/>
  <c r="AB152" i="4"/>
  <c r="AB36" i="4"/>
  <c r="AB326" i="4"/>
  <c r="AB9" i="4"/>
  <c r="AB327" i="4"/>
  <c r="AB267" i="4"/>
  <c r="AB67" i="4"/>
  <c r="AB122" i="4"/>
  <c r="AB358" i="4"/>
  <c r="AB322" i="4"/>
  <c r="AB50" i="4"/>
  <c r="AB265" i="4"/>
  <c r="AB89" i="4"/>
  <c r="AB169" i="4"/>
  <c r="AB97" i="4"/>
  <c r="AB99" i="4"/>
  <c r="AB194" i="4"/>
  <c r="AB57" i="4"/>
  <c r="AB69" i="4"/>
  <c r="AB47" i="4"/>
  <c r="AB28" i="4"/>
  <c r="AB196" i="4"/>
  <c r="AB80" i="4"/>
  <c r="AB91" i="4"/>
  <c r="AB349" i="4"/>
  <c r="AB160" i="4"/>
  <c r="AB380" i="4"/>
  <c r="AB139" i="4"/>
  <c r="AB234" i="4"/>
  <c r="AB226" i="4"/>
  <c r="AB71" i="4"/>
  <c r="AB223" i="4"/>
  <c r="AB70" i="4"/>
  <c r="AB12" i="4"/>
  <c r="AB51" i="4"/>
  <c r="AB45" i="4"/>
  <c r="AB30" i="4"/>
  <c r="AB48" i="4"/>
  <c r="AB220" i="4"/>
  <c r="AB246" i="4"/>
  <c r="AB163" i="4"/>
  <c r="AB167" i="4"/>
  <c r="AB112" i="4"/>
  <c r="AB114" i="4"/>
  <c r="AB14" i="4"/>
  <c r="AB206" i="4"/>
  <c r="AB245" i="4"/>
  <c r="AB225" i="4"/>
  <c r="AB366" i="4"/>
  <c r="AB95" i="4"/>
  <c r="AB136" i="4"/>
  <c r="AB359" i="4"/>
  <c r="AB156" i="4"/>
  <c r="AB364" i="4"/>
  <c r="AB251" i="4"/>
  <c r="AB252" i="4"/>
  <c r="AB244" i="4"/>
  <c r="AB241" i="4"/>
  <c r="AB367" i="4"/>
  <c r="AB37" i="4"/>
  <c r="AB268" i="4"/>
  <c r="AB378" i="4"/>
  <c r="AB74" i="4"/>
  <c r="AB159" i="4"/>
  <c r="AB230" i="4"/>
  <c r="AB256" i="4"/>
  <c r="AB49" i="4"/>
  <c r="AB133" i="4"/>
  <c r="AB158" i="4"/>
  <c r="AB222" i="4"/>
  <c r="AB264" i="4"/>
  <c r="AB238" i="4"/>
  <c r="AB382" i="4"/>
  <c r="AB38" i="4"/>
  <c r="AB190" i="4"/>
  <c r="AB78" i="4"/>
  <c r="AB96" i="4"/>
  <c r="AB34" i="4"/>
  <c r="AB44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31" i="4"/>
  <c r="AB233" i="4"/>
  <c r="AB104" i="4"/>
  <c r="AB209" i="4"/>
  <c r="AB13" i="4"/>
  <c r="AB324" i="4"/>
  <c r="AB301" i="4"/>
  <c r="AB320" i="4"/>
  <c r="AB314" i="4"/>
  <c r="AB266" i="4"/>
  <c r="AB390" i="4"/>
  <c r="AB254" i="4"/>
  <c r="AB165" i="4"/>
  <c r="AB296" i="4"/>
  <c r="AB260" i="4"/>
  <c r="AB98" i="4"/>
  <c r="AB231" i="4"/>
  <c r="AB184" i="4"/>
  <c r="AB124" i="4"/>
  <c r="AB191" i="4"/>
  <c r="AB86" i="4"/>
  <c r="AB376" i="4"/>
  <c r="AB297" i="4"/>
  <c r="AB129" i="4"/>
  <c r="AB130" i="4"/>
  <c r="AB131" i="4"/>
  <c r="AB307" i="4"/>
  <c r="AB143" i="4"/>
  <c r="AB237" i="4"/>
  <c r="AB240" i="4"/>
  <c r="AB278" i="4"/>
  <c r="AB385" i="4"/>
  <c r="AB212" i="4"/>
  <c r="AB109" i="4"/>
  <c r="AB338" i="4"/>
  <c r="AB2" i="4"/>
  <c r="AB387" i="4"/>
  <c r="AB208" i="4"/>
  <c r="AB197" i="4"/>
  <c r="AB16" i="4"/>
  <c r="AB360" i="4"/>
  <c r="AB344" i="4"/>
  <c r="AB283" i="4"/>
  <c r="AB272" i="4"/>
  <c r="AB92" i="4"/>
  <c r="AB274" i="4"/>
  <c r="AB200" i="4"/>
  <c r="AB126" i="4"/>
  <c r="AB125" i="4"/>
  <c r="AB127" i="4"/>
  <c r="AB217" i="4"/>
  <c r="AB361" i="4"/>
  <c r="AB87" i="4"/>
  <c r="AB171" i="4"/>
  <c r="AB183" i="4"/>
  <c r="AB331" i="4"/>
  <c r="AB119" i="4"/>
  <c r="AB3" i="4"/>
  <c r="AB281" i="4"/>
  <c r="AB105" i="4"/>
  <c r="AB88" i="4"/>
  <c r="AB249" i="4"/>
  <c r="AB302" i="4"/>
  <c r="AB423" i="4"/>
  <c r="AB424" i="4"/>
  <c r="AB425" i="4"/>
  <c r="AB426" i="4"/>
  <c r="AB427" i="4"/>
  <c r="AB428" i="4"/>
  <c r="AB429" i="4"/>
  <c r="AB430" i="4"/>
  <c r="AB431" i="4"/>
  <c r="AB432" i="4"/>
  <c r="AB433" i="4"/>
  <c r="AB434" i="4"/>
  <c r="AB435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450" i="4"/>
  <c r="AB451" i="4"/>
  <c r="AB452" i="4"/>
  <c r="AB453" i="4"/>
  <c r="AB454" i="4"/>
  <c r="AB455" i="4"/>
  <c r="AB456" i="4"/>
  <c r="AB457" i="4"/>
  <c r="AB458" i="4"/>
  <c r="AB459" i="4"/>
  <c r="AB460" i="4"/>
  <c r="AB461" i="4"/>
  <c r="AB462" i="4"/>
  <c r="AB463" i="4"/>
  <c r="AB464" i="4"/>
  <c r="AB465" i="4"/>
  <c r="AB466" i="4"/>
  <c r="AB467" i="4"/>
  <c r="AB468" i="4"/>
  <c r="AB469" i="4"/>
  <c r="AB470" i="4"/>
  <c r="AB471" i="4"/>
  <c r="AB472" i="4"/>
  <c r="AB473" i="4"/>
  <c r="AB474" i="4"/>
  <c r="AB475" i="4"/>
  <c r="AB476" i="4"/>
  <c r="AB477" i="4"/>
  <c r="AB478" i="4"/>
  <c r="AB479" i="4"/>
  <c r="AB480" i="4"/>
  <c r="AB481" i="4"/>
  <c r="AB482" i="4"/>
  <c r="AB483" i="4"/>
  <c r="AB484" i="4"/>
  <c r="AB485" i="4"/>
  <c r="AB486" i="4"/>
  <c r="AJ332" i="4"/>
  <c r="AF332" i="4"/>
  <c r="AJ105" i="4"/>
  <c r="AJ281" i="4"/>
  <c r="AJ119" i="4"/>
  <c r="AJ171" i="4"/>
  <c r="AJ200" i="4"/>
  <c r="AJ92" i="4"/>
  <c r="AJ283" i="4"/>
  <c r="AJ147" i="4"/>
  <c r="AJ197" i="4"/>
  <c r="AJ208" i="4"/>
  <c r="AJ338" i="4"/>
  <c r="AJ109" i="4"/>
  <c r="AJ278" i="4"/>
  <c r="AJ191" i="4"/>
  <c r="AJ124" i="4"/>
  <c r="AJ98" i="4"/>
  <c r="AJ314" i="4"/>
  <c r="AJ320" i="4"/>
  <c r="AJ324" i="4"/>
  <c r="AJ209" i="4"/>
  <c r="AJ31" i="4"/>
  <c r="AJ44" i="4"/>
  <c r="AJ96" i="4"/>
  <c r="AJ78" i="4"/>
  <c r="AJ367" i="4"/>
  <c r="AJ364" i="4"/>
  <c r="AJ366" i="4"/>
  <c r="AJ112" i="4"/>
  <c r="AJ167" i="4"/>
  <c r="AJ48" i="4"/>
  <c r="AJ70" i="4"/>
  <c r="AJ196" i="4"/>
  <c r="AJ57" i="4"/>
  <c r="AJ194" i="4"/>
  <c r="AJ99" i="4"/>
  <c r="AJ97" i="4"/>
  <c r="AJ169" i="4"/>
  <c r="AJ89" i="4"/>
  <c r="AJ322" i="4"/>
  <c r="AJ122" i="4"/>
  <c r="AJ327" i="4"/>
  <c r="AJ326" i="4"/>
  <c r="AJ152" i="4"/>
  <c r="AJ123" i="4"/>
  <c r="AJ312" i="4"/>
  <c r="AJ318" i="4"/>
  <c r="AJ168" i="4"/>
  <c r="AJ342" i="4"/>
  <c r="AJ341" i="4"/>
  <c r="AJ340" i="4"/>
  <c r="AJ339" i="4"/>
  <c r="AJ355" i="4"/>
  <c r="AJ192" i="4"/>
  <c r="AJ356" i="4"/>
  <c r="AJ153" i="4"/>
  <c r="AJ321" i="4"/>
  <c r="AJ284" i="4"/>
  <c r="AJ195" i="4"/>
  <c r="AJ337" i="4"/>
  <c r="AJ193" i="4"/>
  <c r="AJ90" i="4"/>
  <c r="AJ198" i="4"/>
  <c r="AJ40" i="4"/>
  <c r="AJ280" i="4"/>
  <c r="AJ285" i="4"/>
  <c r="AJ146" i="4"/>
  <c r="AJ363" i="4"/>
  <c r="AJ286" i="4"/>
  <c r="AJ210" i="4"/>
  <c r="AJ116" i="4"/>
  <c r="AJ121" i="4"/>
  <c r="AJ81" i="4"/>
  <c r="AJ354" i="4"/>
  <c r="AJ106" i="4"/>
  <c r="AJ207" i="4"/>
  <c r="AJ199" i="4"/>
  <c r="AJ145" i="4"/>
  <c r="AJ170" i="4"/>
  <c r="AJ64" i="4"/>
  <c r="AJ110" i="4"/>
  <c r="AJ309" i="4"/>
  <c r="AJ315" i="4"/>
  <c r="AJ120" i="4"/>
  <c r="AJ8" i="4"/>
  <c r="AJ310" i="4"/>
  <c r="AJ316" i="4"/>
  <c r="AJ118" i="4"/>
  <c r="AJ107" i="4"/>
  <c r="AJ85" i="4"/>
  <c r="AJ325" i="4"/>
  <c r="AJ323" i="4"/>
  <c r="AJ94" i="4"/>
  <c r="AJ279" i="4"/>
  <c r="R365" i="4"/>
  <c r="R368" i="4"/>
  <c r="R101" i="4"/>
  <c r="R100" i="4"/>
  <c r="R323" i="4"/>
  <c r="R325" i="4"/>
  <c r="R316" i="4"/>
  <c r="R310" i="4"/>
  <c r="R315" i="4"/>
  <c r="R309" i="4"/>
  <c r="R354" i="4"/>
  <c r="R286" i="4"/>
  <c r="R363" i="4"/>
  <c r="R280" i="4"/>
  <c r="R337" i="4"/>
  <c r="R321" i="4"/>
  <c r="R356" i="4"/>
  <c r="R355" i="4"/>
  <c r="R339" i="4"/>
  <c r="R340" i="4"/>
  <c r="R341" i="4"/>
  <c r="R342" i="4"/>
  <c r="R318" i="4"/>
  <c r="R312" i="4"/>
  <c r="R326" i="4"/>
  <c r="R327" i="4"/>
  <c r="R322" i="4"/>
  <c r="R97" i="4"/>
  <c r="R99" i="4"/>
  <c r="R366" i="4"/>
  <c r="R364" i="4"/>
  <c r="R367" i="4"/>
  <c r="R96" i="4"/>
  <c r="R324" i="4"/>
  <c r="R320" i="4"/>
  <c r="R314" i="4"/>
  <c r="R98" i="4"/>
  <c r="R278" i="4"/>
  <c r="R338" i="4"/>
  <c r="R281" i="4"/>
  <c r="J2" i="7"/>
  <c r="K2" i="7"/>
  <c r="J3" i="7"/>
  <c r="K3" i="7"/>
  <c r="J4" i="7"/>
  <c r="K4" i="7"/>
  <c r="I2" i="7"/>
  <c r="I3" i="7"/>
  <c r="I4" i="7"/>
  <c r="H2" i="7"/>
  <c r="L2" i="7"/>
  <c r="R279" i="4" s="1"/>
  <c r="M2" i="7"/>
  <c r="O2" i="7"/>
  <c r="U313" i="4"/>
  <c r="U319" i="4"/>
  <c r="O214" i="7"/>
  <c r="O103" i="7"/>
  <c r="O322" i="7"/>
  <c r="O718" i="7"/>
  <c r="O369" i="7"/>
  <c r="O313" i="7"/>
  <c r="O288" i="7"/>
  <c r="O638" i="7"/>
  <c r="O478" i="7"/>
  <c r="O143" i="7"/>
  <c r="O19" i="7"/>
  <c r="O690" i="7"/>
  <c r="O666" i="7"/>
  <c r="O685" i="7"/>
  <c r="O636" i="7"/>
  <c r="O472" i="7"/>
  <c r="O603" i="7"/>
  <c r="O222" i="7"/>
  <c r="O488" i="7"/>
  <c r="O493" i="7"/>
  <c r="O224" i="7"/>
  <c r="O290" i="7"/>
  <c r="O655" i="7"/>
  <c r="O92" i="7"/>
  <c r="O386" i="7"/>
  <c r="O597" i="7"/>
  <c r="O665" i="7"/>
  <c r="O32" i="7"/>
  <c r="O44" i="7"/>
  <c r="O333" i="7"/>
  <c r="O605" i="7"/>
  <c r="O608" i="7"/>
  <c r="O613" i="7"/>
  <c r="O641" i="7"/>
  <c r="O106" i="7"/>
  <c r="O486" i="7"/>
  <c r="O180" i="7"/>
  <c r="O513" i="7"/>
  <c r="O210" i="7"/>
  <c r="O114" i="7"/>
  <c r="O476" i="7"/>
  <c r="O112" i="7"/>
  <c r="O590" i="7"/>
  <c r="O546" i="7"/>
  <c r="O436" i="7"/>
  <c r="O437" i="7"/>
  <c r="O438" i="7"/>
  <c r="O439" i="7"/>
  <c r="O440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16" i="7"/>
  <c r="O66" i="7"/>
  <c r="O356" i="7"/>
  <c r="O583" i="7"/>
  <c r="O607" i="7"/>
  <c r="O344" i="7"/>
  <c r="O133" i="7"/>
  <c r="O415" i="7"/>
  <c r="O306" i="7"/>
  <c r="O198" i="7"/>
  <c r="O36" i="7"/>
  <c r="O260" i="7"/>
  <c r="O508" i="7"/>
  <c r="O10" i="7"/>
  <c r="O711" i="7"/>
  <c r="O495" i="7"/>
  <c r="O111" i="7"/>
  <c r="O15" i="7"/>
  <c r="O694" i="7"/>
  <c r="O359" i="7"/>
  <c r="O286" i="7"/>
  <c r="O617" i="7"/>
  <c r="O395" i="7"/>
  <c r="O29" i="7"/>
  <c r="O95" i="7"/>
  <c r="O510" i="7"/>
  <c r="O64" i="7"/>
  <c r="O272" i="7"/>
  <c r="O268" i="7"/>
  <c r="O105" i="7"/>
  <c r="O89" i="7"/>
  <c r="O310" i="7"/>
  <c r="O543" i="7"/>
  <c r="O235" i="7"/>
  <c r="O220" i="7"/>
  <c r="O273" i="7"/>
  <c r="O501" i="7"/>
  <c r="O339" i="7"/>
  <c r="O308" i="7"/>
  <c r="O489" i="7"/>
  <c r="O49" i="7"/>
  <c r="O35" i="7"/>
  <c r="O492" i="7"/>
  <c r="O228" i="7"/>
  <c r="O674" i="7"/>
  <c r="O231" i="7"/>
  <c r="O217" i="7"/>
  <c r="O610" i="7"/>
  <c r="O663" i="7"/>
  <c r="O402" i="7"/>
  <c r="O174" i="7"/>
  <c r="O409" i="7"/>
  <c r="O61" i="7"/>
  <c r="O297" i="7"/>
  <c r="O50" i="7"/>
  <c r="O107" i="7"/>
  <c r="O542" i="7"/>
  <c r="O735" i="7"/>
  <c r="O60" i="7"/>
  <c r="O38" i="7"/>
  <c r="O379" i="7"/>
  <c r="O252" i="7"/>
  <c r="O3" i="7"/>
  <c r="O507" i="7"/>
  <c r="O622" i="7"/>
  <c r="O611" i="7"/>
  <c r="O621" i="7"/>
  <c r="O629" i="7"/>
  <c r="O686" i="7"/>
  <c r="O632" i="7"/>
  <c r="O434" i="7"/>
  <c r="O156" i="7"/>
  <c r="O646" i="7"/>
  <c r="O385" i="7"/>
  <c r="O144" i="7"/>
  <c r="O387" i="7"/>
  <c r="O672" i="7"/>
  <c r="O691" i="7"/>
  <c r="O79" i="7"/>
  <c r="O668" i="7"/>
  <c r="O274" i="7"/>
  <c r="O499" i="7"/>
  <c r="O158" i="7"/>
  <c r="O533" i="7"/>
  <c r="O100" i="7"/>
  <c r="O135" i="7"/>
  <c r="O28" i="7"/>
  <c r="O90" i="7"/>
  <c r="O58" i="7"/>
  <c r="O24" i="7"/>
  <c r="O576" i="7"/>
  <c r="O150" i="7"/>
  <c r="O128" i="7"/>
  <c r="O39" i="7"/>
  <c r="O520" i="7"/>
  <c r="O221" i="7"/>
  <c r="O417" i="7"/>
  <c r="O587" i="7"/>
  <c r="O484" i="7"/>
  <c r="O721" i="7"/>
  <c r="O14" i="7"/>
  <c r="O574" i="7"/>
  <c r="O421" i="7"/>
  <c r="O525" i="7"/>
  <c r="O255" i="7"/>
  <c r="O430" i="7"/>
  <c r="O88" i="7"/>
  <c r="O291" i="7"/>
  <c r="O712" i="7"/>
  <c r="O194" i="7"/>
  <c r="O248" i="7"/>
  <c r="O710" i="7"/>
  <c r="O743" i="7"/>
  <c r="O12" i="7"/>
  <c r="O237" i="7"/>
  <c r="O660" i="7"/>
  <c r="O142" i="7"/>
  <c r="O241" i="7"/>
  <c r="O519" i="7"/>
  <c r="O351" i="7"/>
  <c r="O364" i="7"/>
  <c r="O311" i="7"/>
  <c r="O734" i="7"/>
  <c r="O176" i="7"/>
  <c r="O366" i="7"/>
  <c r="O639" i="7"/>
  <c r="O601" i="7"/>
  <c r="O62" i="7"/>
  <c r="O593" i="7"/>
  <c r="O532" i="7"/>
  <c r="O17" i="7"/>
  <c r="O127" i="7"/>
  <c r="O667" i="7"/>
  <c r="O589" i="7"/>
  <c r="O275" i="7"/>
  <c r="O353" i="7"/>
  <c r="O295" i="7"/>
  <c r="O296" i="7"/>
  <c r="O662" i="7"/>
  <c r="O651" i="7"/>
  <c r="O23" i="7"/>
  <c r="O575" i="7"/>
  <c r="O361" i="7"/>
  <c r="O411" i="7"/>
  <c r="O747" i="7"/>
  <c r="O555" i="7"/>
  <c r="O120" i="7"/>
  <c r="O33" i="7"/>
  <c r="O733" i="7"/>
  <c r="O490" i="7"/>
  <c r="O126" i="7"/>
  <c r="O195" i="7"/>
  <c r="O139" i="7"/>
  <c r="O653" i="7"/>
  <c r="O640" i="7"/>
  <c r="O678" i="7"/>
  <c r="O418" i="7"/>
  <c r="O633" i="7"/>
  <c r="O548" i="7"/>
  <c r="O391" i="7"/>
  <c r="O644" i="7"/>
  <c r="O101" i="7"/>
  <c r="O300" i="7"/>
  <c r="O191" i="7"/>
  <c r="O267" i="7"/>
  <c r="O618" i="7"/>
  <c r="O201" i="7"/>
  <c r="O647" i="7"/>
  <c r="O132" i="7"/>
  <c r="O251" i="7"/>
  <c r="O547" i="7"/>
  <c r="O350" i="7"/>
  <c r="O400" i="7"/>
  <c r="O612" i="7"/>
  <c r="O243" i="7"/>
  <c r="O581" i="7"/>
  <c r="O136" i="7"/>
  <c r="O121" i="7"/>
  <c r="O563" i="7"/>
  <c r="O529" i="7"/>
  <c r="O78" i="7"/>
  <c r="O265" i="7"/>
  <c r="O98" i="7"/>
  <c r="O245" i="7"/>
  <c r="O184" i="7"/>
  <c r="O287" i="7"/>
  <c r="O393" i="7"/>
  <c r="O709" i="7"/>
  <c r="O746" i="7"/>
  <c r="O491" i="7"/>
  <c r="O113" i="7"/>
  <c r="O578" i="7"/>
  <c r="O598" i="7"/>
  <c r="O109" i="7"/>
  <c r="O530" i="7"/>
  <c r="O483" i="7"/>
  <c r="O309" i="7"/>
  <c r="O4" i="7"/>
  <c r="O223" i="7"/>
  <c r="O433" i="7"/>
  <c r="O573" i="7"/>
  <c r="O371" i="7"/>
  <c r="O481" i="7"/>
  <c r="O689" i="7"/>
  <c r="O182" i="7"/>
  <c r="O692" i="7"/>
  <c r="O531" i="7"/>
  <c r="O392" i="7"/>
  <c r="O298" i="7"/>
  <c r="O20" i="7"/>
  <c r="O175" i="7"/>
  <c r="O514" i="7"/>
  <c r="O340" i="7"/>
  <c r="O541" i="7"/>
  <c r="O301" i="7"/>
  <c r="O645" i="7"/>
  <c r="O738" i="7"/>
  <c r="O68" i="7"/>
  <c r="O153" i="7"/>
  <c r="O749" i="7"/>
  <c r="O157" i="7"/>
  <c r="O713" i="7"/>
  <c r="O619" i="7"/>
  <c r="O240" i="7"/>
  <c r="O627" i="7"/>
  <c r="O53" i="7"/>
  <c r="O504" i="7"/>
  <c r="O343" i="7"/>
  <c r="O276" i="7"/>
  <c r="O331" i="7"/>
  <c r="O345" i="7"/>
  <c r="O405" i="7"/>
  <c r="O325" i="7"/>
  <c r="O80" i="7"/>
  <c r="O367" i="7"/>
  <c r="O475" i="7"/>
  <c r="O737" i="7"/>
  <c r="O118" i="7"/>
  <c r="O140" i="7"/>
  <c r="O551" i="7"/>
  <c r="O604" i="7"/>
  <c r="O257" i="7"/>
  <c r="O390" i="7"/>
  <c r="O82" i="7"/>
  <c r="O77" i="7"/>
  <c r="O506" i="7"/>
  <c r="O482" i="7"/>
  <c r="O479" i="7"/>
  <c r="O517" i="7"/>
  <c r="O528" i="7"/>
  <c r="O693" i="7"/>
  <c r="O160" i="7"/>
  <c r="O398" i="7"/>
  <c r="O123" i="7"/>
  <c r="O81" i="7"/>
  <c r="O669" i="7"/>
  <c r="O320" i="7"/>
  <c r="O537" i="7"/>
  <c r="O347" i="7"/>
  <c r="O378" i="7"/>
  <c r="O374" i="7"/>
  <c r="O318" i="7"/>
  <c r="O74" i="7"/>
  <c r="O564" i="7"/>
  <c r="O631" i="7"/>
  <c r="O115" i="7"/>
  <c r="O213" i="7"/>
  <c r="O477" i="7"/>
  <c r="O328" i="7"/>
  <c r="O293" i="7"/>
  <c r="O697" i="7"/>
  <c r="O485" i="7"/>
  <c r="O494" i="7"/>
  <c r="O750" i="7"/>
  <c r="O254" i="7"/>
  <c r="O658" i="7"/>
  <c r="O600" i="7"/>
  <c r="O329" i="7"/>
  <c r="O565" i="7"/>
  <c r="O307" i="7"/>
  <c r="O656" i="7"/>
  <c r="O277" i="7"/>
  <c r="O151" i="7"/>
  <c r="O206" i="7"/>
  <c r="O487" i="7"/>
  <c r="O130" i="7"/>
  <c r="O516" i="7"/>
  <c r="O616" i="7"/>
  <c r="O76" i="7"/>
  <c r="O250" i="7"/>
  <c r="O202" i="7"/>
  <c r="O230" i="7"/>
  <c r="O56" i="7"/>
  <c r="O732" i="7"/>
  <c r="O606" i="7"/>
  <c r="O165" i="7"/>
  <c r="O167" i="7"/>
  <c r="O166" i="7"/>
  <c r="O699" i="7"/>
  <c r="O643" i="7"/>
  <c r="O278" i="7"/>
  <c r="O40" i="7"/>
  <c r="O354" i="7"/>
  <c r="O122" i="7"/>
  <c r="O94" i="7"/>
  <c r="O539" i="7"/>
  <c r="O203" i="7"/>
  <c r="O626" i="7"/>
  <c r="O377" i="7"/>
  <c r="O218" i="7"/>
  <c r="O13" i="7"/>
  <c r="O599" i="7"/>
  <c r="O172" i="7"/>
  <c r="O584" i="7"/>
  <c r="O412" i="7"/>
  <c r="O688" i="7"/>
  <c r="O527" i="7"/>
  <c r="O567" i="7"/>
  <c r="O407" i="7"/>
  <c r="O625" i="7"/>
  <c r="O197" i="7"/>
  <c r="O744" i="7"/>
  <c r="O116" i="7"/>
  <c r="O739" i="7"/>
  <c r="O97" i="7"/>
  <c r="O634" i="7"/>
  <c r="O236" i="7"/>
  <c r="O534" i="7"/>
  <c r="O684" i="7"/>
  <c r="O740" i="7"/>
  <c r="O728" i="7"/>
  <c r="O687" i="7"/>
  <c r="O512" i="7"/>
  <c r="O244" i="7"/>
  <c r="O292" i="7"/>
  <c r="O389" i="7"/>
  <c r="O362" i="7"/>
  <c r="O424" i="7"/>
  <c r="O54" i="7"/>
  <c r="O503" i="7"/>
  <c r="O544" i="7"/>
  <c r="O279" i="7"/>
  <c r="O408" i="7"/>
  <c r="O51" i="7"/>
  <c r="O83" i="7"/>
  <c r="O99" i="7"/>
  <c r="O226" i="7"/>
  <c r="O342" i="7"/>
  <c r="O85" i="7"/>
  <c r="O348" i="7"/>
  <c r="O569" i="7"/>
  <c r="O562" i="7"/>
  <c r="O234" i="7"/>
  <c r="O323" i="7"/>
  <c r="O280" i="7"/>
  <c r="O382" i="7"/>
  <c r="O67" i="7"/>
  <c r="O209" i="7"/>
  <c r="O327" i="7"/>
  <c r="O281" i="7"/>
  <c r="O701" i="7"/>
  <c r="O714" i="7"/>
  <c r="O352" i="7"/>
  <c r="O200" i="7"/>
  <c r="O134" i="7"/>
  <c r="O34" i="7"/>
  <c r="O71" i="7"/>
  <c r="O524" i="7"/>
  <c r="O397" i="7"/>
  <c r="O161" i="7"/>
  <c r="O193" i="7"/>
  <c r="O108" i="7"/>
  <c r="O717" i="7"/>
  <c r="O138" i="7"/>
  <c r="O441" i="7"/>
  <c r="O232" i="7"/>
  <c r="O394" i="7"/>
  <c r="O131" i="7"/>
  <c r="O679" i="7"/>
  <c r="O186" i="7"/>
  <c r="O211" i="7"/>
  <c r="O570" i="7"/>
  <c r="O129" i="7"/>
  <c r="O282" i="7"/>
  <c r="O719" i="7"/>
  <c r="O110" i="7"/>
  <c r="O682" i="7"/>
  <c r="O620" i="7"/>
  <c r="O677" i="7"/>
  <c r="O568" i="7"/>
  <c r="O368" i="7"/>
  <c r="O283" i="7"/>
  <c r="O523" i="7"/>
  <c r="O183" i="7"/>
  <c r="O552" i="7"/>
  <c r="O591" i="7"/>
  <c r="O502" i="7"/>
  <c r="O414" i="7"/>
  <c r="O242" i="7"/>
  <c r="O37" i="7"/>
  <c r="O181" i="7"/>
  <c r="O170" i="7"/>
  <c r="O284" i="7"/>
  <c r="O671" i="7"/>
  <c r="O614" i="7"/>
  <c r="O556" i="7"/>
  <c r="O187" i="7"/>
  <c r="O229" i="7"/>
  <c r="O676" i="7"/>
  <c r="O707" i="7"/>
  <c r="O330" i="7"/>
  <c r="O43" i="7"/>
  <c r="O425" i="7"/>
  <c r="O716" i="7"/>
  <c r="O715" i="7"/>
  <c r="O725" i="7"/>
  <c r="O726" i="7"/>
  <c r="O7" i="7"/>
  <c r="O724" i="7"/>
  <c r="O540" i="7"/>
  <c r="O396" i="7"/>
  <c r="O535" i="7"/>
  <c r="O22" i="7"/>
  <c r="O259" i="7"/>
  <c r="O152" i="7"/>
  <c r="O538" i="7"/>
  <c r="O496" i="7"/>
  <c r="O70" i="7"/>
  <c r="O27" i="7"/>
  <c r="O635" i="7"/>
  <c r="O75" i="7"/>
  <c r="O683" i="7"/>
  <c r="O190" i="7"/>
  <c r="O299" i="7"/>
  <c r="O403" i="7"/>
  <c r="O370" i="7"/>
  <c r="O145" i="7"/>
  <c r="O26" i="7"/>
  <c r="O141" i="7"/>
  <c r="O648" i="7"/>
  <c r="O474" i="7"/>
  <c r="O670" i="7"/>
  <c r="O426" i="7"/>
  <c r="O554" i="7"/>
  <c r="O9" i="7"/>
  <c r="O238" i="7"/>
  <c r="O420" i="7"/>
  <c r="O727" i="7"/>
  <c r="O588" i="7"/>
  <c r="O285" i="7"/>
  <c r="O321" i="7"/>
  <c r="O536" i="7"/>
  <c r="O431" i="7"/>
  <c r="O87" i="7"/>
  <c r="O553" i="7"/>
  <c r="O319" i="7"/>
  <c r="O741" i="7"/>
  <c r="O355" i="7"/>
  <c r="O21" i="7"/>
  <c r="O258" i="7"/>
  <c r="O376" i="7"/>
  <c r="O119" i="7"/>
  <c r="O661" i="7"/>
  <c r="O419" i="7"/>
  <c r="O199" i="7"/>
  <c r="O177" i="7"/>
  <c r="O104" i="7"/>
  <c r="O266" i="7"/>
  <c r="O315" i="7"/>
  <c r="O596" i="7"/>
  <c r="O316" i="7"/>
  <c r="O124" i="7"/>
  <c r="O178" i="7"/>
  <c r="O69" i="7"/>
  <c r="O582" i="7"/>
  <c r="O609" i="7"/>
  <c r="O729" i="7"/>
  <c r="O155" i="7"/>
  <c r="O558" i="7"/>
  <c r="O365" i="7"/>
  <c r="O560" i="7"/>
  <c r="O559" i="7"/>
  <c r="O624" i="7"/>
  <c r="O511" i="7"/>
  <c r="O723" i="7"/>
  <c r="O428" i="7"/>
  <c r="O471" i="7"/>
  <c r="O264" i="7"/>
  <c r="O509" i="7"/>
  <c r="O117" i="7"/>
  <c r="O406" i="7"/>
  <c r="O30" i="7"/>
  <c r="O580" i="7"/>
  <c r="O730" i="7"/>
  <c r="O522" i="7"/>
  <c r="O336" i="7"/>
  <c r="O11" i="7"/>
  <c r="O312" i="7"/>
  <c r="O163" i="7"/>
  <c r="O6" i="7"/>
  <c r="O423" i="7"/>
  <c r="O102" i="7"/>
  <c r="O521" i="7"/>
  <c r="O305" i="7"/>
  <c r="O748" i="7"/>
  <c r="O435" i="7"/>
  <c r="O497" i="7"/>
  <c r="O649" i="7"/>
  <c r="O659" i="7"/>
  <c r="O55" i="7"/>
  <c r="O745" i="7"/>
  <c r="O335" i="7"/>
  <c r="O225" i="7"/>
  <c r="O84" i="7"/>
  <c r="O205" i="7"/>
  <c r="O702" i="7"/>
  <c r="O637" i="7"/>
  <c r="O25" i="7"/>
  <c r="O399" i="7"/>
  <c r="O346" i="7"/>
  <c r="O473" i="7"/>
  <c r="O72" i="7"/>
  <c r="O401" i="7"/>
  <c r="O239" i="7"/>
  <c r="O736" i="7"/>
  <c r="O518" i="7"/>
  <c r="O41" i="7"/>
  <c r="O233" i="7"/>
  <c r="O179" i="7"/>
  <c r="O579" i="7"/>
  <c r="O164" i="7"/>
  <c r="O168" i="7"/>
  <c r="O623" i="7"/>
  <c r="O159" i="7"/>
  <c r="O360" i="7"/>
  <c r="O207" i="7"/>
  <c r="O675" i="7"/>
  <c r="O247" i="7"/>
  <c r="O375" i="7"/>
  <c r="O696" i="7"/>
  <c r="O52" i="7"/>
  <c r="O373" i="7"/>
  <c r="O585" i="7"/>
  <c r="O173" i="7"/>
  <c r="O681" i="7"/>
  <c r="O357" i="7"/>
  <c r="O48" i="7"/>
  <c r="O162" i="7"/>
  <c r="O526" i="7"/>
  <c r="O216" i="7"/>
  <c r="O59" i="7"/>
  <c r="O47" i="7"/>
  <c r="O432" i="7"/>
  <c r="O86" i="7"/>
  <c r="O545" i="7"/>
  <c r="O208" i="7"/>
  <c r="O332" i="7"/>
  <c r="O154" i="7"/>
  <c r="O557" i="7"/>
  <c r="O317" i="7"/>
  <c r="O125" i="7"/>
  <c r="O171" i="7"/>
  <c r="O680" i="7"/>
  <c r="O227" i="7"/>
  <c r="O192" i="7"/>
  <c r="O18" i="7"/>
  <c r="O586" i="7"/>
  <c r="O261" i="7"/>
  <c r="O642" i="7"/>
  <c r="O628" i="7"/>
  <c r="O650" i="7"/>
  <c r="O673" i="7"/>
  <c r="O65" i="7"/>
  <c r="O703" i="7"/>
  <c r="O704" i="7"/>
  <c r="O705" i="7"/>
  <c r="O706" i="7"/>
  <c r="O722" i="7"/>
  <c r="O204" i="7"/>
  <c r="O341" i="7"/>
  <c r="O338" i="7"/>
  <c r="O189" i="7"/>
  <c r="O215" i="7"/>
  <c r="O664" i="7"/>
  <c r="O188" i="7"/>
  <c r="O169" i="7"/>
  <c r="O270" i="7"/>
  <c r="O219" i="7"/>
  <c r="O349" i="7"/>
  <c r="O470" i="7"/>
  <c r="O337" i="7"/>
  <c r="O372" i="7"/>
  <c r="O249" i="7"/>
  <c r="O480" i="7"/>
  <c r="O246" i="7"/>
  <c r="O383" i="7"/>
  <c r="O404" i="7"/>
  <c r="O302" i="7"/>
  <c r="O256" i="7"/>
  <c r="O63" i="7"/>
  <c r="O698" i="7"/>
  <c r="O720" i="7"/>
  <c r="O550" i="7"/>
  <c r="O269" i="7"/>
  <c r="O652" i="7"/>
  <c r="O46" i="7"/>
  <c r="O271" i="7"/>
  <c r="O147" i="7"/>
  <c r="O185" i="7"/>
  <c r="O429" i="7"/>
  <c r="O654" i="7"/>
  <c r="O137" i="7"/>
  <c r="O42" i="7"/>
  <c r="O93" i="7"/>
  <c r="O212" i="7"/>
  <c r="O148" i="7"/>
  <c r="O695" i="7"/>
  <c r="O592" i="7"/>
  <c r="O334" i="7"/>
  <c r="O505" i="7"/>
  <c r="O289" i="7"/>
  <c r="O427" i="7"/>
  <c r="O304" i="7"/>
  <c r="O303" i="7"/>
  <c r="O708" i="7"/>
  <c r="O326" i="7"/>
  <c r="O595" i="7"/>
  <c r="O571" i="7"/>
  <c r="O742" i="7"/>
  <c r="O5" i="7"/>
  <c r="O91" i="7"/>
  <c r="O498" i="7"/>
  <c r="O602" i="7"/>
  <c r="O515" i="7"/>
  <c r="O413" i="7"/>
  <c r="O630" i="7"/>
  <c r="O324" i="7"/>
  <c r="O262" i="7"/>
  <c r="O45" i="7"/>
  <c r="O149" i="7"/>
  <c r="O57" i="7"/>
  <c r="O615" i="7"/>
  <c r="O8" i="7"/>
  <c r="O410" i="7"/>
  <c r="O500" i="7"/>
  <c r="O196" i="7"/>
  <c r="O657" i="7"/>
  <c r="O384" i="7"/>
  <c r="O363" i="7"/>
  <c r="O314" i="7"/>
  <c r="O416" i="7"/>
  <c r="O31" i="7"/>
  <c r="O577" i="7"/>
  <c r="O253" i="7"/>
  <c r="O73" i="7"/>
  <c r="O381" i="7"/>
  <c r="O422" i="7"/>
  <c r="O294" i="7"/>
  <c r="O96" i="7"/>
  <c r="O263" i="7"/>
  <c r="O380" i="7"/>
  <c r="O700" i="7"/>
  <c r="O146" i="7"/>
  <c r="O566" i="7"/>
  <c r="O594" i="7"/>
  <c r="O549" i="7"/>
  <c r="O572" i="7"/>
  <c r="O561" i="7"/>
  <c r="O388" i="7"/>
  <c r="O731" i="7"/>
  <c r="O358" i="7"/>
  <c r="X3" i="4" l="1"/>
  <c r="X4" i="4"/>
  <c r="X5" i="4"/>
  <c r="X6" i="4"/>
  <c r="X7" i="4"/>
  <c r="X8" i="4"/>
  <c r="X9" i="4"/>
  <c r="X10" i="4"/>
  <c r="X215" i="4"/>
  <c r="X13" i="4"/>
  <c r="X14" i="4"/>
  <c r="X15" i="4"/>
  <c r="X381" i="4"/>
  <c r="X17" i="4"/>
  <c r="X19" i="4"/>
  <c r="X22" i="4"/>
  <c r="X346" i="4"/>
  <c r="X28" i="4"/>
  <c r="X30" i="4"/>
  <c r="X31" i="4"/>
  <c r="X33" i="4"/>
  <c r="X291" i="4"/>
  <c r="X262" i="4"/>
  <c r="X37" i="4"/>
  <c r="X38" i="4"/>
  <c r="X39" i="4"/>
  <c r="X40" i="4"/>
  <c r="X41" i="4"/>
  <c r="X155" i="4"/>
  <c r="X43" i="4"/>
  <c r="X44" i="4"/>
  <c r="X45" i="4"/>
  <c r="X46" i="4"/>
  <c r="X47" i="4"/>
  <c r="X48" i="4"/>
  <c r="X49" i="4"/>
  <c r="X50" i="4"/>
  <c r="X51" i="4"/>
  <c r="X295" i="4"/>
  <c r="X57" i="4"/>
  <c r="X64" i="4"/>
  <c r="X65" i="4"/>
  <c r="X66" i="4"/>
  <c r="X67" i="4"/>
  <c r="X68" i="4"/>
  <c r="X69" i="4"/>
  <c r="X70" i="4"/>
  <c r="X71" i="4"/>
  <c r="X58" i="4"/>
  <c r="X74" i="4"/>
  <c r="X75" i="4"/>
  <c r="X76" i="4"/>
  <c r="X300" i="4"/>
  <c r="X78" i="4"/>
  <c r="X79" i="4"/>
  <c r="X80" i="4"/>
  <c r="X81" i="4"/>
  <c r="X82" i="4"/>
  <c r="X261" i="4"/>
  <c r="X287" i="4"/>
  <c r="X85" i="4"/>
  <c r="X86" i="4"/>
  <c r="X87" i="4"/>
  <c r="X88" i="4"/>
  <c r="X89" i="4"/>
  <c r="X90" i="4"/>
  <c r="X92" i="4"/>
  <c r="X93" i="4"/>
  <c r="X94" i="4"/>
  <c r="X95" i="4"/>
  <c r="X96" i="4"/>
  <c r="X97" i="4"/>
  <c r="X98" i="4"/>
  <c r="X99" i="4"/>
  <c r="X100" i="4"/>
  <c r="X101" i="4"/>
  <c r="X83" i="4"/>
  <c r="X52" i="4"/>
  <c r="X105" i="4"/>
  <c r="X106" i="4"/>
  <c r="X107" i="4"/>
  <c r="X108" i="4"/>
  <c r="X109" i="4"/>
  <c r="X110" i="4"/>
  <c r="X111" i="4"/>
  <c r="X112" i="4"/>
  <c r="X113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66" i="4"/>
  <c r="X290" i="4"/>
  <c r="X379" i="4"/>
  <c r="X216" i="4"/>
  <c r="X292" i="4"/>
  <c r="X218" i="4"/>
  <c r="X136" i="4"/>
  <c r="X137" i="4"/>
  <c r="X138" i="4"/>
  <c r="X139" i="4"/>
  <c r="X140" i="4"/>
  <c r="X141" i="4"/>
  <c r="X142" i="4"/>
  <c r="X143" i="4"/>
  <c r="X144" i="4"/>
  <c r="X151" i="4"/>
  <c r="X152" i="4"/>
  <c r="X153" i="4"/>
  <c r="X154" i="4"/>
  <c r="X345" i="4"/>
  <c r="X347" i="4"/>
  <c r="X214" i="4"/>
  <c r="X158" i="4"/>
  <c r="X103" i="4"/>
  <c r="X377" i="4"/>
  <c r="X289" i="4"/>
  <c r="X350" i="4"/>
  <c r="X157" i="4"/>
  <c r="X298" i="4"/>
  <c r="X263" i="4"/>
  <c r="X167" i="4"/>
  <c r="X168" i="4"/>
  <c r="X169" i="4"/>
  <c r="X170" i="4"/>
  <c r="X171" i="4"/>
  <c r="X172" i="4"/>
  <c r="X175" i="4"/>
  <c r="X176" i="4"/>
  <c r="X177" i="4"/>
  <c r="X178" i="4"/>
  <c r="X179" i="4"/>
  <c r="X180" i="4"/>
  <c r="X181" i="4"/>
  <c r="X182" i="4"/>
  <c r="X183" i="4"/>
  <c r="X184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4" i="4"/>
  <c r="X205" i="4"/>
  <c r="X206" i="4"/>
  <c r="X207" i="4"/>
  <c r="X208" i="4"/>
  <c r="X209" i="4"/>
  <c r="X210" i="4"/>
  <c r="X211" i="4"/>
  <c r="X212" i="4"/>
  <c r="X164" i="4"/>
  <c r="X84" i="4"/>
  <c r="X259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375" i="4"/>
  <c r="X348" i="4"/>
  <c r="X53" i="4"/>
  <c r="X27" i="4"/>
  <c r="X72" i="4"/>
  <c r="X161" i="4"/>
  <c r="X288" i="4"/>
  <c r="X258" i="4"/>
  <c r="X299" i="4"/>
  <c r="X265" i="4"/>
  <c r="X349" i="4"/>
  <c r="X160" i="4"/>
  <c r="X380" i="4"/>
  <c r="X266" i="4"/>
  <c r="X267" i="4"/>
  <c r="X268" i="4"/>
  <c r="X269" i="4"/>
  <c r="X270" i="4"/>
  <c r="X271" i="4"/>
  <c r="X272" i="4"/>
  <c r="X273" i="4"/>
  <c r="X274" i="4"/>
  <c r="X278" i="4"/>
  <c r="X279" i="4"/>
  <c r="X280" i="4"/>
  <c r="X281" i="4"/>
  <c r="X282" i="4"/>
  <c r="X283" i="4"/>
  <c r="X284" i="4"/>
  <c r="X285" i="4"/>
  <c r="X286" i="4"/>
  <c r="X163" i="4"/>
  <c r="X156" i="4"/>
  <c r="X293" i="4"/>
  <c r="X294" i="4"/>
  <c r="X159" i="4"/>
  <c r="X264" i="4"/>
  <c r="X34" i="4"/>
  <c r="X104" i="4"/>
  <c r="X301" i="4"/>
  <c r="X302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5" i="4"/>
  <c r="X336" i="4"/>
  <c r="X337" i="4"/>
  <c r="X338" i="4"/>
  <c r="X339" i="4"/>
  <c r="X340" i="4"/>
  <c r="X341" i="4"/>
  <c r="X342" i="4"/>
  <c r="X343" i="4"/>
  <c r="X344" i="4"/>
  <c r="X296" i="4"/>
  <c r="X260" i="4"/>
  <c r="X376" i="4"/>
  <c r="X297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130" i="4"/>
  <c r="X131" i="4"/>
  <c r="X378" i="4"/>
  <c r="X2" i="4"/>
  <c r="X217" i="4"/>
  <c r="X382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213" i="4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E617" i="7"/>
  <c r="G335" i="4" l="1"/>
  <c r="G82" i="4"/>
  <c r="G172" i="4"/>
  <c r="G4" i="4"/>
  <c r="G22" i="4"/>
  <c r="G63" i="4"/>
  <c r="G66" i="4"/>
  <c r="G213" i="4"/>
  <c r="G6" i="4"/>
  <c r="G150" i="4"/>
  <c r="G175" i="4"/>
  <c r="G25" i="4"/>
  <c r="G236" i="4"/>
  <c r="G19" i="4"/>
  <c r="G77" i="4"/>
  <c r="G100" i="4"/>
  <c r="G336" i="4"/>
  <c r="G101" i="4"/>
  <c r="G35" i="4"/>
  <c r="G215" i="4"/>
  <c r="G275" i="4"/>
  <c r="G381" i="4"/>
  <c r="G282" i="4"/>
  <c r="G189" i="4"/>
  <c r="G343" i="4"/>
  <c r="G11" i="4"/>
  <c r="G111" i="4"/>
  <c r="G368" i="4"/>
  <c r="G365" i="4"/>
  <c r="G33" i="4"/>
  <c r="G243" i="4"/>
  <c r="G117" i="4"/>
  <c r="G151" i="4"/>
  <c r="G108" i="4"/>
  <c r="G346" i="4"/>
  <c r="G137" i="4"/>
  <c r="G291" i="4"/>
  <c r="G46" i="4"/>
  <c r="G262" i="4"/>
  <c r="G155" i="4"/>
  <c r="G178" i="4"/>
  <c r="G351" i="4"/>
  <c r="G328" i="4"/>
  <c r="G113" i="4"/>
  <c r="G134" i="4"/>
  <c r="G388" i="4"/>
  <c r="G295" i="4"/>
  <c r="G269" i="4"/>
  <c r="G353" i="4"/>
  <c r="G317" i="4"/>
  <c r="G311" i="4"/>
  <c r="G224" i="4"/>
  <c r="G391" i="4"/>
  <c r="G187" i="4"/>
  <c r="G383" i="4"/>
  <c r="G162" i="4"/>
  <c r="G319" i="4"/>
  <c r="G313" i="4"/>
  <c r="G279" i="4"/>
  <c r="G386" i="4"/>
  <c r="G94" i="4"/>
  <c r="G323" i="4"/>
  <c r="G58" i="4"/>
  <c r="G325" i="4"/>
  <c r="G85" i="4"/>
  <c r="G300" i="4"/>
  <c r="G276" i="4"/>
  <c r="G41" i="4"/>
  <c r="G107" i="4"/>
  <c r="G352" i="4"/>
  <c r="G20" i="4"/>
  <c r="G118" i="4"/>
  <c r="G316" i="4"/>
  <c r="G310" i="4"/>
  <c r="G273" i="4"/>
  <c r="G8" i="4"/>
  <c r="G270" i="4"/>
  <c r="G120" i="4"/>
  <c r="G315" i="4"/>
  <c r="G309" i="4"/>
  <c r="G294" i="4"/>
  <c r="G261" i="4"/>
  <c r="G115" i="4"/>
  <c r="G287" i="4"/>
  <c r="G5" i="4"/>
  <c r="G42" i="4"/>
  <c r="G83" i="4"/>
  <c r="G52" i="4"/>
  <c r="G110" i="4"/>
  <c r="G293" i="4"/>
  <c r="G102" i="4"/>
  <c r="G181" i="4"/>
  <c r="G64" i="4"/>
  <c r="G132" i="4"/>
  <c r="G170" i="4"/>
  <c r="G140" i="4"/>
  <c r="G166" i="4"/>
  <c r="G188" i="4"/>
  <c r="G145" i="4"/>
  <c r="G418" i="4"/>
  <c r="G68" i="4"/>
  <c r="G389" i="4"/>
  <c r="G199" i="4"/>
  <c r="G10" i="4"/>
  <c r="G290" i="4"/>
  <c r="G205" i="4"/>
  <c r="G7" i="4"/>
  <c r="G304" i="4"/>
  <c r="G379" i="4"/>
  <c r="G207" i="4"/>
  <c r="G357" i="4"/>
  <c r="G219" i="4"/>
  <c r="G179" i="4"/>
  <c r="G216" i="4"/>
  <c r="G329" i="4"/>
  <c r="G106" i="4"/>
  <c r="G271" i="4"/>
  <c r="G354" i="4"/>
  <c r="G242" i="4"/>
  <c r="G235" i="4"/>
  <c r="G330" i="4"/>
  <c r="G292" i="4"/>
  <c r="G218" i="4"/>
  <c r="G345" i="4"/>
  <c r="G43" i="4"/>
  <c r="G347" i="4"/>
  <c r="G81" i="4"/>
  <c r="G15" i="4"/>
  <c r="G121" i="4"/>
  <c r="G214" i="4"/>
  <c r="G204" i="4"/>
  <c r="G39" i="4"/>
  <c r="G103" i="4"/>
  <c r="G59" i="4"/>
  <c r="G61" i="4"/>
  <c r="G182" i="4"/>
  <c r="G229" i="4"/>
  <c r="G377" i="4"/>
  <c r="G228" i="4"/>
  <c r="G116" i="4"/>
  <c r="G210" i="4"/>
  <c r="G286" i="4"/>
  <c r="G363" i="4"/>
  <c r="G146" i="4"/>
  <c r="G227" i="4"/>
  <c r="G303" i="4"/>
  <c r="G285" i="4"/>
  <c r="G289" i="4"/>
  <c r="G250" i="4"/>
  <c r="G350" i="4"/>
  <c r="G157" i="4"/>
  <c r="G298" i="4"/>
  <c r="G73" i="4"/>
  <c r="G280" i="4"/>
  <c r="G263" i="4"/>
  <c r="G18" i="4"/>
  <c r="G221" i="4"/>
  <c r="G201" i="4"/>
  <c r="G40" i="4"/>
  <c r="G258" i="4"/>
  <c r="G173" i="4"/>
  <c r="G164" i="4"/>
  <c r="G198" i="4"/>
  <c r="G257" i="4"/>
  <c r="G90" i="4"/>
  <c r="G253" i="4"/>
  <c r="G308" i="4"/>
  <c r="G138" i="4"/>
  <c r="G193" i="4"/>
  <c r="G306" i="4"/>
  <c r="G84" i="4"/>
  <c r="G29" i="4"/>
  <c r="G337" i="4"/>
  <c r="G176" i="4"/>
  <c r="G195" i="4"/>
  <c r="G284" i="4"/>
  <c r="G144" i="4"/>
  <c r="G305" i="4"/>
  <c r="G259" i="4"/>
  <c r="G362" i="4"/>
  <c r="G321" i="4"/>
  <c r="G75" i="4"/>
  <c r="G153" i="4"/>
  <c r="G356" i="4"/>
  <c r="G211" i="4"/>
  <c r="G375" i="4"/>
  <c r="G154" i="4"/>
  <c r="G348" i="4"/>
  <c r="G192" i="4"/>
  <c r="G185" i="4"/>
  <c r="G247" i="4"/>
  <c r="G355" i="4"/>
  <c r="G79" i="4"/>
  <c r="G142" i="4"/>
  <c r="G255" i="4"/>
  <c r="G17" i="4"/>
  <c r="G32" i="4"/>
  <c r="G93" i="4"/>
  <c r="G141" i="4"/>
  <c r="G23" i="4"/>
  <c r="G53" i="4"/>
  <c r="G27" i="4"/>
  <c r="G148" i="4"/>
  <c r="G334" i="4"/>
  <c r="G72" i="4"/>
  <c r="G54" i="4"/>
  <c r="G239" i="4"/>
  <c r="G65" i="4"/>
  <c r="G161" i="4"/>
  <c r="G180" i="4"/>
  <c r="G203" i="4"/>
  <c r="G339" i="4"/>
  <c r="G340" i="4"/>
  <c r="G369" i="4"/>
  <c r="G341" i="4"/>
  <c r="G374" i="4"/>
  <c r="G370" i="4"/>
  <c r="G371" i="4"/>
  <c r="G342" i="4"/>
  <c r="G372" i="4"/>
  <c r="G373" i="4"/>
  <c r="G419" i="4"/>
  <c r="G420" i="4"/>
  <c r="G421" i="4"/>
  <c r="G422" i="4"/>
  <c r="G177" i="4"/>
  <c r="G168" i="4"/>
  <c r="G318" i="4"/>
  <c r="G312" i="4"/>
  <c r="G288" i="4"/>
  <c r="G232" i="4"/>
  <c r="G248" i="4"/>
  <c r="G299" i="4"/>
  <c r="G123" i="4"/>
  <c r="G152" i="4"/>
  <c r="G36" i="4"/>
  <c r="G326" i="4"/>
  <c r="G9" i="4"/>
  <c r="G327" i="4"/>
  <c r="G267" i="4"/>
  <c r="G67" i="4"/>
  <c r="G122" i="4"/>
  <c r="G358" i="4"/>
  <c r="G322" i="4"/>
  <c r="G50" i="4"/>
  <c r="G265" i="4"/>
  <c r="G89" i="4"/>
  <c r="G169" i="4"/>
  <c r="G149" i="4"/>
  <c r="G97" i="4"/>
  <c r="G99" i="4"/>
  <c r="G194" i="4"/>
  <c r="G57" i="4"/>
  <c r="G69" i="4"/>
  <c r="G47" i="4"/>
  <c r="G28" i="4"/>
  <c r="G196" i="4"/>
  <c r="G80" i="4"/>
  <c r="G91" i="4"/>
  <c r="G349" i="4"/>
  <c r="G160" i="4"/>
  <c r="G380" i="4"/>
  <c r="G139" i="4"/>
  <c r="G234" i="4"/>
  <c r="G226" i="4"/>
  <c r="G384" i="4"/>
  <c r="G71" i="4"/>
  <c r="G223" i="4"/>
  <c r="G70" i="4"/>
  <c r="G12" i="4"/>
  <c r="G51" i="4"/>
  <c r="G277" i="4"/>
  <c r="G45" i="4"/>
  <c r="G30" i="4"/>
  <c r="G48" i="4"/>
  <c r="G220" i="4"/>
  <c r="G76" i="4"/>
  <c r="G246" i="4"/>
  <c r="G163" i="4"/>
  <c r="G167" i="4"/>
  <c r="G112" i="4"/>
  <c r="G114" i="4"/>
  <c r="G14" i="4"/>
  <c r="G206" i="4"/>
  <c r="G245" i="4"/>
  <c r="G225" i="4"/>
  <c r="G333" i="4"/>
  <c r="G366" i="4"/>
  <c r="G62" i="4"/>
  <c r="G95" i="4"/>
  <c r="G136" i="4"/>
  <c r="G359" i="4"/>
  <c r="G55" i="4"/>
  <c r="G156" i="4"/>
  <c r="G364" i="4"/>
  <c r="G251" i="4"/>
  <c r="G252" i="4"/>
  <c r="G244" i="4"/>
  <c r="G241" i="4"/>
  <c r="G367" i="4"/>
  <c r="G37" i="4"/>
  <c r="G268" i="4"/>
  <c r="G378" i="4"/>
  <c r="G74" i="4"/>
  <c r="G159" i="4"/>
  <c r="G230" i="4"/>
  <c r="G256" i="4"/>
  <c r="G49" i="4"/>
  <c r="G133" i="4"/>
  <c r="G158" i="4"/>
  <c r="G222" i="4"/>
  <c r="G264" i="4"/>
  <c r="G238" i="4"/>
  <c r="G382" i="4"/>
  <c r="G38" i="4"/>
  <c r="G190" i="4"/>
  <c r="G186" i="4"/>
  <c r="G78" i="4"/>
  <c r="G96" i="4"/>
  <c r="G34" i="4"/>
  <c r="G44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31" i="4"/>
  <c r="G233" i="4"/>
  <c r="G104" i="4"/>
  <c r="G209" i="4"/>
  <c r="G13" i="4"/>
  <c r="G324" i="4"/>
  <c r="G301" i="4"/>
  <c r="G320" i="4"/>
  <c r="G314" i="4"/>
  <c r="G266" i="4"/>
  <c r="G390" i="4"/>
  <c r="G254" i="4"/>
  <c r="G165" i="4"/>
  <c r="G56" i="4"/>
  <c r="G296" i="4"/>
  <c r="G260" i="4"/>
  <c r="G98" i="4"/>
  <c r="G231" i="4"/>
  <c r="G174" i="4"/>
  <c r="G184" i="4"/>
  <c r="G135" i="4"/>
  <c r="G124" i="4"/>
  <c r="G191" i="4"/>
  <c r="G21" i="4"/>
  <c r="G86" i="4"/>
  <c r="G376" i="4"/>
  <c r="G297" i="4"/>
  <c r="G129" i="4"/>
  <c r="G130" i="4"/>
  <c r="G131" i="4"/>
  <c r="G307" i="4"/>
  <c r="G143" i="4"/>
  <c r="G237" i="4"/>
  <c r="G240" i="4"/>
  <c r="G26" i="4"/>
  <c r="G278" i="4"/>
  <c r="G202" i="4"/>
  <c r="G385" i="4"/>
  <c r="G212" i="4"/>
  <c r="G109" i="4"/>
  <c r="G338" i="4"/>
  <c r="G2" i="4"/>
  <c r="G387" i="4"/>
  <c r="G208" i="4"/>
  <c r="G197" i="4"/>
  <c r="G147" i="4"/>
  <c r="G16" i="4"/>
  <c r="G360" i="4"/>
  <c r="G344" i="4"/>
  <c r="G283" i="4"/>
  <c r="G272" i="4"/>
  <c r="G92" i="4"/>
  <c r="G274" i="4"/>
  <c r="G200" i="4"/>
  <c r="G126" i="4"/>
  <c r="G125" i="4"/>
  <c r="G127" i="4"/>
  <c r="G128" i="4"/>
  <c r="G24" i="4"/>
  <c r="G217" i="4"/>
  <c r="G361" i="4"/>
  <c r="G87" i="4"/>
  <c r="G60" i="4"/>
  <c r="G171" i="4"/>
  <c r="G183" i="4"/>
  <c r="G331" i="4"/>
  <c r="G119" i="4"/>
  <c r="G3" i="4"/>
  <c r="G281" i="4"/>
  <c r="G105" i="4"/>
  <c r="G88" i="4"/>
  <c r="G249" i="4"/>
  <c r="G30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332" i="4"/>
  <c r="L4" i="7" l="1"/>
  <c r="M4" i="7"/>
  <c r="L5" i="7"/>
  <c r="M5" i="7"/>
  <c r="I6" i="7"/>
  <c r="J6" i="7"/>
  <c r="K6" i="7"/>
  <c r="L6" i="7"/>
  <c r="M6" i="7"/>
  <c r="I7" i="7"/>
  <c r="J7" i="7"/>
  <c r="K7" i="7"/>
  <c r="L7" i="7"/>
  <c r="M7" i="7"/>
  <c r="L8" i="7"/>
  <c r="M8" i="7"/>
  <c r="L9" i="7"/>
  <c r="M9" i="7"/>
  <c r="L10" i="7"/>
  <c r="M10" i="7"/>
  <c r="I11" i="7"/>
  <c r="J11" i="7"/>
  <c r="K11" i="7"/>
  <c r="L11" i="7"/>
  <c r="M11" i="7"/>
  <c r="I12" i="7"/>
  <c r="J12" i="7"/>
  <c r="K12" i="7"/>
  <c r="L12" i="7"/>
  <c r="M12" i="7"/>
  <c r="I13" i="7"/>
  <c r="J13" i="7"/>
  <c r="K13" i="7"/>
  <c r="L13" i="7"/>
  <c r="M13" i="7"/>
  <c r="L14" i="7"/>
  <c r="M14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I21" i="7"/>
  <c r="J21" i="7"/>
  <c r="K21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L38" i="7"/>
  <c r="M38" i="7"/>
  <c r="I39" i="7"/>
  <c r="J39" i="7"/>
  <c r="K39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L46" i="7"/>
  <c r="M46" i="7"/>
  <c r="I47" i="7"/>
  <c r="J47" i="7"/>
  <c r="K47" i="7"/>
  <c r="L47" i="7"/>
  <c r="M47" i="7"/>
  <c r="L48" i="7"/>
  <c r="M48" i="7"/>
  <c r="L49" i="7"/>
  <c r="M49" i="7"/>
  <c r="L50" i="7"/>
  <c r="M50" i="7"/>
  <c r="L51" i="7"/>
  <c r="M51" i="7"/>
  <c r="I52" i="7"/>
  <c r="J52" i="7"/>
  <c r="K52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L100" i="7"/>
  <c r="M100" i="7"/>
  <c r="I101" i="7"/>
  <c r="J101" i="7"/>
  <c r="K101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I112" i="7"/>
  <c r="J112" i="7"/>
  <c r="K112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L155" i="7"/>
  <c r="M155" i="7"/>
  <c r="I156" i="7"/>
  <c r="J156" i="7"/>
  <c r="K156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I182" i="7"/>
  <c r="J182" i="7"/>
  <c r="K182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I440" i="7"/>
  <c r="J440" i="7"/>
  <c r="K440" i="7"/>
  <c r="L440" i="7"/>
  <c r="M440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I469" i="7"/>
  <c r="J469" i="7"/>
  <c r="K469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I475" i="7"/>
  <c r="J475" i="7"/>
  <c r="K475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I481" i="7"/>
  <c r="J481" i="7"/>
  <c r="K481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L532" i="7"/>
  <c r="M532" i="7"/>
  <c r="I533" i="7"/>
  <c r="J533" i="7"/>
  <c r="K533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I561" i="7"/>
  <c r="J561" i="7"/>
  <c r="K561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I622" i="7"/>
  <c r="J622" i="7"/>
  <c r="K622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I643" i="7"/>
  <c r="J643" i="7"/>
  <c r="K643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I649" i="7"/>
  <c r="J649" i="7"/>
  <c r="K649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I713" i="7"/>
  <c r="J713" i="7"/>
  <c r="K713" i="7"/>
  <c r="L713" i="7"/>
  <c r="M713" i="7"/>
  <c r="I714" i="7"/>
  <c r="J714" i="7"/>
  <c r="K714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I733" i="7"/>
  <c r="J733" i="7"/>
  <c r="K733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L739" i="7"/>
  <c r="M739" i="7"/>
  <c r="I740" i="7"/>
  <c r="J740" i="7"/>
  <c r="K740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L749" i="7"/>
  <c r="M749" i="7"/>
  <c r="I750" i="7"/>
  <c r="J750" i="7"/>
  <c r="K750" i="7"/>
  <c r="L750" i="7"/>
  <c r="M750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D4" i="7"/>
  <c r="E4" i="7"/>
  <c r="F4" i="7"/>
  <c r="D5" i="7"/>
  <c r="E5" i="7"/>
  <c r="F5" i="7"/>
  <c r="D6" i="7"/>
  <c r="E6" i="7"/>
  <c r="F6" i="7"/>
  <c r="D7" i="7"/>
  <c r="E7" i="7"/>
  <c r="F7" i="7"/>
  <c r="D8" i="7"/>
  <c r="E8" i="7"/>
  <c r="F8" i="7"/>
  <c r="D9" i="7"/>
  <c r="E9" i="7"/>
  <c r="F9" i="7"/>
  <c r="D10" i="7"/>
  <c r="E10" i="7"/>
  <c r="F10" i="7"/>
  <c r="D11" i="7"/>
  <c r="E11" i="7"/>
  <c r="F11" i="7"/>
  <c r="D12" i="7"/>
  <c r="E12" i="7"/>
  <c r="F12" i="7"/>
  <c r="D13" i="7"/>
  <c r="E13" i="7"/>
  <c r="F13" i="7"/>
  <c r="D14" i="7"/>
  <c r="E14" i="7"/>
  <c r="F14" i="7"/>
  <c r="D15" i="7"/>
  <c r="E15" i="7"/>
  <c r="F15" i="7"/>
  <c r="D16" i="7"/>
  <c r="E16" i="7"/>
  <c r="F16" i="7"/>
  <c r="D17" i="7"/>
  <c r="E17" i="7"/>
  <c r="F17" i="7"/>
  <c r="D18" i="7"/>
  <c r="E18" i="7"/>
  <c r="F18" i="7"/>
  <c r="D19" i="7"/>
  <c r="E19" i="7"/>
  <c r="F19" i="7"/>
  <c r="D20" i="7"/>
  <c r="E20" i="7"/>
  <c r="F20" i="7"/>
  <c r="D21" i="7"/>
  <c r="E21" i="7"/>
  <c r="F21" i="7"/>
  <c r="D22" i="7"/>
  <c r="E22" i="7"/>
  <c r="F22" i="7"/>
  <c r="D23" i="7"/>
  <c r="E23" i="7"/>
  <c r="F23" i="7"/>
  <c r="D24" i="7"/>
  <c r="E24" i="7"/>
  <c r="F24" i="7"/>
  <c r="D25" i="7"/>
  <c r="E25" i="7"/>
  <c r="F25" i="7"/>
  <c r="D26" i="7"/>
  <c r="E26" i="7"/>
  <c r="F26" i="7"/>
  <c r="D27" i="7"/>
  <c r="E27" i="7"/>
  <c r="F27" i="7"/>
  <c r="D28" i="7"/>
  <c r="E28" i="7"/>
  <c r="F28" i="7"/>
  <c r="D29" i="7"/>
  <c r="E29" i="7"/>
  <c r="F29" i="7"/>
  <c r="D30" i="7"/>
  <c r="E30" i="7"/>
  <c r="F30" i="7"/>
  <c r="D31" i="7"/>
  <c r="E31" i="7"/>
  <c r="F31" i="7"/>
  <c r="D32" i="7"/>
  <c r="E32" i="7"/>
  <c r="F32" i="7"/>
  <c r="D33" i="7"/>
  <c r="E33" i="7"/>
  <c r="F33" i="7"/>
  <c r="D34" i="7"/>
  <c r="E34" i="7"/>
  <c r="F34" i="7"/>
  <c r="D35" i="7"/>
  <c r="E35" i="7"/>
  <c r="F35" i="7"/>
  <c r="D36" i="7"/>
  <c r="E36" i="7"/>
  <c r="F36" i="7"/>
  <c r="D37" i="7"/>
  <c r="E37" i="7"/>
  <c r="F37" i="7"/>
  <c r="D38" i="7"/>
  <c r="E38" i="7"/>
  <c r="F38" i="7"/>
  <c r="D39" i="7"/>
  <c r="E39" i="7"/>
  <c r="F39" i="7"/>
  <c r="D40" i="7"/>
  <c r="E40" i="7"/>
  <c r="F40" i="7"/>
  <c r="D41" i="7"/>
  <c r="E41" i="7"/>
  <c r="F41" i="7"/>
  <c r="D42" i="7"/>
  <c r="E42" i="7"/>
  <c r="F42" i="7"/>
  <c r="D43" i="7"/>
  <c r="E43" i="7"/>
  <c r="F43" i="7"/>
  <c r="D44" i="7"/>
  <c r="E44" i="7"/>
  <c r="F44" i="7"/>
  <c r="D45" i="7"/>
  <c r="E45" i="7"/>
  <c r="F45" i="7"/>
  <c r="D46" i="7"/>
  <c r="E46" i="7"/>
  <c r="F46" i="7"/>
  <c r="D47" i="7"/>
  <c r="E47" i="7"/>
  <c r="F47" i="7"/>
  <c r="D48" i="7"/>
  <c r="E48" i="7"/>
  <c r="F48" i="7"/>
  <c r="D49" i="7"/>
  <c r="E49" i="7"/>
  <c r="F49" i="7"/>
  <c r="D50" i="7"/>
  <c r="E50" i="7"/>
  <c r="F50" i="7"/>
  <c r="D51" i="7"/>
  <c r="E51" i="7"/>
  <c r="F51" i="7"/>
  <c r="D52" i="7"/>
  <c r="E52" i="7"/>
  <c r="F52" i="7"/>
  <c r="D53" i="7"/>
  <c r="E53" i="7"/>
  <c r="F53" i="7"/>
  <c r="D54" i="7"/>
  <c r="E54" i="7"/>
  <c r="F54" i="7"/>
  <c r="D55" i="7"/>
  <c r="E55" i="7"/>
  <c r="F55" i="7"/>
  <c r="D56" i="7"/>
  <c r="E56" i="7"/>
  <c r="F56" i="7"/>
  <c r="D57" i="7"/>
  <c r="E57" i="7"/>
  <c r="F57" i="7"/>
  <c r="D58" i="7"/>
  <c r="E58" i="7"/>
  <c r="F58" i="7"/>
  <c r="D59" i="7"/>
  <c r="E59" i="7"/>
  <c r="F59" i="7"/>
  <c r="D60" i="7"/>
  <c r="E60" i="7"/>
  <c r="F60" i="7"/>
  <c r="D61" i="7"/>
  <c r="E61" i="7"/>
  <c r="F61" i="7"/>
  <c r="D62" i="7"/>
  <c r="E62" i="7"/>
  <c r="F62" i="7"/>
  <c r="D63" i="7"/>
  <c r="E63" i="7"/>
  <c r="F63" i="7"/>
  <c r="D64" i="7"/>
  <c r="E64" i="7"/>
  <c r="F64" i="7"/>
  <c r="D65" i="7"/>
  <c r="E65" i="7"/>
  <c r="F65" i="7"/>
  <c r="D66" i="7"/>
  <c r="E66" i="7"/>
  <c r="F66" i="7"/>
  <c r="D67" i="7"/>
  <c r="E67" i="7"/>
  <c r="F67" i="7"/>
  <c r="D68" i="7"/>
  <c r="E68" i="7"/>
  <c r="F68" i="7"/>
  <c r="D69" i="7"/>
  <c r="E69" i="7"/>
  <c r="F69" i="7"/>
  <c r="D70" i="7"/>
  <c r="E70" i="7"/>
  <c r="F70" i="7"/>
  <c r="D71" i="7"/>
  <c r="E71" i="7"/>
  <c r="F71" i="7"/>
  <c r="D72" i="7"/>
  <c r="E72" i="7"/>
  <c r="F72" i="7"/>
  <c r="D73" i="7"/>
  <c r="E73" i="7"/>
  <c r="F73" i="7"/>
  <c r="D74" i="7"/>
  <c r="E74" i="7"/>
  <c r="F74" i="7"/>
  <c r="D75" i="7"/>
  <c r="E75" i="7"/>
  <c r="F75" i="7"/>
  <c r="D76" i="7"/>
  <c r="E76" i="7"/>
  <c r="F76" i="7"/>
  <c r="D77" i="7"/>
  <c r="E77" i="7"/>
  <c r="F77" i="7"/>
  <c r="D78" i="7"/>
  <c r="E78" i="7"/>
  <c r="F78" i="7"/>
  <c r="D79" i="7"/>
  <c r="E79" i="7"/>
  <c r="F79" i="7"/>
  <c r="D80" i="7"/>
  <c r="E80" i="7"/>
  <c r="F80" i="7"/>
  <c r="D81" i="7"/>
  <c r="E81" i="7"/>
  <c r="F81" i="7"/>
  <c r="D82" i="7"/>
  <c r="E82" i="7"/>
  <c r="F82" i="7"/>
  <c r="D83" i="7"/>
  <c r="E83" i="7"/>
  <c r="F83" i="7"/>
  <c r="D84" i="7"/>
  <c r="E84" i="7"/>
  <c r="F84" i="7"/>
  <c r="D85" i="7"/>
  <c r="E85" i="7"/>
  <c r="F85" i="7"/>
  <c r="D86" i="7"/>
  <c r="E86" i="7"/>
  <c r="F86" i="7"/>
  <c r="D87" i="7"/>
  <c r="E87" i="7"/>
  <c r="F87" i="7"/>
  <c r="D88" i="7"/>
  <c r="E88" i="7"/>
  <c r="F88" i="7"/>
  <c r="D89" i="7"/>
  <c r="E89" i="7"/>
  <c r="F89" i="7"/>
  <c r="D90" i="7"/>
  <c r="E90" i="7"/>
  <c r="F90" i="7"/>
  <c r="D91" i="7"/>
  <c r="E91" i="7"/>
  <c r="F91" i="7"/>
  <c r="D92" i="7"/>
  <c r="E92" i="7"/>
  <c r="F92" i="7"/>
  <c r="D93" i="7"/>
  <c r="E93" i="7"/>
  <c r="F93" i="7"/>
  <c r="D94" i="7"/>
  <c r="E94" i="7"/>
  <c r="F94" i="7"/>
  <c r="D95" i="7"/>
  <c r="E95" i="7"/>
  <c r="F95" i="7"/>
  <c r="D96" i="7"/>
  <c r="E96" i="7"/>
  <c r="F96" i="7"/>
  <c r="D97" i="7"/>
  <c r="E97" i="7"/>
  <c r="F97" i="7"/>
  <c r="D98" i="7"/>
  <c r="E98" i="7"/>
  <c r="F98" i="7"/>
  <c r="D99" i="7"/>
  <c r="E99" i="7"/>
  <c r="F99" i="7"/>
  <c r="D100" i="7"/>
  <c r="E100" i="7"/>
  <c r="F100" i="7"/>
  <c r="D101" i="7"/>
  <c r="E101" i="7"/>
  <c r="F101" i="7"/>
  <c r="D102" i="7"/>
  <c r="E102" i="7"/>
  <c r="F102" i="7"/>
  <c r="D103" i="7"/>
  <c r="E103" i="7"/>
  <c r="F103" i="7"/>
  <c r="D104" i="7"/>
  <c r="E104" i="7"/>
  <c r="F104" i="7"/>
  <c r="D105" i="7"/>
  <c r="E105" i="7"/>
  <c r="F105" i="7"/>
  <c r="D106" i="7"/>
  <c r="E106" i="7"/>
  <c r="F106" i="7"/>
  <c r="D107" i="7"/>
  <c r="E107" i="7"/>
  <c r="F107" i="7"/>
  <c r="D108" i="7"/>
  <c r="E108" i="7"/>
  <c r="F108" i="7"/>
  <c r="D109" i="7"/>
  <c r="E109" i="7"/>
  <c r="F109" i="7"/>
  <c r="D110" i="7"/>
  <c r="E110" i="7"/>
  <c r="F110" i="7"/>
  <c r="D111" i="7"/>
  <c r="E111" i="7"/>
  <c r="F111" i="7"/>
  <c r="D112" i="7"/>
  <c r="I517" i="7" s="1"/>
  <c r="E112" i="7"/>
  <c r="J517" i="7" s="1"/>
  <c r="F112" i="7"/>
  <c r="K517" i="7" s="1"/>
  <c r="D113" i="7"/>
  <c r="E113" i="7"/>
  <c r="F113" i="7"/>
  <c r="D114" i="7"/>
  <c r="E114" i="7"/>
  <c r="F114" i="7"/>
  <c r="D115" i="7"/>
  <c r="E115" i="7"/>
  <c r="F115" i="7"/>
  <c r="D116" i="7"/>
  <c r="E116" i="7"/>
  <c r="F116" i="7"/>
  <c r="D117" i="7"/>
  <c r="E117" i="7"/>
  <c r="F117" i="7"/>
  <c r="D118" i="7"/>
  <c r="E118" i="7"/>
  <c r="F118" i="7"/>
  <c r="D119" i="7"/>
  <c r="E119" i="7"/>
  <c r="F119" i="7"/>
  <c r="D120" i="7"/>
  <c r="E120" i="7"/>
  <c r="F120" i="7"/>
  <c r="D121" i="7"/>
  <c r="E121" i="7"/>
  <c r="F121" i="7"/>
  <c r="D122" i="7"/>
  <c r="E122" i="7"/>
  <c r="F122" i="7"/>
  <c r="D123" i="7"/>
  <c r="E123" i="7"/>
  <c r="F123" i="7"/>
  <c r="D124" i="7"/>
  <c r="E124" i="7"/>
  <c r="F124" i="7"/>
  <c r="D125" i="7"/>
  <c r="E125" i="7"/>
  <c r="F125" i="7"/>
  <c r="D126" i="7"/>
  <c r="E126" i="7"/>
  <c r="F126" i="7"/>
  <c r="D127" i="7"/>
  <c r="E127" i="7"/>
  <c r="F127" i="7"/>
  <c r="D128" i="7"/>
  <c r="E128" i="7"/>
  <c r="F128" i="7"/>
  <c r="D129" i="7"/>
  <c r="E129" i="7"/>
  <c r="F129" i="7"/>
  <c r="D130" i="7"/>
  <c r="E130" i="7"/>
  <c r="F130" i="7"/>
  <c r="D131" i="7"/>
  <c r="E131" i="7"/>
  <c r="F131" i="7"/>
  <c r="D132" i="7"/>
  <c r="E132" i="7"/>
  <c r="F132" i="7"/>
  <c r="D133" i="7"/>
  <c r="E133" i="7"/>
  <c r="F133" i="7"/>
  <c r="D134" i="7"/>
  <c r="E134" i="7"/>
  <c r="F134" i="7"/>
  <c r="D135" i="7"/>
  <c r="E135" i="7"/>
  <c r="F135" i="7"/>
  <c r="D136" i="7"/>
  <c r="E136" i="7"/>
  <c r="F136" i="7"/>
  <c r="D137" i="7"/>
  <c r="E137" i="7"/>
  <c r="F137" i="7"/>
  <c r="D138" i="7"/>
  <c r="E138" i="7"/>
  <c r="F138" i="7"/>
  <c r="D139" i="7"/>
  <c r="E139" i="7"/>
  <c r="F139" i="7"/>
  <c r="D140" i="7"/>
  <c r="E140" i="7"/>
  <c r="F140" i="7"/>
  <c r="D141" i="7"/>
  <c r="E141" i="7"/>
  <c r="F141" i="7"/>
  <c r="D142" i="7"/>
  <c r="E142" i="7"/>
  <c r="F142" i="7"/>
  <c r="D143" i="7"/>
  <c r="E143" i="7"/>
  <c r="F143" i="7"/>
  <c r="D144" i="7"/>
  <c r="E144" i="7"/>
  <c r="F144" i="7"/>
  <c r="D145" i="7"/>
  <c r="E145" i="7"/>
  <c r="F145" i="7"/>
  <c r="D146" i="7"/>
  <c r="E146" i="7"/>
  <c r="F146" i="7"/>
  <c r="D147" i="7"/>
  <c r="E147" i="7"/>
  <c r="F147" i="7"/>
  <c r="D148" i="7"/>
  <c r="E148" i="7"/>
  <c r="F148" i="7"/>
  <c r="D149" i="7"/>
  <c r="E149" i="7"/>
  <c r="F149" i="7"/>
  <c r="D150" i="7"/>
  <c r="E150" i="7"/>
  <c r="F150" i="7"/>
  <c r="D151" i="7"/>
  <c r="E151" i="7"/>
  <c r="F151" i="7"/>
  <c r="D152" i="7"/>
  <c r="E152" i="7"/>
  <c r="F152" i="7"/>
  <c r="D153" i="7"/>
  <c r="E153" i="7"/>
  <c r="F153" i="7"/>
  <c r="D154" i="7"/>
  <c r="E154" i="7"/>
  <c r="F154" i="7"/>
  <c r="D155" i="7"/>
  <c r="E155" i="7"/>
  <c r="F155" i="7"/>
  <c r="D156" i="7"/>
  <c r="E156" i="7"/>
  <c r="F156" i="7"/>
  <c r="D157" i="7"/>
  <c r="E157" i="7"/>
  <c r="F157" i="7"/>
  <c r="D158" i="7"/>
  <c r="E158" i="7"/>
  <c r="F158" i="7"/>
  <c r="D159" i="7"/>
  <c r="E159" i="7"/>
  <c r="F159" i="7"/>
  <c r="D160" i="7"/>
  <c r="E160" i="7"/>
  <c r="F160" i="7"/>
  <c r="D161" i="7"/>
  <c r="E161" i="7"/>
  <c r="F161" i="7"/>
  <c r="D162" i="7"/>
  <c r="E162" i="7"/>
  <c r="F162" i="7"/>
  <c r="D163" i="7"/>
  <c r="E163" i="7"/>
  <c r="F163" i="7"/>
  <c r="D164" i="7"/>
  <c r="E164" i="7"/>
  <c r="F164" i="7"/>
  <c r="D165" i="7"/>
  <c r="E165" i="7"/>
  <c r="F165" i="7"/>
  <c r="D166" i="7"/>
  <c r="E166" i="7"/>
  <c r="F166" i="7"/>
  <c r="D167" i="7"/>
  <c r="E167" i="7"/>
  <c r="F167" i="7"/>
  <c r="D168" i="7"/>
  <c r="E168" i="7"/>
  <c r="F168" i="7"/>
  <c r="D169" i="7"/>
  <c r="E169" i="7"/>
  <c r="F169" i="7"/>
  <c r="D170" i="7"/>
  <c r="E170" i="7"/>
  <c r="F170" i="7"/>
  <c r="D171" i="7"/>
  <c r="E171" i="7"/>
  <c r="F171" i="7"/>
  <c r="D172" i="7"/>
  <c r="E172" i="7"/>
  <c r="F172" i="7"/>
  <c r="D173" i="7"/>
  <c r="E173" i="7"/>
  <c r="F173" i="7"/>
  <c r="D174" i="7"/>
  <c r="E174" i="7"/>
  <c r="F174" i="7"/>
  <c r="D175" i="7"/>
  <c r="E175" i="7"/>
  <c r="F175" i="7"/>
  <c r="D176" i="7"/>
  <c r="E176" i="7"/>
  <c r="F176" i="7"/>
  <c r="D177" i="7"/>
  <c r="E177" i="7"/>
  <c r="F177" i="7"/>
  <c r="D178" i="7"/>
  <c r="E178" i="7"/>
  <c r="F178" i="7"/>
  <c r="D179" i="7"/>
  <c r="E179" i="7"/>
  <c r="F179" i="7"/>
  <c r="D180" i="7"/>
  <c r="E180" i="7"/>
  <c r="F180" i="7"/>
  <c r="D181" i="7"/>
  <c r="E181" i="7"/>
  <c r="F181" i="7"/>
  <c r="D182" i="7"/>
  <c r="E182" i="7"/>
  <c r="F182" i="7"/>
  <c r="D183" i="7"/>
  <c r="E183" i="7"/>
  <c r="F183" i="7"/>
  <c r="D184" i="7"/>
  <c r="E184" i="7"/>
  <c r="F184" i="7"/>
  <c r="D185" i="7"/>
  <c r="E185" i="7"/>
  <c r="F185" i="7"/>
  <c r="D186" i="7"/>
  <c r="E186" i="7"/>
  <c r="F186" i="7"/>
  <c r="D187" i="7"/>
  <c r="E187" i="7"/>
  <c r="F187" i="7"/>
  <c r="D188" i="7"/>
  <c r="E188" i="7"/>
  <c r="F188" i="7"/>
  <c r="D189" i="7"/>
  <c r="E189" i="7"/>
  <c r="F189" i="7"/>
  <c r="D190" i="7"/>
  <c r="E190" i="7"/>
  <c r="F190" i="7"/>
  <c r="D191" i="7"/>
  <c r="E191" i="7"/>
  <c r="F191" i="7"/>
  <c r="D192" i="7"/>
  <c r="E192" i="7"/>
  <c r="F192" i="7"/>
  <c r="D193" i="7"/>
  <c r="E193" i="7"/>
  <c r="F193" i="7"/>
  <c r="D194" i="7"/>
  <c r="E194" i="7"/>
  <c r="F194" i="7"/>
  <c r="D195" i="7"/>
  <c r="E195" i="7"/>
  <c r="F195" i="7"/>
  <c r="D196" i="7"/>
  <c r="E196" i="7"/>
  <c r="F196" i="7"/>
  <c r="D197" i="7"/>
  <c r="E197" i="7"/>
  <c r="F197" i="7"/>
  <c r="D198" i="7"/>
  <c r="E198" i="7"/>
  <c r="F198" i="7"/>
  <c r="D199" i="7"/>
  <c r="E199" i="7"/>
  <c r="F199" i="7"/>
  <c r="D200" i="7"/>
  <c r="E200" i="7"/>
  <c r="F200" i="7"/>
  <c r="D201" i="7"/>
  <c r="E201" i="7"/>
  <c r="F201" i="7"/>
  <c r="D202" i="7"/>
  <c r="E202" i="7"/>
  <c r="F202" i="7"/>
  <c r="D203" i="7"/>
  <c r="E203" i="7"/>
  <c r="F203" i="7"/>
  <c r="D204" i="7"/>
  <c r="E204" i="7"/>
  <c r="F204" i="7"/>
  <c r="D205" i="7"/>
  <c r="E205" i="7"/>
  <c r="F205" i="7"/>
  <c r="D206" i="7"/>
  <c r="E206" i="7"/>
  <c r="F206" i="7"/>
  <c r="D207" i="7"/>
  <c r="E207" i="7"/>
  <c r="F207" i="7"/>
  <c r="D208" i="7"/>
  <c r="E208" i="7"/>
  <c r="F208" i="7"/>
  <c r="D209" i="7"/>
  <c r="E209" i="7"/>
  <c r="F209" i="7"/>
  <c r="D210" i="7"/>
  <c r="E210" i="7"/>
  <c r="F210" i="7"/>
  <c r="D211" i="7"/>
  <c r="E211" i="7"/>
  <c r="F211" i="7"/>
  <c r="D212" i="7"/>
  <c r="E212" i="7"/>
  <c r="F212" i="7"/>
  <c r="D213" i="7"/>
  <c r="E213" i="7"/>
  <c r="F213" i="7"/>
  <c r="D214" i="7"/>
  <c r="E214" i="7"/>
  <c r="F214" i="7"/>
  <c r="D215" i="7"/>
  <c r="E215" i="7"/>
  <c r="F215" i="7"/>
  <c r="D216" i="7"/>
  <c r="E216" i="7"/>
  <c r="F216" i="7"/>
  <c r="D217" i="7"/>
  <c r="E217" i="7"/>
  <c r="F217" i="7"/>
  <c r="D218" i="7"/>
  <c r="E218" i="7"/>
  <c r="F218" i="7"/>
  <c r="D219" i="7"/>
  <c r="E219" i="7"/>
  <c r="F219" i="7"/>
  <c r="D220" i="7"/>
  <c r="E220" i="7"/>
  <c r="F220" i="7"/>
  <c r="D221" i="7"/>
  <c r="E221" i="7"/>
  <c r="F221" i="7"/>
  <c r="D222" i="7"/>
  <c r="E222" i="7"/>
  <c r="F222" i="7"/>
  <c r="D223" i="7"/>
  <c r="E223" i="7"/>
  <c r="F223" i="7"/>
  <c r="D224" i="7"/>
  <c r="E224" i="7"/>
  <c r="F224" i="7"/>
  <c r="D225" i="7"/>
  <c r="E225" i="7"/>
  <c r="F225" i="7"/>
  <c r="D226" i="7"/>
  <c r="E226" i="7"/>
  <c r="F226" i="7"/>
  <c r="D227" i="7"/>
  <c r="E227" i="7"/>
  <c r="F227" i="7"/>
  <c r="D228" i="7"/>
  <c r="E228" i="7"/>
  <c r="F228" i="7"/>
  <c r="D229" i="7"/>
  <c r="E229" i="7"/>
  <c r="F229" i="7"/>
  <c r="D230" i="7"/>
  <c r="E230" i="7"/>
  <c r="F230" i="7"/>
  <c r="D231" i="7"/>
  <c r="E231" i="7"/>
  <c r="F231" i="7"/>
  <c r="D232" i="7"/>
  <c r="E232" i="7"/>
  <c r="F232" i="7"/>
  <c r="D233" i="7"/>
  <c r="E233" i="7"/>
  <c r="F233" i="7"/>
  <c r="D234" i="7"/>
  <c r="E234" i="7"/>
  <c r="F234" i="7"/>
  <c r="D235" i="7"/>
  <c r="E235" i="7"/>
  <c r="F235" i="7"/>
  <c r="D236" i="7"/>
  <c r="E236" i="7"/>
  <c r="F236" i="7"/>
  <c r="D237" i="7"/>
  <c r="E237" i="7"/>
  <c r="F237" i="7"/>
  <c r="D238" i="7"/>
  <c r="E238" i="7"/>
  <c r="F238" i="7"/>
  <c r="D239" i="7"/>
  <c r="E239" i="7"/>
  <c r="F239" i="7"/>
  <c r="D240" i="7"/>
  <c r="E240" i="7"/>
  <c r="F240" i="7"/>
  <c r="D241" i="7"/>
  <c r="E241" i="7"/>
  <c r="F241" i="7"/>
  <c r="D242" i="7"/>
  <c r="E242" i="7"/>
  <c r="F242" i="7"/>
  <c r="D243" i="7"/>
  <c r="E243" i="7"/>
  <c r="F243" i="7"/>
  <c r="D244" i="7"/>
  <c r="E244" i="7"/>
  <c r="F244" i="7"/>
  <c r="D245" i="7"/>
  <c r="E245" i="7"/>
  <c r="F245" i="7"/>
  <c r="D246" i="7"/>
  <c r="E246" i="7"/>
  <c r="F246" i="7"/>
  <c r="D247" i="7"/>
  <c r="E247" i="7"/>
  <c r="F247" i="7"/>
  <c r="D248" i="7"/>
  <c r="E248" i="7"/>
  <c r="F248" i="7"/>
  <c r="D249" i="7"/>
  <c r="E249" i="7"/>
  <c r="F249" i="7"/>
  <c r="D250" i="7"/>
  <c r="E250" i="7"/>
  <c r="F250" i="7"/>
  <c r="D251" i="7"/>
  <c r="E251" i="7"/>
  <c r="F251" i="7"/>
  <c r="D252" i="7"/>
  <c r="E252" i="7"/>
  <c r="F252" i="7"/>
  <c r="D253" i="7"/>
  <c r="E253" i="7"/>
  <c r="F253" i="7"/>
  <c r="D254" i="7"/>
  <c r="E254" i="7"/>
  <c r="F254" i="7"/>
  <c r="D255" i="7"/>
  <c r="E255" i="7"/>
  <c r="F255" i="7"/>
  <c r="D256" i="7"/>
  <c r="E256" i="7"/>
  <c r="F256" i="7"/>
  <c r="D257" i="7"/>
  <c r="E257" i="7"/>
  <c r="F257" i="7"/>
  <c r="D258" i="7"/>
  <c r="E258" i="7"/>
  <c r="F258" i="7"/>
  <c r="D259" i="7"/>
  <c r="E259" i="7"/>
  <c r="F259" i="7"/>
  <c r="D260" i="7"/>
  <c r="E260" i="7"/>
  <c r="F260" i="7"/>
  <c r="D261" i="7"/>
  <c r="E261" i="7"/>
  <c r="F261" i="7"/>
  <c r="D262" i="7"/>
  <c r="E262" i="7"/>
  <c r="F262" i="7"/>
  <c r="D263" i="7"/>
  <c r="E263" i="7"/>
  <c r="F263" i="7"/>
  <c r="D264" i="7"/>
  <c r="E264" i="7"/>
  <c r="F264" i="7"/>
  <c r="D265" i="7"/>
  <c r="E265" i="7"/>
  <c r="F265" i="7"/>
  <c r="D266" i="7"/>
  <c r="E266" i="7"/>
  <c r="F266" i="7"/>
  <c r="D267" i="7"/>
  <c r="E267" i="7"/>
  <c r="F267" i="7"/>
  <c r="D268" i="7"/>
  <c r="E268" i="7"/>
  <c r="F268" i="7"/>
  <c r="D269" i="7"/>
  <c r="E269" i="7"/>
  <c r="F269" i="7"/>
  <c r="D270" i="7"/>
  <c r="E270" i="7"/>
  <c r="F270" i="7"/>
  <c r="D271" i="7"/>
  <c r="E271" i="7"/>
  <c r="F271" i="7"/>
  <c r="D272" i="7"/>
  <c r="E272" i="7"/>
  <c r="F272" i="7"/>
  <c r="D273" i="7"/>
  <c r="E273" i="7"/>
  <c r="F273" i="7"/>
  <c r="D274" i="7"/>
  <c r="E274" i="7"/>
  <c r="F274" i="7"/>
  <c r="D275" i="7"/>
  <c r="E275" i="7"/>
  <c r="F275" i="7"/>
  <c r="D276" i="7"/>
  <c r="E276" i="7"/>
  <c r="F276" i="7"/>
  <c r="D277" i="7"/>
  <c r="E277" i="7"/>
  <c r="F277" i="7"/>
  <c r="D278" i="7"/>
  <c r="E278" i="7"/>
  <c r="F278" i="7"/>
  <c r="D279" i="7"/>
  <c r="E279" i="7"/>
  <c r="F279" i="7"/>
  <c r="D280" i="7"/>
  <c r="E280" i="7"/>
  <c r="F280" i="7"/>
  <c r="D281" i="7"/>
  <c r="E281" i="7"/>
  <c r="F281" i="7"/>
  <c r="D282" i="7"/>
  <c r="E282" i="7"/>
  <c r="F282" i="7"/>
  <c r="D283" i="7"/>
  <c r="E283" i="7"/>
  <c r="F283" i="7"/>
  <c r="D284" i="7"/>
  <c r="E284" i="7"/>
  <c r="F284" i="7"/>
  <c r="D285" i="7"/>
  <c r="E285" i="7"/>
  <c r="F285" i="7"/>
  <c r="D286" i="7"/>
  <c r="E286" i="7"/>
  <c r="F286" i="7"/>
  <c r="D287" i="7"/>
  <c r="E287" i="7"/>
  <c r="F287" i="7"/>
  <c r="D288" i="7"/>
  <c r="E288" i="7"/>
  <c r="F288" i="7"/>
  <c r="D289" i="7"/>
  <c r="E289" i="7"/>
  <c r="F289" i="7"/>
  <c r="D290" i="7"/>
  <c r="E290" i="7"/>
  <c r="F290" i="7"/>
  <c r="D291" i="7"/>
  <c r="E291" i="7"/>
  <c r="F291" i="7"/>
  <c r="D292" i="7"/>
  <c r="E292" i="7"/>
  <c r="F292" i="7"/>
  <c r="D293" i="7"/>
  <c r="E293" i="7"/>
  <c r="F293" i="7"/>
  <c r="D294" i="7"/>
  <c r="E294" i="7"/>
  <c r="F294" i="7"/>
  <c r="D295" i="7"/>
  <c r="E295" i="7"/>
  <c r="F295" i="7"/>
  <c r="D296" i="7"/>
  <c r="E296" i="7"/>
  <c r="F296" i="7"/>
  <c r="D297" i="7"/>
  <c r="E297" i="7"/>
  <c r="F297" i="7"/>
  <c r="D298" i="7"/>
  <c r="E298" i="7"/>
  <c r="F298" i="7"/>
  <c r="D299" i="7"/>
  <c r="E299" i="7"/>
  <c r="F299" i="7"/>
  <c r="D300" i="7"/>
  <c r="E300" i="7"/>
  <c r="F300" i="7"/>
  <c r="D301" i="7"/>
  <c r="E301" i="7"/>
  <c r="F301" i="7"/>
  <c r="D302" i="7"/>
  <c r="E302" i="7"/>
  <c r="F302" i="7"/>
  <c r="D303" i="7"/>
  <c r="E303" i="7"/>
  <c r="F303" i="7"/>
  <c r="D304" i="7"/>
  <c r="E304" i="7"/>
  <c r="F304" i="7"/>
  <c r="D305" i="7"/>
  <c r="I528" i="7" s="1"/>
  <c r="E305" i="7"/>
  <c r="J528" i="7" s="1"/>
  <c r="F305" i="7"/>
  <c r="K528" i="7" s="1"/>
  <c r="D306" i="7"/>
  <c r="E306" i="7"/>
  <c r="F306" i="7"/>
  <c r="D307" i="7"/>
  <c r="E307" i="7"/>
  <c r="J512" i="7" s="1"/>
  <c r="F307" i="7"/>
  <c r="K512" i="7" s="1"/>
  <c r="D308" i="7"/>
  <c r="E308" i="7"/>
  <c r="F308" i="7"/>
  <c r="D309" i="7"/>
  <c r="E309" i="7"/>
  <c r="F309" i="7"/>
  <c r="D310" i="7"/>
  <c r="E310" i="7"/>
  <c r="F310" i="7"/>
  <c r="D311" i="7"/>
  <c r="E311" i="7"/>
  <c r="F311" i="7"/>
  <c r="D312" i="7"/>
  <c r="E312" i="7"/>
  <c r="F312" i="7"/>
  <c r="D313" i="7"/>
  <c r="E313" i="7"/>
  <c r="F313" i="7"/>
  <c r="D314" i="7"/>
  <c r="E314" i="7"/>
  <c r="F314" i="7"/>
  <c r="D315" i="7"/>
  <c r="E315" i="7"/>
  <c r="F315" i="7"/>
  <c r="D316" i="7"/>
  <c r="E316" i="7"/>
  <c r="F316" i="7"/>
  <c r="D317" i="7"/>
  <c r="E317" i="7"/>
  <c r="F317" i="7"/>
  <c r="D318" i="7"/>
  <c r="E318" i="7"/>
  <c r="F318" i="7"/>
  <c r="D319" i="7"/>
  <c r="E319" i="7"/>
  <c r="F319" i="7"/>
  <c r="D320" i="7"/>
  <c r="E320" i="7"/>
  <c r="F320" i="7"/>
  <c r="D321" i="7"/>
  <c r="E321" i="7"/>
  <c r="F321" i="7"/>
  <c r="D322" i="7"/>
  <c r="E322" i="7"/>
  <c r="F322" i="7"/>
  <c r="D323" i="7"/>
  <c r="E323" i="7"/>
  <c r="F323" i="7"/>
  <c r="D324" i="7"/>
  <c r="E324" i="7"/>
  <c r="F324" i="7"/>
  <c r="D325" i="7"/>
  <c r="E325" i="7"/>
  <c r="F325" i="7"/>
  <c r="D326" i="7"/>
  <c r="E326" i="7"/>
  <c r="F326" i="7"/>
  <c r="D327" i="7"/>
  <c r="E327" i="7"/>
  <c r="F327" i="7"/>
  <c r="D328" i="7"/>
  <c r="E328" i="7"/>
  <c r="F328" i="7"/>
  <c r="D329" i="7"/>
  <c r="E329" i="7"/>
  <c r="F329" i="7"/>
  <c r="D330" i="7"/>
  <c r="E330" i="7"/>
  <c r="F330" i="7"/>
  <c r="D331" i="7"/>
  <c r="E331" i="7"/>
  <c r="F331" i="7"/>
  <c r="D332" i="7"/>
  <c r="E332" i="7"/>
  <c r="F332" i="7"/>
  <c r="D333" i="7"/>
  <c r="E333" i="7"/>
  <c r="F333" i="7"/>
  <c r="D334" i="7"/>
  <c r="E334" i="7"/>
  <c r="F334" i="7"/>
  <c r="D335" i="7"/>
  <c r="E335" i="7"/>
  <c r="F335" i="7"/>
  <c r="D336" i="7"/>
  <c r="E336" i="7"/>
  <c r="F336" i="7"/>
  <c r="D337" i="7"/>
  <c r="E337" i="7"/>
  <c r="F337" i="7"/>
  <c r="D338" i="7"/>
  <c r="E338" i="7"/>
  <c r="F338" i="7"/>
  <c r="D339" i="7"/>
  <c r="E339" i="7"/>
  <c r="F339" i="7"/>
  <c r="D340" i="7"/>
  <c r="E340" i="7"/>
  <c r="F340" i="7"/>
  <c r="D341" i="7"/>
  <c r="E341" i="7"/>
  <c r="F341" i="7"/>
  <c r="D342" i="7"/>
  <c r="E342" i="7"/>
  <c r="F342" i="7"/>
  <c r="D343" i="7"/>
  <c r="E343" i="7"/>
  <c r="F343" i="7"/>
  <c r="D344" i="7"/>
  <c r="E344" i="7"/>
  <c r="F344" i="7"/>
  <c r="D345" i="7"/>
  <c r="E345" i="7"/>
  <c r="F345" i="7"/>
  <c r="D346" i="7"/>
  <c r="E346" i="7"/>
  <c r="F346" i="7"/>
  <c r="D347" i="7"/>
  <c r="E347" i="7"/>
  <c r="F347" i="7"/>
  <c r="D348" i="7"/>
  <c r="E348" i="7"/>
  <c r="F348" i="7"/>
  <c r="D349" i="7"/>
  <c r="E349" i="7"/>
  <c r="F349" i="7"/>
  <c r="D350" i="7"/>
  <c r="E350" i="7"/>
  <c r="F350" i="7"/>
  <c r="D351" i="7"/>
  <c r="E351" i="7"/>
  <c r="F351" i="7"/>
  <c r="D352" i="7"/>
  <c r="E352" i="7"/>
  <c r="F352" i="7"/>
  <c r="D353" i="7"/>
  <c r="E353" i="7"/>
  <c r="F353" i="7"/>
  <c r="D354" i="7"/>
  <c r="E354" i="7"/>
  <c r="F354" i="7"/>
  <c r="D355" i="7"/>
  <c r="E355" i="7"/>
  <c r="F355" i="7"/>
  <c r="D356" i="7"/>
  <c r="E356" i="7"/>
  <c r="F356" i="7"/>
  <c r="D357" i="7"/>
  <c r="E357" i="7"/>
  <c r="F357" i="7"/>
  <c r="D358" i="7"/>
  <c r="E358" i="7"/>
  <c r="F358" i="7"/>
  <c r="D359" i="7"/>
  <c r="E359" i="7"/>
  <c r="F359" i="7"/>
  <c r="D360" i="7"/>
  <c r="E360" i="7"/>
  <c r="F360" i="7"/>
  <c r="D361" i="7"/>
  <c r="E361" i="7"/>
  <c r="F361" i="7"/>
  <c r="D362" i="7"/>
  <c r="E362" i="7"/>
  <c r="F362" i="7"/>
  <c r="D363" i="7"/>
  <c r="E363" i="7"/>
  <c r="F363" i="7"/>
  <c r="D364" i="7"/>
  <c r="E364" i="7"/>
  <c r="F364" i="7"/>
  <c r="D365" i="7"/>
  <c r="E365" i="7"/>
  <c r="F365" i="7"/>
  <c r="D366" i="7"/>
  <c r="E366" i="7"/>
  <c r="F366" i="7"/>
  <c r="D367" i="7"/>
  <c r="E367" i="7"/>
  <c r="F367" i="7"/>
  <c r="D368" i="7"/>
  <c r="E368" i="7"/>
  <c r="F368" i="7"/>
  <c r="D369" i="7"/>
  <c r="E369" i="7"/>
  <c r="F369" i="7"/>
  <c r="D370" i="7"/>
  <c r="E370" i="7"/>
  <c r="F370" i="7"/>
  <c r="D371" i="7"/>
  <c r="E371" i="7"/>
  <c r="F371" i="7"/>
  <c r="D372" i="7"/>
  <c r="E372" i="7"/>
  <c r="F372" i="7"/>
  <c r="D373" i="7"/>
  <c r="E373" i="7"/>
  <c r="F373" i="7"/>
  <c r="D374" i="7"/>
  <c r="E374" i="7"/>
  <c r="F374" i="7"/>
  <c r="D375" i="7"/>
  <c r="E375" i="7"/>
  <c r="F375" i="7"/>
  <c r="D376" i="7"/>
  <c r="E376" i="7"/>
  <c r="F376" i="7"/>
  <c r="D377" i="7"/>
  <c r="E377" i="7"/>
  <c r="F377" i="7"/>
  <c r="D378" i="7"/>
  <c r="E378" i="7"/>
  <c r="F378" i="7"/>
  <c r="D379" i="7"/>
  <c r="E379" i="7"/>
  <c r="F379" i="7"/>
  <c r="D380" i="7"/>
  <c r="E380" i="7"/>
  <c r="F380" i="7"/>
  <c r="D381" i="7"/>
  <c r="E381" i="7"/>
  <c r="F381" i="7"/>
  <c r="D382" i="7"/>
  <c r="E382" i="7"/>
  <c r="F382" i="7"/>
  <c r="D383" i="7"/>
  <c r="E383" i="7"/>
  <c r="F383" i="7"/>
  <c r="D384" i="7"/>
  <c r="E384" i="7"/>
  <c r="F384" i="7"/>
  <c r="D385" i="7"/>
  <c r="E385" i="7"/>
  <c r="F385" i="7"/>
  <c r="D386" i="7"/>
  <c r="E386" i="7"/>
  <c r="F386" i="7"/>
  <c r="D387" i="7"/>
  <c r="E387" i="7"/>
  <c r="F387" i="7"/>
  <c r="D388" i="7"/>
  <c r="E388" i="7"/>
  <c r="F388" i="7"/>
  <c r="D389" i="7"/>
  <c r="E389" i="7"/>
  <c r="F389" i="7"/>
  <c r="D390" i="7"/>
  <c r="E390" i="7"/>
  <c r="F390" i="7"/>
  <c r="D391" i="7"/>
  <c r="E391" i="7"/>
  <c r="F391" i="7"/>
  <c r="D392" i="7"/>
  <c r="E392" i="7"/>
  <c r="F392" i="7"/>
  <c r="D393" i="7"/>
  <c r="E393" i="7"/>
  <c r="F393" i="7"/>
  <c r="D394" i="7"/>
  <c r="E394" i="7"/>
  <c r="F394" i="7"/>
  <c r="D395" i="7"/>
  <c r="E395" i="7"/>
  <c r="F395" i="7"/>
  <c r="D396" i="7"/>
  <c r="E396" i="7"/>
  <c r="F396" i="7"/>
  <c r="D397" i="7"/>
  <c r="E397" i="7"/>
  <c r="F397" i="7"/>
  <c r="D398" i="7"/>
  <c r="E398" i="7"/>
  <c r="F398" i="7"/>
  <c r="D399" i="7"/>
  <c r="E399" i="7"/>
  <c r="F399" i="7"/>
  <c r="D400" i="7"/>
  <c r="E400" i="7"/>
  <c r="F400" i="7"/>
  <c r="D401" i="7"/>
  <c r="E401" i="7"/>
  <c r="F401" i="7"/>
  <c r="D402" i="7"/>
  <c r="E402" i="7"/>
  <c r="F402" i="7"/>
  <c r="D403" i="7"/>
  <c r="E403" i="7"/>
  <c r="F403" i="7"/>
  <c r="D404" i="7"/>
  <c r="E404" i="7"/>
  <c r="F404" i="7"/>
  <c r="D405" i="7"/>
  <c r="E405" i="7"/>
  <c r="F405" i="7"/>
  <c r="D406" i="7"/>
  <c r="E406" i="7"/>
  <c r="F406" i="7"/>
  <c r="D407" i="7"/>
  <c r="E407" i="7"/>
  <c r="F407" i="7"/>
  <c r="D408" i="7"/>
  <c r="E408" i="7"/>
  <c r="F408" i="7"/>
  <c r="D409" i="7"/>
  <c r="E409" i="7"/>
  <c r="F409" i="7"/>
  <c r="D410" i="7"/>
  <c r="E410" i="7"/>
  <c r="F410" i="7"/>
  <c r="D411" i="7"/>
  <c r="E411" i="7"/>
  <c r="F411" i="7"/>
  <c r="D412" i="7"/>
  <c r="E412" i="7"/>
  <c r="F412" i="7"/>
  <c r="D413" i="7"/>
  <c r="E413" i="7"/>
  <c r="F413" i="7"/>
  <c r="D414" i="7"/>
  <c r="E414" i="7"/>
  <c r="F414" i="7"/>
  <c r="D415" i="7"/>
  <c r="E415" i="7"/>
  <c r="F415" i="7"/>
  <c r="D416" i="7"/>
  <c r="E416" i="7"/>
  <c r="F416" i="7"/>
  <c r="D417" i="7"/>
  <c r="E417" i="7"/>
  <c r="F417" i="7"/>
  <c r="D418" i="7"/>
  <c r="E418" i="7"/>
  <c r="F418" i="7"/>
  <c r="D419" i="7"/>
  <c r="E419" i="7"/>
  <c r="F419" i="7"/>
  <c r="D420" i="7"/>
  <c r="E420" i="7"/>
  <c r="F420" i="7"/>
  <c r="D421" i="7"/>
  <c r="E421" i="7"/>
  <c r="F421" i="7"/>
  <c r="D422" i="7"/>
  <c r="E422" i="7"/>
  <c r="F422" i="7"/>
  <c r="D423" i="7"/>
  <c r="E423" i="7"/>
  <c r="F423" i="7"/>
  <c r="D424" i="7"/>
  <c r="E424" i="7"/>
  <c r="F424" i="7"/>
  <c r="D425" i="7"/>
  <c r="E425" i="7"/>
  <c r="F425" i="7"/>
  <c r="D426" i="7"/>
  <c r="E426" i="7"/>
  <c r="F426" i="7"/>
  <c r="D427" i="7"/>
  <c r="E427" i="7"/>
  <c r="F427" i="7"/>
  <c r="D428" i="7"/>
  <c r="E428" i="7"/>
  <c r="F428" i="7"/>
  <c r="D429" i="7"/>
  <c r="E429" i="7"/>
  <c r="F429" i="7"/>
  <c r="D430" i="7"/>
  <c r="E430" i="7"/>
  <c r="F430" i="7"/>
  <c r="D431" i="7"/>
  <c r="E431" i="7"/>
  <c r="F431" i="7"/>
  <c r="D432" i="7"/>
  <c r="E432" i="7"/>
  <c r="F432" i="7"/>
  <c r="D433" i="7"/>
  <c r="E433" i="7"/>
  <c r="F433" i="7"/>
  <c r="D434" i="7"/>
  <c r="E434" i="7"/>
  <c r="F434" i="7"/>
  <c r="D435" i="7"/>
  <c r="E435" i="7"/>
  <c r="F435" i="7"/>
  <c r="D436" i="7"/>
  <c r="E436" i="7"/>
  <c r="F436" i="7"/>
  <c r="D437" i="7"/>
  <c r="E437" i="7"/>
  <c r="F437" i="7"/>
  <c r="D438" i="7"/>
  <c r="E438" i="7"/>
  <c r="F438" i="7"/>
  <c r="D439" i="7"/>
  <c r="E439" i="7"/>
  <c r="F439" i="7"/>
  <c r="D440" i="7"/>
  <c r="E440" i="7"/>
  <c r="F440" i="7"/>
  <c r="D441" i="7"/>
  <c r="E441" i="7"/>
  <c r="F441" i="7"/>
  <c r="D442" i="7"/>
  <c r="E442" i="7"/>
  <c r="F442" i="7"/>
  <c r="D443" i="7"/>
  <c r="E443" i="7"/>
  <c r="F443" i="7"/>
  <c r="D444" i="7"/>
  <c r="E444" i="7"/>
  <c r="F444" i="7"/>
  <c r="D445" i="7"/>
  <c r="E445" i="7"/>
  <c r="F445" i="7"/>
  <c r="D446" i="7"/>
  <c r="E446" i="7"/>
  <c r="F446" i="7"/>
  <c r="D447" i="7"/>
  <c r="E447" i="7"/>
  <c r="F447" i="7"/>
  <c r="D448" i="7"/>
  <c r="E448" i="7"/>
  <c r="F448" i="7"/>
  <c r="D449" i="7"/>
  <c r="E449" i="7"/>
  <c r="F449" i="7"/>
  <c r="D450" i="7"/>
  <c r="E450" i="7"/>
  <c r="F450" i="7"/>
  <c r="D451" i="7"/>
  <c r="E451" i="7"/>
  <c r="F451" i="7"/>
  <c r="D452" i="7"/>
  <c r="E452" i="7"/>
  <c r="F452" i="7"/>
  <c r="D453" i="7"/>
  <c r="E453" i="7"/>
  <c r="F453" i="7"/>
  <c r="D454" i="7"/>
  <c r="E454" i="7"/>
  <c r="F454" i="7"/>
  <c r="D455" i="7"/>
  <c r="E455" i="7"/>
  <c r="F455" i="7"/>
  <c r="D456" i="7"/>
  <c r="E456" i="7"/>
  <c r="F456" i="7"/>
  <c r="D457" i="7"/>
  <c r="E457" i="7"/>
  <c r="F457" i="7"/>
  <c r="D458" i="7"/>
  <c r="E458" i="7"/>
  <c r="F458" i="7"/>
  <c r="D459" i="7"/>
  <c r="E459" i="7"/>
  <c r="F459" i="7"/>
  <c r="D460" i="7"/>
  <c r="E460" i="7"/>
  <c r="F460" i="7"/>
  <c r="D461" i="7"/>
  <c r="E461" i="7"/>
  <c r="F461" i="7"/>
  <c r="D462" i="7"/>
  <c r="E462" i="7"/>
  <c r="F462" i="7"/>
  <c r="D463" i="7"/>
  <c r="E463" i="7"/>
  <c r="F463" i="7"/>
  <c r="D464" i="7"/>
  <c r="E464" i="7"/>
  <c r="F464" i="7"/>
  <c r="D465" i="7"/>
  <c r="E465" i="7"/>
  <c r="F465" i="7"/>
  <c r="D466" i="7"/>
  <c r="E466" i="7"/>
  <c r="F466" i="7"/>
  <c r="D467" i="7"/>
  <c r="E467" i="7"/>
  <c r="F467" i="7"/>
  <c r="D468" i="7"/>
  <c r="E468" i="7"/>
  <c r="F468" i="7"/>
  <c r="D469" i="7"/>
  <c r="E469" i="7"/>
  <c r="F469" i="7"/>
  <c r="D470" i="7"/>
  <c r="E470" i="7"/>
  <c r="F470" i="7"/>
  <c r="D471" i="7"/>
  <c r="E471" i="7"/>
  <c r="F471" i="7"/>
  <c r="D472" i="7"/>
  <c r="E472" i="7"/>
  <c r="F472" i="7"/>
  <c r="D473" i="7"/>
  <c r="E473" i="7"/>
  <c r="F473" i="7"/>
  <c r="D474" i="7"/>
  <c r="E474" i="7"/>
  <c r="F474" i="7"/>
  <c r="D475" i="7"/>
  <c r="E475" i="7"/>
  <c r="F475" i="7"/>
  <c r="D476" i="7"/>
  <c r="E476" i="7"/>
  <c r="F476" i="7"/>
  <c r="D477" i="7"/>
  <c r="E477" i="7"/>
  <c r="F477" i="7"/>
  <c r="D478" i="7"/>
  <c r="E478" i="7"/>
  <c r="F478" i="7"/>
  <c r="D479" i="7"/>
  <c r="E479" i="7"/>
  <c r="F479" i="7"/>
  <c r="D480" i="7"/>
  <c r="E480" i="7"/>
  <c r="F480" i="7"/>
  <c r="D481" i="7"/>
  <c r="E481" i="7"/>
  <c r="F481" i="7"/>
  <c r="D482" i="7"/>
  <c r="E482" i="7"/>
  <c r="F482" i="7"/>
  <c r="D483" i="7"/>
  <c r="E483" i="7"/>
  <c r="F483" i="7"/>
  <c r="D484" i="7"/>
  <c r="E484" i="7"/>
  <c r="F484" i="7"/>
  <c r="D485" i="7"/>
  <c r="E485" i="7"/>
  <c r="F485" i="7"/>
  <c r="D486" i="7"/>
  <c r="E486" i="7"/>
  <c r="F486" i="7"/>
  <c r="D487" i="7"/>
  <c r="E487" i="7"/>
  <c r="F487" i="7"/>
  <c r="D488" i="7"/>
  <c r="E488" i="7"/>
  <c r="F488" i="7"/>
  <c r="D489" i="7"/>
  <c r="E489" i="7"/>
  <c r="F489" i="7"/>
  <c r="D490" i="7"/>
  <c r="E490" i="7"/>
  <c r="F490" i="7"/>
  <c r="D491" i="7"/>
  <c r="E491" i="7"/>
  <c r="F491" i="7"/>
  <c r="D492" i="7"/>
  <c r="E492" i="7"/>
  <c r="F492" i="7"/>
  <c r="D493" i="7"/>
  <c r="E493" i="7"/>
  <c r="F493" i="7"/>
  <c r="D494" i="7"/>
  <c r="E494" i="7"/>
  <c r="F494" i="7"/>
  <c r="D495" i="7"/>
  <c r="E495" i="7"/>
  <c r="F495" i="7"/>
  <c r="D496" i="7"/>
  <c r="E496" i="7"/>
  <c r="F496" i="7"/>
  <c r="D497" i="7"/>
  <c r="E497" i="7"/>
  <c r="F497" i="7"/>
  <c r="D498" i="7"/>
  <c r="E498" i="7"/>
  <c r="F498" i="7"/>
  <c r="D499" i="7"/>
  <c r="E499" i="7"/>
  <c r="F499" i="7"/>
  <c r="D500" i="7"/>
  <c r="E500" i="7"/>
  <c r="F500" i="7"/>
  <c r="D501" i="7"/>
  <c r="E501" i="7"/>
  <c r="F501" i="7"/>
  <c r="D502" i="7"/>
  <c r="E502" i="7"/>
  <c r="F502" i="7"/>
  <c r="D503" i="7"/>
  <c r="E503" i="7"/>
  <c r="F503" i="7"/>
  <c r="D504" i="7"/>
  <c r="E504" i="7"/>
  <c r="F504" i="7"/>
  <c r="D505" i="7"/>
  <c r="E505" i="7"/>
  <c r="F505" i="7"/>
  <c r="D506" i="7"/>
  <c r="E506" i="7"/>
  <c r="F506" i="7"/>
  <c r="D507" i="7"/>
  <c r="E507" i="7"/>
  <c r="F507" i="7"/>
  <c r="D508" i="7"/>
  <c r="E508" i="7"/>
  <c r="F508" i="7"/>
  <c r="D509" i="7"/>
  <c r="E509" i="7"/>
  <c r="F509" i="7"/>
  <c r="D510" i="7"/>
  <c r="E510" i="7"/>
  <c r="F510" i="7"/>
  <c r="D511" i="7"/>
  <c r="E511" i="7"/>
  <c r="F511" i="7"/>
  <c r="D512" i="7"/>
  <c r="E512" i="7"/>
  <c r="F512" i="7"/>
  <c r="D513" i="7"/>
  <c r="E513" i="7"/>
  <c r="F513" i="7"/>
  <c r="D514" i="7"/>
  <c r="E514" i="7"/>
  <c r="F514" i="7"/>
  <c r="D515" i="7"/>
  <c r="E515" i="7"/>
  <c r="F515" i="7"/>
  <c r="D516" i="7"/>
  <c r="E516" i="7"/>
  <c r="F516" i="7"/>
  <c r="D517" i="7"/>
  <c r="E517" i="7"/>
  <c r="F517" i="7"/>
  <c r="D518" i="7"/>
  <c r="E518" i="7"/>
  <c r="F518" i="7"/>
  <c r="D519" i="7"/>
  <c r="E519" i="7"/>
  <c r="F519" i="7"/>
  <c r="D520" i="7"/>
  <c r="E520" i="7"/>
  <c r="F520" i="7"/>
  <c r="D521" i="7"/>
  <c r="E521" i="7"/>
  <c r="F521" i="7"/>
  <c r="D522" i="7"/>
  <c r="E522" i="7"/>
  <c r="F522" i="7"/>
  <c r="D523" i="7"/>
  <c r="E523" i="7"/>
  <c r="F523" i="7"/>
  <c r="D524" i="7"/>
  <c r="E524" i="7"/>
  <c r="F524" i="7"/>
  <c r="D525" i="7"/>
  <c r="E525" i="7"/>
  <c r="F525" i="7"/>
  <c r="D526" i="7"/>
  <c r="E526" i="7"/>
  <c r="F526" i="7"/>
  <c r="D527" i="7"/>
  <c r="E527" i="7"/>
  <c r="F527" i="7"/>
  <c r="D528" i="7"/>
  <c r="E528" i="7"/>
  <c r="F528" i="7"/>
  <c r="D529" i="7"/>
  <c r="E529" i="7"/>
  <c r="F529" i="7"/>
  <c r="D530" i="7"/>
  <c r="E530" i="7"/>
  <c r="F530" i="7"/>
  <c r="D531" i="7"/>
  <c r="E531" i="7"/>
  <c r="F531" i="7"/>
  <c r="D532" i="7"/>
  <c r="E532" i="7"/>
  <c r="F532" i="7"/>
  <c r="D533" i="7"/>
  <c r="E533" i="7"/>
  <c r="F533" i="7"/>
  <c r="D534" i="7"/>
  <c r="E534" i="7"/>
  <c r="F534" i="7"/>
  <c r="D535" i="7"/>
  <c r="E535" i="7"/>
  <c r="F535" i="7"/>
  <c r="D536" i="7"/>
  <c r="E536" i="7"/>
  <c r="F536" i="7"/>
  <c r="D537" i="7"/>
  <c r="E537" i="7"/>
  <c r="F537" i="7"/>
  <c r="D538" i="7"/>
  <c r="E538" i="7"/>
  <c r="F538" i="7"/>
  <c r="D539" i="7"/>
  <c r="E539" i="7"/>
  <c r="F539" i="7"/>
  <c r="D540" i="7"/>
  <c r="E540" i="7"/>
  <c r="F540" i="7"/>
  <c r="D541" i="7"/>
  <c r="E541" i="7"/>
  <c r="F541" i="7"/>
  <c r="D542" i="7"/>
  <c r="E542" i="7"/>
  <c r="F542" i="7"/>
  <c r="D543" i="7"/>
  <c r="E543" i="7"/>
  <c r="F543" i="7"/>
  <c r="D544" i="7"/>
  <c r="E544" i="7"/>
  <c r="F544" i="7"/>
  <c r="D545" i="7"/>
  <c r="E545" i="7"/>
  <c r="F545" i="7"/>
  <c r="D546" i="7"/>
  <c r="E546" i="7"/>
  <c r="F546" i="7"/>
  <c r="D547" i="7"/>
  <c r="E547" i="7"/>
  <c r="F547" i="7"/>
  <c r="D548" i="7"/>
  <c r="E548" i="7"/>
  <c r="F548" i="7"/>
  <c r="D549" i="7"/>
  <c r="E549" i="7"/>
  <c r="F549" i="7"/>
  <c r="D550" i="7"/>
  <c r="E550" i="7"/>
  <c r="F550" i="7"/>
  <c r="D551" i="7"/>
  <c r="E551" i="7"/>
  <c r="F551" i="7"/>
  <c r="D552" i="7"/>
  <c r="E552" i="7"/>
  <c r="F552" i="7"/>
  <c r="D553" i="7"/>
  <c r="E553" i="7"/>
  <c r="F553" i="7"/>
  <c r="D554" i="7"/>
  <c r="E554" i="7"/>
  <c r="F554" i="7"/>
  <c r="D555" i="7"/>
  <c r="E555" i="7"/>
  <c r="F555" i="7"/>
  <c r="D556" i="7"/>
  <c r="E556" i="7"/>
  <c r="F556" i="7"/>
  <c r="D557" i="7"/>
  <c r="E557" i="7"/>
  <c r="F557" i="7"/>
  <c r="D558" i="7"/>
  <c r="E558" i="7"/>
  <c r="F558" i="7"/>
  <c r="D559" i="7"/>
  <c r="E559" i="7"/>
  <c r="F559" i="7"/>
  <c r="D560" i="7"/>
  <c r="E560" i="7"/>
  <c r="F560" i="7"/>
  <c r="D561" i="7"/>
  <c r="E561" i="7"/>
  <c r="F561" i="7"/>
  <c r="D562" i="7"/>
  <c r="E562" i="7"/>
  <c r="F562" i="7"/>
  <c r="D563" i="7"/>
  <c r="E563" i="7"/>
  <c r="F563" i="7"/>
  <c r="D564" i="7"/>
  <c r="E564" i="7"/>
  <c r="F564" i="7"/>
  <c r="D565" i="7"/>
  <c r="E565" i="7"/>
  <c r="F565" i="7"/>
  <c r="D566" i="7"/>
  <c r="E566" i="7"/>
  <c r="F566" i="7"/>
  <c r="D567" i="7"/>
  <c r="E567" i="7"/>
  <c r="F567" i="7"/>
  <c r="D568" i="7"/>
  <c r="E568" i="7"/>
  <c r="F568" i="7"/>
  <c r="D569" i="7"/>
  <c r="E569" i="7"/>
  <c r="F569" i="7"/>
  <c r="D570" i="7"/>
  <c r="E570" i="7"/>
  <c r="F570" i="7"/>
  <c r="D571" i="7"/>
  <c r="E571" i="7"/>
  <c r="F571" i="7"/>
  <c r="D572" i="7"/>
  <c r="E572" i="7"/>
  <c r="F572" i="7"/>
  <c r="D573" i="7"/>
  <c r="E573" i="7"/>
  <c r="F573" i="7"/>
  <c r="D574" i="7"/>
  <c r="E574" i="7"/>
  <c r="F574" i="7"/>
  <c r="D575" i="7"/>
  <c r="E575" i="7"/>
  <c r="F575" i="7"/>
  <c r="D576" i="7"/>
  <c r="E576" i="7"/>
  <c r="F576" i="7"/>
  <c r="D577" i="7"/>
  <c r="E577" i="7"/>
  <c r="F577" i="7"/>
  <c r="D578" i="7"/>
  <c r="E578" i="7"/>
  <c r="F578" i="7"/>
  <c r="D579" i="7"/>
  <c r="E579" i="7"/>
  <c r="F579" i="7"/>
  <c r="D580" i="7"/>
  <c r="E580" i="7"/>
  <c r="F580" i="7"/>
  <c r="D581" i="7"/>
  <c r="E581" i="7"/>
  <c r="F581" i="7"/>
  <c r="D582" i="7"/>
  <c r="E582" i="7"/>
  <c r="F582" i="7"/>
  <c r="D583" i="7"/>
  <c r="E583" i="7"/>
  <c r="F583" i="7"/>
  <c r="D584" i="7"/>
  <c r="E584" i="7"/>
  <c r="F584" i="7"/>
  <c r="D585" i="7"/>
  <c r="E585" i="7"/>
  <c r="F585" i="7"/>
  <c r="D586" i="7"/>
  <c r="E586" i="7"/>
  <c r="F586" i="7"/>
  <c r="D587" i="7"/>
  <c r="E587" i="7"/>
  <c r="F587" i="7"/>
  <c r="D588" i="7"/>
  <c r="E588" i="7"/>
  <c r="F588" i="7"/>
  <c r="D589" i="7"/>
  <c r="E589" i="7"/>
  <c r="F589" i="7"/>
  <c r="D590" i="7"/>
  <c r="E590" i="7"/>
  <c r="F590" i="7"/>
  <c r="D591" i="7"/>
  <c r="E591" i="7"/>
  <c r="F591" i="7"/>
  <c r="D592" i="7"/>
  <c r="E592" i="7"/>
  <c r="F592" i="7"/>
  <c r="D593" i="7"/>
  <c r="E593" i="7"/>
  <c r="F593" i="7"/>
  <c r="D594" i="7"/>
  <c r="E594" i="7"/>
  <c r="F594" i="7"/>
  <c r="D595" i="7"/>
  <c r="E595" i="7"/>
  <c r="F595" i="7"/>
  <c r="D596" i="7"/>
  <c r="E596" i="7"/>
  <c r="F596" i="7"/>
  <c r="D597" i="7"/>
  <c r="E597" i="7"/>
  <c r="F597" i="7"/>
  <c r="D598" i="7"/>
  <c r="E598" i="7"/>
  <c r="F598" i="7"/>
  <c r="D599" i="7"/>
  <c r="E599" i="7"/>
  <c r="F599" i="7"/>
  <c r="D600" i="7"/>
  <c r="E600" i="7"/>
  <c r="F600" i="7"/>
  <c r="D601" i="7"/>
  <c r="E601" i="7"/>
  <c r="F601" i="7"/>
  <c r="D602" i="7"/>
  <c r="E602" i="7"/>
  <c r="F602" i="7"/>
  <c r="D603" i="7"/>
  <c r="E603" i="7"/>
  <c r="F603" i="7"/>
  <c r="D604" i="7"/>
  <c r="E604" i="7"/>
  <c r="F604" i="7"/>
  <c r="D605" i="7"/>
  <c r="E605" i="7"/>
  <c r="F605" i="7"/>
  <c r="D606" i="7"/>
  <c r="E606" i="7"/>
  <c r="F606" i="7"/>
  <c r="D607" i="7"/>
  <c r="E607" i="7"/>
  <c r="F607" i="7"/>
  <c r="D608" i="7"/>
  <c r="E608" i="7"/>
  <c r="F608" i="7"/>
  <c r="D609" i="7"/>
  <c r="E609" i="7"/>
  <c r="F609" i="7"/>
  <c r="D610" i="7"/>
  <c r="E610" i="7"/>
  <c r="F610" i="7"/>
  <c r="D611" i="7"/>
  <c r="E611" i="7"/>
  <c r="F611" i="7"/>
  <c r="D612" i="7"/>
  <c r="E612" i="7"/>
  <c r="F612" i="7"/>
  <c r="D613" i="7"/>
  <c r="E613" i="7"/>
  <c r="F613" i="7"/>
  <c r="D614" i="7"/>
  <c r="E614" i="7"/>
  <c r="F614" i="7"/>
  <c r="D615" i="7"/>
  <c r="E615" i="7"/>
  <c r="F615" i="7"/>
  <c r="D616" i="7"/>
  <c r="E616" i="7"/>
  <c r="F616" i="7"/>
  <c r="D617" i="7"/>
  <c r="F617" i="7"/>
  <c r="D618" i="7"/>
  <c r="E618" i="7"/>
  <c r="F618" i="7"/>
  <c r="D619" i="7"/>
  <c r="E619" i="7"/>
  <c r="F619" i="7"/>
  <c r="D620" i="7"/>
  <c r="E620" i="7"/>
  <c r="F620" i="7"/>
  <c r="D621" i="7"/>
  <c r="E621" i="7"/>
  <c r="F621" i="7"/>
  <c r="D622" i="7"/>
  <c r="E622" i="7"/>
  <c r="F622" i="7"/>
  <c r="D623" i="7"/>
  <c r="E623" i="7"/>
  <c r="F623" i="7"/>
  <c r="D624" i="7"/>
  <c r="E624" i="7"/>
  <c r="F624" i="7"/>
  <c r="D625" i="7"/>
  <c r="E625" i="7"/>
  <c r="F625" i="7"/>
  <c r="D626" i="7"/>
  <c r="E626" i="7"/>
  <c r="F626" i="7"/>
  <c r="D627" i="7"/>
  <c r="E627" i="7"/>
  <c r="F627" i="7"/>
  <c r="D628" i="7"/>
  <c r="E628" i="7"/>
  <c r="F628" i="7"/>
  <c r="D629" i="7"/>
  <c r="E629" i="7"/>
  <c r="F629" i="7"/>
  <c r="D630" i="7"/>
  <c r="E630" i="7"/>
  <c r="F630" i="7"/>
  <c r="D631" i="7"/>
  <c r="E631" i="7"/>
  <c r="F631" i="7"/>
  <c r="D632" i="7"/>
  <c r="E632" i="7"/>
  <c r="F632" i="7"/>
  <c r="D633" i="7"/>
  <c r="E633" i="7"/>
  <c r="F633" i="7"/>
  <c r="D634" i="7"/>
  <c r="E634" i="7"/>
  <c r="F634" i="7"/>
  <c r="D635" i="7"/>
  <c r="E635" i="7"/>
  <c r="F635" i="7"/>
  <c r="D636" i="7"/>
  <c r="E636" i="7"/>
  <c r="F636" i="7"/>
  <c r="D637" i="7"/>
  <c r="E637" i="7"/>
  <c r="F637" i="7"/>
  <c r="D638" i="7"/>
  <c r="E638" i="7"/>
  <c r="F638" i="7"/>
  <c r="D639" i="7"/>
  <c r="E639" i="7"/>
  <c r="F639" i="7"/>
  <c r="D640" i="7"/>
  <c r="E640" i="7"/>
  <c r="F640" i="7"/>
  <c r="D641" i="7"/>
  <c r="E641" i="7"/>
  <c r="F641" i="7"/>
  <c r="D642" i="7"/>
  <c r="E642" i="7"/>
  <c r="F642" i="7"/>
  <c r="D643" i="7"/>
  <c r="E643" i="7"/>
  <c r="F643" i="7"/>
  <c r="D644" i="7"/>
  <c r="E644" i="7"/>
  <c r="F644" i="7"/>
  <c r="D645" i="7"/>
  <c r="E645" i="7"/>
  <c r="F645" i="7"/>
  <c r="D646" i="7"/>
  <c r="E646" i="7"/>
  <c r="F646" i="7"/>
  <c r="D647" i="7"/>
  <c r="E647" i="7"/>
  <c r="F647" i="7"/>
  <c r="D648" i="7"/>
  <c r="E648" i="7"/>
  <c r="F648" i="7"/>
  <c r="D649" i="7"/>
  <c r="E649" i="7"/>
  <c r="F649" i="7"/>
  <c r="D650" i="7"/>
  <c r="E650" i="7"/>
  <c r="F650" i="7"/>
  <c r="D651" i="7"/>
  <c r="E651" i="7"/>
  <c r="F651" i="7"/>
  <c r="D652" i="7"/>
  <c r="E652" i="7"/>
  <c r="F652" i="7"/>
  <c r="D653" i="7"/>
  <c r="E653" i="7"/>
  <c r="F653" i="7"/>
  <c r="D654" i="7"/>
  <c r="E654" i="7"/>
  <c r="F654" i="7"/>
  <c r="D655" i="7"/>
  <c r="E655" i="7"/>
  <c r="F655" i="7"/>
  <c r="D656" i="7"/>
  <c r="E656" i="7"/>
  <c r="F656" i="7"/>
  <c r="D657" i="7"/>
  <c r="E657" i="7"/>
  <c r="F657" i="7"/>
  <c r="D658" i="7"/>
  <c r="E658" i="7"/>
  <c r="F658" i="7"/>
  <c r="D659" i="7"/>
  <c r="E659" i="7"/>
  <c r="F659" i="7"/>
  <c r="D660" i="7"/>
  <c r="E660" i="7"/>
  <c r="F660" i="7"/>
  <c r="D661" i="7"/>
  <c r="E661" i="7"/>
  <c r="F661" i="7"/>
  <c r="D662" i="7"/>
  <c r="E662" i="7"/>
  <c r="F662" i="7"/>
  <c r="D663" i="7"/>
  <c r="E663" i="7"/>
  <c r="F663" i="7"/>
  <c r="D664" i="7"/>
  <c r="E664" i="7"/>
  <c r="F664" i="7"/>
  <c r="D665" i="7"/>
  <c r="I692" i="7" s="1"/>
  <c r="E665" i="7"/>
  <c r="F665" i="7"/>
  <c r="K692" i="7" s="1"/>
  <c r="D666" i="7"/>
  <c r="E666" i="7"/>
  <c r="F666" i="7"/>
  <c r="D667" i="7"/>
  <c r="E667" i="7"/>
  <c r="F667" i="7"/>
  <c r="D668" i="7"/>
  <c r="E668" i="7"/>
  <c r="F668" i="7"/>
  <c r="D669" i="7"/>
  <c r="E669" i="7"/>
  <c r="F669" i="7"/>
  <c r="D670" i="7"/>
  <c r="E670" i="7"/>
  <c r="F670" i="7"/>
  <c r="D671" i="7"/>
  <c r="E671" i="7"/>
  <c r="F671" i="7"/>
  <c r="D672" i="7"/>
  <c r="E672" i="7"/>
  <c r="F672" i="7"/>
  <c r="D673" i="7"/>
  <c r="E673" i="7"/>
  <c r="F673" i="7"/>
  <c r="D674" i="7"/>
  <c r="E674" i="7"/>
  <c r="F674" i="7"/>
  <c r="D675" i="7"/>
  <c r="E675" i="7"/>
  <c r="F675" i="7"/>
  <c r="D676" i="7"/>
  <c r="E676" i="7"/>
  <c r="F676" i="7"/>
  <c r="D677" i="7"/>
  <c r="E677" i="7"/>
  <c r="F677" i="7"/>
  <c r="D678" i="7"/>
  <c r="E678" i="7"/>
  <c r="F678" i="7"/>
  <c r="D679" i="7"/>
  <c r="E679" i="7"/>
  <c r="F679" i="7"/>
  <c r="D680" i="7"/>
  <c r="E680" i="7"/>
  <c r="F680" i="7"/>
  <c r="D681" i="7"/>
  <c r="E681" i="7"/>
  <c r="F681" i="7"/>
  <c r="D682" i="7"/>
  <c r="E682" i="7"/>
  <c r="F682" i="7"/>
  <c r="D683" i="7"/>
  <c r="E683" i="7"/>
  <c r="F683" i="7"/>
  <c r="D684" i="7"/>
  <c r="E684" i="7"/>
  <c r="F684" i="7"/>
  <c r="D685" i="7"/>
  <c r="E685" i="7"/>
  <c r="F685" i="7"/>
  <c r="D686" i="7"/>
  <c r="E686" i="7"/>
  <c r="F686" i="7"/>
  <c r="D687" i="7"/>
  <c r="E687" i="7"/>
  <c r="F687" i="7"/>
  <c r="D688" i="7"/>
  <c r="E688" i="7"/>
  <c r="F688" i="7"/>
  <c r="D689" i="7"/>
  <c r="E689" i="7"/>
  <c r="F689" i="7"/>
  <c r="D690" i="7"/>
  <c r="E690" i="7"/>
  <c r="F690" i="7"/>
  <c r="D691" i="7"/>
  <c r="E691" i="7"/>
  <c r="F691" i="7"/>
  <c r="D692" i="7"/>
  <c r="E692" i="7"/>
  <c r="F692" i="7"/>
  <c r="D693" i="7"/>
  <c r="E693" i="7"/>
  <c r="F693" i="7"/>
  <c r="D694" i="7"/>
  <c r="E694" i="7"/>
  <c r="F694" i="7"/>
  <c r="D695" i="7"/>
  <c r="E695" i="7"/>
  <c r="F695" i="7"/>
  <c r="D696" i="7"/>
  <c r="E696" i="7"/>
  <c r="F696" i="7"/>
  <c r="D697" i="7"/>
  <c r="E697" i="7"/>
  <c r="F697" i="7"/>
  <c r="D698" i="7"/>
  <c r="E698" i="7"/>
  <c r="F698" i="7"/>
  <c r="D699" i="7"/>
  <c r="E699" i="7"/>
  <c r="F699" i="7"/>
  <c r="D700" i="7"/>
  <c r="E700" i="7"/>
  <c r="F700" i="7"/>
  <c r="D701" i="7"/>
  <c r="E701" i="7"/>
  <c r="F701" i="7"/>
  <c r="D702" i="7"/>
  <c r="E702" i="7"/>
  <c r="F702" i="7"/>
  <c r="D703" i="7"/>
  <c r="E703" i="7"/>
  <c r="F703" i="7"/>
  <c r="D704" i="7"/>
  <c r="E704" i="7"/>
  <c r="F704" i="7"/>
  <c r="D705" i="7"/>
  <c r="E705" i="7"/>
  <c r="F705" i="7"/>
  <c r="D706" i="7"/>
  <c r="E706" i="7"/>
  <c r="F706" i="7"/>
  <c r="D707" i="7"/>
  <c r="E707" i="7"/>
  <c r="F707" i="7"/>
  <c r="D708" i="7"/>
  <c r="E708" i="7"/>
  <c r="F708" i="7"/>
  <c r="D709" i="7"/>
  <c r="E709" i="7"/>
  <c r="F709" i="7"/>
  <c r="D710" i="7"/>
  <c r="E710" i="7"/>
  <c r="F710" i="7"/>
  <c r="D711" i="7"/>
  <c r="E711" i="7"/>
  <c r="F711" i="7"/>
  <c r="D712" i="7"/>
  <c r="E712" i="7"/>
  <c r="F712" i="7"/>
  <c r="D713" i="7"/>
  <c r="E713" i="7"/>
  <c r="F713" i="7"/>
  <c r="D714" i="7"/>
  <c r="I725" i="7" s="1"/>
  <c r="E714" i="7"/>
  <c r="J749" i="7" s="1"/>
  <c r="F714" i="7"/>
  <c r="K723" i="7" s="1"/>
  <c r="D715" i="7"/>
  <c r="E715" i="7"/>
  <c r="F715" i="7"/>
  <c r="D716" i="7"/>
  <c r="E716" i="7"/>
  <c r="F716" i="7"/>
  <c r="D717" i="7"/>
  <c r="E717" i="7"/>
  <c r="F717" i="7"/>
  <c r="D718" i="7"/>
  <c r="E718" i="7"/>
  <c r="F718" i="7"/>
  <c r="D719" i="7"/>
  <c r="E719" i="7"/>
  <c r="F719" i="7"/>
  <c r="D720" i="7"/>
  <c r="E720" i="7"/>
  <c r="F720" i="7"/>
  <c r="D721" i="7"/>
  <c r="E721" i="7"/>
  <c r="F721" i="7"/>
  <c r="D722" i="7"/>
  <c r="E722" i="7"/>
  <c r="F722" i="7"/>
  <c r="D723" i="7"/>
  <c r="E723" i="7"/>
  <c r="F723" i="7"/>
  <c r="D724" i="7"/>
  <c r="E724" i="7"/>
  <c r="F724" i="7"/>
  <c r="D725" i="7"/>
  <c r="E725" i="7"/>
  <c r="F725" i="7"/>
  <c r="D726" i="7"/>
  <c r="E726" i="7"/>
  <c r="F726" i="7"/>
  <c r="D727" i="7"/>
  <c r="E727" i="7"/>
  <c r="F727" i="7"/>
  <c r="D728" i="7"/>
  <c r="E728" i="7"/>
  <c r="F728" i="7"/>
  <c r="D729" i="7"/>
  <c r="E729" i="7"/>
  <c r="F729" i="7"/>
  <c r="D730" i="7"/>
  <c r="E730" i="7"/>
  <c r="F730" i="7"/>
  <c r="D731" i="7"/>
  <c r="E731" i="7"/>
  <c r="F731" i="7"/>
  <c r="D732" i="7"/>
  <c r="E732" i="7"/>
  <c r="F732" i="7"/>
  <c r="D733" i="7"/>
  <c r="E733" i="7"/>
  <c r="F733" i="7"/>
  <c r="D734" i="7"/>
  <c r="E734" i="7"/>
  <c r="F734" i="7"/>
  <c r="D735" i="7"/>
  <c r="E735" i="7"/>
  <c r="F735" i="7"/>
  <c r="D736" i="7"/>
  <c r="E736" i="7"/>
  <c r="F736" i="7"/>
  <c r="D737" i="7"/>
  <c r="E737" i="7"/>
  <c r="F737" i="7"/>
  <c r="D738" i="7"/>
  <c r="E738" i="7"/>
  <c r="F738" i="7"/>
  <c r="D739" i="7"/>
  <c r="E739" i="7"/>
  <c r="F739" i="7"/>
  <c r="D740" i="7"/>
  <c r="E740" i="7"/>
  <c r="F740" i="7"/>
  <c r="D741" i="7"/>
  <c r="E741" i="7"/>
  <c r="F741" i="7"/>
  <c r="D742" i="7"/>
  <c r="E742" i="7"/>
  <c r="F742" i="7"/>
  <c r="D743" i="7"/>
  <c r="E743" i="7"/>
  <c r="F743" i="7"/>
  <c r="D744" i="7"/>
  <c r="E744" i="7"/>
  <c r="F744" i="7"/>
  <c r="D745" i="7"/>
  <c r="E745" i="7"/>
  <c r="F745" i="7"/>
  <c r="D746" i="7"/>
  <c r="E746" i="7"/>
  <c r="F746" i="7"/>
  <c r="D747" i="7"/>
  <c r="E747" i="7"/>
  <c r="F747" i="7"/>
  <c r="D748" i="7"/>
  <c r="E748" i="7"/>
  <c r="F748" i="7"/>
  <c r="D749" i="7"/>
  <c r="E749" i="7"/>
  <c r="F749" i="7"/>
  <c r="D750" i="7"/>
  <c r="E750" i="7"/>
  <c r="F750" i="7"/>
  <c r="F3" i="7"/>
  <c r="E3" i="7"/>
  <c r="D3" i="7"/>
  <c r="G3" i="8"/>
  <c r="K3" i="8" s="1"/>
  <c r="G4" i="8"/>
  <c r="K4" i="8" s="1"/>
  <c r="G5" i="8"/>
  <c r="K5" i="8" s="1"/>
  <c r="G6" i="8"/>
  <c r="K6" i="8" s="1"/>
  <c r="G7" i="8"/>
  <c r="K7" i="8" s="1"/>
  <c r="G8" i="8"/>
  <c r="H8" i="8" s="1"/>
  <c r="G9" i="8"/>
  <c r="H9" i="8" s="1"/>
  <c r="G10" i="8"/>
  <c r="H10" i="8" s="1"/>
  <c r="G11" i="8"/>
  <c r="K11" i="8" s="1"/>
  <c r="G12" i="8"/>
  <c r="J12" i="8" s="1"/>
  <c r="G13" i="8"/>
  <c r="J13" i="8" s="1"/>
  <c r="G14" i="8"/>
  <c r="J14" i="8" s="1"/>
  <c r="G15" i="8"/>
  <c r="H15" i="8" s="1"/>
  <c r="G16" i="8"/>
  <c r="H16" i="8" s="1"/>
  <c r="G17" i="8"/>
  <c r="H17" i="8" s="1"/>
  <c r="G18" i="8"/>
  <c r="H18" i="8" s="1"/>
  <c r="G19" i="8"/>
  <c r="H19" i="8" s="1"/>
  <c r="G20" i="8"/>
  <c r="H20" i="8" s="1"/>
  <c r="G21" i="8"/>
  <c r="K21" i="8" s="1"/>
  <c r="G22" i="8"/>
  <c r="H22" i="8" s="1"/>
  <c r="G23" i="8"/>
  <c r="H23" i="8" s="1"/>
  <c r="G24" i="8"/>
  <c r="H24" i="8" s="1"/>
  <c r="G25" i="8"/>
  <c r="H25" i="8" s="1"/>
  <c r="G26" i="8"/>
  <c r="H26" i="8" s="1"/>
  <c r="G27" i="8"/>
  <c r="K27" i="8" s="1"/>
  <c r="G28" i="8"/>
  <c r="K28" i="8" s="1"/>
  <c r="G29" i="8"/>
  <c r="K29" i="8" s="1"/>
  <c r="G30" i="8"/>
  <c r="K30" i="8" s="1"/>
  <c r="G31" i="8"/>
  <c r="K31" i="8" s="1"/>
  <c r="G32" i="8"/>
  <c r="G33" i="8"/>
  <c r="H33" i="8" s="1"/>
  <c r="G34" i="8"/>
  <c r="H34" i="8" s="1"/>
  <c r="G35" i="8"/>
  <c r="H35" i="8" s="1"/>
  <c r="G36" i="8"/>
  <c r="H36" i="8" s="1"/>
  <c r="G37" i="8"/>
  <c r="G38" i="8"/>
  <c r="H38" i="8" s="1"/>
  <c r="G39" i="8"/>
  <c r="H39" i="8" s="1"/>
  <c r="G40" i="8"/>
  <c r="H40" i="8" s="1"/>
  <c r="G41" i="8"/>
  <c r="H41" i="8" s="1"/>
  <c r="G42" i="8"/>
  <c r="H42" i="8" s="1"/>
  <c r="G43" i="8"/>
  <c r="H43" i="8" s="1"/>
  <c r="G44" i="8"/>
  <c r="J44" i="8" s="1"/>
  <c r="G45" i="8"/>
  <c r="G46" i="8"/>
  <c r="H46" i="8" s="1"/>
  <c r="G47" i="8"/>
  <c r="H47" i="8" s="1"/>
  <c r="G48" i="8"/>
  <c r="H48" i="8" s="1"/>
  <c r="G49" i="8"/>
  <c r="G50" i="8"/>
  <c r="H50" i="8" s="1"/>
  <c r="G51" i="8"/>
  <c r="I51" i="8" s="1"/>
  <c r="G52" i="8"/>
  <c r="G53" i="8"/>
  <c r="G54" i="8"/>
  <c r="G55" i="8"/>
  <c r="J55" i="8" s="1"/>
  <c r="G56" i="8"/>
  <c r="H56" i="8" s="1"/>
  <c r="G57" i="8"/>
  <c r="H57" i="8" s="1"/>
  <c r="G58" i="8"/>
  <c r="H58" i="8" s="1"/>
  <c r="G59" i="8"/>
  <c r="H59" i="8" s="1"/>
  <c r="G60" i="8"/>
  <c r="H60" i="8" s="1"/>
  <c r="G61" i="8"/>
  <c r="G62" i="8"/>
  <c r="H62" i="8" s="1"/>
  <c r="G63" i="8"/>
  <c r="K63" i="8" s="1"/>
  <c r="G64" i="8"/>
  <c r="H64" i="8" s="1"/>
  <c r="G65" i="8"/>
  <c r="H65" i="8" s="1"/>
  <c r="G66" i="8"/>
  <c r="H66" i="8" s="1"/>
  <c r="G67" i="8"/>
  <c r="H67" i="8" s="1"/>
  <c r="G68" i="8"/>
  <c r="H68" i="8" s="1"/>
  <c r="G69" i="8"/>
  <c r="G70" i="8"/>
  <c r="H70" i="8" s="1"/>
  <c r="G71" i="8"/>
  <c r="K71" i="8" s="1"/>
  <c r="G72" i="8"/>
  <c r="H72" i="8" s="1"/>
  <c r="G73" i="8"/>
  <c r="H73" i="8" s="1"/>
  <c r="G74" i="8"/>
  <c r="H74" i="8" s="1"/>
  <c r="G75" i="8"/>
  <c r="H75" i="8" s="1"/>
  <c r="G76" i="8"/>
  <c r="H76" i="8" s="1"/>
  <c r="G77" i="8"/>
  <c r="G78" i="8"/>
  <c r="H78" i="8" s="1"/>
  <c r="G79" i="8"/>
  <c r="H79" i="8" s="1"/>
  <c r="G80" i="8"/>
  <c r="H80" i="8" s="1"/>
  <c r="G81" i="8"/>
  <c r="H81" i="8" s="1"/>
  <c r="G82" i="8"/>
  <c r="H82" i="8" s="1"/>
  <c r="G83" i="8"/>
  <c r="J83" i="8" s="1"/>
  <c r="G84" i="8"/>
  <c r="J84" i="8" s="1"/>
  <c r="G85" i="8"/>
  <c r="J85" i="8" s="1"/>
  <c r="G86" i="8"/>
  <c r="G87" i="8"/>
  <c r="J87" i="8" s="1"/>
  <c r="G88" i="8"/>
  <c r="H88" i="8" s="1"/>
  <c r="G89" i="8"/>
  <c r="H89" i="8" s="1"/>
  <c r="G90" i="8"/>
  <c r="H90" i="8" s="1"/>
  <c r="G91" i="8"/>
  <c r="H91" i="8" s="1"/>
  <c r="G92" i="8"/>
  <c r="H92" i="8" s="1"/>
  <c r="G93" i="8"/>
  <c r="G94" i="8"/>
  <c r="H94" i="8" s="1"/>
  <c r="G95" i="8"/>
  <c r="G96" i="8"/>
  <c r="H96" i="8" s="1"/>
  <c r="G97" i="8"/>
  <c r="H97" i="8" s="1"/>
  <c r="G98" i="8"/>
  <c r="H98" i="8" s="1"/>
  <c r="G99" i="8"/>
  <c r="H99" i="8" s="1"/>
  <c r="G100" i="8"/>
  <c r="G101" i="8"/>
  <c r="G102" i="8"/>
  <c r="G103" i="8"/>
  <c r="H103" i="8" s="1"/>
  <c r="G104" i="8"/>
  <c r="G105" i="8"/>
  <c r="G106" i="8"/>
  <c r="H106" i="8" s="1"/>
  <c r="G107" i="8"/>
  <c r="I107" i="8" s="1"/>
  <c r="G108" i="8"/>
  <c r="G109" i="8"/>
  <c r="G110" i="8"/>
  <c r="I110" i="8" s="1"/>
  <c r="G111" i="8"/>
  <c r="I111" i="8" s="1"/>
  <c r="G112" i="8"/>
  <c r="I112" i="8" s="1"/>
  <c r="G113" i="8"/>
  <c r="I113" i="8" s="1"/>
  <c r="G114" i="8"/>
  <c r="H114" i="8" s="1"/>
  <c r="G115" i="8"/>
  <c r="J115" i="8" s="1"/>
  <c r="G116" i="8"/>
  <c r="G117" i="8"/>
  <c r="I117" i="8" s="1"/>
  <c r="G118" i="8"/>
  <c r="I118" i="8" s="1"/>
  <c r="G119" i="8"/>
  <c r="I119" i="8" s="1"/>
  <c r="G120" i="8"/>
  <c r="I120" i="8" s="1"/>
  <c r="G121" i="8"/>
  <c r="H121" i="8" s="1"/>
  <c r="G122" i="8"/>
  <c r="H122" i="8" s="1"/>
  <c r="G123" i="8"/>
  <c r="K123" i="8" s="1"/>
  <c r="G124" i="8"/>
  <c r="K124" i="8" s="1"/>
  <c r="G125" i="8"/>
  <c r="K125" i="8" s="1"/>
  <c r="G126" i="8"/>
  <c r="H126" i="8" s="1"/>
  <c r="G127" i="8"/>
  <c r="H127" i="8" s="1"/>
  <c r="G128" i="8"/>
  <c r="H128" i="8" s="1"/>
  <c r="G129" i="8"/>
  <c r="H129" i="8" s="1"/>
  <c r="G130" i="8"/>
  <c r="H130" i="8" s="1"/>
  <c r="G131" i="8"/>
  <c r="K131" i="8" s="1"/>
  <c r="G132" i="8"/>
  <c r="K132" i="8" s="1"/>
  <c r="G133" i="8"/>
  <c r="K133" i="8" s="1"/>
  <c r="G134" i="8"/>
  <c r="K134" i="8" s="1"/>
  <c r="G135" i="8"/>
  <c r="K135" i="8" s="1"/>
  <c r="G136" i="8"/>
  <c r="K136" i="8" s="1"/>
  <c r="G137" i="8"/>
  <c r="H137" i="8" s="1"/>
  <c r="G138" i="8"/>
  <c r="H138" i="8" s="1"/>
  <c r="G139" i="8"/>
  <c r="H139" i="8" s="1"/>
  <c r="G140" i="8"/>
  <c r="K140" i="8" s="1"/>
  <c r="G141" i="8"/>
  <c r="K141" i="8" s="1"/>
  <c r="G142" i="8"/>
  <c r="H142" i="8" s="1"/>
  <c r="G143" i="8"/>
  <c r="H143" i="8" s="1"/>
  <c r="G144" i="8"/>
  <c r="K144" i="8" s="1"/>
  <c r="G145" i="8"/>
  <c r="H145" i="8" s="1"/>
  <c r="G146" i="8"/>
  <c r="H146" i="8" s="1"/>
  <c r="G147" i="8"/>
  <c r="K147" i="8" s="1"/>
  <c r="G148" i="8"/>
  <c r="K148" i="8" s="1"/>
  <c r="G149" i="8"/>
  <c r="K149" i="8" s="1"/>
  <c r="G150" i="8"/>
  <c r="K150" i="8" s="1"/>
  <c r="G151" i="8"/>
  <c r="K151" i="8" s="1"/>
  <c r="G152" i="8"/>
  <c r="H152" i="8" s="1"/>
  <c r="G153" i="8"/>
  <c r="H153" i="8" s="1"/>
  <c r="G154" i="8"/>
  <c r="H154" i="8" s="1"/>
  <c r="G155" i="8"/>
  <c r="K155" i="8" s="1"/>
  <c r="G156" i="8"/>
  <c r="H156" i="8" s="1"/>
  <c r="G157" i="8"/>
  <c r="G158" i="8"/>
  <c r="G159" i="8"/>
  <c r="H159" i="8" s="1"/>
  <c r="G160" i="8"/>
  <c r="G161" i="8"/>
  <c r="H161" i="8" s="1"/>
  <c r="G162" i="8"/>
  <c r="H162" i="8" s="1"/>
  <c r="G163" i="8"/>
  <c r="I163" i="8" s="1"/>
  <c r="G164" i="8"/>
  <c r="G165" i="8"/>
  <c r="G166" i="8"/>
  <c r="H166" i="8" s="1"/>
  <c r="G167" i="8"/>
  <c r="H167" i="8" s="1"/>
  <c r="G168" i="8"/>
  <c r="H168" i="8" s="1"/>
  <c r="G169" i="8"/>
  <c r="H169" i="8" s="1"/>
  <c r="G170" i="8"/>
  <c r="H170" i="8" s="1"/>
  <c r="G171" i="8"/>
  <c r="I171" i="8" s="1"/>
  <c r="G172" i="8"/>
  <c r="J172" i="8" s="1"/>
  <c r="G173" i="8"/>
  <c r="G174" i="8"/>
  <c r="K174" i="8" s="1"/>
  <c r="G175" i="8"/>
  <c r="K175" i="8" s="1"/>
  <c r="G176" i="8"/>
  <c r="H176" i="8" s="1"/>
  <c r="G177" i="8"/>
  <c r="K177" i="8" s="1"/>
  <c r="G178" i="8"/>
  <c r="K178" i="8" s="1"/>
  <c r="G179" i="8"/>
  <c r="H179" i="8" s="1"/>
  <c r="G180" i="8"/>
  <c r="H180" i="8" s="1"/>
  <c r="G181" i="8"/>
  <c r="K181" i="8" s="1"/>
  <c r="G182" i="8"/>
  <c r="G183" i="8"/>
  <c r="H183" i="8" s="1"/>
  <c r="G184" i="8"/>
  <c r="I184" i="8" s="1"/>
  <c r="G185" i="8"/>
  <c r="H185" i="8" s="1"/>
  <c r="G186" i="8"/>
  <c r="H186" i="8" s="1"/>
  <c r="G187" i="8"/>
  <c r="J187" i="8" s="1"/>
  <c r="G188" i="8"/>
  <c r="H188" i="8" s="1"/>
  <c r="G189" i="8"/>
  <c r="G190" i="8"/>
  <c r="K190" i="8" s="1"/>
  <c r="G191" i="8"/>
  <c r="K191" i="8" s="1"/>
  <c r="G192" i="8"/>
  <c r="H192" i="8" s="1"/>
  <c r="G193" i="8"/>
  <c r="H193" i="8" s="1"/>
  <c r="G194" i="8"/>
  <c r="H194" i="8" s="1"/>
  <c r="G195" i="8"/>
  <c r="K195" i="8" s="1"/>
  <c r="G199" i="8"/>
  <c r="H199" i="8" s="1"/>
  <c r="G200" i="8"/>
  <c r="K200" i="8" s="1"/>
  <c r="G201" i="8"/>
  <c r="H201" i="8" s="1"/>
  <c r="G202" i="8"/>
  <c r="I202" i="8" s="1"/>
  <c r="G203" i="8"/>
  <c r="H203" i="8" s="1"/>
  <c r="G204" i="8"/>
  <c r="H204" i="8" s="1"/>
  <c r="G205" i="8"/>
  <c r="H205" i="8" s="1"/>
  <c r="G206" i="8"/>
  <c r="K206" i="8" s="1"/>
  <c r="G207" i="8"/>
  <c r="H207" i="8" s="1"/>
  <c r="G208" i="8"/>
  <c r="G209" i="8"/>
  <c r="H209" i="8" s="1"/>
  <c r="G210" i="8"/>
  <c r="K210" i="8" s="1"/>
  <c r="G211" i="8"/>
  <c r="G212" i="8"/>
  <c r="H212" i="8" s="1"/>
  <c r="G213" i="8"/>
  <c r="H213" i="8" s="1"/>
  <c r="G214" i="8"/>
  <c r="I214" i="8" s="1"/>
  <c r="G215" i="8"/>
  <c r="I215" i="8" s="1"/>
  <c r="G216" i="8"/>
  <c r="I216" i="8" s="1"/>
  <c r="G217" i="8"/>
  <c r="I217" i="8" s="1"/>
  <c r="G218" i="8"/>
  <c r="H218" i="8" s="1"/>
  <c r="G219" i="8"/>
  <c r="H219" i="8" s="1"/>
  <c r="G220" i="8"/>
  <c r="H220" i="8" s="1"/>
  <c r="G221" i="8"/>
  <c r="H221" i="8" s="1"/>
  <c r="G222" i="8"/>
  <c r="I222" i="8" s="1"/>
  <c r="G223" i="8"/>
  <c r="G224" i="8"/>
  <c r="G225" i="8"/>
  <c r="G226" i="8"/>
  <c r="G227" i="8"/>
  <c r="H227" i="8" s="1"/>
  <c r="G228" i="8"/>
  <c r="H228" i="8" s="1"/>
  <c r="G229" i="8"/>
  <c r="H229" i="8" s="1"/>
  <c r="G230" i="8"/>
  <c r="K230" i="8" s="1"/>
  <c r="G231" i="8"/>
  <c r="K231" i="8" s="1"/>
  <c r="G232" i="8"/>
  <c r="K232" i="8" s="1"/>
  <c r="G233" i="8"/>
  <c r="K233" i="8" s="1"/>
  <c r="G234" i="8"/>
  <c r="K234" i="8" s="1"/>
  <c r="G235" i="8"/>
  <c r="K235" i="8" s="1"/>
  <c r="G236" i="8"/>
  <c r="K236" i="8" s="1"/>
  <c r="G237" i="8"/>
  <c r="H237" i="8" s="1"/>
  <c r="G238" i="8"/>
  <c r="K238" i="8" s="1"/>
  <c r="G239" i="8"/>
  <c r="J239" i="8" s="1"/>
  <c r="G240" i="8"/>
  <c r="K240" i="8" s="1"/>
  <c r="G241" i="8"/>
  <c r="H241" i="8" s="1"/>
  <c r="G242" i="8"/>
  <c r="G243" i="8"/>
  <c r="H243" i="8" s="1"/>
  <c r="G244" i="8"/>
  <c r="H244" i="8" s="1"/>
  <c r="G245" i="8"/>
  <c r="H245" i="8" s="1"/>
  <c r="G246" i="8"/>
  <c r="H246" i="8" s="1"/>
  <c r="G247" i="8"/>
  <c r="H247" i="8" s="1"/>
  <c r="G248" i="8"/>
  <c r="G249" i="8"/>
  <c r="G250" i="8"/>
  <c r="J250" i="8" s="1"/>
  <c r="G251" i="8"/>
  <c r="G252" i="8"/>
  <c r="H252" i="8" s="1"/>
  <c r="G253" i="8"/>
  <c r="H253" i="8" s="1"/>
  <c r="G254" i="8"/>
  <c r="H254" i="8" s="1"/>
  <c r="G255" i="8"/>
  <c r="K255" i="8" s="1"/>
  <c r="G256" i="8"/>
  <c r="G257" i="8"/>
  <c r="H257" i="8" s="1"/>
  <c r="G258" i="8"/>
  <c r="K258" i="8" s="1"/>
  <c r="G259" i="8"/>
  <c r="K259" i="8" s="1"/>
  <c r="G260" i="8"/>
  <c r="H260" i="8" s="1"/>
  <c r="G261" i="8"/>
  <c r="H261" i="8" s="1"/>
  <c r="G262" i="8"/>
  <c r="J262" i="8" s="1"/>
  <c r="G263" i="8"/>
  <c r="K263" i="8" s="1"/>
  <c r="G264" i="8"/>
  <c r="K264" i="8" s="1"/>
  <c r="G265" i="8"/>
  <c r="K265" i="8" s="1"/>
  <c r="G266" i="8"/>
  <c r="K266" i="8" s="1"/>
  <c r="G267" i="8"/>
  <c r="H267" i="8" s="1"/>
  <c r="G268" i="8"/>
  <c r="H268" i="8" s="1"/>
  <c r="G269" i="8"/>
  <c r="H269" i="8" s="1"/>
  <c r="G270" i="8"/>
  <c r="K270" i="8" s="1"/>
  <c r="G271" i="8"/>
  <c r="K271" i="8" s="1"/>
  <c r="G272" i="8"/>
  <c r="K272" i="8" s="1"/>
  <c r="G273" i="8"/>
  <c r="K273" i="8" s="1"/>
  <c r="G274" i="8"/>
  <c r="J274" i="8" s="1"/>
  <c r="G275" i="8"/>
  <c r="H275" i="8" s="1"/>
  <c r="G276" i="8"/>
  <c r="H276" i="8" s="1"/>
  <c r="G277" i="8"/>
  <c r="H277" i="8" s="1"/>
  <c r="G278" i="8"/>
  <c r="K278" i="8" s="1"/>
  <c r="G279" i="8"/>
  <c r="K279" i="8" s="1"/>
  <c r="G280" i="8"/>
  <c r="K280" i="8" s="1"/>
  <c r="G281" i="8"/>
  <c r="H281" i="8" s="1"/>
  <c r="G282" i="8"/>
  <c r="H282" i="8" s="1"/>
  <c r="G283" i="8"/>
  <c r="K283" i="8" s="1"/>
  <c r="G284" i="8"/>
  <c r="H284" i="8" s="1"/>
  <c r="G285" i="8"/>
  <c r="H285" i="8" s="1"/>
  <c r="G286" i="8"/>
  <c r="K286" i="8" s="1"/>
  <c r="G287" i="8"/>
  <c r="H287" i="8" s="1"/>
  <c r="G288" i="8"/>
  <c r="K288" i="8" s="1"/>
  <c r="G289" i="8"/>
  <c r="H289" i="8" s="1"/>
  <c r="G290" i="8"/>
  <c r="H290" i="8" s="1"/>
  <c r="G291" i="8"/>
  <c r="H291" i="8" s="1"/>
  <c r="G292" i="8"/>
  <c r="H292" i="8" s="1"/>
  <c r="G293" i="8"/>
  <c r="H293" i="8" s="1"/>
  <c r="G294" i="8"/>
  <c r="H294" i="8" s="1"/>
  <c r="G295" i="8"/>
  <c r="K295" i="8" s="1"/>
  <c r="G296" i="8"/>
  <c r="G297" i="8"/>
  <c r="K297" i="8" s="1"/>
  <c r="G298" i="8"/>
  <c r="J298" i="8" s="1"/>
  <c r="G299" i="8"/>
  <c r="H299" i="8" s="1"/>
  <c r="G300" i="8"/>
  <c r="K300" i="8" s="1"/>
  <c r="G301" i="8"/>
  <c r="H301" i="8" s="1"/>
  <c r="G302" i="8"/>
  <c r="I302" i="8" s="1"/>
  <c r="G303" i="8"/>
  <c r="H303" i="8" s="1"/>
  <c r="G304" i="8"/>
  <c r="G305" i="8"/>
  <c r="H305" i="8" s="1"/>
  <c r="G306" i="8"/>
  <c r="K306" i="8" s="1"/>
  <c r="G307" i="8"/>
  <c r="G308" i="8"/>
  <c r="H308" i="8" s="1"/>
  <c r="G309" i="8"/>
  <c r="H309" i="8" s="1"/>
  <c r="G310" i="8"/>
  <c r="K310" i="8" s="1"/>
  <c r="G311" i="8"/>
  <c r="G312" i="8"/>
  <c r="G313" i="8"/>
  <c r="I313" i="8" s="1"/>
  <c r="G314" i="8"/>
  <c r="H314" i="8" s="1"/>
  <c r="G315" i="8"/>
  <c r="H315" i="8" s="1"/>
  <c r="G316" i="8"/>
  <c r="H316" i="8" s="1"/>
  <c r="G317" i="8"/>
  <c r="H317" i="8" s="1"/>
  <c r="G318" i="8"/>
  <c r="I318" i="8" s="1"/>
  <c r="G319" i="8"/>
  <c r="K319" i="8" s="1"/>
  <c r="G320" i="8"/>
  <c r="K320" i="8" s="1"/>
  <c r="G321" i="8"/>
  <c r="K321" i="8" s="1"/>
  <c r="G322" i="8"/>
  <c r="K322" i="8" s="1"/>
  <c r="G323" i="8"/>
  <c r="H323" i="8" s="1"/>
  <c r="G324" i="8"/>
  <c r="H324" i="8" s="1"/>
  <c r="G325" i="8"/>
  <c r="H325" i="8" s="1"/>
  <c r="G326" i="8"/>
  <c r="K326" i="8" s="1"/>
  <c r="G327" i="8"/>
  <c r="K327" i="8" s="1"/>
  <c r="G328" i="8"/>
  <c r="I328" i="8" s="1"/>
  <c r="G329" i="8"/>
  <c r="H329" i="8" s="1"/>
  <c r="G330" i="8"/>
  <c r="G331" i="8"/>
  <c r="G332" i="8"/>
  <c r="H332" i="8" s="1"/>
  <c r="G333" i="8"/>
  <c r="H333" i="8" s="1"/>
  <c r="G334" i="8"/>
  <c r="H334" i="8" s="1"/>
  <c r="G335" i="8"/>
  <c r="K335" i="8" s="1"/>
  <c r="G336" i="8"/>
  <c r="G337" i="8"/>
  <c r="H337" i="8" s="1"/>
  <c r="G338" i="8"/>
  <c r="H338" i="8" s="1"/>
  <c r="G339" i="8"/>
  <c r="K339" i="8" s="1"/>
  <c r="G340" i="8"/>
  <c r="H340" i="8" s="1"/>
  <c r="G341" i="8"/>
  <c r="H341" i="8" s="1"/>
  <c r="G342" i="8"/>
  <c r="H342" i="8" s="1"/>
  <c r="G343" i="8"/>
  <c r="H343" i="8" s="1"/>
  <c r="G344" i="8"/>
  <c r="G345" i="8"/>
  <c r="H345" i="8" s="1"/>
  <c r="G346" i="8"/>
  <c r="H346" i="8" s="1"/>
  <c r="G347" i="8"/>
  <c r="H347" i="8" s="1"/>
  <c r="G348" i="8"/>
  <c r="H348" i="8" s="1"/>
  <c r="G349" i="8"/>
  <c r="H349" i="8" s="1"/>
  <c r="G350" i="8"/>
  <c r="H350" i="8" s="1"/>
  <c r="G351" i="8"/>
  <c r="H351" i="8" s="1"/>
  <c r="G352" i="8"/>
  <c r="G353" i="8"/>
  <c r="H353" i="8" s="1"/>
  <c r="G354" i="8"/>
  <c r="I354" i="8" s="1"/>
  <c r="G355" i="8"/>
  <c r="H355" i="8" s="1"/>
  <c r="G356" i="8"/>
  <c r="H356" i="8" s="1"/>
  <c r="G357" i="8"/>
  <c r="H357" i="8" s="1"/>
  <c r="G358" i="8"/>
  <c r="H358" i="8" s="1"/>
  <c r="G359" i="8"/>
  <c r="H359" i="8" s="1"/>
  <c r="G360" i="8"/>
  <c r="G361" i="8"/>
  <c r="K361" i="8" s="1"/>
  <c r="G362" i="8"/>
  <c r="H362" i="8" s="1"/>
  <c r="G363" i="8"/>
  <c r="I363" i="8" s="1"/>
  <c r="G364" i="8"/>
  <c r="H364" i="8" s="1"/>
  <c r="G365" i="8"/>
  <c r="H365" i="8" s="1"/>
  <c r="G366" i="8"/>
  <c r="H366" i="8" s="1"/>
  <c r="G367" i="8"/>
  <c r="H367" i="8" s="1"/>
  <c r="G368" i="8"/>
  <c r="G369" i="8"/>
  <c r="H369" i="8" s="1"/>
  <c r="G370" i="8"/>
  <c r="H370" i="8" s="1"/>
  <c r="G371" i="8"/>
  <c r="H371" i="8" s="1"/>
  <c r="G372" i="8"/>
  <c r="H372" i="8" s="1"/>
  <c r="G373" i="8"/>
  <c r="H373" i="8" s="1"/>
  <c r="G374" i="8"/>
  <c r="K374" i="8" s="1"/>
  <c r="G375" i="8"/>
  <c r="H375" i="8" s="1"/>
  <c r="G376" i="8"/>
  <c r="I376" i="8" s="1"/>
  <c r="G377" i="8"/>
  <c r="H377" i="8" s="1"/>
  <c r="G378" i="8"/>
  <c r="H378" i="8" s="1"/>
  <c r="G379" i="8"/>
  <c r="H379" i="8" s="1"/>
  <c r="G380" i="8"/>
  <c r="H380" i="8" s="1"/>
  <c r="G381" i="8"/>
  <c r="H381" i="8" s="1"/>
  <c r="G382" i="8"/>
  <c r="J382" i="8" s="1"/>
  <c r="G383" i="8"/>
  <c r="H383" i="8" s="1"/>
  <c r="G384" i="8"/>
  <c r="J384" i="8" s="1"/>
  <c r="G385" i="8"/>
  <c r="J385" i="8" s="1"/>
  <c r="G386" i="8"/>
  <c r="H386" i="8" s="1"/>
  <c r="G387" i="8"/>
  <c r="G388" i="8"/>
  <c r="G389" i="8"/>
  <c r="J389" i="8" s="1"/>
  <c r="G390" i="8"/>
  <c r="G391" i="8"/>
  <c r="G392" i="8"/>
  <c r="G2" i="8"/>
  <c r="H2" i="8" s="1"/>
  <c r="G35" i="9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M387" i="8"/>
  <c r="N387" i="8"/>
  <c r="O387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O2" i="8"/>
  <c r="N2" i="8"/>
  <c r="M2" i="8"/>
  <c r="H5" i="8"/>
  <c r="H13" i="8"/>
  <c r="H21" i="8"/>
  <c r="H29" i="8"/>
  <c r="H31" i="8"/>
  <c r="H32" i="8"/>
  <c r="H37" i="8"/>
  <c r="H45" i="8"/>
  <c r="H53" i="8"/>
  <c r="H61" i="8"/>
  <c r="H69" i="8"/>
  <c r="H77" i="8"/>
  <c r="H85" i="8"/>
  <c r="H93" i="8"/>
  <c r="H95" i="8"/>
  <c r="H101" i="8"/>
  <c r="H104" i="8"/>
  <c r="H105" i="8"/>
  <c r="H109" i="8"/>
  <c r="H117" i="8"/>
  <c r="H125" i="8"/>
  <c r="H133" i="8"/>
  <c r="H141" i="8"/>
  <c r="H149" i="8"/>
  <c r="H157" i="8"/>
  <c r="H165" i="8"/>
  <c r="H173" i="8"/>
  <c r="H181" i="8"/>
  <c r="H184" i="8"/>
  <c r="H189" i="8"/>
  <c r="H200" i="8"/>
  <c r="H208" i="8"/>
  <c r="H216" i="8"/>
  <c r="H224" i="8"/>
  <c r="H226" i="8"/>
  <c r="H232" i="8"/>
  <c r="H240" i="8"/>
  <c r="H242" i="8"/>
  <c r="H248" i="8"/>
  <c r="H256" i="8"/>
  <c r="H259" i="8"/>
  <c r="H264" i="8"/>
  <c r="H272" i="8"/>
  <c r="H280" i="8"/>
  <c r="H288" i="8"/>
  <c r="H296" i="8"/>
  <c r="H304" i="8"/>
  <c r="H312" i="8"/>
  <c r="H320" i="8"/>
  <c r="H328" i="8"/>
  <c r="H330" i="8"/>
  <c r="H331" i="8"/>
  <c r="H336" i="8"/>
  <c r="H344" i="8"/>
  <c r="H352" i="8"/>
  <c r="H360" i="8"/>
  <c r="H368" i="8"/>
  <c r="H376" i="8"/>
  <c r="H384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H210" i="8" l="1"/>
  <c r="H191" i="8"/>
  <c r="H63" i="8"/>
  <c r="H354" i="8"/>
  <c r="H266" i="8"/>
  <c r="H298" i="8"/>
  <c r="H258" i="8"/>
  <c r="H175" i="8"/>
  <c r="H171" i="8"/>
  <c r="H250" i="8"/>
  <c r="H71" i="8"/>
  <c r="H306" i="8"/>
  <c r="H274" i="8"/>
  <c r="H151" i="8"/>
  <c r="H119" i="8"/>
  <c r="H7" i="8"/>
  <c r="H322" i="8"/>
  <c r="H234" i="8"/>
  <c r="H202" i="8"/>
  <c r="H111" i="8"/>
  <c r="H87" i="8"/>
  <c r="H55" i="8"/>
  <c r="H107" i="8"/>
  <c r="H3" i="8"/>
  <c r="H115" i="8"/>
  <c r="H135" i="8"/>
  <c r="H310" i="8"/>
  <c r="H51" i="8"/>
  <c r="H302" i="8"/>
  <c r="H238" i="8"/>
  <c r="H163" i="8"/>
  <c r="H286" i="8"/>
  <c r="H222" i="8"/>
  <c r="H155" i="8"/>
  <c r="H27" i="8"/>
  <c r="H230" i="8"/>
  <c r="H382" i="8"/>
  <c r="H278" i="8"/>
  <c r="H214" i="8"/>
  <c r="H147" i="8"/>
  <c r="H83" i="8"/>
  <c r="H270" i="8"/>
  <c r="H206" i="8"/>
  <c r="H11" i="8"/>
  <c r="H374" i="8"/>
  <c r="H326" i="8"/>
  <c r="H262" i="8"/>
  <c r="H195" i="8"/>
  <c r="H131" i="8"/>
  <c r="H239" i="8"/>
  <c r="H178" i="8"/>
  <c r="H318" i="8"/>
  <c r="H187" i="8"/>
  <c r="H123" i="8"/>
  <c r="J35" i="9"/>
  <c r="K391" i="8"/>
  <c r="I311" i="8"/>
  <c r="I223" i="8"/>
  <c r="I164" i="8"/>
  <c r="J116" i="8"/>
  <c r="I108" i="8"/>
  <c r="I100" i="8"/>
  <c r="I52" i="8"/>
  <c r="K387" i="8"/>
  <c r="I307" i="8"/>
  <c r="I251" i="8"/>
  <c r="I211" i="8"/>
  <c r="I160" i="8"/>
  <c r="I104" i="8"/>
  <c r="AB145" i="4"/>
  <c r="R40" i="4"/>
  <c r="R208" i="4"/>
  <c r="R123" i="4"/>
  <c r="R195" i="4"/>
  <c r="R119" i="4"/>
  <c r="R284" i="4"/>
  <c r="R109" i="4"/>
  <c r="AB146" i="4"/>
  <c r="R107" i="4"/>
  <c r="R110" i="4"/>
  <c r="R121" i="4"/>
  <c r="R198" i="4"/>
  <c r="R194" i="4"/>
  <c r="R207" i="4"/>
  <c r="R112" i="4"/>
  <c r="R111" i="4"/>
  <c r="R118" i="4"/>
  <c r="R64" i="4"/>
  <c r="R116" i="4"/>
  <c r="R90" i="4"/>
  <c r="R57" i="4"/>
  <c r="R78" i="4"/>
  <c r="R283" i="4"/>
  <c r="AB147" i="4"/>
  <c r="R106" i="4"/>
  <c r="AJ236" i="4"/>
  <c r="R145" i="4"/>
  <c r="R210" i="4"/>
  <c r="R193" i="4"/>
  <c r="R196" i="4"/>
  <c r="R124" i="4"/>
  <c r="R92" i="4"/>
  <c r="R70" i="4"/>
  <c r="R191" i="4"/>
  <c r="R8" i="4"/>
  <c r="R151" i="4"/>
  <c r="R199" i="4"/>
  <c r="R122" i="4"/>
  <c r="R44" i="4"/>
  <c r="R200" i="4"/>
  <c r="R31" i="4"/>
  <c r="R285" i="4"/>
  <c r="R209" i="4"/>
  <c r="R33" i="4"/>
  <c r="R105" i="4"/>
  <c r="R85" i="4"/>
  <c r="R81" i="4"/>
  <c r="R192" i="4"/>
  <c r="R197" i="4"/>
  <c r="R94" i="4"/>
  <c r="R48" i="4"/>
  <c r="R120" i="4"/>
  <c r="R89" i="4"/>
  <c r="AB150" i="4"/>
  <c r="R148" i="4"/>
  <c r="X145" i="4"/>
  <c r="R149" i="4"/>
  <c r="X146" i="4"/>
  <c r="AB148" i="4"/>
  <c r="X147" i="4"/>
  <c r="AB149" i="4"/>
  <c r="X148" i="4"/>
  <c r="X149" i="4"/>
  <c r="X150" i="4"/>
  <c r="I386" i="8"/>
  <c r="K378" i="8"/>
  <c r="I362" i="8"/>
  <c r="I290" i="8"/>
  <c r="I282" i="8"/>
  <c r="I226" i="8"/>
  <c r="I218" i="8"/>
  <c r="I159" i="8"/>
  <c r="I103" i="8"/>
  <c r="I79" i="8"/>
  <c r="I49" i="8"/>
  <c r="I249" i="8"/>
  <c r="I225" i="8"/>
  <c r="I182" i="8"/>
  <c r="I158" i="8"/>
  <c r="I102" i="8"/>
  <c r="I86" i="8"/>
  <c r="I54" i="8"/>
  <c r="J114" i="8"/>
  <c r="I50" i="8"/>
  <c r="I105" i="8"/>
  <c r="I336" i="8"/>
  <c r="I312" i="8"/>
  <c r="I296" i="8"/>
  <c r="I224" i="8"/>
  <c r="I189" i="8"/>
  <c r="I157" i="8"/>
  <c r="I101" i="8"/>
  <c r="I53" i="8"/>
  <c r="H49" i="8"/>
  <c r="H100" i="8"/>
  <c r="H335" i="8"/>
  <c r="H295" i="8"/>
  <c r="H255" i="8"/>
  <c r="H215" i="8"/>
  <c r="H132" i="8"/>
  <c r="H311" i="8"/>
  <c r="H271" i="8"/>
  <c r="H172" i="8"/>
  <c r="H52" i="8"/>
  <c r="H231" i="8"/>
  <c r="H148" i="8"/>
  <c r="H108" i="8"/>
  <c r="H124" i="8"/>
  <c r="H263" i="8"/>
  <c r="H164" i="8"/>
  <c r="H327" i="8"/>
  <c r="H12" i="8"/>
  <c r="H223" i="8"/>
  <c r="H140" i="8"/>
  <c r="H84" i="8"/>
  <c r="H28" i="8"/>
  <c r="H319" i="8"/>
  <c r="H279" i="8"/>
  <c r="H116" i="8"/>
  <c r="H44" i="8"/>
  <c r="H4" i="8"/>
  <c r="I368" i="8"/>
  <c r="J163" i="8"/>
  <c r="K117" i="8"/>
  <c r="I39" i="8"/>
  <c r="J10" i="8"/>
  <c r="J113" i="8"/>
  <c r="J228" i="8"/>
  <c r="J185" i="8"/>
  <c r="H177" i="8"/>
  <c r="H236" i="8"/>
  <c r="H300" i="8"/>
  <c r="H113" i="8"/>
  <c r="I262" i="8"/>
  <c r="H385" i="8"/>
  <c r="H321" i="8"/>
  <c r="H249" i="8"/>
  <c r="K268" i="8"/>
  <c r="I239" i="8"/>
  <c r="K260" i="8"/>
  <c r="J121" i="8"/>
  <c r="J54" i="8"/>
  <c r="H174" i="8"/>
  <c r="I221" i="8"/>
  <c r="K241" i="8"/>
  <c r="H361" i="8"/>
  <c r="H273" i="8"/>
  <c r="H233" i="8"/>
  <c r="H217" i="8"/>
  <c r="H158" i="8"/>
  <c r="H102" i="8"/>
  <c r="H86" i="8"/>
  <c r="H54" i="8"/>
  <c r="H30" i="8"/>
  <c r="H14" i="8"/>
  <c r="I213" i="8"/>
  <c r="K84" i="8"/>
  <c r="H313" i="8"/>
  <c r="H182" i="8"/>
  <c r="I385" i="8"/>
  <c r="K376" i="8"/>
  <c r="K217" i="8"/>
  <c r="J71" i="8"/>
  <c r="H110" i="8"/>
  <c r="K205" i="8"/>
  <c r="K33" i="8"/>
  <c r="J313" i="8"/>
  <c r="H297" i="8"/>
  <c r="H265" i="8"/>
  <c r="H225" i="8"/>
  <c r="H190" i="8"/>
  <c r="H150" i="8"/>
  <c r="H134" i="8"/>
  <c r="H118" i="8"/>
  <c r="H6" i="8"/>
  <c r="I116" i="8"/>
  <c r="J292" i="8"/>
  <c r="J11" i="8"/>
  <c r="K275" i="8"/>
  <c r="H307" i="8"/>
  <c r="H283" i="8"/>
  <c r="H211" i="8"/>
  <c r="H136" i="8"/>
  <c r="I384" i="8"/>
  <c r="I323" i="8"/>
  <c r="I301" i="8"/>
  <c r="I274" i="8"/>
  <c r="I228" i="8"/>
  <c r="I220" i="8"/>
  <c r="I212" i="8"/>
  <c r="I115" i="8"/>
  <c r="I106" i="8"/>
  <c r="I88" i="8"/>
  <c r="K385" i="8"/>
  <c r="J376" i="8"/>
  <c r="K274" i="8"/>
  <c r="K267" i="8"/>
  <c r="J260" i="8"/>
  <c r="J217" i="8"/>
  <c r="K204" i="8"/>
  <c r="K130" i="8"/>
  <c r="J120" i="8"/>
  <c r="J112" i="8"/>
  <c r="K65" i="8"/>
  <c r="K14" i="8"/>
  <c r="K10" i="8"/>
  <c r="I96" i="8"/>
  <c r="H235" i="8"/>
  <c r="H160" i="8"/>
  <c r="H112" i="8"/>
  <c r="I382" i="8"/>
  <c r="I299" i="8"/>
  <c r="I227" i="8"/>
  <c r="I219" i="8"/>
  <c r="I145" i="8"/>
  <c r="I114" i="8"/>
  <c r="K325" i="8"/>
  <c r="K239" i="8"/>
  <c r="K216" i="8"/>
  <c r="J204" i="8"/>
  <c r="K187" i="8"/>
  <c r="K137" i="8"/>
  <c r="K129" i="8"/>
  <c r="J119" i="8"/>
  <c r="J111" i="8"/>
  <c r="K83" i="8"/>
  <c r="K176" i="8"/>
  <c r="H363" i="8"/>
  <c r="H339" i="8"/>
  <c r="H120" i="8"/>
  <c r="I317" i="8"/>
  <c r="I261" i="8"/>
  <c r="I204" i="8"/>
  <c r="I121" i="8"/>
  <c r="K384" i="8"/>
  <c r="J363" i="8"/>
  <c r="K324" i="8"/>
  <c r="J216" i="8"/>
  <c r="K203" i="8"/>
  <c r="K172" i="8"/>
  <c r="K128" i="8"/>
  <c r="J118" i="8"/>
  <c r="J110" i="8"/>
  <c r="K56" i="8"/>
  <c r="K13" i="8"/>
  <c r="K9" i="8"/>
  <c r="J265" i="8"/>
  <c r="K334" i="8"/>
  <c r="J229" i="8"/>
  <c r="J176" i="8"/>
  <c r="J140" i="8"/>
  <c r="I172" i="8"/>
  <c r="J144" i="8"/>
  <c r="K88" i="8"/>
  <c r="J27" i="8"/>
  <c r="I87" i="8"/>
  <c r="J283" i="8"/>
  <c r="K152" i="8"/>
  <c r="H144" i="8"/>
  <c r="I293" i="8"/>
  <c r="I252" i="8"/>
  <c r="I162" i="8"/>
  <c r="I71" i="8"/>
  <c r="I48" i="8"/>
  <c r="K298" i="8"/>
  <c r="K215" i="8"/>
  <c r="J203" i="8"/>
  <c r="J184" i="8"/>
  <c r="J117" i="8"/>
  <c r="K87" i="8"/>
  <c r="K82" i="8"/>
  <c r="J56" i="8"/>
  <c r="K8" i="8"/>
  <c r="K344" i="8"/>
  <c r="I319" i="8"/>
  <c r="J353" i="8"/>
  <c r="I231" i="8"/>
  <c r="K170" i="8"/>
  <c r="I178" i="8"/>
  <c r="I129" i="8"/>
  <c r="I149" i="8"/>
  <c r="J90" i="8"/>
  <c r="I31" i="8"/>
  <c r="K15" i="8"/>
  <c r="I3" i="8"/>
  <c r="H251" i="8"/>
  <c r="I292" i="8"/>
  <c r="I161" i="8"/>
  <c r="I55" i="8"/>
  <c r="K382" i="8"/>
  <c r="K253" i="8"/>
  <c r="K237" i="8"/>
  <c r="K229" i="8"/>
  <c r="J215" i="8"/>
  <c r="K81" i="8"/>
  <c r="K55" i="8"/>
  <c r="K12" i="8"/>
  <c r="K156" i="8"/>
  <c r="I192" i="8"/>
  <c r="K99" i="8"/>
  <c r="I389" i="8"/>
  <c r="I250" i="8"/>
  <c r="I185" i="8"/>
  <c r="K389" i="8"/>
  <c r="K262" i="8"/>
  <c r="K250" i="8"/>
  <c r="K221" i="8"/>
  <c r="K154" i="8"/>
  <c r="K146" i="8"/>
  <c r="K85" i="8"/>
  <c r="K80" i="8"/>
  <c r="K26" i="8"/>
  <c r="J352" i="8"/>
  <c r="K368" i="8"/>
  <c r="I22" i="8"/>
  <c r="K37" i="8"/>
  <c r="J72" i="8"/>
  <c r="I254" i="8"/>
  <c r="I285" i="8"/>
  <c r="K333" i="8"/>
  <c r="K276" i="8"/>
  <c r="K269" i="8"/>
  <c r="J221" i="8"/>
  <c r="K194" i="8"/>
  <c r="K153" i="8"/>
  <c r="K122" i="8"/>
  <c r="K25" i="8"/>
  <c r="I329" i="8"/>
  <c r="I40" i="8"/>
  <c r="I173" i="8"/>
  <c r="I183" i="8"/>
  <c r="J362" i="8"/>
  <c r="J103" i="8"/>
  <c r="J285" i="8"/>
  <c r="K121" i="8"/>
  <c r="J102" i="8"/>
  <c r="I369" i="8"/>
  <c r="K113" i="8"/>
  <c r="R236" i="4"/>
  <c r="R213" i="4"/>
  <c r="R215" i="4"/>
  <c r="R117" i="4"/>
  <c r="R178" i="4"/>
  <c r="R353" i="4"/>
  <c r="R319" i="4"/>
  <c r="R300" i="4"/>
  <c r="R261" i="4"/>
  <c r="R293" i="4"/>
  <c r="R205" i="4"/>
  <c r="R216" i="4"/>
  <c r="R292" i="4"/>
  <c r="R214" i="4"/>
  <c r="R377" i="4"/>
  <c r="R164" i="4"/>
  <c r="R306" i="4"/>
  <c r="R375" i="4"/>
  <c r="R142" i="4"/>
  <c r="R27" i="4"/>
  <c r="R180" i="4"/>
  <c r="R371" i="4"/>
  <c r="R177" i="4"/>
  <c r="R80" i="4"/>
  <c r="R384" i="4"/>
  <c r="R30" i="4"/>
  <c r="R114" i="4"/>
  <c r="R95" i="4"/>
  <c r="R244" i="4"/>
  <c r="R230" i="4"/>
  <c r="R382" i="4"/>
  <c r="R392" i="4"/>
  <c r="R400" i="4"/>
  <c r="R408" i="4"/>
  <c r="R416" i="4"/>
  <c r="R301" i="4"/>
  <c r="R296" i="4"/>
  <c r="R307" i="4"/>
  <c r="R212" i="4"/>
  <c r="R16" i="4"/>
  <c r="R126" i="4"/>
  <c r="R88" i="4"/>
  <c r="R295" i="4"/>
  <c r="R140" i="4"/>
  <c r="R146" i="4"/>
  <c r="R169" i="4"/>
  <c r="R406" i="4"/>
  <c r="R66" i="4"/>
  <c r="R6" i="4"/>
  <c r="R108" i="4"/>
  <c r="R351" i="4"/>
  <c r="R317" i="4"/>
  <c r="R313" i="4"/>
  <c r="R273" i="4"/>
  <c r="R115" i="4"/>
  <c r="R102" i="4"/>
  <c r="R7" i="4"/>
  <c r="R329" i="4"/>
  <c r="R218" i="4"/>
  <c r="R204" i="4"/>
  <c r="R228" i="4"/>
  <c r="R263" i="4"/>
  <c r="R84" i="4"/>
  <c r="R259" i="4"/>
  <c r="R154" i="4"/>
  <c r="R255" i="4"/>
  <c r="R168" i="4"/>
  <c r="R152" i="4"/>
  <c r="R358" i="4"/>
  <c r="R91" i="4"/>
  <c r="R71" i="4"/>
  <c r="R14" i="4"/>
  <c r="R136" i="4"/>
  <c r="R241" i="4"/>
  <c r="R256" i="4"/>
  <c r="R38" i="4"/>
  <c r="R393" i="4"/>
  <c r="R401" i="4"/>
  <c r="R409" i="4"/>
  <c r="R417" i="4"/>
  <c r="R260" i="4"/>
  <c r="R143" i="4"/>
  <c r="R360" i="4"/>
  <c r="R125" i="4"/>
  <c r="R171" i="4"/>
  <c r="R249" i="4"/>
  <c r="R262" i="4"/>
  <c r="R383" i="4"/>
  <c r="R52" i="4"/>
  <c r="R182" i="4"/>
  <c r="R374" i="4"/>
  <c r="R234" i="4"/>
  <c r="R34" i="4"/>
  <c r="R361" i="4"/>
  <c r="R22" i="4"/>
  <c r="R150" i="4"/>
  <c r="R381" i="4"/>
  <c r="R346" i="4"/>
  <c r="R328" i="4"/>
  <c r="R311" i="4"/>
  <c r="R386" i="4"/>
  <c r="R41" i="4"/>
  <c r="R287" i="4"/>
  <c r="R181" i="4"/>
  <c r="R418" i="4"/>
  <c r="R345" i="4"/>
  <c r="R39" i="4"/>
  <c r="R289" i="4"/>
  <c r="R18" i="4"/>
  <c r="R257" i="4"/>
  <c r="R362" i="4"/>
  <c r="R348" i="4"/>
  <c r="R17" i="4"/>
  <c r="R372" i="4"/>
  <c r="R36" i="4"/>
  <c r="R349" i="4"/>
  <c r="R223" i="4"/>
  <c r="R220" i="4"/>
  <c r="R206" i="4"/>
  <c r="R359" i="4"/>
  <c r="R49" i="4"/>
  <c r="R190" i="4"/>
  <c r="R394" i="4"/>
  <c r="R402" i="4"/>
  <c r="R410" i="4"/>
  <c r="R86" i="4"/>
  <c r="R237" i="4"/>
  <c r="R344" i="4"/>
  <c r="R127" i="4"/>
  <c r="R183" i="4"/>
  <c r="R302" i="4"/>
  <c r="R4" i="4"/>
  <c r="R10" i="4"/>
  <c r="R248" i="4"/>
  <c r="R251" i="4"/>
  <c r="R414" i="4"/>
  <c r="R172" i="4"/>
  <c r="R282" i="4"/>
  <c r="R137" i="4"/>
  <c r="R113" i="4"/>
  <c r="R224" i="4"/>
  <c r="R270" i="4"/>
  <c r="R5" i="4"/>
  <c r="R379" i="4"/>
  <c r="R271" i="4"/>
  <c r="R43" i="4"/>
  <c r="R103" i="4"/>
  <c r="R250" i="4"/>
  <c r="R221" i="4"/>
  <c r="R72" i="4"/>
  <c r="R373" i="4"/>
  <c r="R50" i="4"/>
  <c r="R160" i="4"/>
  <c r="R245" i="4"/>
  <c r="R37" i="4"/>
  <c r="R133" i="4"/>
  <c r="R395" i="4"/>
  <c r="R403" i="4"/>
  <c r="R411" i="4"/>
  <c r="R233" i="4"/>
  <c r="R266" i="4"/>
  <c r="R231" i="4"/>
  <c r="R376" i="4"/>
  <c r="R240" i="4"/>
  <c r="R2" i="4"/>
  <c r="R331" i="4"/>
  <c r="R11" i="4"/>
  <c r="R235" i="4"/>
  <c r="R298" i="4"/>
  <c r="R267" i="4"/>
  <c r="R167" i="4"/>
  <c r="R398" i="4"/>
  <c r="R130" i="4"/>
  <c r="R335" i="4"/>
  <c r="R19" i="4"/>
  <c r="R189" i="4"/>
  <c r="R291" i="4"/>
  <c r="R134" i="4"/>
  <c r="R391" i="4"/>
  <c r="R352" i="4"/>
  <c r="R42" i="4"/>
  <c r="R132" i="4"/>
  <c r="R389" i="4"/>
  <c r="R347" i="4"/>
  <c r="R350" i="4"/>
  <c r="R253" i="4"/>
  <c r="R176" i="4"/>
  <c r="R75" i="4"/>
  <c r="R93" i="4"/>
  <c r="R369" i="4"/>
  <c r="R419" i="4"/>
  <c r="R288" i="4"/>
  <c r="R9" i="4"/>
  <c r="R265" i="4"/>
  <c r="R69" i="4"/>
  <c r="R380" i="4"/>
  <c r="R12" i="4"/>
  <c r="R246" i="4"/>
  <c r="R225" i="4"/>
  <c r="R156" i="4"/>
  <c r="R268" i="4"/>
  <c r="R158" i="4"/>
  <c r="R396" i="4"/>
  <c r="R404" i="4"/>
  <c r="R412" i="4"/>
  <c r="R104" i="4"/>
  <c r="R390" i="4"/>
  <c r="R297" i="4"/>
  <c r="R387" i="4"/>
  <c r="R272" i="4"/>
  <c r="R219" i="4"/>
  <c r="R138" i="4"/>
  <c r="R28" i="4"/>
  <c r="R74" i="4"/>
  <c r="R165" i="4"/>
  <c r="R274" i="4"/>
  <c r="R82" i="4"/>
  <c r="R77" i="4"/>
  <c r="R343" i="4"/>
  <c r="R46" i="4"/>
  <c r="R388" i="4"/>
  <c r="R58" i="4"/>
  <c r="R83" i="4"/>
  <c r="R170" i="4"/>
  <c r="R357" i="4"/>
  <c r="R242" i="4"/>
  <c r="R157" i="4"/>
  <c r="R308" i="4"/>
  <c r="R153" i="4"/>
  <c r="R247" i="4"/>
  <c r="R141" i="4"/>
  <c r="R239" i="4"/>
  <c r="R420" i="4"/>
  <c r="R232" i="4"/>
  <c r="R47" i="4"/>
  <c r="R139" i="4"/>
  <c r="R51" i="4"/>
  <c r="R163" i="4"/>
  <c r="R378" i="4"/>
  <c r="R222" i="4"/>
  <c r="R397" i="4"/>
  <c r="R405" i="4"/>
  <c r="R413" i="4"/>
  <c r="R254" i="4"/>
  <c r="R184" i="4"/>
  <c r="R129" i="4"/>
  <c r="R217" i="4"/>
  <c r="R3" i="4"/>
  <c r="R336" i="4"/>
  <c r="R15" i="4"/>
  <c r="R258" i="4"/>
  <c r="R421" i="4"/>
  <c r="R264" i="4"/>
  <c r="R13" i="4"/>
  <c r="R243" i="4"/>
  <c r="R155" i="4"/>
  <c r="R269" i="4"/>
  <c r="R162" i="4"/>
  <c r="R294" i="4"/>
  <c r="R166" i="4"/>
  <c r="R290" i="4"/>
  <c r="R179" i="4"/>
  <c r="R330" i="4"/>
  <c r="R229" i="4"/>
  <c r="R227" i="4"/>
  <c r="R144" i="4"/>
  <c r="R211" i="4"/>
  <c r="R79" i="4"/>
  <c r="R53" i="4"/>
  <c r="R161" i="4"/>
  <c r="R370" i="4"/>
  <c r="R422" i="4"/>
  <c r="R299" i="4"/>
  <c r="R67" i="4"/>
  <c r="R226" i="4"/>
  <c r="R45" i="4"/>
  <c r="R252" i="4"/>
  <c r="R159" i="4"/>
  <c r="R238" i="4"/>
  <c r="R399" i="4"/>
  <c r="R407" i="4"/>
  <c r="R415" i="4"/>
  <c r="R131" i="4"/>
  <c r="R147" i="4"/>
  <c r="R87" i="4"/>
  <c r="X236" i="4"/>
  <c r="K292" i="8"/>
  <c r="J171" i="8"/>
  <c r="J45" i="8"/>
  <c r="I338" i="8"/>
  <c r="I168" i="8"/>
  <c r="J391" i="8"/>
  <c r="J374" i="8"/>
  <c r="J207" i="8"/>
  <c r="J77" i="8"/>
  <c r="I337" i="8"/>
  <c r="I186" i="8"/>
  <c r="K36" i="8"/>
  <c r="J387" i="8"/>
  <c r="J378" i="8"/>
  <c r="I18" i="8"/>
  <c r="J305" i="8"/>
  <c r="J142" i="8"/>
  <c r="J76" i="8"/>
  <c r="J62" i="8"/>
  <c r="J42" i="8"/>
  <c r="I188" i="8"/>
  <c r="I170" i="8"/>
  <c r="I19" i="8"/>
  <c r="J277" i="8"/>
  <c r="K201" i="8"/>
  <c r="K173" i="8"/>
  <c r="J61" i="8"/>
  <c r="K41" i="8"/>
  <c r="J70" i="8"/>
  <c r="I167" i="8"/>
  <c r="J99" i="8"/>
  <c r="K34" i="8"/>
  <c r="K314" i="8"/>
  <c r="J284" i="8"/>
  <c r="J69" i="8"/>
  <c r="K366" i="8"/>
  <c r="K126" i="8"/>
  <c r="K294" i="8"/>
  <c r="K64" i="8"/>
  <c r="I35" i="9"/>
  <c r="I136" i="8"/>
  <c r="K309" i="8"/>
  <c r="I327" i="8"/>
  <c r="I29" i="8"/>
  <c r="I253" i="8"/>
  <c r="I229" i="8"/>
  <c r="K168" i="8"/>
  <c r="I361" i="8"/>
  <c r="I128" i="8"/>
  <c r="J88" i="8"/>
  <c r="J96" i="8"/>
  <c r="I297" i="8"/>
  <c r="I125" i="8"/>
  <c r="I9" i="8"/>
  <c r="I268" i="8"/>
  <c r="I200" i="8"/>
  <c r="I155" i="8"/>
  <c r="K19" i="8"/>
  <c r="I283" i="8"/>
  <c r="I135" i="8"/>
  <c r="I238" i="8"/>
  <c r="I177" i="8"/>
  <c r="I148" i="8"/>
  <c r="I237" i="8"/>
  <c r="I176" i="8"/>
  <c r="I147" i="8"/>
  <c r="I271" i="8"/>
  <c r="I230" i="8"/>
  <c r="I30" i="8"/>
  <c r="K287" i="8"/>
  <c r="K254" i="8"/>
  <c r="K186" i="8"/>
  <c r="K169" i="8"/>
  <c r="J97" i="8"/>
  <c r="J89" i="8"/>
  <c r="K57" i="8"/>
  <c r="K20" i="8"/>
  <c r="I339" i="8"/>
  <c r="I236" i="8"/>
  <c r="I195" i="8"/>
  <c r="I175" i="8"/>
  <c r="I154" i="8"/>
  <c r="I146" i="8"/>
  <c r="I134" i="8"/>
  <c r="I124" i="8"/>
  <c r="I65" i="8"/>
  <c r="I28" i="8"/>
  <c r="I8" i="8"/>
  <c r="J383" i="8"/>
  <c r="K356" i="8"/>
  <c r="J334" i="8"/>
  <c r="K308" i="8"/>
  <c r="J192" i="8"/>
  <c r="K167" i="8"/>
  <c r="J95" i="8"/>
  <c r="K18" i="8"/>
  <c r="I324" i="8"/>
  <c r="I310" i="8"/>
  <c r="I263" i="8"/>
  <c r="I295" i="8"/>
  <c r="I280" i="8"/>
  <c r="I235" i="8"/>
  <c r="I194" i="8"/>
  <c r="I174" i="8"/>
  <c r="I153" i="8"/>
  <c r="I133" i="8"/>
  <c r="I123" i="8"/>
  <c r="I63" i="8"/>
  <c r="I27" i="8"/>
  <c r="I7" i="8"/>
  <c r="K355" i="8"/>
  <c r="K166" i="8"/>
  <c r="J94" i="8"/>
  <c r="K17" i="8"/>
  <c r="I306" i="8"/>
  <c r="I279" i="8"/>
  <c r="I234" i="8"/>
  <c r="I210" i="8"/>
  <c r="I152" i="8"/>
  <c r="I144" i="8"/>
  <c r="I132" i="8"/>
  <c r="I122" i="8"/>
  <c r="I26" i="8"/>
  <c r="I6" i="8"/>
  <c r="K354" i="8"/>
  <c r="K316" i="8"/>
  <c r="K293" i="8"/>
  <c r="J245" i="8"/>
  <c r="K209" i="8"/>
  <c r="J180" i="8"/>
  <c r="K165" i="8"/>
  <c r="J139" i="8"/>
  <c r="J93" i="8"/>
  <c r="K32" i="8"/>
  <c r="K24" i="8"/>
  <c r="K16" i="8"/>
  <c r="I278" i="8"/>
  <c r="I259" i="8"/>
  <c r="I241" i="8"/>
  <c r="I233" i="8"/>
  <c r="I206" i="8"/>
  <c r="I191" i="8"/>
  <c r="I151" i="8"/>
  <c r="I141" i="8"/>
  <c r="I131" i="8"/>
  <c r="I82" i="8"/>
  <c r="I25" i="8"/>
  <c r="I5" i="8"/>
  <c r="J381" i="8"/>
  <c r="J371" i="8"/>
  <c r="J315" i="8"/>
  <c r="J303" i="8"/>
  <c r="K208" i="8"/>
  <c r="K202" i="8"/>
  <c r="K188" i="8"/>
  <c r="J179" i="8"/>
  <c r="J92" i="8"/>
  <c r="K23" i="8"/>
  <c r="I335" i="8"/>
  <c r="I276" i="8"/>
  <c r="I258" i="8"/>
  <c r="I240" i="8"/>
  <c r="I232" i="8"/>
  <c r="I205" i="8"/>
  <c r="I190" i="8"/>
  <c r="I181" i="8"/>
  <c r="I150" i="8"/>
  <c r="I140" i="8"/>
  <c r="I130" i="8"/>
  <c r="I81" i="8"/>
  <c r="I33" i="8"/>
  <c r="I21" i="8"/>
  <c r="I4" i="8"/>
  <c r="J380" i="8"/>
  <c r="K343" i="8"/>
  <c r="K256" i="8"/>
  <c r="J91" i="8"/>
  <c r="K22" i="8"/>
  <c r="I333" i="8"/>
  <c r="I300" i="8"/>
  <c r="I288" i="8"/>
  <c r="I255" i="8"/>
  <c r="I137" i="8"/>
  <c r="I80" i="8"/>
  <c r="K342" i="8"/>
  <c r="J98" i="8"/>
  <c r="X77" i="4"/>
  <c r="X42" i="4"/>
  <c r="X251" i="4"/>
  <c r="X134" i="4"/>
  <c r="X255" i="4"/>
  <c r="X36" i="4"/>
  <c r="X252" i="4"/>
  <c r="X16" i="4"/>
  <c r="X18" i="4"/>
  <c r="X91" i="4"/>
  <c r="X257" i="4"/>
  <c r="X12" i="4"/>
  <c r="X129" i="4"/>
  <c r="X102" i="4"/>
  <c r="X253" i="4"/>
  <c r="X256" i="4"/>
  <c r="X114" i="4"/>
  <c r="X133" i="4"/>
  <c r="X254" i="4"/>
  <c r="X11" i="4"/>
  <c r="X162" i="4"/>
  <c r="X132" i="4"/>
  <c r="X250" i="4"/>
  <c r="X165" i="4"/>
  <c r="I316" i="8"/>
  <c r="I169" i="8"/>
  <c r="I57" i="8"/>
  <c r="I20" i="8"/>
  <c r="K365" i="8"/>
  <c r="K304" i="8"/>
  <c r="K183" i="8"/>
  <c r="J143" i="8"/>
  <c r="K127" i="8"/>
  <c r="J78" i="8"/>
  <c r="J43" i="8"/>
  <c r="K35" i="8"/>
  <c r="I166" i="8"/>
  <c r="I17" i="8"/>
  <c r="J291" i="8"/>
  <c r="J281" i="8"/>
  <c r="K199" i="8"/>
  <c r="J75" i="8"/>
  <c r="J68" i="8"/>
  <c r="J60" i="8"/>
  <c r="K40" i="8"/>
  <c r="I287" i="8"/>
  <c r="I256" i="8"/>
  <c r="I209" i="8"/>
  <c r="I165" i="8"/>
  <c r="I32" i="8"/>
  <c r="I24" i="8"/>
  <c r="I16" i="8"/>
  <c r="K379" i="8"/>
  <c r="K370" i="8"/>
  <c r="J289" i="8"/>
  <c r="J248" i="8"/>
  <c r="J156" i="8"/>
  <c r="J74" i="8"/>
  <c r="J67" i="8"/>
  <c r="J59" i="8"/>
  <c r="J47" i="8"/>
  <c r="K39" i="8"/>
  <c r="I309" i="8"/>
  <c r="I208" i="8"/>
  <c r="I23" i="8"/>
  <c r="I15" i="8"/>
  <c r="K369" i="8"/>
  <c r="J257" i="8"/>
  <c r="J246" i="8"/>
  <c r="J138" i="8"/>
  <c r="J109" i="8"/>
  <c r="J73" i="8"/>
  <c r="J66" i="8"/>
  <c r="J58" i="8"/>
  <c r="J46" i="8"/>
  <c r="K38" i="8"/>
  <c r="J240" i="8"/>
  <c r="I308" i="8"/>
  <c r="K367" i="8"/>
  <c r="K332" i="8"/>
  <c r="J193" i="8"/>
  <c r="K340" i="8"/>
  <c r="K351" i="8"/>
  <c r="I375" i="8"/>
  <c r="K350" i="8"/>
  <c r="K359" i="8"/>
  <c r="K348" i="8"/>
  <c r="K364" i="8"/>
  <c r="K358" i="8"/>
  <c r="K347" i="8"/>
  <c r="J320" i="8"/>
  <c r="J125" i="8"/>
  <c r="I260" i="8"/>
  <c r="I387" i="8"/>
  <c r="K357" i="8"/>
  <c r="K349" i="8"/>
  <c r="K341" i="8"/>
  <c r="J247" i="8"/>
  <c r="J6" i="8"/>
  <c r="K245" i="8"/>
  <c r="I331" i="8"/>
  <c r="K346" i="8"/>
  <c r="K303" i="8"/>
  <c r="J205" i="8"/>
  <c r="J200" i="8"/>
  <c r="J232" i="8"/>
  <c r="I330" i="8"/>
  <c r="K345" i="8"/>
  <c r="J236" i="8"/>
  <c r="K179" i="8"/>
  <c r="J134" i="8"/>
  <c r="J21" i="8"/>
  <c r="J130" i="8"/>
  <c r="J325" i="8"/>
  <c r="K383" i="8"/>
  <c r="K360" i="8"/>
  <c r="H35" i="9"/>
  <c r="I374" i="8"/>
  <c r="I85" i="8"/>
  <c r="J333" i="8"/>
  <c r="J310" i="8"/>
  <c r="J295" i="8"/>
  <c r="J288" i="8"/>
  <c r="J276" i="8"/>
  <c r="J272" i="8"/>
  <c r="J268" i="8"/>
  <c r="J264" i="8"/>
  <c r="J259" i="8"/>
  <c r="J210" i="8"/>
  <c r="J175" i="8"/>
  <c r="J152" i="8"/>
  <c r="J148" i="8"/>
  <c r="K95" i="8"/>
  <c r="K91" i="8"/>
  <c r="J63" i="8"/>
  <c r="J30" i="8"/>
  <c r="J26" i="8"/>
  <c r="I14" i="8"/>
  <c r="J319" i="8"/>
  <c r="J253" i="8"/>
  <c r="J235" i="8"/>
  <c r="J191" i="8"/>
  <c r="J137" i="8"/>
  <c r="J124" i="8"/>
  <c r="J82" i="8"/>
  <c r="J9" i="8"/>
  <c r="I373" i="8"/>
  <c r="I84" i="8"/>
  <c r="J324" i="8"/>
  <c r="J280" i="8"/>
  <c r="K244" i="8"/>
  <c r="J231" i="8"/>
  <c r="J133" i="8"/>
  <c r="J129" i="8"/>
  <c r="J5" i="8"/>
  <c r="I392" i="8"/>
  <c r="I372" i="8"/>
  <c r="I83" i="8"/>
  <c r="I13" i="8"/>
  <c r="J361" i="8"/>
  <c r="K353" i="8"/>
  <c r="J339" i="8"/>
  <c r="J300" i="8"/>
  <c r="J275" i="8"/>
  <c r="J271" i="8"/>
  <c r="J267" i="8"/>
  <c r="J263" i="8"/>
  <c r="J258" i="8"/>
  <c r="K243" i="8"/>
  <c r="J195" i="8"/>
  <c r="J178" i="8"/>
  <c r="J174" i="8"/>
  <c r="J155" i="8"/>
  <c r="J151" i="8"/>
  <c r="J147" i="8"/>
  <c r="J141" i="8"/>
  <c r="K98" i="8"/>
  <c r="K94" i="8"/>
  <c r="K90" i="8"/>
  <c r="J29" i="8"/>
  <c r="J25" i="8"/>
  <c r="I391" i="8"/>
  <c r="I56" i="8"/>
  <c r="I12" i="8"/>
  <c r="K381" i="8"/>
  <c r="J327" i="8"/>
  <c r="J322" i="8"/>
  <c r="K315" i="8"/>
  <c r="J279" i="8"/>
  <c r="K242" i="8"/>
  <c r="J238" i="8"/>
  <c r="J234" i="8"/>
  <c r="J230" i="8"/>
  <c r="J190" i="8"/>
  <c r="J136" i="8"/>
  <c r="J132" i="8"/>
  <c r="J128" i="8"/>
  <c r="J123" i="8"/>
  <c r="J81" i="8"/>
  <c r="J33" i="8"/>
  <c r="J8" i="8"/>
  <c r="J4" i="8"/>
  <c r="I203" i="8"/>
  <c r="I11" i="8"/>
  <c r="J335" i="8"/>
  <c r="J266" i="8"/>
  <c r="J150" i="8"/>
  <c r="K93" i="8"/>
  <c r="K89" i="8"/>
  <c r="J28" i="8"/>
  <c r="I378" i="8"/>
  <c r="J306" i="8"/>
  <c r="J270" i="8"/>
  <c r="J181" i="8"/>
  <c r="J146" i="8"/>
  <c r="I377" i="8"/>
  <c r="I10" i="8"/>
  <c r="K380" i="8"/>
  <c r="J326" i="8"/>
  <c r="J321" i="8"/>
  <c r="J278" i="8"/>
  <c r="J241" i="8"/>
  <c r="J237" i="8"/>
  <c r="J233" i="8"/>
  <c r="J206" i="8"/>
  <c r="K180" i="8"/>
  <c r="J164" i="8"/>
  <c r="K139" i="8"/>
  <c r="J135" i="8"/>
  <c r="J131" i="8"/>
  <c r="J122" i="8"/>
  <c r="J80" i="8"/>
  <c r="J65" i="8"/>
  <c r="J7" i="8"/>
  <c r="J3" i="8"/>
  <c r="I390" i="8"/>
  <c r="J194" i="8"/>
  <c r="J177" i="8"/>
  <c r="J154" i="8"/>
  <c r="K97" i="8"/>
  <c r="I388" i="8"/>
  <c r="I298" i="8"/>
  <c r="I187" i="8"/>
  <c r="K371" i="8"/>
  <c r="J297" i="8"/>
  <c r="J273" i="8"/>
  <c r="J269" i="8"/>
  <c r="J255" i="8"/>
  <c r="K192" i="8"/>
  <c r="J153" i="8"/>
  <c r="J149" i="8"/>
  <c r="K96" i="8"/>
  <c r="K92" i="8"/>
  <c r="J31" i="8"/>
  <c r="I347" i="8"/>
  <c r="I404" i="7"/>
  <c r="I657" i="7"/>
  <c r="I665" i="7"/>
  <c r="I673" i="7"/>
  <c r="I689" i="7"/>
  <c r="I654" i="7"/>
  <c r="I662" i="7"/>
  <c r="I670" i="7"/>
  <c r="I678" i="7"/>
  <c r="I686" i="7"/>
  <c r="I651" i="7"/>
  <c r="I659" i="7"/>
  <c r="I667" i="7"/>
  <c r="I675" i="7"/>
  <c r="I683" i="7"/>
  <c r="I691" i="7"/>
  <c r="I656" i="7"/>
  <c r="I664" i="7"/>
  <c r="I672" i="7"/>
  <c r="I653" i="7"/>
  <c r="I661" i="7"/>
  <c r="I669" i="7"/>
  <c r="I677" i="7"/>
  <c r="I685" i="7"/>
  <c r="I658" i="7"/>
  <c r="I666" i="7"/>
  <c r="I674" i="7"/>
  <c r="I690" i="7"/>
  <c r="I655" i="7"/>
  <c r="I663" i="7"/>
  <c r="I671" i="7"/>
  <c r="I652" i="7"/>
  <c r="I660" i="7"/>
  <c r="I668" i="7"/>
  <c r="I676" i="7"/>
  <c r="I684" i="7"/>
  <c r="J628" i="7"/>
  <c r="J625" i="7"/>
  <c r="J633" i="7"/>
  <c r="J641" i="7"/>
  <c r="J630" i="7"/>
  <c r="J627" i="7"/>
  <c r="J624" i="7"/>
  <c r="J632" i="7"/>
  <c r="J640" i="7"/>
  <c r="J680" i="7"/>
  <c r="J629" i="7"/>
  <c r="J626" i="7"/>
  <c r="J634" i="7"/>
  <c r="J642" i="7"/>
  <c r="J623" i="7"/>
  <c r="J631" i="7"/>
  <c r="I429" i="7"/>
  <c r="I485" i="7"/>
  <c r="I493" i="7"/>
  <c r="I482" i="7"/>
  <c r="I490" i="7"/>
  <c r="I431" i="7"/>
  <c r="I487" i="7"/>
  <c r="I495" i="7"/>
  <c r="I428" i="7"/>
  <c r="I484" i="7"/>
  <c r="I492" i="7"/>
  <c r="I489" i="7"/>
  <c r="I483" i="7"/>
  <c r="I488" i="7"/>
  <c r="I681" i="7"/>
  <c r="I486" i="7"/>
  <c r="I710" i="7"/>
  <c r="I494" i="7"/>
  <c r="K427" i="7"/>
  <c r="K491" i="7"/>
  <c r="K376" i="7"/>
  <c r="K432" i="7"/>
  <c r="K480" i="7"/>
  <c r="K477" i="7"/>
  <c r="K426" i="7"/>
  <c r="K498" i="7"/>
  <c r="K407" i="7"/>
  <c r="K479" i="7"/>
  <c r="K476" i="7"/>
  <c r="K433" i="7"/>
  <c r="K497" i="7"/>
  <c r="K430" i="7"/>
  <c r="K478" i="7"/>
  <c r="K682" i="7"/>
  <c r="G59" i="5"/>
  <c r="K381" i="7"/>
  <c r="K378" i="7"/>
  <c r="K375" i="7"/>
  <c r="K374" i="7"/>
  <c r="J232" i="7"/>
  <c r="J229" i="7"/>
  <c r="J226" i="7"/>
  <c r="J234" i="7"/>
  <c r="J23" i="7"/>
  <c r="J231" i="7"/>
  <c r="J228" i="7"/>
  <c r="J236" i="7"/>
  <c r="J233" i="7"/>
  <c r="J22" i="7"/>
  <c r="J230" i="7"/>
  <c r="J187" i="7"/>
  <c r="J227" i="7"/>
  <c r="J235" i="7"/>
  <c r="J261" i="7"/>
  <c r="J317" i="7"/>
  <c r="J263" i="7"/>
  <c r="J262" i="7"/>
  <c r="J411" i="7"/>
  <c r="J526" i="7"/>
  <c r="J531" i="7"/>
  <c r="J509" i="7"/>
  <c r="J575" i="7"/>
  <c r="K75" i="7"/>
  <c r="K8" i="7"/>
  <c r="K144" i="7"/>
  <c r="K141" i="7"/>
  <c r="K74" i="7"/>
  <c r="K122" i="7"/>
  <c r="K146" i="7"/>
  <c r="K143" i="7"/>
  <c r="K76" i="7"/>
  <c r="K145" i="7"/>
  <c r="K142" i="7"/>
  <c r="K333" i="7"/>
  <c r="K506" i="7"/>
  <c r="K335" i="7"/>
  <c r="K420" i="7"/>
  <c r="K334" i="7"/>
  <c r="K582" i="7"/>
  <c r="I157" i="7"/>
  <c r="I98" i="7"/>
  <c r="I162" i="7"/>
  <c r="I95" i="7"/>
  <c r="I159" i="7"/>
  <c r="I100" i="7"/>
  <c r="I164" i="7"/>
  <c r="I97" i="7"/>
  <c r="I153" i="7"/>
  <c r="I161" i="7"/>
  <c r="I94" i="7"/>
  <c r="I158" i="7"/>
  <c r="I99" i="7"/>
  <c r="I155" i="7"/>
  <c r="I163" i="7"/>
  <c r="I96" i="7"/>
  <c r="I160" i="7"/>
  <c r="I237" i="7"/>
  <c r="I422" i="7"/>
  <c r="I514" i="7"/>
  <c r="I709" i="7"/>
  <c r="K115" i="7"/>
  <c r="K80" i="7"/>
  <c r="K120" i="7"/>
  <c r="K184" i="7"/>
  <c r="K45" i="7"/>
  <c r="K77" i="7"/>
  <c r="K117" i="7"/>
  <c r="K58" i="7"/>
  <c r="K82" i="7"/>
  <c r="K79" i="7"/>
  <c r="K119" i="7"/>
  <c r="K44" i="7"/>
  <c r="K116" i="7"/>
  <c r="K81" i="7"/>
  <c r="K113" i="7"/>
  <c r="K46" i="7"/>
  <c r="K78" i="7"/>
  <c r="K118" i="7"/>
  <c r="K421" i="7"/>
  <c r="K271" i="7"/>
  <c r="K409" i="7"/>
  <c r="K703" i="7"/>
  <c r="K516" i="7"/>
  <c r="K585" i="7"/>
  <c r="K589" i="7"/>
  <c r="K578" i="7"/>
  <c r="J224" i="7"/>
  <c r="J29" i="7"/>
  <c r="J133" i="7"/>
  <c r="J130" i="7"/>
  <c r="J31" i="7"/>
  <c r="J132" i="7"/>
  <c r="J33" i="7"/>
  <c r="J129" i="7"/>
  <c r="J134" i="7"/>
  <c r="J131" i="7"/>
  <c r="J416" i="7"/>
  <c r="J504" i="7"/>
  <c r="J314" i="7"/>
  <c r="J313" i="7"/>
  <c r="J371" i="7"/>
  <c r="J577" i="7"/>
  <c r="J648" i="7"/>
  <c r="J530" i="7"/>
  <c r="J748" i="7"/>
  <c r="I746" i="7"/>
  <c r="K744" i="7"/>
  <c r="J742" i="7"/>
  <c r="K734" i="7"/>
  <c r="K726" i="7"/>
  <c r="I625" i="7"/>
  <c r="I633" i="7"/>
  <c r="I641" i="7"/>
  <c r="I630" i="7"/>
  <c r="I627" i="7"/>
  <c r="I624" i="7"/>
  <c r="I632" i="7"/>
  <c r="I640" i="7"/>
  <c r="I680" i="7"/>
  <c r="I629" i="7"/>
  <c r="I626" i="7"/>
  <c r="I634" i="7"/>
  <c r="I642" i="7"/>
  <c r="I623" i="7"/>
  <c r="I631" i="7"/>
  <c r="I628" i="7"/>
  <c r="J376" i="7"/>
  <c r="J432" i="7"/>
  <c r="J480" i="7"/>
  <c r="J477" i="7"/>
  <c r="J426" i="7"/>
  <c r="J498" i="7"/>
  <c r="J407" i="7"/>
  <c r="J479" i="7"/>
  <c r="J476" i="7"/>
  <c r="J433" i="7"/>
  <c r="J430" i="7"/>
  <c r="J478" i="7"/>
  <c r="J427" i="7"/>
  <c r="J491" i="7"/>
  <c r="J497" i="7"/>
  <c r="J682" i="7"/>
  <c r="K695" i="7"/>
  <c r="K711" i="7"/>
  <c r="K700" i="7"/>
  <c r="K708" i="7"/>
  <c r="K697" i="7"/>
  <c r="K694" i="7"/>
  <c r="K702" i="7"/>
  <c r="K699" i="7"/>
  <c r="K707" i="7"/>
  <c r="K696" i="7"/>
  <c r="K712" i="7"/>
  <c r="K698" i="7"/>
  <c r="K706" i="7"/>
  <c r="J381" i="7"/>
  <c r="J378" i="7"/>
  <c r="J375" i="7"/>
  <c r="J374" i="7"/>
  <c r="K363" i="7"/>
  <c r="K362" i="7"/>
  <c r="K361" i="7"/>
  <c r="I229" i="7"/>
  <c r="I226" i="7"/>
  <c r="I234" i="7"/>
  <c r="I23" i="7"/>
  <c r="I231" i="7"/>
  <c r="I228" i="7"/>
  <c r="I236" i="7"/>
  <c r="I233" i="7"/>
  <c r="I22" i="7"/>
  <c r="I230" i="7"/>
  <c r="I187" i="7"/>
  <c r="I227" i="7"/>
  <c r="I235" i="7"/>
  <c r="I232" i="7"/>
  <c r="I261" i="7"/>
  <c r="I317" i="7"/>
  <c r="I509" i="7"/>
  <c r="I263" i="7"/>
  <c r="I262" i="7"/>
  <c r="I411" i="7"/>
  <c r="I526" i="7"/>
  <c r="I531" i="7"/>
  <c r="I575" i="7"/>
  <c r="J8" i="7"/>
  <c r="J144" i="7"/>
  <c r="J141" i="7"/>
  <c r="J74" i="7"/>
  <c r="J122" i="7"/>
  <c r="J146" i="7"/>
  <c r="J143" i="7"/>
  <c r="J76" i="7"/>
  <c r="J145" i="7"/>
  <c r="J142" i="7"/>
  <c r="J75" i="7"/>
  <c r="J333" i="7"/>
  <c r="J506" i="7"/>
  <c r="J335" i="7"/>
  <c r="J420" i="7"/>
  <c r="J334" i="7"/>
  <c r="J582" i="7"/>
  <c r="K67" i="7"/>
  <c r="K147" i="7"/>
  <c r="K152" i="7"/>
  <c r="K37" i="7"/>
  <c r="K149" i="7"/>
  <c r="K10" i="7"/>
  <c r="K66" i="7"/>
  <c r="K151" i="7"/>
  <c r="K36" i="7"/>
  <c r="K68" i="7"/>
  <c r="K148" i="7"/>
  <c r="K65" i="7"/>
  <c r="K150" i="7"/>
  <c r="K357" i="7"/>
  <c r="K418" i="7"/>
  <c r="K348" i="7"/>
  <c r="K356" i="7"/>
  <c r="K647" i="7"/>
  <c r="K529" i="7"/>
  <c r="K505" i="7"/>
  <c r="K503" i="7"/>
  <c r="J80" i="7"/>
  <c r="J120" i="7"/>
  <c r="J184" i="7"/>
  <c r="J45" i="7"/>
  <c r="J77" i="7"/>
  <c r="J117" i="7"/>
  <c r="J58" i="7"/>
  <c r="J82" i="7"/>
  <c r="J79" i="7"/>
  <c r="J119" i="7"/>
  <c r="J44" i="7"/>
  <c r="J116" i="7"/>
  <c r="J81" i="7"/>
  <c r="J113" i="7"/>
  <c r="J46" i="7"/>
  <c r="J78" i="7"/>
  <c r="J118" i="7"/>
  <c r="J115" i="7"/>
  <c r="J421" i="7"/>
  <c r="J271" i="7"/>
  <c r="J409" i="7"/>
  <c r="J516" i="7"/>
  <c r="J585" i="7"/>
  <c r="J589" i="7"/>
  <c r="J578" i="7"/>
  <c r="J703" i="7"/>
  <c r="I29" i="7"/>
  <c r="I133" i="7"/>
  <c r="I130" i="7"/>
  <c r="I31" i="7"/>
  <c r="I132" i="7"/>
  <c r="I33" i="7"/>
  <c r="I129" i="7"/>
  <c r="I134" i="7"/>
  <c r="I131" i="7"/>
  <c r="I224" i="7"/>
  <c r="I314" i="7"/>
  <c r="I313" i="7"/>
  <c r="I371" i="7"/>
  <c r="I416" i="7"/>
  <c r="I504" i="7"/>
  <c r="I577" i="7"/>
  <c r="I648" i="7"/>
  <c r="I530" i="7"/>
  <c r="J744" i="7"/>
  <c r="I742" i="7"/>
  <c r="K736" i="7"/>
  <c r="J734" i="7"/>
  <c r="I726" i="7"/>
  <c r="I717" i="7"/>
  <c r="G92" i="5"/>
  <c r="K222" i="8"/>
  <c r="K365" i="7"/>
  <c r="K370" i="7"/>
  <c r="K367" i="7"/>
  <c r="K415" i="7"/>
  <c r="K369" i="7"/>
  <c r="K366" i="7"/>
  <c r="K535" i="7"/>
  <c r="K543" i="7"/>
  <c r="K551" i="7"/>
  <c r="K559" i="7"/>
  <c r="K532" i="7"/>
  <c r="K540" i="7"/>
  <c r="K548" i="7"/>
  <c r="K556" i="7"/>
  <c r="K537" i="7"/>
  <c r="K545" i="7"/>
  <c r="K553" i="7"/>
  <c r="K617" i="7"/>
  <c r="K534" i="7"/>
  <c r="K542" i="7"/>
  <c r="K550" i="7"/>
  <c r="K558" i="7"/>
  <c r="K539" i="7"/>
  <c r="K547" i="7"/>
  <c r="K555" i="7"/>
  <c r="K536" i="7"/>
  <c r="K544" i="7"/>
  <c r="K552" i="7"/>
  <c r="K560" i="7"/>
  <c r="K519" i="7"/>
  <c r="K541" i="7"/>
  <c r="K549" i="7"/>
  <c r="K557" i="7"/>
  <c r="K645" i="7"/>
  <c r="K538" i="7"/>
  <c r="K546" i="7"/>
  <c r="K554" i="7"/>
  <c r="K618" i="7"/>
  <c r="I477" i="7"/>
  <c r="I426" i="7"/>
  <c r="I498" i="7"/>
  <c r="I407" i="7"/>
  <c r="I479" i="7"/>
  <c r="I476" i="7"/>
  <c r="I433" i="7"/>
  <c r="I497" i="7"/>
  <c r="I430" i="7"/>
  <c r="I427" i="7"/>
  <c r="I491" i="7"/>
  <c r="I376" i="7"/>
  <c r="I432" i="7"/>
  <c r="I480" i="7"/>
  <c r="I478" i="7"/>
  <c r="I682" i="7"/>
  <c r="J700" i="7"/>
  <c r="J708" i="7"/>
  <c r="J697" i="7"/>
  <c r="J694" i="7"/>
  <c r="J702" i="7"/>
  <c r="J699" i="7"/>
  <c r="J707" i="7"/>
  <c r="J696" i="7"/>
  <c r="J712" i="7"/>
  <c r="J698" i="7"/>
  <c r="J706" i="7"/>
  <c r="J695" i="7"/>
  <c r="J711" i="7"/>
  <c r="I381" i="7"/>
  <c r="I378" i="7"/>
  <c r="I375" i="7"/>
  <c r="I374" i="7"/>
  <c r="J362" i="7"/>
  <c r="J361" i="7"/>
  <c r="J363" i="7"/>
  <c r="I291" i="8"/>
  <c r="I512" i="7"/>
  <c r="K311" i="8"/>
  <c r="K242" i="7"/>
  <c r="K239" i="7"/>
  <c r="K244" i="7"/>
  <c r="K9" i="7"/>
  <c r="K238" i="7"/>
  <c r="K251" i="7"/>
  <c r="K248" i="7"/>
  <c r="K241" i="7"/>
  <c r="K243" i="7"/>
  <c r="K245" i="7"/>
  <c r="K253" i="7"/>
  <c r="K250" i="7"/>
  <c r="K298" i="7"/>
  <c r="K330" i="7"/>
  <c r="K247" i="7"/>
  <c r="K252" i="7"/>
  <c r="K240" i="7"/>
  <c r="K249" i="7"/>
  <c r="K329" i="7"/>
  <c r="K246" i="7"/>
  <c r="K254" i="7"/>
  <c r="K270" i="7"/>
  <c r="K414" i="7"/>
  <c r="K687" i="7"/>
  <c r="K588" i="7"/>
  <c r="K511" i="7"/>
  <c r="K521" i="7"/>
  <c r="K525" i="7"/>
  <c r="K61" i="7"/>
  <c r="K50" i="7"/>
  <c r="K60" i="7"/>
  <c r="K309" i="7"/>
  <c r="K300" i="7"/>
  <c r="K299" i="8"/>
  <c r="K107" i="7"/>
  <c r="K32" i="7"/>
  <c r="K40" i="7"/>
  <c r="K56" i="7"/>
  <c r="K72" i="7"/>
  <c r="K104" i="7"/>
  <c r="K69" i="7"/>
  <c r="K109" i="7"/>
  <c r="K26" i="7"/>
  <c r="K106" i="7"/>
  <c r="K55" i="7"/>
  <c r="K71" i="7"/>
  <c r="K108" i="7"/>
  <c r="K57" i="7"/>
  <c r="K73" i="7"/>
  <c r="K105" i="7"/>
  <c r="K70" i="7"/>
  <c r="K499" i="7"/>
  <c r="K496" i="7"/>
  <c r="K434" i="7"/>
  <c r="K423" i="7"/>
  <c r="K518" i="7"/>
  <c r="K522" i="7"/>
  <c r="K701" i="7"/>
  <c r="I141" i="7"/>
  <c r="I74" i="7"/>
  <c r="I122" i="7"/>
  <c r="I146" i="7"/>
  <c r="I143" i="7"/>
  <c r="I76" i="7"/>
  <c r="I145" i="7"/>
  <c r="I142" i="7"/>
  <c r="I75" i="7"/>
  <c r="I8" i="7"/>
  <c r="I144" i="7"/>
  <c r="I333" i="7"/>
  <c r="I506" i="7"/>
  <c r="I335" i="7"/>
  <c r="I420" i="7"/>
  <c r="I334" i="7"/>
  <c r="I582" i="7"/>
  <c r="J152" i="7"/>
  <c r="J37" i="7"/>
  <c r="J149" i="7"/>
  <c r="J10" i="7"/>
  <c r="J66" i="7"/>
  <c r="J151" i="7"/>
  <c r="J36" i="7"/>
  <c r="J68" i="7"/>
  <c r="J148" i="7"/>
  <c r="J65" i="7"/>
  <c r="J150" i="7"/>
  <c r="J67" i="7"/>
  <c r="J147" i="7"/>
  <c r="J357" i="7"/>
  <c r="J418" i="7"/>
  <c r="J503" i="7"/>
  <c r="J348" i="7"/>
  <c r="J356" i="7"/>
  <c r="J529" i="7"/>
  <c r="J505" i="7"/>
  <c r="J647" i="7"/>
  <c r="K107" i="8"/>
  <c r="K176" i="7"/>
  <c r="K208" i="7"/>
  <c r="K178" i="7"/>
  <c r="K103" i="7"/>
  <c r="K28" i="7"/>
  <c r="K25" i="7"/>
  <c r="K177" i="7"/>
  <c r="K102" i="7"/>
  <c r="K259" i="7"/>
  <c r="K256" i="7"/>
  <c r="K413" i="7"/>
  <c r="K258" i="7"/>
  <c r="K255" i="7"/>
  <c r="K260" i="7"/>
  <c r="K257" i="7"/>
  <c r="K520" i="7"/>
  <c r="K508" i="7"/>
  <c r="I72" i="8"/>
  <c r="I45" i="7"/>
  <c r="I77" i="7"/>
  <c r="I117" i="7"/>
  <c r="I58" i="7"/>
  <c r="I82" i="7"/>
  <c r="I79" i="7"/>
  <c r="I119" i="7"/>
  <c r="I44" i="7"/>
  <c r="I116" i="7"/>
  <c r="I81" i="7"/>
  <c r="I113" i="7"/>
  <c r="I46" i="7"/>
  <c r="I78" i="7"/>
  <c r="I118" i="7"/>
  <c r="I115" i="7"/>
  <c r="I80" i="7"/>
  <c r="I120" i="7"/>
  <c r="I184" i="7"/>
  <c r="I421" i="7"/>
  <c r="I271" i="7"/>
  <c r="I516" i="7"/>
  <c r="I409" i="7"/>
  <c r="I585" i="7"/>
  <c r="I589" i="7"/>
  <c r="I578" i="7"/>
  <c r="I703" i="7"/>
  <c r="G99" i="5"/>
  <c r="K749" i="7"/>
  <c r="I744" i="7"/>
  <c r="I738" i="7"/>
  <c r="J736" i="7"/>
  <c r="I734" i="7"/>
  <c r="J728" i="7"/>
  <c r="J720" i="7"/>
  <c r="K372" i="8"/>
  <c r="K435" i="7"/>
  <c r="K719" i="7"/>
  <c r="K727" i="7"/>
  <c r="K735" i="7"/>
  <c r="K743" i="7"/>
  <c r="K716" i="7"/>
  <c r="K721" i="7"/>
  <c r="K729" i="7"/>
  <c r="K718" i="7"/>
  <c r="K720" i="7"/>
  <c r="K728" i="7"/>
  <c r="K717" i="7"/>
  <c r="K725" i="7"/>
  <c r="K741" i="7"/>
  <c r="K722" i="7"/>
  <c r="K730" i="7"/>
  <c r="K738" i="7"/>
  <c r="J212" i="8"/>
  <c r="J365" i="7"/>
  <c r="J370" i="7"/>
  <c r="J367" i="7"/>
  <c r="J415" i="7"/>
  <c r="J369" i="7"/>
  <c r="J366" i="7"/>
  <c r="J532" i="7"/>
  <c r="J540" i="7"/>
  <c r="J548" i="7"/>
  <c r="J556" i="7"/>
  <c r="J537" i="7"/>
  <c r="J545" i="7"/>
  <c r="J553" i="7"/>
  <c r="J617" i="7"/>
  <c r="J534" i="7"/>
  <c r="J542" i="7"/>
  <c r="J550" i="7"/>
  <c r="J558" i="7"/>
  <c r="J539" i="7"/>
  <c r="J547" i="7"/>
  <c r="J555" i="7"/>
  <c r="J536" i="7"/>
  <c r="J544" i="7"/>
  <c r="J552" i="7"/>
  <c r="J560" i="7"/>
  <c r="J519" i="7"/>
  <c r="J541" i="7"/>
  <c r="J549" i="7"/>
  <c r="J557" i="7"/>
  <c r="J645" i="7"/>
  <c r="J538" i="7"/>
  <c r="J546" i="7"/>
  <c r="J554" i="7"/>
  <c r="J618" i="7"/>
  <c r="J535" i="7"/>
  <c r="J543" i="7"/>
  <c r="J551" i="7"/>
  <c r="J559" i="7"/>
  <c r="I697" i="7"/>
  <c r="I694" i="7"/>
  <c r="I702" i="7"/>
  <c r="I699" i="7"/>
  <c r="I707" i="7"/>
  <c r="I696" i="7"/>
  <c r="I712" i="7"/>
  <c r="I698" i="7"/>
  <c r="I706" i="7"/>
  <c r="I695" i="7"/>
  <c r="I711" i="7"/>
  <c r="I700" i="7"/>
  <c r="I708" i="7"/>
  <c r="I362" i="7"/>
  <c r="I361" i="7"/>
  <c r="I363" i="7"/>
  <c r="K472" i="7"/>
  <c r="K308" i="7"/>
  <c r="J159" i="8"/>
  <c r="J242" i="7"/>
  <c r="J239" i="7"/>
  <c r="J9" i="7"/>
  <c r="J241" i="7"/>
  <c r="J238" i="7"/>
  <c r="J248" i="7"/>
  <c r="J243" i="7"/>
  <c r="J245" i="7"/>
  <c r="J253" i="7"/>
  <c r="J250" i="7"/>
  <c r="J298" i="7"/>
  <c r="J330" i="7"/>
  <c r="J247" i="7"/>
  <c r="J511" i="7"/>
  <c r="J252" i="7"/>
  <c r="J240" i="7"/>
  <c r="J244" i="7"/>
  <c r="J249" i="7"/>
  <c r="J329" i="7"/>
  <c r="J246" i="7"/>
  <c r="J254" i="7"/>
  <c r="J270" i="7"/>
  <c r="J414" i="7"/>
  <c r="J251" i="7"/>
  <c r="J588" i="7"/>
  <c r="J521" i="7"/>
  <c r="J525" i="7"/>
  <c r="J687" i="7"/>
  <c r="J61" i="7"/>
  <c r="J50" i="7"/>
  <c r="J60" i="7"/>
  <c r="J309" i="7"/>
  <c r="J300" i="7"/>
  <c r="J50" i="8"/>
  <c r="J32" i="7"/>
  <c r="J40" i="7"/>
  <c r="J56" i="7"/>
  <c r="J72" i="7"/>
  <c r="J104" i="7"/>
  <c r="J69" i="7"/>
  <c r="J109" i="7"/>
  <c r="J26" i="7"/>
  <c r="J106" i="7"/>
  <c r="J55" i="7"/>
  <c r="J71" i="7"/>
  <c r="J108" i="7"/>
  <c r="J57" i="7"/>
  <c r="J73" i="7"/>
  <c r="J105" i="7"/>
  <c r="J70" i="7"/>
  <c r="J107" i="7"/>
  <c r="J496" i="7"/>
  <c r="J434" i="7"/>
  <c r="J423" i="7"/>
  <c r="J499" i="7"/>
  <c r="J518" i="7"/>
  <c r="J522" i="7"/>
  <c r="J701" i="7"/>
  <c r="K111" i="8"/>
  <c r="K91" i="7"/>
  <c r="K211" i="7"/>
  <c r="K200" i="7"/>
  <c r="K93" i="7"/>
  <c r="K154" i="7"/>
  <c r="K210" i="7"/>
  <c r="K15" i="7"/>
  <c r="K199" i="7"/>
  <c r="K92" i="7"/>
  <c r="K212" i="7"/>
  <c r="K201" i="7"/>
  <c r="K209" i="7"/>
  <c r="K225" i="7"/>
  <c r="K267" i="7"/>
  <c r="K264" i="7"/>
  <c r="K266" i="7"/>
  <c r="K327" i="7"/>
  <c r="K359" i="7"/>
  <c r="K268" i="7"/>
  <c r="K332" i="7"/>
  <c r="K265" i="7"/>
  <c r="K425" i="7"/>
  <c r="K524" i="7"/>
  <c r="K513" i="7"/>
  <c r="K693" i="7"/>
  <c r="I35" i="8"/>
  <c r="I37" i="7"/>
  <c r="I149" i="7"/>
  <c r="I10" i="7"/>
  <c r="I66" i="7"/>
  <c r="I151" i="7"/>
  <c r="I36" i="7"/>
  <c r="I68" i="7"/>
  <c r="I148" i="7"/>
  <c r="I65" i="7"/>
  <c r="I150" i="7"/>
  <c r="I67" i="7"/>
  <c r="I147" i="7"/>
  <c r="I152" i="7"/>
  <c r="I357" i="7"/>
  <c r="I418" i="7"/>
  <c r="I503" i="7"/>
  <c r="I348" i="7"/>
  <c r="I356" i="7"/>
  <c r="I529" i="7"/>
  <c r="I505" i="7"/>
  <c r="I647" i="7"/>
  <c r="J105" i="8"/>
  <c r="J176" i="7"/>
  <c r="J208" i="7"/>
  <c r="J178" i="7"/>
  <c r="J103" i="7"/>
  <c r="J28" i="7"/>
  <c r="J25" i="7"/>
  <c r="J177" i="7"/>
  <c r="J102" i="7"/>
  <c r="J256" i="7"/>
  <c r="J520" i="7"/>
  <c r="J413" i="7"/>
  <c r="J258" i="7"/>
  <c r="J255" i="7"/>
  <c r="J260" i="7"/>
  <c r="J257" i="7"/>
  <c r="J259" i="7"/>
  <c r="J508" i="7"/>
  <c r="G95" i="5"/>
  <c r="K747" i="7"/>
  <c r="K745" i="7"/>
  <c r="I736" i="7"/>
  <c r="I728" i="7"/>
  <c r="J372" i="8"/>
  <c r="J435" i="7"/>
  <c r="J716" i="7"/>
  <c r="J724" i="7"/>
  <c r="J718" i="7"/>
  <c r="J726" i="7"/>
  <c r="J715" i="7"/>
  <c r="J723" i="7"/>
  <c r="J717" i="7"/>
  <c r="J725" i="7"/>
  <c r="J722" i="7"/>
  <c r="J730" i="7"/>
  <c r="J738" i="7"/>
  <c r="J719" i="7"/>
  <c r="J727" i="7"/>
  <c r="J735" i="7"/>
  <c r="J743" i="7"/>
  <c r="I365" i="7"/>
  <c r="I370" i="7"/>
  <c r="I367" i="7"/>
  <c r="I415" i="7"/>
  <c r="I369" i="7"/>
  <c r="I366" i="7"/>
  <c r="I537" i="7"/>
  <c r="I545" i="7"/>
  <c r="I553" i="7"/>
  <c r="I617" i="7"/>
  <c r="I534" i="7"/>
  <c r="I542" i="7"/>
  <c r="I550" i="7"/>
  <c r="I558" i="7"/>
  <c r="I539" i="7"/>
  <c r="I547" i="7"/>
  <c r="I555" i="7"/>
  <c r="I536" i="7"/>
  <c r="I544" i="7"/>
  <c r="I552" i="7"/>
  <c r="I560" i="7"/>
  <c r="I519" i="7"/>
  <c r="I541" i="7"/>
  <c r="I549" i="7"/>
  <c r="I557" i="7"/>
  <c r="I645" i="7"/>
  <c r="I538" i="7"/>
  <c r="I546" i="7"/>
  <c r="I554" i="7"/>
  <c r="I618" i="7"/>
  <c r="I535" i="7"/>
  <c r="I543" i="7"/>
  <c r="I551" i="7"/>
  <c r="I559" i="7"/>
  <c r="I532" i="7"/>
  <c r="I540" i="7"/>
  <c r="I548" i="7"/>
  <c r="I556" i="7"/>
  <c r="J472" i="7"/>
  <c r="J308" i="7"/>
  <c r="I239" i="7"/>
  <c r="I244" i="7"/>
  <c r="I9" i="7"/>
  <c r="I238" i="7"/>
  <c r="I243" i="7"/>
  <c r="I245" i="7"/>
  <c r="I253" i="7"/>
  <c r="I525" i="7"/>
  <c r="I241" i="7"/>
  <c r="I250" i="7"/>
  <c r="I298" i="7"/>
  <c r="I330" i="7"/>
  <c r="I247" i="7"/>
  <c r="I511" i="7"/>
  <c r="I252" i="7"/>
  <c r="I240" i="7"/>
  <c r="I249" i="7"/>
  <c r="I329" i="7"/>
  <c r="I242" i="7"/>
  <c r="I246" i="7"/>
  <c r="I254" i="7"/>
  <c r="I270" i="7"/>
  <c r="I414" i="7"/>
  <c r="I251" i="7"/>
  <c r="I248" i="7"/>
  <c r="I521" i="7"/>
  <c r="I687" i="7"/>
  <c r="I588" i="7"/>
  <c r="I61" i="7"/>
  <c r="I50" i="7"/>
  <c r="I60" i="7"/>
  <c r="I309" i="7"/>
  <c r="I300" i="7"/>
  <c r="K59" i="7"/>
  <c r="K48" i="7"/>
  <c r="K49" i="7"/>
  <c r="K299" i="7"/>
  <c r="K360" i="7"/>
  <c r="K405" i="7"/>
  <c r="K338" i="7"/>
  <c r="K337" i="7"/>
  <c r="K345" i="7"/>
  <c r="K470" i="7"/>
  <c r="K275" i="7"/>
  <c r="K283" i="7"/>
  <c r="K272" i="7"/>
  <c r="K280" i="7"/>
  <c r="K304" i="7"/>
  <c r="K277" i="7"/>
  <c r="K285" i="7"/>
  <c r="K274" i="7"/>
  <c r="K282" i="7"/>
  <c r="K279" i="7"/>
  <c r="K303" i="7"/>
  <c r="K276" i="7"/>
  <c r="K284" i="7"/>
  <c r="K273" i="7"/>
  <c r="K281" i="7"/>
  <c r="K297" i="7"/>
  <c r="K278" i="7"/>
  <c r="K286" i="7"/>
  <c r="K302" i="7"/>
  <c r="I69" i="7"/>
  <c r="I109" i="7"/>
  <c r="I26" i="7"/>
  <c r="I106" i="7"/>
  <c r="I55" i="7"/>
  <c r="I71" i="7"/>
  <c r="I108" i="7"/>
  <c r="I57" i="7"/>
  <c r="I73" i="7"/>
  <c r="I105" i="7"/>
  <c r="I70" i="7"/>
  <c r="I107" i="7"/>
  <c r="I32" i="7"/>
  <c r="I40" i="7"/>
  <c r="I56" i="7"/>
  <c r="I72" i="7"/>
  <c r="I104" i="7"/>
  <c r="I434" i="7"/>
  <c r="I423" i="7"/>
  <c r="I499" i="7"/>
  <c r="I496" i="7"/>
  <c r="I518" i="7"/>
  <c r="I522" i="7"/>
  <c r="I701" i="7"/>
  <c r="J200" i="7"/>
  <c r="J93" i="7"/>
  <c r="J154" i="7"/>
  <c r="J210" i="7"/>
  <c r="J15" i="7"/>
  <c r="J199" i="7"/>
  <c r="J92" i="7"/>
  <c r="J212" i="7"/>
  <c r="J201" i="7"/>
  <c r="J209" i="7"/>
  <c r="J225" i="7"/>
  <c r="J91" i="7"/>
  <c r="J211" i="7"/>
  <c r="J264" i="7"/>
  <c r="J266" i="7"/>
  <c r="J327" i="7"/>
  <c r="J359" i="7"/>
  <c r="J268" i="7"/>
  <c r="J332" i="7"/>
  <c r="J265" i="7"/>
  <c r="J425" i="7"/>
  <c r="J267" i="7"/>
  <c r="J524" i="7"/>
  <c r="J513" i="7"/>
  <c r="J693" i="7"/>
  <c r="I178" i="7"/>
  <c r="I103" i="7"/>
  <c r="I28" i="7"/>
  <c r="I25" i="7"/>
  <c r="I177" i="7"/>
  <c r="I102" i="7"/>
  <c r="I176" i="7"/>
  <c r="I208" i="7"/>
  <c r="I413" i="7"/>
  <c r="I258" i="7"/>
  <c r="I255" i="7"/>
  <c r="I260" i="7"/>
  <c r="I508" i="7"/>
  <c r="I257" i="7"/>
  <c r="I259" i="7"/>
  <c r="I256" i="7"/>
  <c r="I520" i="7"/>
  <c r="K139" i="7"/>
  <c r="K24" i="7"/>
  <c r="K64" i="7"/>
  <c r="K136" i="7"/>
  <c r="K34" i="7"/>
  <c r="K138" i="7"/>
  <c r="K135" i="7"/>
  <c r="K140" i="7"/>
  <c r="K137" i="7"/>
  <c r="K355" i="7"/>
  <c r="K419" i="7"/>
  <c r="K352" i="7"/>
  <c r="K354" i="7"/>
  <c r="K351" i="7"/>
  <c r="K364" i="7"/>
  <c r="K353" i="7"/>
  <c r="K350" i="7"/>
  <c r="K502" i="7"/>
  <c r="K576" i="7"/>
  <c r="I749" i="7"/>
  <c r="J747" i="7"/>
  <c r="J745" i="7"/>
  <c r="J741" i="7"/>
  <c r="I730" i="7"/>
  <c r="I435" i="7"/>
  <c r="I721" i="7"/>
  <c r="I729" i="7"/>
  <c r="I737" i="7"/>
  <c r="I718" i="7"/>
  <c r="I715" i="7"/>
  <c r="I723" i="7"/>
  <c r="I720" i="7"/>
  <c r="I722" i="7"/>
  <c r="I719" i="7"/>
  <c r="I727" i="7"/>
  <c r="I735" i="7"/>
  <c r="I743" i="7"/>
  <c r="I716" i="7"/>
  <c r="I724" i="7"/>
  <c r="I748" i="7"/>
  <c r="K288" i="7"/>
  <c r="K287" i="7"/>
  <c r="K289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9" i="7"/>
  <c r="K593" i="7"/>
  <c r="K601" i="7"/>
  <c r="K609" i="7"/>
  <c r="K566" i="7"/>
  <c r="K590" i="7"/>
  <c r="K598" i="7"/>
  <c r="K606" i="7"/>
  <c r="K614" i="7"/>
  <c r="K638" i="7"/>
  <c r="K563" i="7"/>
  <c r="K571" i="7"/>
  <c r="K595" i="7"/>
  <c r="K603" i="7"/>
  <c r="K611" i="7"/>
  <c r="K619" i="7"/>
  <c r="K635" i="7"/>
  <c r="K568" i="7"/>
  <c r="K592" i="7"/>
  <c r="K600" i="7"/>
  <c r="K608" i="7"/>
  <c r="K616" i="7"/>
  <c r="K565" i="7"/>
  <c r="K573" i="7"/>
  <c r="K597" i="7"/>
  <c r="K605" i="7"/>
  <c r="K613" i="7"/>
  <c r="K621" i="7"/>
  <c r="K637" i="7"/>
  <c r="K562" i="7"/>
  <c r="K570" i="7"/>
  <c r="K594" i="7"/>
  <c r="K602" i="7"/>
  <c r="K610" i="7"/>
  <c r="K387" i="7"/>
  <c r="K395" i="7"/>
  <c r="K403" i="7"/>
  <c r="K384" i="7"/>
  <c r="K392" i="7"/>
  <c r="K400" i="7"/>
  <c r="K389" i="7"/>
  <c r="K397" i="7"/>
  <c r="K386" i="7"/>
  <c r="K394" i="7"/>
  <c r="K402" i="7"/>
  <c r="K474" i="7"/>
  <c r="K383" i="7"/>
  <c r="K391" i="7"/>
  <c r="K399" i="7"/>
  <c r="K388" i="7"/>
  <c r="K396" i="7"/>
  <c r="K377" i="7"/>
  <c r="K385" i="7"/>
  <c r="K393" i="7"/>
  <c r="K401" i="7"/>
  <c r="K441" i="7"/>
  <c r="K473" i="7"/>
  <c r="K382" i="7"/>
  <c r="K390" i="7"/>
  <c r="K398" i="7"/>
  <c r="K406" i="7"/>
  <c r="K679" i="7"/>
  <c r="I308" i="7"/>
  <c r="I472" i="7"/>
  <c r="K179" i="7"/>
  <c r="K195" i="7"/>
  <c r="K192" i="7"/>
  <c r="K189" i="7"/>
  <c r="K197" i="7"/>
  <c r="K213" i="7"/>
  <c r="K186" i="7"/>
  <c r="K194" i="7"/>
  <c r="K191" i="7"/>
  <c r="K188" i="7"/>
  <c r="K196" i="7"/>
  <c r="K185" i="7"/>
  <c r="K193" i="7"/>
  <c r="K190" i="7"/>
  <c r="K198" i="7"/>
  <c r="K269" i="7"/>
  <c r="K346" i="7"/>
  <c r="K410" i="7"/>
  <c r="K471" i="7"/>
  <c r="K583" i="7"/>
  <c r="K639" i="7"/>
  <c r="K527" i="7"/>
  <c r="K579" i="7"/>
  <c r="K584" i="7"/>
  <c r="K704" i="7"/>
  <c r="K650" i="7"/>
  <c r="K171" i="7"/>
  <c r="K219" i="7"/>
  <c r="K168" i="7"/>
  <c r="K216" i="7"/>
  <c r="K5" i="7"/>
  <c r="K165" i="7"/>
  <c r="K173" i="7"/>
  <c r="K170" i="7"/>
  <c r="K218" i="7"/>
  <c r="K167" i="7"/>
  <c r="K175" i="7"/>
  <c r="K215" i="7"/>
  <c r="K172" i="7"/>
  <c r="K169" i="7"/>
  <c r="K217" i="7"/>
  <c r="K166" i="7"/>
  <c r="K174" i="7"/>
  <c r="K214" i="7"/>
  <c r="K301" i="7"/>
  <c r="K324" i="7"/>
  <c r="K646" i="7"/>
  <c r="K51" i="7"/>
  <c r="K53" i="7"/>
  <c r="K183" i="7"/>
  <c r="K312" i="7"/>
  <c r="K311" i="7"/>
  <c r="K310" i="7"/>
  <c r="K358" i="7"/>
  <c r="J48" i="7"/>
  <c r="J49" i="7"/>
  <c r="J59" i="7"/>
  <c r="J360" i="7"/>
  <c r="J405" i="7"/>
  <c r="J338" i="7"/>
  <c r="J337" i="7"/>
  <c r="J345" i="7"/>
  <c r="J470" i="7"/>
  <c r="J299" i="7"/>
  <c r="J272" i="7"/>
  <c r="J280" i="7"/>
  <c r="J304" i="7"/>
  <c r="J277" i="7"/>
  <c r="J285" i="7"/>
  <c r="J274" i="7"/>
  <c r="J282" i="7"/>
  <c r="J279" i="7"/>
  <c r="J303" i="7"/>
  <c r="J276" i="7"/>
  <c r="J284" i="7"/>
  <c r="J273" i="7"/>
  <c r="J281" i="7"/>
  <c r="J297" i="7"/>
  <c r="J278" i="7"/>
  <c r="J286" i="7"/>
  <c r="J302" i="7"/>
  <c r="J275" i="7"/>
  <c r="J283" i="7"/>
  <c r="K27" i="7"/>
  <c r="K38" i="7"/>
  <c r="K315" i="7"/>
  <c r="K323" i="7"/>
  <c r="K339" i="7"/>
  <c r="K379" i="7"/>
  <c r="K507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510" i="7"/>
  <c r="K688" i="7"/>
  <c r="I93" i="7"/>
  <c r="I154" i="7"/>
  <c r="I210" i="7"/>
  <c r="I15" i="7"/>
  <c r="I199" i="7"/>
  <c r="I92" i="7"/>
  <c r="I212" i="7"/>
  <c r="I201" i="7"/>
  <c r="I209" i="7"/>
  <c r="I225" i="7"/>
  <c r="I91" i="7"/>
  <c r="I211" i="7"/>
  <c r="I200" i="7"/>
  <c r="I266" i="7"/>
  <c r="I327" i="7"/>
  <c r="I359" i="7"/>
  <c r="I268" i="7"/>
  <c r="I332" i="7"/>
  <c r="I265" i="7"/>
  <c r="I425" i="7"/>
  <c r="I267" i="7"/>
  <c r="I264" i="7"/>
  <c r="I524" i="7"/>
  <c r="I513" i="7"/>
  <c r="I693" i="7"/>
  <c r="K43" i="7"/>
  <c r="K83" i="7"/>
  <c r="K203" i="7"/>
  <c r="K88" i="7"/>
  <c r="K85" i="7"/>
  <c r="K205" i="7"/>
  <c r="K42" i="7"/>
  <c r="K202" i="7"/>
  <c r="K87" i="7"/>
  <c r="K207" i="7"/>
  <c r="K84" i="7"/>
  <c r="K204" i="7"/>
  <c r="K41" i="7"/>
  <c r="K89" i="7"/>
  <c r="K121" i="7"/>
  <c r="K14" i="7"/>
  <c r="K54" i="7"/>
  <c r="K86" i="7"/>
  <c r="K206" i="7"/>
  <c r="K515" i="7"/>
  <c r="K523" i="7"/>
  <c r="K368" i="7"/>
  <c r="K424" i="7"/>
  <c r="K574" i="7"/>
  <c r="K581" i="7"/>
  <c r="J24" i="7"/>
  <c r="J64" i="7"/>
  <c r="J136" i="7"/>
  <c r="J34" i="7"/>
  <c r="J138" i="7"/>
  <c r="J135" i="7"/>
  <c r="J140" i="7"/>
  <c r="J137" i="7"/>
  <c r="J139" i="7"/>
  <c r="J352" i="7"/>
  <c r="J354" i="7"/>
  <c r="J351" i="7"/>
  <c r="J364" i="7"/>
  <c r="J353" i="7"/>
  <c r="J350" i="7"/>
  <c r="J502" i="7"/>
  <c r="J355" i="7"/>
  <c r="J419" i="7"/>
  <c r="J576" i="7"/>
  <c r="K35" i="7"/>
  <c r="K123" i="7"/>
  <c r="K128" i="7"/>
  <c r="K125" i="7"/>
  <c r="K221" i="7"/>
  <c r="K90" i="7"/>
  <c r="K114" i="7"/>
  <c r="K63" i="7"/>
  <c r="K127" i="7"/>
  <c r="K223" i="7"/>
  <c r="K124" i="7"/>
  <c r="K220" i="7"/>
  <c r="K30" i="7"/>
  <c r="K62" i="7"/>
  <c r="K126" i="7"/>
  <c r="K222" i="7"/>
  <c r="K331" i="7"/>
  <c r="K501" i="7"/>
  <c r="K372" i="7"/>
  <c r="K417" i="7"/>
  <c r="K580" i="7"/>
  <c r="K644" i="7"/>
  <c r="K705" i="7"/>
  <c r="K587" i="7"/>
  <c r="K586" i="7"/>
  <c r="I747" i="7"/>
  <c r="I745" i="7"/>
  <c r="I741" i="7"/>
  <c r="K739" i="7"/>
  <c r="K737" i="7"/>
  <c r="K404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K654" i="7"/>
  <c r="K662" i="7"/>
  <c r="K670" i="7"/>
  <c r="K678" i="7"/>
  <c r="K686" i="7"/>
  <c r="K651" i="7"/>
  <c r="K659" i="7"/>
  <c r="K667" i="7"/>
  <c r="K675" i="7"/>
  <c r="K683" i="7"/>
  <c r="K691" i="7"/>
  <c r="K656" i="7"/>
  <c r="K664" i="7"/>
  <c r="K672" i="7"/>
  <c r="K653" i="7"/>
  <c r="K661" i="7"/>
  <c r="K669" i="7"/>
  <c r="K677" i="7"/>
  <c r="K685" i="7"/>
  <c r="K658" i="7"/>
  <c r="K666" i="7"/>
  <c r="K674" i="7"/>
  <c r="K690" i="7"/>
  <c r="J288" i="7"/>
  <c r="J287" i="7"/>
  <c r="J289" i="7"/>
  <c r="J564" i="7"/>
  <c r="J572" i="7"/>
  <c r="J596" i="7"/>
  <c r="J604" i="7"/>
  <c r="J612" i="7"/>
  <c r="J620" i="7"/>
  <c r="J636" i="7"/>
  <c r="J569" i="7"/>
  <c r="J593" i="7"/>
  <c r="J601" i="7"/>
  <c r="J609" i="7"/>
  <c r="J566" i="7"/>
  <c r="J590" i="7"/>
  <c r="J598" i="7"/>
  <c r="J606" i="7"/>
  <c r="J614" i="7"/>
  <c r="J638" i="7"/>
  <c r="J563" i="7"/>
  <c r="J571" i="7"/>
  <c r="J595" i="7"/>
  <c r="J603" i="7"/>
  <c r="J611" i="7"/>
  <c r="J619" i="7"/>
  <c r="J635" i="7"/>
  <c r="J568" i="7"/>
  <c r="J592" i="7"/>
  <c r="J600" i="7"/>
  <c r="J608" i="7"/>
  <c r="J616" i="7"/>
  <c r="J565" i="7"/>
  <c r="J573" i="7"/>
  <c r="J597" i="7"/>
  <c r="J605" i="7"/>
  <c r="J613" i="7"/>
  <c r="J621" i="7"/>
  <c r="J637" i="7"/>
  <c r="J562" i="7"/>
  <c r="J570" i="7"/>
  <c r="J594" i="7"/>
  <c r="J602" i="7"/>
  <c r="J610" i="7"/>
  <c r="J567" i="7"/>
  <c r="J591" i="7"/>
  <c r="J599" i="7"/>
  <c r="J607" i="7"/>
  <c r="J615" i="7"/>
  <c r="K483" i="7"/>
  <c r="K488" i="7"/>
  <c r="K429" i="7"/>
  <c r="K485" i="7"/>
  <c r="K493" i="7"/>
  <c r="K482" i="7"/>
  <c r="K490" i="7"/>
  <c r="K431" i="7"/>
  <c r="K487" i="7"/>
  <c r="K495" i="7"/>
  <c r="K428" i="7"/>
  <c r="K489" i="7"/>
  <c r="K486" i="7"/>
  <c r="K494" i="7"/>
  <c r="K681" i="7"/>
  <c r="K710" i="7"/>
  <c r="K484" i="7"/>
  <c r="K492" i="7"/>
  <c r="J384" i="7"/>
  <c r="J392" i="7"/>
  <c r="J400" i="7"/>
  <c r="J389" i="7"/>
  <c r="J397" i="7"/>
  <c r="J386" i="7"/>
  <c r="J394" i="7"/>
  <c r="J402" i="7"/>
  <c r="J474" i="7"/>
  <c r="J383" i="7"/>
  <c r="J391" i="7"/>
  <c r="J399" i="7"/>
  <c r="J388" i="7"/>
  <c r="J396" i="7"/>
  <c r="J377" i="7"/>
  <c r="J385" i="7"/>
  <c r="J393" i="7"/>
  <c r="J401" i="7"/>
  <c r="J441" i="7"/>
  <c r="J473" i="7"/>
  <c r="J382" i="7"/>
  <c r="J390" i="7"/>
  <c r="J398" i="7"/>
  <c r="J406" i="7"/>
  <c r="J387" i="7"/>
  <c r="J395" i="7"/>
  <c r="J403" i="7"/>
  <c r="J679" i="7"/>
  <c r="J192" i="7"/>
  <c r="J189" i="7"/>
  <c r="J197" i="7"/>
  <c r="J213" i="7"/>
  <c r="J186" i="7"/>
  <c r="J194" i="7"/>
  <c r="J191" i="7"/>
  <c r="J188" i="7"/>
  <c r="J196" i="7"/>
  <c r="J185" i="7"/>
  <c r="J193" i="7"/>
  <c r="J190" i="7"/>
  <c r="J198" i="7"/>
  <c r="J179" i="7"/>
  <c r="J195" i="7"/>
  <c r="J269" i="7"/>
  <c r="J346" i="7"/>
  <c r="J410" i="7"/>
  <c r="J471" i="7"/>
  <c r="J527" i="7"/>
  <c r="J579" i="7"/>
  <c r="J584" i="7"/>
  <c r="J704" i="7"/>
  <c r="J650" i="7"/>
  <c r="J583" i="7"/>
  <c r="J639" i="7"/>
  <c r="J168" i="7"/>
  <c r="J216" i="7"/>
  <c r="J5" i="7"/>
  <c r="J165" i="7"/>
  <c r="J173" i="7"/>
  <c r="J170" i="7"/>
  <c r="J218" i="7"/>
  <c r="J167" i="7"/>
  <c r="J175" i="7"/>
  <c r="J215" i="7"/>
  <c r="J172" i="7"/>
  <c r="J169" i="7"/>
  <c r="J217" i="7"/>
  <c r="J166" i="7"/>
  <c r="J174" i="7"/>
  <c r="J214" i="7"/>
  <c r="J171" i="7"/>
  <c r="J219" i="7"/>
  <c r="J301" i="7"/>
  <c r="J324" i="7"/>
  <c r="J646" i="7"/>
  <c r="J53" i="7"/>
  <c r="J183" i="7"/>
  <c r="J51" i="7"/>
  <c r="J312" i="7"/>
  <c r="J311" i="7"/>
  <c r="J310" i="7"/>
  <c r="J358" i="7"/>
  <c r="I49" i="7"/>
  <c r="I59" i="7"/>
  <c r="I48" i="7"/>
  <c r="I405" i="7"/>
  <c r="I338" i="7"/>
  <c r="I337" i="7"/>
  <c r="I345" i="7"/>
  <c r="I470" i="7"/>
  <c r="I299" i="7"/>
  <c r="I360" i="7"/>
  <c r="I277" i="7"/>
  <c r="I285" i="7"/>
  <c r="I274" i="7"/>
  <c r="I282" i="7"/>
  <c r="I279" i="7"/>
  <c r="I303" i="7"/>
  <c r="I276" i="7"/>
  <c r="I284" i="7"/>
  <c r="I273" i="7"/>
  <c r="I281" i="7"/>
  <c r="I297" i="7"/>
  <c r="I278" i="7"/>
  <c r="I286" i="7"/>
  <c r="I302" i="7"/>
  <c r="I275" i="7"/>
  <c r="I283" i="7"/>
  <c r="I272" i="7"/>
  <c r="I280" i="7"/>
  <c r="I304" i="7"/>
  <c r="J38" i="7"/>
  <c r="J27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507" i="7"/>
  <c r="J510" i="7"/>
  <c r="J688" i="7"/>
  <c r="K99" i="7"/>
  <c r="K155" i="7"/>
  <c r="K163" i="7"/>
  <c r="K96" i="7"/>
  <c r="K160" i="7"/>
  <c r="K157" i="7"/>
  <c r="K237" i="7"/>
  <c r="K98" i="7"/>
  <c r="K162" i="7"/>
  <c r="K95" i="7"/>
  <c r="K159" i="7"/>
  <c r="K100" i="7"/>
  <c r="K164" i="7"/>
  <c r="K97" i="7"/>
  <c r="K153" i="7"/>
  <c r="K161" i="7"/>
  <c r="K94" i="7"/>
  <c r="K158" i="7"/>
  <c r="K514" i="7"/>
  <c r="K422" i="7"/>
  <c r="K709" i="7"/>
  <c r="K746" i="7"/>
  <c r="J88" i="7"/>
  <c r="J85" i="7"/>
  <c r="J205" i="7"/>
  <c r="J42" i="7"/>
  <c r="J202" i="7"/>
  <c r="J87" i="7"/>
  <c r="J207" i="7"/>
  <c r="J84" i="7"/>
  <c r="J204" i="7"/>
  <c r="J41" i="7"/>
  <c r="J89" i="7"/>
  <c r="J121" i="7"/>
  <c r="J14" i="7"/>
  <c r="J54" i="7"/>
  <c r="J86" i="7"/>
  <c r="J206" i="7"/>
  <c r="J43" i="7"/>
  <c r="J83" i="7"/>
  <c r="J203" i="7"/>
  <c r="J368" i="7"/>
  <c r="J424" i="7"/>
  <c r="J515" i="7"/>
  <c r="J523" i="7"/>
  <c r="J574" i="7"/>
  <c r="J581" i="7"/>
  <c r="I34" i="7"/>
  <c r="I138" i="7"/>
  <c r="I135" i="7"/>
  <c r="I140" i="7"/>
  <c r="I137" i="7"/>
  <c r="I139" i="7"/>
  <c r="I24" i="7"/>
  <c r="I64" i="7"/>
  <c r="I136" i="7"/>
  <c r="I354" i="7"/>
  <c r="I351" i="7"/>
  <c r="I364" i="7"/>
  <c r="I353" i="7"/>
  <c r="I350" i="7"/>
  <c r="I355" i="7"/>
  <c r="I419" i="7"/>
  <c r="I352" i="7"/>
  <c r="I502" i="7"/>
  <c r="I576" i="7"/>
  <c r="J128" i="7"/>
  <c r="J125" i="7"/>
  <c r="J221" i="7"/>
  <c r="J90" i="7"/>
  <c r="J114" i="7"/>
  <c r="J63" i="7"/>
  <c r="J127" i="7"/>
  <c r="J223" i="7"/>
  <c r="J124" i="7"/>
  <c r="J220" i="7"/>
  <c r="J30" i="7"/>
  <c r="J62" i="7"/>
  <c r="J126" i="7"/>
  <c r="J222" i="7"/>
  <c r="J35" i="7"/>
  <c r="J123" i="7"/>
  <c r="J501" i="7"/>
  <c r="J372" i="7"/>
  <c r="J417" i="7"/>
  <c r="J331" i="7"/>
  <c r="J580" i="7"/>
  <c r="J644" i="7"/>
  <c r="J705" i="7"/>
  <c r="J587" i="7"/>
  <c r="J586" i="7"/>
  <c r="J739" i="7"/>
  <c r="J737" i="7"/>
  <c r="K715" i="7"/>
  <c r="J364" i="8"/>
  <c r="J692" i="7"/>
  <c r="J340" i="8"/>
  <c r="J404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J678" i="7"/>
  <c r="J686" i="7"/>
  <c r="J651" i="7"/>
  <c r="J659" i="7"/>
  <c r="J667" i="7"/>
  <c r="J675" i="7"/>
  <c r="J683" i="7"/>
  <c r="J691" i="7"/>
  <c r="J656" i="7"/>
  <c r="J664" i="7"/>
  <c r="J672" i="7"/>
  <c r="J653" i="7"/>
  <c r="J661" i="7"/>
  <c r="J669" i="7"/>
  <c r="J677" i="7"/>
  <c r="J685" i="7"/>
  <c r="J658" i="7"/>
  <c r="J666" i="7"/>
  <c r="J674" i="7"/>
  <c r="J690" i="7"/>
  <c r="J655" i="7"/>
  <c r="J663" i="7"/>
  <c r="J671" i="7"/>
  <c r="K328" i="8"/>
  <c r="K623" i="7"/>
  <c r="K631" i="7"/>
  <c r="K628" i="7"/>
  <c r="K625" i="7"/>
  <c r="K633" i="7"/>
  <c r="K641" i="7"/>
  <c r="K630" i="7"/>
  <c r="K627" i="7"/>
  <c r="K624" i="7"/>
  <c r="K632" i="7"/>
  <c r="K640" i="7"/>
  <c r="K680" i="7"/>
  <c r="K629" i="7"/>
  <c r="K626" i="7"/>
  <c r="K634" i="7"/>
  <c r="K642" i="7"/>
  <c r="I264" i="8"/>
  <c r="I287" i="7"/>
  <c r="I289" i="7"/>
  <c r="I288" i="7"/>
  <c r="I569" i="7"/>
  <c r="I593" i="7"/>
  <c r="I601" i="7"/>
  <c r="I609" i="7"/>
  <c r="I566" i="7"/>
  <c r="I590" i="7"/>
  <c r="I598" i="7"/>
  <c r="I606" i="7"/>
  <c r="I614" i="7"/>
  <c r="I638" i="7"/>
  <c r="I563" i="7"/>
  <c r="I571" i="7"/>
  <c r="I595" i="7"/>
  <c r="I603" i="7"/>
  <c r="I611" i="7"/>
  <c r="I619" i="7"/>
  <c r="I635" i="7"/>
  <c r="I568" i="7"/>
  <c r="I592" i="7"/>
  <c r="I600" i="7"/>
  <c r="I608" i="7"/>
  <c r="I616" i="7"/>
  <c r="I565" i="7"/>
  <c r="I573" i="7"/>
  <c r="I597" i="7"/>
  <c r="I605" i="7"/>
  <c r="I613" i="7"/>
  <c r="I621" i="7"/>
  <c r="I637" i="7"/>
  <c r="I562" i="7"/>
  <c r="I570" i="7"/>
  <c r="I594" i="7"/>
  <c r="I602" i="7"/>
  <c r="I610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J242" i="8"/>
  <c r="J488" i="7"/>
  <c r="J429" i="7"/>
  <c r="J485" i="7"/>
  <c r="J493" i="7"/>
  <c r="J482" i="7"/>
  <c r="J490" i="7"/>
  <c r="J431" i="7"/>
  <c r="J487" i="7"/>
  <c r="J495" i="7"/>
  <c r="J428" i="7"/>
  <c r="J484" i="7"/>
  <c r="J492" i="7"/>
  <c r="J486" i="7"/>
  <c r="J494" i="7"/>
  <c r="J483" i="7"/>
  <c r="J489" i="7"/>
  <c r="J681" i="7"/>
  <c r="J710" i="7"/>
  <c r="I389" i="7"/>
  <c r="I397" i="7"/>
  <c r="I386" i="7"/>
  <c r="I394" i="7"/>
  <c r="I402" i="7"/>
  <c r="I474" i="7"/>
  <c r="I383" i="7"/>
  <c r="I391" i="7"/>
  <c r="I399" i="7"/>
  <c r="I388" i="7"/>
  <c r="I396" i="7"/>
  <c r="I377" i="7"/>
  <c r="I385" i="7"/>
  <c r="I393" i="7"/>
  <c r="I401" i="7"/>
  <c r="I441" i="7"/>
  <c r="I473" i="7"/>
  <c r="I382" i="7"/>
  <c r="I390" i="7"/>
  <c r="I398" i="7"/>
  <c r="I406" i="7"/>
  <c r="I387" i="7"/>
  <c r="I395" i="7"/>
  <c r="I403" i="7"/>
  <c r="I384" i="7"/>
  <c r="I392" i="7"/>
  <c r="I400" i="7"/>
  <c r="I679" i="7"/>
  <c r="K187" i="7"/>
  <c r="K227" i="7"/>
  <c r="K235" i="7"/>
  <c r="K232" i="7"/>
  <c r="K229" i="7"/>
  <c r="K226" i="7"/>
  <c r="K234" i="7"/>
  <c r="K23" i="7"/>
  <c r="K231" i="7"/>
  <c r="K228" i="7"/>
  <c r="K236" i="7"/>
  <c r="K233" i="7"/>
  <c r="K22" i="7"/>
  <c r="K230" i="7"/>
  <c r="K411" i="7"/>
  <c r="K261" i="7"/>
  <c r="K317" i="7"/>
  <c r="K509" i="7"/>
  <c r="K263" i="7"/>
  <c r="K262" i="7"/>
  <c r="K575" i="7"/>
  <c r="K526" i="7"/>
  <c r="K531" i="7"/>
  <c r="I189" i="7"/>
  <c r="I197" i="7"/>
  <c r="I213" i="7"/>
  <c r="I186" i="7"/>
  <c r="I194" i="7"/>
  <c r="I191" i="7"/>
  <c r="I188" i="7"/>
  <c r="I196" i="7"/>
  <c r="I185" i="7"/>
  <c r="I193" i="7"/>
  <c r="I190" i="7"/>
  <c r="I198" i="7"/>
  <c r="I179" i="7"/>
  <c r="I195" i="7"/>
  <c r="I192" i="7"/>
  <c r="I269" i="7"/>
  <c r="I346" i="7"/>
  <c r="I410" i="7"/>
  <c r="I471" i="7"/>
  <c r="I579" i="7"/>
  <c r="I584" i="7"/>
  <c r="I704" i="7"/>
  <c r="I650" i="7"/>
  <c r="I583" i="7"/>
  <c r="I639" i="7"/>
  <c r="I527" i="7"/>
  <c r="I5" i="7"/>
  <c r="I165" i="7"/>
  <c r="I173" i="7"/>
  <c r="I170" i="7"/>
  <c r="I218" i="7"/>
  <c r="I167" i="7"/>
  <c r="I175" i="7"/>
  <c r="I215" i="7"/>
  <c r="I172" i="7"/>
  <c r="I169" i="7"/>
  <c r="I217" i="7"/>
  <c r="I166" i="7"/>
  <c r="I174" i="7"/>
  <c r="I214" i="7"/>
  <c r="I171" i="7"/>
  <c r="I219" i="7"/>
  <c r="I168" i="7"/>
  <c r="I216" i="7"/>
  <c r="I301" i="7"/>
  <c r="I324" i="7"/>
  <c r="I646" i="7"/>
  <c r="I53" i="7"/>
  <c r="I183" i="7"/>
  <c r="I51" i="7"/>
  <c r="I311" i="7"/>
  <c r="I310" i="7"/>
  <c r="I358" i="7"/>
  <c r="I312" i="7"/>
  <c r="I38" i="7"/>
  <c r="I27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507" i="7"/>
  <c r="I510" i="7"/>
  <c r="I688" i="7"/>
  <c r="J96" i="7"/>
  <c r="J160" i="7"/>
  <c r="J157" i="7"/>
  <c r="J98" i="7"/>
  <c r="J162" i="7"/>
  <c r="J95" i="7"/>
  <c r="J159" i="7"/>
  <c r="J100" i="7"/>
  <c r="J164" i="7"/>
  <c r="J97" i="7"/>
  <c r="J153" i="7"/>
  <c r="J161" i="7"/>
  <c r="J94" i="7"/>
  <c r="J158" i="7"/>
  <c r="J99" i="7"/>
  <c r="J155" i="7"/>
  <c r="J163" i="7"/>
  <c r="J237" i="7"/>
  <c r="J422" i="7"/>
  <c r="J514" i="7"/>
  <c r="J709" i="7"/>
  <c r="J746" i="7"/>
  <c r="I85" i="7"/>
  <c r="I205" i="7"/>
  <c r="I42" i="7"/>
  <c r="I202" i="7"/>
  <c r="I87" i="7"/>
  <c r="I207" i="7"/>
  <c r="I84" i="7"/>
  <c r="I204" i="7"/>
  <c r="I41" i="7"/>
  <c r="I89" i="7"/>
  <c r="I121" i="7"/>
  <c r="I14" i="7"/>
  <c r="I54" i="7"/>
  <c r="I86" i="7"/>
  <c r="I206" i="7"/>
  <c r="I43" i="7"/>
  <c r="I83" i="7"/>
  <c r="I203" i="7"/>
  <c r="I88" i="7"/>
  <c r="I368" i="7"/>
  <c r="I424" i="7"/>
  <c r="I574" i="7"/>
  <c r="I581" i="7"/>
  <c r="I515" i="7"/>
  <c r="I523" i="7"/>
  <c r="K131" i="7"/>
  <c r="K224" i="7"/>
  <c r="K29" i="7"/>
  <c r="K133" i="7"/>
  <c r="K130" i="7"/>
  <c r="K31" i="7"/>
  <c r="K132" i="7"/>
  <c r="K33" i="7"/>
  <c r="K129" i="7"/>
  <c r="K134" i="7"/>
  <c r="K371" i="7"/>
  <c r="K416" i="7"/>
  <c r="K504" i="7"/>
  <c r="K314" i="7"/>
  <c r="K313" i="7"/>
  <c r="K577" i="7"/>
  <c r="K648" i="7"/>
  <c r="K530" i="7"/>
  <c r="I125" i="7"/>
  <c r="I221" i="7"/>
  <c r="I90" i="7"/>
  <c r="I114" i="7"/>
  <c r="I63" i="7"/>
  <c r="I127" i="7"/>
  <c r="I223" i="7"/>
  <c r="I124" i="7"/>
  <c r="I220" i="7"/>
  <c r="I30" i="7"/>
  <c r="I62" i="7"/>
  <c r="I126" i="7"/>
  <c r="I222" i="7"/>
  <c r="I35" i="7"/>
  <c r="I123" i="7"/>
  <c r="I128" i="7"/>
  <c r="I501" i="7"/>
  <c r="I372" i="7"/>
  <c r="I417" i="7"/>
  <c r="I331" i="7"/>
  <c r="I705" i="7"/>
  <c r="I587" i="7"/>
  <c r="I586" i="7"/>
  <c r="I580" i="7"/>
  <c r="I644" i="7"/>
  <c r="K748" i="7"/>
  <c r="K742" i="7"/>
  <c r="I739" i="7"/>
  <c r="J729" i="7"/>
  <c r="K724" i="7"/>
  <c r="J721" i="7"/>
  <c r="G102" i="5"/>
  <c r="G94" i="5"/>
  <c r="I142" i="8"/>
  <c r="I34" i="8"/>
  <c r="K392" i="8"/>
  <c r="K388" i="8"/>
  <c r="K375" i="8"/>
  <c r="J317" i="8"/>
  <c r="J311" i="8"/>
  <c r="J299" i="8"/>
  <c r="J249" i="8"/>
  <c r="J223" i="8"/>
  <c r="J211" i="8"/>
  <c r="J158" i="8"/>
  <c r="J145" i="8"/>
  <c r="K118" i="8"/>
  <c r="K114" i="8"/>
  <c r="K110" i="8"/>
  <c r="K104" i="8"/>
  <c r="J86" i="8"/>
  <c r="J49" i="8"/>
  <c r="G100" i="5"/>
  <c r="G91" i="5"/>
  <c r="G101" i="5"/>
  <c r="G93" i="5"/>
  <c r="I379" i="8"/>
  <c r="I370" i="8"/>
  <c r="I332" i="8"/>
  <c r="I41" i="8"/>
  <c r="J392" i="8"/>
  <c r="J388" i="8"/>
  <c r="J375" i="8"/>
  <c r="K363" i="8"/>
  <c r="J222" i="8"/>
  <c r="J157" i="8"/>
  <c r="J104" i="8"/>
  <c r="J48" i="8"/>
  <c r="K108" i="8"/>
  <c r="I367" i="8"/>
  <c r="I38" i="8"/>
  <c r="K390" i="8"/>
  <c r="J386" i="8"/>
  <c r="K373" i="8"/>
  <c r="J302" i="8"/>
  <c r="J252" i="8"/>
  <c r="J227" i="8"/>
  <c r="J220" i="8"/>
  <c r="K184" i="8"/>
  <c r="J162" i="8"/>
  <c r="K120" i="8"/>
  <c r="K116" i="8"/>
  <c r="K112" i="8"/>
  <c r="J108" i="8"/>
  <c r="J101" i="8"/>
  <c r="J53" i="8"/>
  <c r="G106" i="5"/>
  <c r="G98" i="5"/>
  <c r="K377" i="8"/>
  <c r="G105" i="5"/>
  <c r="G97" i="5"/>
  <c r="I366" i="8"/>
  <c r="I314" i="8"/>
  <c r="I286" i="8"/>
  <c r="I201" i="8"/>
  <c r="I127" i="8"/>
  <c r="I64" i="8"/>
  <c r="I37" i="8"/>
  <c r="J390" i="8"/>
  <c r="J377" i="8"/>
  <c r="J373" i="8"/>
  <c r="R385" i="4" s="1"/>
  <c r="K313" i="8"/>
  <c r="J307" i="8"/>
  <c r="J301" i="8"/>
  <c r="J296" i="8"/>
  <c r="J290" i="8"/>
  <c r="J251" i="8"/>
  <c r="J226" i="8"/>
  <c r="J219" i="8"/>
  <c r="J214" i="8"/>
  <c r="J161" i="8"/>
  <c r="J107" i="8"/>
  <c r="J100" i="8"/>
  <c r="J79" i="8"/>
  <c r="J52" i="8"/>
  <c r="G104" i="5"/>
  <c r="G96" i="5"/>
  <c r="I365" i="8"/>
  <c r="I304" i="8"/>
  <c r="I126" i="8"/>
  <c r="I36" i="8"/>
  <c r="J336" i="8"/>
  <c r="J323" i="8"/>
  <c r="J261" i="8"/>
  <c r="J225" i="8"/>
  <c r="J218" i="8"/>
  <c r="J213" i="8"/>
  <c r="J189" i="8"/>
  <c r="J160" i="8"/>
  <c r="K119" i="8"/>
  <c r="K115" i="8"/>
  <c r="J106" i="8"/>
  <c r="J51" i="8"/>
  <c r="G103" i="5"/>
  <c r="I294" i="8"/>
  <c r="I199" i="8"/>
  <c r="J318" i="8"/>
  <c r="J312" i="8"/>
  <c r="J282" i="8"/>
  <c r="J224" i="8"/>
  <c r="J182" i="8"/>
  <c r="I270" i="8"/>
  <c r="J360" i="8"/>
  <c r="J356" i="8"/>
  <c r="J347" i="8"/>
  <c r="I326" i="8"/>
  <c r="J351" i="8"/>
  <c r="J343" i="8"/>
  <c r="K282" i="8"/>
  <c r="I325" i="8"/>
  <c r="I269" i="8"/>
  <c r="K338" i="8"/>
  <c r="J244" i="8"/>
  <c r="K103" i="8"/>
  <c r="J346" i="8"/>
  <c r="I275" i="8"/>
  <c r="I267" i="8"/>
  <c r="K386" i="8"/>
  <c r="K331" i="8"/>
  <c r="J243" i="8"/>
  <c r="J359" i="8"/>
  <c r="J342" i="8"/>
  <c r="I322" i="8"/>
  <c r="I266" i="8"/>
  <c r="J358" i="8"/>
  <c r="J349" i="8"/>
  <c r="J345" i="8"/>
  <c r="J341" i="8"/>
  <c r="K330" i="8"/>
  <c r="K160" i="8"/>
  <c r="J350" i="8"/>
  <c r="I321" i="8"/>
  <c r="I273" i="8"/>
  <c r="I265" i="8"/>
  <c r="K329" i="8"/>
  <c r="K223" i="8"/>
  <c r="J355" i="8"/>
  <c r="K337" i="8"/>
  <c r="I320" i="8"/>
  <c r="I272" i="8"/>
  <c r="J357" i="8"/>
  <c r="J348" i="8"/>
  <c r="J344" i="8"/>
  <c r="I364" i="8"/>
  <c r="I351" i="8"/>
  <c r="K248" i="8"/>
  <c r="K352" i="8"/>
  <c r="K142" i="8"/>
  <c r="I139" i="8"/>
  <c r="I179" i="8"/>
  <c r="I180" i="8"/>
  <c r="J165" i="8"/>
  <c r="J169" i="8"/>
  <c r="J208" i="8"/>
  <c r="J256" i="8"/>
  <c r="J308" i="8"/>
  <c r="J316" i="8"/>
  <c r="J22" i="8"/>
  <c r="J166" i="8"/>
  <c r="J170" i="8"/>
  <c r="J209" i="8"/>
  <c r="J167" i="8"/>
  <c r="J202" i="8"/>
  <c r="J168" i="8"/>
  <c r="J188" i="8"/>
  <c r="J287" i="8"/>
  <c r="K45" i="8"/>
  <c r="K61" i="8"/>
  <c r="K193" i="8"/>
  <c r="K46" i="8"/>
  <c r="K58" i="8"/>
  <c r="K62" i="8"/>
  <c r="K138" i="8"/>
  <c r="K277" i="8"/>
  <c r="K305" i="8"/>
  <c r="I89" i="8"/>
  <c r="I97" i="8"/>
  <c r="I380" i="8"/>
  <c r="I90" i="8"/>
  <c r="I98" i="8"/>
  <c r="I91" i="8"/>
  <c r="I92" i="8"/>
  <c r="I303" i="8"/>
  <c r="I383" i="8"/>
  <c r="I93" i="8"/>
  <c r="I95" i="8"/>
  <c r="K69" i="8"/>
  <c r="K73" i="8"/>
  <c r="K77" i="8"/>
  <c r="K109" i="8"/>
  <c r="K284" i="8"/>
  <c r="K42" i="8"/>
  <c r="K66" i="8"/>
  <c r="K70" i="8"/>
  <c r="K74" i="8"/>
  <c r="K78" i="8"/>
  <c r="K257" i="8"/>
  <c r="K281" i="8"/>
  <c r="K289" i="8"/>
  <c r="J17" i="8"/>
  <c r="J57" i="8"/>
  <c r="J18" i="8"/>
  <c r="J186" i="8"/>
  <c r="J293" i="8"/>
  <c r="J309" i="8"/>
  <c r="J15" i="8"/>
  <c r="J19" i="8"/>
  <c r="J23" i="8"/>
  <c r="J254" i="8"/>
  <c r="J354" i="8"/>
  <c r="J16" i="8"/>
  <c r="J20" i="8"/>
  <c r="J24" i="8"/>
  <c r="J32" i="8"/>
  <c r="I355" i="8"/>
  <c r="I94" i="8"/>
  <c r="K318" i="8"/>
  <c r="K307" i="8"/>
  <c r="K302" i="8"/>
  <c r="K219" i="8"/>
  <c r="K143" i="8"/>
  <c r="K72" i="8"/>
  <c r="K67" i="8"/>
  <c r="K51" i="8"/>
  <c r="J328" i="8"/>
  <c r="J329" i="8"/>
  <c r="J337" i="8"/>
  <c r="J330" i="8"/>
  <c r="J338" i="8"/>
  <c r="J331" i="8"/>
  <c r="I193" i="8"/>
  <c r="I58" i="8"/>
  <c r="I138" i="8"/>
  <c r="I277" i="8"/>
  <c r="I43" i="8"/>
  <c r="I59" i="8"/>
  <c r="I44" i="8"/>
  <c r="I60" i="8"/>
  <c r="I156" i="8"/>
  <c r="I45" i="8"/>
  <c r="I61" i="8"/>
  <c r="I47" i="8"/>
  <c r="J37" i="8"/>
  <c r="J41" i="8"/>
  <c r="J304" i="8"/>
  <c r="J332" i="8"/>
  <c r="J34" i="8"/>
  <c r="J38" i="8"/>
  <c r="J201" i="8"/>
  <c r="J35" i="8"/>
  <c r="J39" i="8"/>
  <c r="J183" i="8"/>
  <c r="J294" i="8"/>
  <c r="J314" i="8"/>
  <c r="J36" i="8"/>
  <c r="J40" i="8"/>
  <c r="J64" i="8"/>
  <c r="J199" i="8"/>
  <c r="I353" i="8"/>
  <c r="I62" i="8"/>
  <c r="K362" i="8"/>
  <c r="K291" i="8"/>
  <c r="K218" i="8"/>
  <c r="K214" i="8"/>
  <c r="K76" i="8"/>
  <c r="K60" i="8"/>
  <c r="K44" i="8"/>
  <c r="I246" i="8"/>
  <c r="I247" i="8"/>
  <c r="I248" i="8"/>
  <c r="I352" i="8"/>
  <c r="J368" i="8"/>
  <c r="J365" i="8"/>
  <c r="J369" i="8"/>
  <c r="J366" i="8"/>
  <c r="J370" i="8"/>
  <c r="J367" i="8"/>
  <c r="J379" i="8"/>
  <c r="K145" i="8"/>
  <c r="K157" i="8"/>
  <c r="K161" i="8"/>
  <c r="K312" i="8"/>
  <c r="K158" i="8"/>
  <c r="K162" i="8"/>
  <c r="K182" i="8"/>
  <c r="K249" i="8"/>
  <c r="I257" i="8"/>
  <c r="I78" i="8"/>
  <c r="K227" i="8"/>
  <c r="K171" i="8"/>
  <c r="K164" i="8"/>
  <c r="K159" i="8"/>
  <c r="I340" i="8"/>
  <c r="I348" i="8"/>
  <c r="I356" i="8"/>
  <c r="I341" i="8"/>
  <c r="I349" i="8"/>
  <c r="I357" i="8"/>
  <c r="I342" i="8"/>
  <c r="I350" i="8"/>
  <c r="I358" i="8"/>
  <c r="I343" i="8"/>
  <c r="I359" i="8"/>
  <c r="I344" i="8"/>
  <c r="I360" i="8"/>
  <c r="I346" i="8"/>
  <c r="I244" i="8"/>
  <c r="I245" i="8"/>
  <c r="I381" i="8"/>
  <c r="I334" i="8"/>
  <c r="I242" i="8"/>
  <c r="K212" i="8"/>
  <c r="K220" i="8"/>
  <c r="K224" i="8"/>
  <c r="K228" i="8"/>
  <c r="K336" i="8"/>
  <c r="K213" i="8"/>
  <c r="K225" i="8"/>
  <c r="K261" i="8"/>
  <c r="K301" i="8"/>
  <c r="K317" i="8"/>
  <c r="K101" i="8"/>
  <c r="K105" i="8"/>
  <c r="K185" i="8"/>
  <c r="K102" i="8"/>
  <c r="K106" i="8"/>
  <c r="K285" i="8"/>
  <c r="I345" i="8"/>
  <c r="I315" i="8"/>
  <c r="I281" i="8"/>
  <c r="I243" i="8"/>
  <c r="K290" i="8"/>
  <c r="K247" i="8"/>
  <c r="K207" i="8"/>
  <c r="K75" i="8"/>
  <c r="K59" i="8"/>
  <c r="K48" i="8"/>
  <c r="K43" i="8"/>
  <c r="I143" i="8"/>
  <c r="J173" i="8"/>
  <c r="J126" i="8"/>
  <c r="J127" i="8"/>
  <c r="J286" i="8"/>
  <c r="I73" i="8"/>
  <c r="I284" i="8"/>
  <c r="I42" i="8"/>
  <c r="I66" i="8"/>
  <c r="I74" i="8"/>
  <c r="I67" i="8"/>
  <c r="I75" i="8"/>
  <c r="I99" i="8"/>
  <c r="I68" i="8"/>
  <c r="I76" i="8"/>
  <c r="I207" i="8"/>
  <c r="I69" i="8"/>
  <c r="I77" i="8"/>
  <c r="I109" i="8"/>
  <c r="I289" i="8"/>
  <c r="I46" i="8"/>
  <c r="K226" i="8"/>
  <c r="K163" i="8"/>
  <c r="K100" i="8"/>
  <c r="K49" i="8"/>
  <c r="K53" i="8"/>
  <c r="K189" i="8"/>
  <c r="K252" i="8"/>
  <c r="K296" i="8"/>
  <c r="K50" i="8"/>
  <c r="K54" i="8"/>
  <c r="K86" i="8"/>
  <c r="I371" i="8"/>
  <c r="I305" i="8"/>
  <c r="I70" i="8"/>
  <c r="K323" i="8"/>
  <c r="K251" i="8"/>
  <c r="K246" i="8"/>
  <c r="K211" i="8"/>
  <c r="K79" i="8"/>
  <c r="K68" i="8"/>
  <c r="K52" i="8"/>
  <c r="K47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S35" i="4" s="1"/>
  <c r="R35" i="4" s="1"/>
  <c r="F8" i="8"/>
  <c r="D9" i="8"/>
  <c r="E9" i="8"/>
  <c r="F9" i="8"/>
  <c r="D10" i="8"/>
  <c r="E10" i="8"/>
  <c r="S59" i="4" s="1"/>
  <c r="R59" i="4" s="1"/>
  <c r="F10" i="8"/>
  <c r="D11" i="8"/>
  <c r="E11" i="8"/>
  <c r="F11" i="8"/>
  <c r="D12" i="8"/>
  <c r="E12" i="8"/>
  <c r="F12" i="8"/>
  <c r="D13" i="8"/>
  <c r="E13" i="8"/>
  <c r="F13" i="8"/>
  <c r="D14" i="8"/>
  <c r="E14" i="8"/>
  <c r="S29" i="4" s="1"/>
  <c r="R29" i="4" s="1"/>
  <c r="F14" i="8"/>
  <c r="D15" i="8"/>
  <c r="E15" i="8"/>
  <c r="F15" i="8"/>
  <c r="D16" i="8"/>
  <c r="E16" i="8"/>
  <c r="S21" i="4" s="1"/>
  <c r="R21" i="4" s="1"/>
  <c r="F16" i="8"/>
  <c r="D17" i="8"/>
  <c r="E17" i="8"/>
  <c r="F17" i="8"/>
  <c r="D18" i="8"/>
  <c r="E18" i="8"/>
  <c r="F18" i="8"/>
  <c r="D19" i="8"/>
  <c r="E19" i="8"/>
  <c r="F19" i="8"/>
  <c r="D20" i="8"/>
  <c r="E20" i="8"/>
  <c r="S56" i="4" s="1"/>
  <c r="R56" i="4" s="1"/>
  <c r="F20" i="8"/>
  <c r="D21" i="8"/>
  <c r="E21" i="8"/>
  <c r="F21" i="8"/>
  <c r="D22" i="8"/>
  <c r="E22" i="8"/>
  <c r="F22" i="8"/>
  <c r="D23" i="8"/>
  <c r="E23" i="8"/>
  <c r="F23" i="8"/>
  <c r="D24" i="8"/>
  <c r="E24" i="8"/>
  <c r="S25" i="4" s="1"/>
  <c r="R25" i="4" s="1"/>
  <c r="F24" i="8"/>
  <c r="D25" i="8"/>
  <c r="E25" i="8"/>
  <c r="AC56" i="4" s="1"/>
  <c r="AB56" i="4" s="1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AC25" i="4" s="1"/>
  <c r="AB25" i="4" s="1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AC29" i="4" s="1"/>
  <c r="AB29" i="4" s="1"/>
  <c r="F49" i="8"/>
  <c r="D50" i="8"/>
  <c r="E50" i="8"/>
  <c r="F50" i="8"/>
  <c r="D51" i="8"/>
  <c r="E51" i="8"/>
  <c r="F51" i="8"/>
  <c r="D52" i="8"/>
  <c r="E52" i="8"/>
  <c r="AC59" i="4" s="1"/>
  <c r="AB59" i="4" s="1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S26" i="4" s="1"/>
  <c r="R26" i="4" s="1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AC23" i="4" s="1"/>
  <c r="AB23" i="4" s="1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AC20" i="4" s="1"/>
  <c r="AB20" i="4" s="1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AC35" i="4" s="1"/>
  <c r="AB35" i="4" s="1"/>
  <c r="F78" i="8"/>
  <c r="D79" i="8"/>
  <c r="E79" i="8"/>
  <c r="AC24" i="4" s="1"/>
  <c r="AB24" i="4" s="1"/>
  <c r="F79" i="8"/>
  <c r="D80" i="8"/>
  <c r="E80" i="8"/>
  <c r="F80" i="8"/>
  <c r="D81" i="8"/>
  <c r="E81" i="8"/>
  <c r="F81" i="8"/>
  <c r="D82" i="8"/>
  <c r="E82" i="8"/>
  <c r="F82" i="8"/>
  <c r="D83" i="8"/>
  <c r="E83" i="8"/>
  <c r="S24" i="4" s="1"/>
  <c r="R24" i="4" s="1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AC62" i="4" s="1"/>
  <c r="AB62" i="4" s="1"/>
  <c r="F90" i="8"/>
  <c r="D91" i="8"/>
  <c r="E91" i="8"/>
  <c r="F91" i="8"/>
  <c r="D92" i="8"/>
  <c r="E92" i="8"/>
  <c r="F92" i="8"/>
  <c r="D93" i="8"/>
  <c r="E93" i="8"/>
  <c r="F93" i="8"/>
  <c r="D94" i="8"/>
  <c r="E94" i="8"/>
  <c r="AC26" i="4" s="1"/>
  <c r="AB26" i="4" s="1"/>
  <c r="F94" i="8"/>
  <c r="D95" i="8"/>
  <c r="E95" i="8"/>
  <c r="F95" i="8"/>
  <c r="D96" i="8"/>
  <c r="E96" i="8"/>
  <c r="AC63" i="4" s="1"/>
  <c r="AB63" i="4" s="1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Y26" i="4" s="1"/>
  <c r="X26" i="4" s="1"/>
  <c r="F102" i="8"/>
  <c r="D103" i="8"/>
  <c r="E103" i="8"/>
  <c r="F103" i="8"/>
  <c r="D104" i="8"/>
  <c r="E104" i="8"/>
  <c r="Y62" i="4" s="1"/>
  <c r="X62" i="4" s="1"/>
  <c r="F104" i="8"/>
  <c r="D105" i="8"/>
  <c r="E105" i="8"/>
  <c r="F105" i="8"/>
  <c r="D106" i="8"/>
  <c r="E106" i="8"/>
  <c r="Y63" i="4" s="1"/>
  <c r="X63" i="4" s="1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AC60" i="4" s="1"/>
  <c r="AB60" i="4" s="1"/>
  <c r="F112" i="8"/>
  <c r="D113" i="8"/>
  <c r="E113" i="8"/>
  <c r="F113" i="8"/>
  <c r="D114" i="8"/>
  <c r="E114" i="8"/>
  <c r="AC61" i="4" s="1"/>
  <c r="AB61" i="4" s="1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AC32" i="4" s="1"/>
  <c r="AB32" i="4" s="1"/>
  <c r="F119" i="8"/>
  <c r="D120" i="8"/>
  <c r="E120" i="8"/>
  <c r="F120" i="8"/>
  <c r="D121" i="8"/>
  <c r="E121" i="8"/>
  <c r="F121" i="8"/>
  <c r="D122" i="8"/>
  <c r="E122" i="8"/>
  <c r="Y23" i="4" s="1"/>
  <c r="X23" i="4" s="1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S62" i="4" s="1"/>
  <c r="R62" i="4" s="1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Y60" i="4" s="1"/>
  <c r="X60" i="4" s="1"/>
  <c r="F145" i="8"/>
  <c r="D146" i="8"/>
  <c r="E146" i="8"/>
  <c r="F146" i="8"/>
  <c r="D147" i="8"/>
  <c r="E147" i="8"/>
  <c r="F147" i="8"/>
  <c r="D148" i="8"/>
  <c r="E148" i="8"/>
  <c r="F148" i="8"/>
  <c r="D149" i="8"/>
  <c r="E149" i="8"/>
  <c r="Y29" i="4" s="1"/>
  <c r="X29" i="4" s="1"/>
  <c r="F149" i="8"/>
  <c r="D150" i="8"/>
  <c r="E150" i="8"/>
  <c r="F150" i="8"/>
  <c r="D151" i="8"/>
  <c r="E151" i="8"/>
  <c r="F151" i="8"/>
  <c r="D152" i="8"/>
  <c r="E152" i="8"/>
  <c r="Y24" i="4" s="1"/>
  <c r="X24" i="4" s="1"/>
  <c r="F152" i="8"/>
  <c r="D153" i="8"/>
  <c r="E153" i="8"/>
  <c r="F153" i="8"/>
  <c r="D154" i="8"/>
  <c r="E154" i="8"/>
  <c r="F154" i="8"/>
  <c r="D155" i="8"/>
  <c r="E155" i="8"/>
  <c r="Y59" i="4" s="1"/>
  <c r="X59" i="4" s="1"/>
  <c r="F155" i="8"/>
  <c r="D156" i="8"/>
  <c r="E156" i="8"/>
  <c r="S63" i="4" s="1"/>
  <c r="R63" i="4" s="1"/>
  <c r="F156" i="8"/>
  <c r="D157" i="8"/>
  <c r="E157" i="8"/>
  <c r="Y32" i="4" s="1"/>
  <c r="X32" i="4" s="1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Y61" i="4" s="1"/>
  <c r="X61" i="4" s="1"/>
  <c r="F162" i="8"/>
  <c r="D163" i="8"/>
  <c r="E163" i="8"/>
  <c r="F163" i="8"/>
  <c r="D164" i="8"/>
  <c r="E164" i="8"/>
  <c r="F164" i="8"/>
  <c r="D165" i="8"/>
  <c r="E165" i="8"/>
  <c r="Y25" i="4" s="1"/>
  <c r="X25" i="4" s="1"/>
  <c r="F165" i="8"/>
  <c r="D166" i="8"/>
  <c r="E166" i="8"/>
  <c r="Y56" i="4" s="1"/>
  <c r="X56" i="4" s="1"/>
  <c r="F166" i="8"/>
  <c r="D167" i="8"/>
  <c r="E167" i="8"/>
  <c r="F167" i="8"/>
  <c r="D168" i="8"/>
  <c r="E168" i="8"/>
  <c r="F168" i="8"/>
  <c r="D169" i="8"/>
  <c r="E169" i="8"/>
  <c r="F169" i="8"/>
  <c r="D170" i="8"/>
  <c r="E170" i="8"/>
  <c r="Y21" i="4" s="1"/>
  <c r="X21" i="4" s="1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Y35" i="4" s="1"/>
  <c r="X35" i="4" s="1"/>
  <c r="F175" i="8"/>
  <c r="D176" i="8"/>
  <c r="E176" i="8"/>
  <c r="F176" i="8"/>
  <c r="D177" i="8"/>
  <c r="E177" i="8"/>
  <c r="Y20" i="4" s="1"/>
  <c r="X20" i="4" s="1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200" i="8"/>
  <c r="E200" i="8"/>
  <c r="AC21" i="4" s="1"/>
  <c r="AB21" i="4" s="1"/>
  <c r="F200" i="8"/>
  <c r="D202" i="8"/>
  <c r="E202" i="8"/>
  <c r="F202" i="8"/>
  <c r="D203" i="8"/>
  <c r="E203" i="8"/>
  <c r="F203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S23" i="4" s="1"/>
  <c r="R23" i="4" s="1"/>
  <c r="F210" i="8"/>
  <c r="D211" i="8"/>
  <c r="E211" i="8"/>
  <c r="F211" i="8"/>
  <c r="D212" i="8"/>
  <c r="E212" i="8"/>
  <c r="F212" i="8"/>
  <c r="D213" i="8"/>
  <c r="E213" i="8"/>
  <c r="F213" i="8"/>
  <c r="D214" i="8"/>
  <c r="E214" i="8"/>
  <c r="F214" i="8"/>
  <c r="D218" i="8"/>
  <c r="E218" i="8"/>
  <c r="F218" i="8"/>
  <c r="D219" i="8"/>
  <c r="E219" i="8"/>
  <c r="F219" i="8"/>
  <c r="D220" i="8"/>
  <c r="E220" i="8"/>
  <c r="F220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F366" i="8"/>
  <c r="D367" i="8"/>
  <c r="E367" i="8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F379" i="8"/>
  <c r="F380" i="8"/>
  <c r="F381" i="8"/>
  <c r="F383" i="8"/>
  <c r="F386" i="8"/>
  <c r="D34" i="8"/>
  <c r="E34" i="8"/>
  <c r="F34" i="8"/>
  <c r="D35" i="8"/>
  <c r="E35" i="8"/>
  <c r="S32" i="4" s="1"/>
  <c r="R32" i="4" s="1"/>
  <c r="F35" i="8"/>
  <c r="D36" i="8"/>
  <c r="E36" i="8"/>
  <c r="S60" i="4" s="1"/>
  <c r="R60" i="4" s="1"/>
  <c r="F36" i="8"/>
  <c r="D37" i="8"/>
  <c r="E37" i="8"/>
  <c r="F37" i="8"/>
  <c r="D38" i="8"/>
  <c r="E38" i="8"/>
  <c r="F38" i="8"/>
  <c r="D39" i="8"/>
  <c r="E39" i="8"/>
  <c r="F39" i="8"/>
  <c r="D40" i="8"/>
  <c r="E40" i="8"/>
  <c r="S61" i="4" s="1"/>
  <c r="R61" i="4" s="1"/>
  <c r="F40" i="8"/>
  <c r="D41" i="8"/>
  <c r="E41" i="8"/>
  <c r="F41" i="8"/>
  <c r="D64" i="8"/>
  <c r="E64" i="8"/>
  <c r="F64" i="8"/>
  <c r="D183" i="8"/>
  <c r="E183" i="8"/>
  <c r="F183" i="8"/>
  <c r="D199" i="8"/>
  <c r="D201" i="8"/>
  <c r="E201" i="8"/>
  <c r="F201" i="8"/>
  <c r="D294" i="8"/>
  <c r="E294" i="8"/>
  <c r="F294" i="8"/>
  <c r="D304" i="8"/>
  <c r="E304" i="8"/>
  <c r="F304" i="8"/>
  <c r="D314" i="8"/>
  <c r="E314" i="8"/>
  <c r="F314" i="8"/>
  <c r="D332" i="8"/>
  <c r="E332" i="8"/>
  <c r="F332" i="8"/>
  <c r="F2" i="8"/>
  <c r="D2" i="8"/>
  <c r="E2" i="8"/>
  <c r="S20" i="4" s="1"/>
  <c r="R20" i="4" s="1"/>
  <c r="S188" i="4" l="1"/>
  <c r="R188" i="4" s="1"/>
  <c r="Y188" i="4"/>
  <c r="X188" i="4" s="1"/>
  <c r="AC188" i="4"/>
  <c r="AB188" i="4" s="1"/>
  <c r="AC174" i="4"/>
  <c r="AB174" i="4" s="1"/>
  <c r="Y185" i="4"/>
  <c r="X185" i="4" s="1"/>
  <c r="AC185" i="4"/>
  <c r="AB185" i="4" s="1"/>
  <c r="S185" i="4"/>
  <c r="R185" i="4" s="1"/>
  <c r="Y174" i="4"/>
  <c r="X174" i="4" s="1"/>
  <c r="S174" i="4"/>
  <c r="R174" i="4" s="1"/>
  <c r="S305" i="4"/>
  <c r="R305" i="4" s="1"/>
  <c r="Y305" i="4"/>
  <c r="X305" i="4" s="1"/>
  <c r="AC305" i="4"/>
  <c r="AB305" i="4" s="1"/>
  <c r="S333" i="4"/>
  <c r="R333" i="4" s="1"/>
  <c r="Y333" i="4"/>
  <c r="X333" i="4" s="1"/>
  <c r="AC333" i="4"/>
  <c r="AB333" i="4" s="1"/>
  <c r="S128" i="4"/>
  <c r="R128" i="4" s="1"/>
  <c r="Y128" i="4"/>
  <c r="X128" i="4" s="1"/>
  <c r="AC128" i="4"/>
  <c r="AB128" i="4" s="1"/>
  <c r="S203" i="4"/>
  <c r="R203" i="4" s="1"/>
  <c r="Y203" i="4"/>
  <c r="X203" i="4" s="1"/>
  <c r="AC203" i="4"/>
  <c r="AB203" i="4" s="1"/>
  <c r="Y201" i="4"/>
  <c r="X201" i="4" s="1"/>
  <c r="S201" i="4"/>
  <c r="R201" i="4" s="1"/>
  <c r="AC201" i="4"/>
  <c r="AB201" i="4" s="1"/>
  <c r="S304" i="4"/>
  <c r="R304" i="4" s="1"/>
  <c r="Y304" i="4"/>
  <c r="X304" i="4" s="1"/>
  <c r="AC304" i="4"/>
  <c r="AB304" i="4" s="1"/>
  <c r="S202" i="4"/>
  <c r="R202" i="4" s="1"/>
  <c r="Y202" i="4"/>
  <c r="X202" i="4" s="1"/>
  <c r="AC202" i="4"/>
  <c r="AB202" i="4" s="1"/>
  <c r="S173" i="4"/>
  <c r="R173" i="4" s="1"/>
  <c r="AC173" i="4"/>
  <c r="AB173" i="4" s="1"/>
  <c r="Y173" i="4"/>
  <c r="X173" i="4" s="1"/>
  <c r="S55" i="4"/>
  <c r="R55" i="4" s="1"/>
  <c r="Y55" i="4"/>
  <c r="X55" i="4" s="1"/>
  <c r="AC55" i="4"/>
  <c r="AB55" i="4" s="1"/>
  <c r="Y275" i="4"/>
  <c r="X275" i="4" s="1"/>
  <c r="S275" i="4"/>
  <c r="R275" i="4" s="1"/>
  <c r="AC275" i="4"/>
  <c r="AB275" i="4" s="1"/>
  <c r="AC187" i="4"/>
  <c r="AB187" i="4" s="1"/>
  <c r="S186" i="4"/>
  <c r="R186" i="4" s="1"/>
  <c r="Y186" i="4"/>
  <c r="X186" i="4" s="1"/>
  <c r="AC186" i="4"/>
  <c r="AB186" i="4" s="1"/>
  <c r="Y187" i="4"/>
  <c r="X187" i="4" s="1"/>
  <c r="S187" i="4"/>
  <c r="R187" i="4" s="1"/>
  <c r="S332" i="4"/>
  <c r="R332" i="4" s="1"/>
  <c r="Y332" i="4"/>
  <c r="X332" i="4" s="1"/>
  <c r="AC332" i="4"/>
  <c r="AB332" i="4" s="1"/>
  <c r="AC277" i="4"/>
  <c r="AB277" i="4" s="1"/>
  <c r="Y277" i="4"/>
  <c r="X277" i="4" s="1"/>
  <c r="S277" i="4"/>
  <c r="R277" i="4" s="1"/>
  <c r="Y334" i="4"/>
  <c r="X334" i="4" s="1"/>
  <c r="S334" i="4"/>
  <c r="R334" i="4" s="1"/>
  <c r="AC334" i="4"/>
  <c r="AB334" i="4" s="1"/>
  <c r="S276" i="4"/>
  <c r="R276" i="4" s="1"/>
  <c r="Y276" i="4"/>
  <c r="X276" i="4" s="1"/>
  <c r="AC276" i="4"/>
  <c r="AB276" i="4" s="1"/>
  <c r="Y303" i="4"/>
  <c r="X303" i="4" s="1"/>
  <c r="AC303" i="4"/>
  <c r="AB303" i="4" s="1"/>
  <c r="S303" i="4"/>
  <c r="R303" i="4" s="1"/>
  <c r="Y135" i="4"/>
  <c r="X135" i="4" s="1"/>
  <c r="S135" i="4"/>
  <c r="R135" i="4" s="1"/>
  <c r="AC135" i="4"/>
  <c r="AB135" i="4" s="1"/>
  <c r="AC54" i="4"/>
  <c r="AB54" i="4" s="1"/>
  <c r="S54" i="4"/>
  <c r="R54" i="4" s="1"/>
  <c r="Y54" i="4"/>
  <c r="X54" i="4" s="1"/>
  <c r="K2" i="8"/>
  <c r="J2" i="8"/>
  <c r="I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U266" i="4"/>
  <c r="U417" i="4"/>
  <c r="U416" i="4"/>
  <c r="U415" i="4"/>
  <c r="U414" i="4"/>
  <c r="U413" i="4"/>
  <c r="U412" i="4"/>
  <c r="U411" i="4"/>
  <c r="U410" i="4"/>
  <c r="U409" i="4"/>
  <c r="U408" i="4"/>
  <c r="U407" i="4"/>
  <c r="U406" i="4"/>
  <c r="U405" i="4"/>
  <c r="U183" i="4"/>
  <c r="U404" i="4"/>
  <c r="U403" i="4"/>
  <c r="U402" i="4"/>
  <c r="U401" i="4"/>
  <c r="U400" i="4"/>
  <c r="U399" i="4"/>
  <c r="U398" i="4"/>
  <c r="U397" i="4"/>
  <c r="U396" i="4"/>
  <c r="U395" i="4"/>
  <c r="U394" i="4"/>
  <c r="U393" i="4"/>
  <c r="U392" i="4"/>
  <c r="AN335" i="4"/>
  <c r="AN82" i="4"/>
  <c r="AN172" i="4"/>
  <c r="AN4" i="4"/>
  <c r="AN22" i="4"/>
  <c r="AN63" i="4"/>
  <c r="AN66" i="4"/>
  <c r="AN213" i="4"/>
  <c r="AN6" i="4"/>
  <c r="AN150" i="4"/>
  <c r="AN175" i="4"/>
  <c r="AN25" i="4"/>
  <c r="AN236" i="4"/>
  <c r="AN19" i="4"/>
  <c r="AN77" i="4"/>
  <c r="AN100" i="4"/>
  <c r="AN336" i="4"/>
  <c r="AN101" i="4"/>
  <c r="AN35" i="4"/>
  <c r="AN215" i="4"/>
  <c r="AN275" i="4"/>
  <c r="AN381" i="4"/>
  <c r="AN282" i="4"/>
  <c r="AN189" i="4"/>
  <c r="AN343" i="4"/>
  <c r="AN11" i="4"/>
  <c r="AN111" i="4"/>
  <c r="AN368" i="4"/>
  <c r="AN365" i="4"/>
  <c r="AN33" i="4"/>
  <c r="AN243" i="4"/>
  <c r="AN117" i="4"/>
  <c r="AN151" i="4"/>
  <c r="AN108" i="4"/>
  <c r="AN346" i="4"/>
  <c r="AN137" i="4"/>
  <c r="AN291" i="4"/>
  <c r="AN46" i="4"/>
  <c r="AN262" i="4"/>
  <c r="AN155" i="4"/>
  <c r="AN178" i="4"/>
  <c r="AN351" i="4"/>
  <c r="AN328" i="4"/>
  <c r="AN113" i="4"/>
  <c r="AN134" i="4"/>
  <c r="AN295" i="4"/>
  <c r="AN269" i="4"/>
  <c r="AN353" i="4"/>
  <c r="AN317" i="4"/>
  <c r="AN311" i="4"/>
  <c r="AN224" i="4"/>
  <c r="AN187" i="4"/>
  <c r="AN162" i="4"/>
  <c r="AN319" i="4"/>
  <c r="AN313" i="4"/>
  <c r="AN279" i="4"/>
  <c r="AN94" i="4"/>
  <c r="AN323" i="4"/>
  <c r="AN58" i="4"/>
  <c r="AN325" i="4"/>
  <c r="AN85" i="4"/>
  <c r="AN300" i="4"/>
  <c r="AN276" i="4"/>
  <c r="AN41" i="4"/>
  <c r="AN107" i="4"/>
  <c r="AN352" i="4"/>
  <c r="AN20" i="4"/>
  <c r="AN118" i="4"/>
  <c r="AN316" i="4"/>
  <c r="AN310" i="4"/>
  <c r="AN273" i="4"/>
  <c r="AN8" i="4"/>
  <c r="AN270" i="4"/>
  <c r="AN120" i="4"/>
  <c r="AN315" i="4"/>
  <c r="AN309" i="4"/>
  <c r="AN294" i="4"/>
  <c r="AN261" i="4"/>
  <c r="AN115" i="4"/>
  <c r="AN287" i="4"/>
  <c r="AN5" i="4"/>
  <c r="AN42" i="4"/>
  <c r="AN83" i="4"/>
  <c r="AN52" i="4"/>
  <c r="AN110" i="4"/>
  <c r="AN293" i="4"/>
  <c r="AN102" i="4"/>
  <c r="AN181" i="4"/>
  <c r="AN64" i="4"/>
  <c r="AN132" i="4"/>
  <c r="AN170" i="4"/>
  <c r="AN140" i="4"/>
  <c r="AN166" i="4"/>
  <c r="AN188" i="4"/>
  <c r="AN145" i="4"/>
  <c r="AN68" i="4"/>
  <c r="AN199" i="4"/>
  <c r="AN10" i="4"/>
  <c r="AN290" i="4"/>
  <c r="AN205" i="4"/>
  <c r="AN7" i="4"/>
  <c r="AN304" i="4"/>
  <c r="AN379" i="4"/>
  <c r="AN207" i="4"/>
  <c r="AN357" i="4"/>
  <c r="AN219" i="4"/>
  <c r="AN179" i="4"/>
  <c r="AN216" i="4"/>
  <c r="AN329" i="4"/>
  <c r="AN106" i="4"/>
  <c r="AN271" i="4"/>
  <c r="AN354" i="4"/>
  <c r="AN242" i="4"/>
  <c r="AN235" i="4"/>
  <c r="AN330" i="4"/>
  <c r="AN292" i="4"/>
  <c r="AN218" i="4"/>
  <c r="AN345" i="4"/>
  <c r="AN43" i="4"/>
  <c r="AN347" i="4"/>
  <c r="AN81" i="4"/>
  <c r="AN15" i="4"/>
  <c r="AN121" i="4"/>
  <c r="AN214" i="4"/>
  <c r="AN204" i="4"/>
  <c r="AN39" i="4"/>
  <c r="AN103" i="4"/>
  <c r="AN59" i="4"/>
  <c r="AN61" i="4"/>
  <c r="AN182" i="4"/>
  <c r="AN229" i="4"/>
  <c r="AN377" i="4"/>
  <c r="AN228" i="4"/>
  <c r="AN116" i="4"/>
  <c r="AN210" i="4"/>
  <c r="AN286" i="4"/>
  <c r="AN363" i="4"/>
  <c r="AN146" i="4"/>
  <c r="AN227" i="4"/>
  <c r="AN303" i="4"/>
  <c r="AN285" i="4"/>
  <c r="AN289" i="4"/>
  <c r="AN250" i="4"/>
  <c r="AN350" i="4"/>
  <c r="AN157" i="4"/>
  <c r="AN298" i="4"/>
  <c r="AN73" i="4"/>
  <c r="AN280" i="4"/>
  <c r="AN263" i="4"/>
  <c r="AN18" i="4"/>
  <c r="AN221" i="4"/>
  <c r="AN201" i="4"/>
  <c r="AN40" i="4"/>
  <c r="AN258" i="4"/>
  <c r="AN173" i="4"/>
  <c r="AN164" i="4"/>
  <c r="AN198" i="4"/>
  <c r="AN257" i="4"/>
  <c r="AN90" i="4"/>
  <c r="AN253" i="4"/>
  <c r="AN308" i="4"/>
  <c r="AN138" i="4"/>
  <c r="AN193" i="4"/>
  <c r="AN306" i="4"/>
  <c r="AN84" i="4"/>
  <c r="AN29" i="4"/>
  <c r="AN337" i="4"/>
  <c r="AN176" i="4"/>
  <c r="AN195" i="4"/>
  <c r="AN284" i="4"/>
  <c r="AN144" i="4"/>
  <c r="AN305" i="4"/>
  <c r="AN259" i="4"/>
  <c r="AN362" i="4"/>
  <c r="AN321" i="4"/>
  <c r="AN75" i="4"/>
  <c r="AN153" i="4"/>
  <c r="AN356" i="4"/>
  <c r="AN211" i="4"/>
  <c r="AN375" i="4"/>
  <c r="AN154" i="4"/>
  <c r="AN348" i="4"/>
  <c r="AN192" i="4"/>
  <c r="AN185" i="4"/>
  <c r="AN247" i="4"/>
  <c r="AN355" i="4"/>
  <c r="AN79" i="4"/>
  <c r="AN142" i="4"/>
  <c r="AN255" i="4"/>
  <c r="AN17" i="4"/>
  <c r="AN32" i="4"/>
  <c r="AN93" i="4"/>
  <c r="AN141" i="4"/>
  <c r="AN23" i="4"/>
  <c r="AN53" i="4"/>
  <c r="AN27" i="4"/>
  <c r="AN148" i="4"/>
  <c r="AN334" i="4"/>
  <c r="AN72" i="4"/>
  <c r="AN54" i="4"/>
  <c r="AN239" i="4"/>
  <c r="AN65" i="4"/>
  <c r="AN161" i="4"/>
  <c r="AN180" i="4"/>
  <c r="AN203" i="4"/>
  <c r="AN339" i="4"/>
  <c r="AN340" i="4"/>
  <c r="AN369" i="4"/>
  <c r="AN341" i="4"/>
  <c r="AN374" i="4"/>
  <c r="AN370" i="4"/>
  <c r="AN371" i="4"/>
  <c r="AN342" i="4"/>
  <c r="AN372" i="4"/>
  <c r="AN373" i="4"/>
  <c r="AN177" i="4"/>
  <c r="AN168" i="4"/>
  <c r="AN318" i="4"/>
  <c r="AN312" i="4"/>
  <c r="AN288" i="4"/>
  <c r="AN232" i="4"/>
  <c r="AN248" i="4"/>
  <c r="AN299" i="4"/>
  <c r="AN123" i="4"/>
  <c r="AN152" i="4"/>
  <c r="AN36" i="4"/>
  <c r="AN326" i="4"/>
  <c r="AN9" i="4"/>
  <c r="AN327" i="4"/>
  <c r="AN267" i="4"/>
  <c r="AN67" i="4"/>
  <c r="AN122" i="4"/>
  <c r="AN358" i="4"/>
  <c r="AN322" i="4"/>
  <c r="AN50" i="4"/>
  <c r="AN265" i="4"/>
  <c r="AN89" i="4"/>
  <c r="AN169" i="4"/>
  <c r="AN149" i="4"/>
  <c r="AN97" i="4"/>
  <c r="AN99" i="4"/>
  <c r="AN194" i="4"/>
  <c r="AN57" i="4"/>
  <c r="AN69" i="4"/>
  <c r="AN47" i="4"/>
  <c r="AN28" i="4"/>
  <c r="AN196" i="4"/>
  <c r="AN80" i="4"/>
  <c r="AN91" i="4"/>
  <c r="AN349" i="4"/>
  <c r="AN160" i="4"/>
  <c r="AN380" i="4"/>
  <c r="AN139" i="4"/>
  <c r="AN234" i="4"/>
  <c r="AN226" i="4"/>
  <c r="AN71" i="4"/>
  <c r="AN223" i="4"/>
  <c r="AN70" i="4"/>
  <c r="AN12" i="4"/>
  <c r="AN51" i="4"/>
  <c r="AN277" i="4"/>
  <c r="AN45" i="4"/>
  <c r="AN30" i="4"/>
  <c r="AN48" i="4"/>
  <c r="AN220" i="4"/>
  <c r="AN76" i="4"/>
  <c r="AN246" i="4"/>
  <c r="AN163" i="4"/>
  <c r="AN167" i="4"/>
  <c r="AN112" i="4"/>
  <c r="AN114" i="4"/>
  <c r="AN14" i="4"/>
  <c r="AN206" i="4"/>
  <c r="AN245" i="4"/>
  <c r="AN225" i="4"/>
  <c r="AN333" i="4"/>
  <c r="AN366" i="4"/>
  <c r="AN62" i="4"/>
  <c r="AN95" i="4"/>
  <c r="AN136" i="4"/>
  <c r="AN359" i="4"/>
  <c r="AN55" i="4"/>
  <c r="AN156" i="4"/>
  <c r="AN364" i="4"/>
  <c r="AN251" i="4"/>
  <c r="AN252" i="4"/>
  <c r="AN244" i="4"/>
  <c r="AN241" i="4"/>
  <c r="AN367" i="4"/>
  <c r="AN37" i="4"/>
  <c r="AN268" i="4"/>
  <c r="AN378" i="4"/>
  <c r="AN74" i="4"/>
  <c r="AN159" i="4"/>
  <c r="AN230" i="4"/>
  <c r="AN256" i="4"/>
  <c r="AN49" i="4"/>
  <c r="AN133" i="4"/>
  <c r="AN158" i="4"/>
  <c r="AN222" i="4"/>
  <c r="AN264" i="4"/>
  <c r="AN238" i="4"/>
  <c r="AN382" i="4"/>
  <c r="AN38" i="4"/>
  <c r="AN190" i="4"/>
  <c r="AN186" i="4"/>
  <c r="AN78" i="4"/>
  <c r="AN96" i="4"/>
  <c r="AN34" i="4"/>
  <c r="AN44" i="4"/>
  <c r="AN392" i="4"/>
  <c r="AN393" i="4"/>
  <c r="AN394" i="4"/>
  <c r="AN395" i="4"/>
  <c r="AN396" i="4"/>
  <c r="AN397" i="4"/>
  <c r="AN398" i="4"/>
  <c r="AN399" i="4"/>
  <c r="AN400" i="4"/>
  <c r="AN401" i="4"/>
  <c r="AN402" i="4"/>
  <c r="AN403" i="4"/>
  <c r="AN404" i="4"/>
  <c r="AN40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31" i="4"/>
  <c r="AN233" i="4"/>
  <c r="AN104" i="4"/>
  <c r="AN209" i="4"/>
  <c r="AN13" i="4"/>
  <c r="AN324" i="4"/>
  <c r="AN301" i="4"/>
  <c r="AN320" i="4"/>
  <c r="AN314" i="4"/>
  <c r="AN266" i="4"/>
  <c r="AN254" i="4"/>
  <c r="AN165" i="4"/>
  <c r="AN56" i="4"/>
  <c r="AN296" i="4"/>
  <c r="AN260" i="4"/>
  <c r="AN98" i="4"/>
  <c r="AN231" i="4"/>
  <c r="AN174" i="4"/>
  <c r="AN184" i="4"/>
  <c r="AN135" i="4"/>
  <c r="AN124" i="4"/>
  <c r="AN191" i="4"/>
  <c r="AN21" i="4"/>
  <c r="AN86" i="4"/>
  <c r="AN376" i="4"/>
  <c r="AN297" i="4"/>
  <c r="AN129" i="4"/>
  <c r="AN130" i="4"/>
  <c r="AN131" i="4"/>
  <c r="AN307" i="4"/>
  <c r="AN143" i="4"/>
  <c r="AN237" i="4"/>
  <c r="AN240" i="4"/>
  <c r="AN26" i="4"/>
  <c r="AN278" i="4"/>
  <c r="AN202" i="4"/>
  <c r="AN212" i="4"/>
  <c r="AN109" i="4"/>
  <c r="AN338" i="4"/>
  <c r="AN2" i="4"/>
  <c r="AN208" i="4"/>
  <c r="AN197" i="4"/>
  <c r="AN147" i="4"/>
  <c r="AN16" i="4"/>
  <c r="AN360" i="4"/>
  <c r="AN344" i="4"/>
  <c r="AN283" i="4"/>
  <c r="AN272" i="4"/>
  <c r="AN92" i="4"/>
  <c r="AN274" i="4"/>
  <c r="AN200" i="4"/>
  <c r="AN126" i="4"/>
  <c r="AN125" i="4"/>
  <c r="AN127" i="4"/>
  <c r="AN128" i="4"/>
  <c r="AN24" i="4"/>
  <c r="AN217" i="4"/>
  <c r="AN361" i="4"/>
  <c r="AN87" i="4"/>
  <c r="AN60" i="4"/>
  <c r="AN171" i="4"/>
  <c r="AN183" i="4"/>
  <c r="AN331" i="4"/>
  <c r="AN119" i="4"/>
  <c r="AN3" i="4"/>
  <c r="AN281" i="4"/>
  <c r="AN105" i="4"/>
  <c r="AN88" i="4"/>
  <c r="AN249" i="4"/>
  <c r="AN302" i="4"/>
  <c r="AN386" i="4"/>
  <c r="AN387" i="4"/>
  <c r="AN388" i="4"/>
  <c r="AN384" i="4"/>
  <c r="AN385" i="4"/>
  <c r="AN383" i="4"/>
  <c r="AN389" i="4"/>
  <c r="AN418" i="4"/>
  <c r="AN390" i="4"/>
  <c r="AN391" i="4"/>
  <c r="AN421" i="4"/>
  <c r="AN422" i="4"/>
  <c r="AN420" i="4"/>
  <c r="AN419" i="4"/>
  <c r="AN423" i="4"/>
  <c r="AN424" i="4"/>
  <c r="AN425" i="4"/>
  <c r="AN426" i="4"/>
  <c r="AN427" i="4"/>
  <c r="AN428" i="4"/>
  <c r="AN429" i="4"/>
  <c r="AN430" i="4"/>
  <c r="AN431" i="4"/>
  <c r="AN432" i="4"/>
  <c r="AN433" i="4"/>
  <c r="AN434" i="4"/>
  <c r="AN435" i="4"/>
  <c r="AN436" i="4"/>
  <c r="AN437" i="4"/>
  <c r="AN438" i="4"/>
  <c r="AN439" i="4"/>
  <c r="AN440" i="4"/>
  <c r="AN441" i="4"/>
  <c r="AN442" i="4"/>
  <c r="AN443" i="4"/>
  <c r="AN444" i="4"/>
  <c r="AN445" i="4"/>
  <c r="AN446" i="4"/>
  <c r="AN447" i="4"/>
  <c r="AN448" i="4"/>
  <c r="AN449" i="4"/>
  <c r="AN450" i="4"/>
  <c r="AN451" i="4"/>
  <c r="AN452" i="4"/>
  <c r="AN453" i="4"/>
  <c r="AN454" i="4"/>
  <c r="AN455" i="4"/>
  <c r="AN456" i="4"/>
  <c r="AN457" i="4"/>
  <c r="AN458" i="4"/>
  <c r="AN459" i="4"/>
  <c r="AN460" i="4"/>
  <c r="AN461" i="4"/>
  <c r="AN462" i="4"/>
  <c r="AN463" i="4"/>
  <c r="AN464" i="4"/>
  <c r="AN465" i="4"/>
  <c r="AN466" i="4"/>
  <c r="AN467" i="4"/>
  <c r="AN468" i="4"/>
  <c r="AN469" i="4"/>
  <c r="AN470" i="4"/>
  <c r="AN471" i="4"/>
  <c r="AN472" i="4"/>
  <c r="AN473" i="4"/>
  <c r="AN474" i="4"/>
  <c r="AN475" i="4"/>
  <c r="AN476" i="4"/>
  <c r="AN477" i="4"/>
  <c r="AN478" i="4"/>
  <c r="AN479" i="4"/>
  <c r="AN480" i="4"/>
  <c r="AN481" i="4"/>
  <c r="AN482" i="4"/>
  <c r="AN483" i="4"/>
  <c r="AN484" i="4"/>
  <c r="AN485" i="4"/>
  <c r="AN486" i="4"/>
  <c r="AN332" i="4"/>
  <c r="U419" i="4"/>
  <c r="U420" i="4"/>
  <c r="U422" i="4"/>
  <c r="U421" i="4"/>
  <c r="U391" i="4"/>
  <c r="U390" i="4"/>
  <c r="U418" i="4"/>
  <c r="U389" i="4"/>
  <c r="U383" i="4"/>
  <c r="U385" i="4"/>
  <c r="U384" i="4"/>
  <c r="U388" i="4"/>
  <c r="U387" i="4"/>
  <c r="U386" i="4"/>
  <c r="U302" i="4"/>
  <c r="U249" i="4"/>
  <c r="U88" i="4"/>
  <c r="U105" i="4"/>
  <c r="U3" i="4"/>
  <c r="U119" i="4"/>
  <c r="U331" i="4"/>
  <c r="U171" i="4"/>
  <c r="U60" i="4"/>
  <c r="U87" i="4"/>
  <c r="U361" i="4"/>
  <c r="U217" i="4"/>
  <c r="U24" i="4"/>
  <c r="U128" i="4"/>
  <c r="U127" i="4"/>
  <c r="U125" i="4"/>
  <c r="U126" i="4"/>
  <c r="U200" i="4"/>
  <c r="U274" i="4"/>
  <c r="U92" i="4"/>
  <c r="U272" i="4"/>
  <c r="U283" i="4"/>
  <c r="U344" i="4"/>
  <c r="U360" i="4"/>
  <c r="U16" i="4"/>
  <c r="U147" i="4"/>
  <c r="U197" i="4"/>
  <c r="U208" i="4"/>
  <c r="U2" i="4"/>
  <c r="U338" i="4"/>
  <c r="U109" i="4"/>
  <c r="U212" i="4"/>
  <c r="U202" i="4"/>
  <c r="U26" i="4"/>
  <c r="U240" i="4"/>
  <c r="U237" i="4"/>
  <c r="U143" i="4"/>
  <c r="U307" i="4"/>
  <c r="U131" i="4"/>
  <c r="U130" i="4"/>
  <c r="U129" i="4"/>
  <c r="U297" i="4"/>
  <c r="U376" i="4"/>
  <c r="U86" i="4"/>
  <c r="U21" i="4"/>
  <c r="U191" i="4"/>
  <c r="U124" i="4"/>
  <c r="U135" i="4"/>
  <c r="U184" i="4"/>
  <c r="U174" i="4"/>
  <c r="U231" i="4"/>
  <c r="U98" i="4"/>
  <c r="U260" i="4"/>
  <c r="U296" i="4"/>
  <c r="U56" i="4"/>
  <c r="U165" i="4"/>
  <c r="U254" i="4"/>
  <c r="U314" i="4"/>
  <c r="U320" i="4"/>
  <c r="U301" i="4"/>
  <c r="U324" i="4"/>
  <c r="U13" i="4"/>
  <c r="U209" i="4"/>
  <c r="U104" i="4"/>
  <c r="U233" i="4"/>
  <c r="U31" i="4"/>
  <c r="U44" i="4"/>
  <c r="U34" i="4"/>
  <c r="U96" i="4"/>
  <c r="U78" i="4"/>
  <c r="U186" i="4"/>
  <c r="U190" i="4"/>
  <c r="U38" i="4"/>
  <c r="U382" i="4"/>
  <c r="U238" i="4"/>
  <c r="U264" i="4"/>
  <c r="U222" i="4"/>
  <c r="U158" i="4"/>
  <c r="U133" i="4"/>
  <c r="U49" i="4"/>
  <c r="U256" i="4"/>
  <c r="U230" i="4"/>
  <c r="U159" i="4"/>
  <c r="U74" i="4"/>
  <c r="U378" i="4"/>
  <c r="U268" i="4"/>
  <c r="U37" i="4"/>
  <c r="U367" i="4"/>
  <c r="U241" i="4"/>
  <c r="U244" i="4"/>
  <c r="U252" i="4"/>
  <c r="U251" i="4"/>
  <c r="U364" i="4"/>
  <c r="U156" i="4"/>
  <c r="U55" i="4"/>
  <c r="U359" i="4"/>
  <c r="U136" i="4"/>
  <c r="U95" i="4"/>
  <c r="U62" i="4"/>
  <c r="U366" i="4"/>
  <c r="U333" i="4"/>
  <c r="U225" i="4"/>
  <c r="U245" i="4"/>
  <c r="U206" i="4"/>
  <c r="U14" i="4"/>
  <c r="U114" i="4"/>
  <c r="U112" i="4"/>
  <c r="U167" i="4"/>
  <c r="U163" i="4"/>
  <c r="U246" i="4"/>
  <c r="U76" i="4"/>
  <c r="U220" i="4"/>
  <c r="U48" i="4"/>
  <c r="U30" i="4"/>
  <c r="U45" i="4"/>
  <c r="U277" i="4"/>
  <c r="U51" i="4"/>
  <c r="U12" i="4"/>
  <c r="U70" i="4"/>
  <c r="U223" i="4"/>
  <c r="U71" i="4"/>
  <c r="U226" i="4"/>
  <c r="U234" i="4"/>
  <c r="U139" i="4"/>
  <c r="U380" i="4"/>
  <c r="U160" i="4"/>
  <c r="U349" i="4"/>
  <c r="U91" i="4"/>
  <c r="U80" i="4"/>
  <c r="U196" i="4"/>
  <c r="U28" i="4"/>
  <c r="U47" i="4"/>
  <c r="U69" i="4"/>
  <c r="U57" i="4"/>
  <c r="U194" i="4"/>
  <c r="U99" i="4"/>
  <c r="U97" i="4"/>
  <c r="U149" i="4"/>
  <c r="U169" i="4"/>
  <c r="U89" i="4"/>
  <c r="U265" i="4"/>
  <c r="U50" i="4"/>
  <c r="U322" i="4"/>
  <c r="U358" i="4"/>
  <c r="U122" i="4"/>
  <c r="U67" i="4"/>
  <c r="U267" i="4"/>
  <c r="U327" i="4"/>
  <c r="U9" i="4"/>
  <c r="U326" i="4"/>
  <c r="U36" i="4"/>
  <c r="U152" i="4"/>
  <c r="U123" i="4"/>
  <c r="U299" i="4"/>
  <c r="U248" i="4"/>
  <c r="U232" i="4"/>
  <c r="U288" i="4"/>
  <c r="U312" i="4"/>
  <c r="U318" i="4"/>
  <c r="U168" i="4"/>
  <c r="U177" i="4"/>
  <c r="U373" i="4"/>
  <c r="U372" i="4"/>
  <c r="U342" i="4"/>
  <c r="U371" i="4"/>
  <c r="U370" i="4"/>
  <c r="U374" i="4"/>
  <c r="U341" i="4"/>
  <c r="U369" i="4"/>
  <c r="U340" i="4"/>
  <c r="U339" i="4"/>
  <c r="U203" i="4"/>
  <c r="U180" i="4"/>
  <c r="U161" i="4"/>
  <c r="U65" i="4"/>
  <c r="U239" i="4"/>
  <c r="U54" i="4"/>
  <c r="U72" i="4"/>
  <c r="U334" i="4"/>
  <c r="U148" i="4"/>
  <c r="U27" i="4"/>
  <c r="U53" i="4"/>
  <c r="U23" i="4"/>
  <c r="U141" i="4"/>
  <c r="U93" i="4"/>
  <c r="U32" i="4"/>
  <c r="U17" i="4"/>
  <c r="U255" i="4"/>
  <c r="U142" i="4"/>
  <c r="U79" i="4"/>
  <c r="U355" i="4"/>
  <c r="U247" i="4"/>
  <c r="U185" i="4"/>
  <c r="U192" i="4"/>
  <c r="U348" i="4"/>
  <c r="U154" i="4"/>
  <c r="U375" i="4"/>
  <c r="U211" i="4"/>
  <c r="U356" i="4"/>
  <c r="U153" i="4"/>
  <c r="U75" i="4"/>
  <c r="U321" i="4"/>
  <c r="U362" i="4"/>
  <c r="U259" i="4"/>
  <c r="U305" i="4"/>
  <c r="U144" i="4"/>
  <c r="U284" i="4"/>
  <c r="U195" i="4"/>
  <c r="U176" i="4"/>
  <c r="U337" i="4"/>
  <c r="U29" i="4"/>
  <c r="U84" i="4"/>
  <c r="U306" i="4"/>
  <c r="U193" i="4"/>
  <c r="U138" i="4"/>
  <c r="U308" i="4"/>
  <c r="U253" i="4"/>
  <c r="U90" i="4"/>
  <c r="U257" i="4"/>
  <c r="U198" i="4"/>
  <c r="U164" i="4"/>
  <c r="U173" i="4"/>
  <c r="U258" i="4"/>
  <c r="U40" i="4"/>
  <c r="U201" i="4"/>
  <c r="U221" i="4"/>
  <c r="U18" i="4"/>
  <c r="U263" i="4"/>
  <c r="U73" i="4"/>
  <c r="U298" i="4"/>
  <c r="U157" i="4"/>
  <c r="U350" i="4"/>
  <c r="U250" i="4"/>
  <c r="U289" i="4"/>
  <c r="U285" i="4"/>
  <c r="U303" i="4"/>
  <c r="U227" i="4"/>
  <c r="U146" i="4"/>
  <c r="U363" i="4"/>
  <c r="U210" i="4"/>
  <c r="U116" i="4"/>
  <c r="U228" i="4"/>
  <c r="U377" i="4"/>
  <c r="U229" i="4"/>
  <c r="U182" i="4"/>
  <c r="U61" i="4"/>
  <c r="U59" i="4"/>
  <c r="U103" i="4"/>
  <c r="U39" i="4"/>
  <c r="U204" i="4"/>
  <c r="U214" i="4"/>
  <c r="U121" i="4"/>
  <c r="U15" i="4"/>
  <c r="U81" i="4"/>
  <c r="U347" i="4"/>
  <c r="U43" i="4"/>
  <c r="U345" i="4"/>
  <c r="U218" i="4"/>
  <c r="U292" i="4"/>
  <c r="U330" i="4"/>
  <c r="U235" i="4"/>
  <c r="U242" i="4"/>
  <c r="U354" i="4"/>
  <c r="U271" i="4"/>
  <c r="U106" i="4"/>
  <c r="U329" i="4"/>
  <c r="U216" i="4"/>
  <c r="U179" i="4"/>
  <c r="U219" i="4"/>
  <c r="U357" i="4"/>
  <c r="U207" i="4"/>
  <c r="U379" i="4"/>
  <c r="U304" i="4"/>
  <c r="U7" i="4"/>
  <c r="U205" i="4"/>
  <c r="U290" i="4"/>
  <c r="U10" i="4"/>
  <c r="U199" i="4"/>
  <c r="U68" i="4"/>
  <c r="U145" i="4"/>
  <c r="U188" i="4"/>
  <c r="U166" i="4"/>
  <c r="U140" i="4"/>
  <c r="U170" i="4"/>
  <c r="U132" i="4"/>
  <c r="U64" i="4"/>
  <c r="U181" i="4"/>
  <c r="U102" i="4"/>
  <c r="U293" i="4"/>
  <c r="U110" i="4"/>
  <c r="U52" i="4"/>
  <c r="U83" i="4"/>
  <c r="U42" i="4"/>
  <c r="U5" i="4"/>
  <c r="U287" i="4"/>
  <c r="U115" i="4"/>
  <c r="U261" i="4"/>
  <c r="U294" i="4"/>
  <c r="U309" i="4"/>
  <c r="U315" i="4"/>
  <c r="U120" i="4"/>
  <c r="U270" i="4"/>
  <c r="U8" i="4"/>
  <c r="U273" i="4"/>
  <c r="U310" i="4"/>
  <c r="U316" i="4"/>
  <c r="U118" i="4"/>
  <c r="U20" i="4"/>
  <c r="U352" i="4"/>
  <c r="U107" i="4"/>
  <c r="U41" i="4"/>
  <c r="U276" i="4"/>
  <c r="U300" i="4"/>
  <c r="U85" i="4"/>
  <c r="U325" i="4"/>
  <c r="U58" i="4"/>
  <c r="U323" i="4"/>
  <c r="U94" i="4"/>
  <c r="U279" i="4"/>
  <c r="U162" i="4"/>
  <c r="U187" i="4"/>
  <c r="U224" i="4"/>
  <c r="U311" i="4"/>
  <c r="U317" i="4"/>
  <c r="U353" i="4"/>
  <c r="U269" i="4"/>
  <c r="U295" i="4"/>
  <c r="U134" i="4"/>
  <c r="U113" i="4"/>
  <c r="U328" i="4"/>
  <c r="U351" i="4"/>
  <c r="U178" i="4"/>
  <c r="U155" i="4"/>
  <c r="U262" i="4"/>
  <c r="U46" i="4"/>
  <c r="U291" i="4"/>
  <c r="U137" i="4"/>
  <c r="U346" i="4"/>
  <c r="U108" i="4"/>
  <c r="U151" i="4"/>
  <c r="U117" i="4"/>
  <c r="U243" i="4"/>
  <c r="U33" i="4"/>
  <c r="U365" i="4"/>
  <c r="U368" i="4"/>
  <c r="U111" i="4"/>
  <c r="U11" i="4"/>
  <c r="U343" i="4"/>
  <c r="U189" i="4"/>
  <c r="U282" i="4"/>
  <c r="U381" i="4"/>
  <c r="U275" i="4"/>
  <c r="U215" i="4"/>
  <c r="U35" i="4"/>
  <c r="U101" i="4"/>
  <c r="U336" i="4"/>
  <c r="U100" i="4"/>
  <c r="U77" i="4"/>
  <c r="U19" i="4"/>
  <c r="U236" i="4"/>
  <c r="U25" i="4"/>
  <c r="U175" i="4"/>
  <c r="U150" i="4"/>
  <c r="U6" i="4"/>
  <c r="U213" i="4"/>
  <c r="U66" i="4"/>
  <c r="U63" i="4"/>
  <c r="U22" i="4"/>
  <c r="U4" i="4"/>
  <c r="U172" i="4"/>
  <c r="U82" i="4"/>
  <c r="U335" i="4"/>
  <c r="U332" i="4"/>
  <c r="AJ295" i="4"/>
  <c r="AJ269" i="4"/>
  <c r="AJ353" i="4"/>
  <c r="AJ317" i="4"/>
  <c r="AJ311" i="4"/>
  <c r="AJ224" i="4"/>
  <c r="AJ187" i="4"/>
  <c r="AJ162" i="4"/>
  <c r="AJ319" i="4"/>
  <c r="AJ313" i="4"/>
  <c r="AJ58" i="4"/>
  <c r="AJ300" i="4"/>
  <c r="AJ276" i="4"/>
  <c r="AJ41" i="4"/>
  <c r="AJ352" i="4"/>
  <c r="AJ20" i="4"/>
  <c r="AJ273" i="4"/>
  <c r="AJ270" i="4"/>
  <c r="AJ294" i="4"/>
  <c r="AJ261" i="4"/>
  <c r="AJ115" i="4"/>
  <c r="AJ287" i="4"/>
  <c r="AJ5" i="4"/>
  <c r="AJ42" i="4"/>
  <c r="AJ83" i="4"/>
  <c r="AJ52" i="4"/>
  <c r="AJ293" i="4"/>
  <c r="AJ102" i="4"/>
  <c r="AJ181" i="4"/>
  <c r="AJ132" i="4"/>
  <c r="AJ140" i="4"/>
  <c r="AJ166" i="4"/>
  <c r="AJ188" i="4"/>
  <c r="AJ68" i="4"/>
  <c r="AJ10" i="4"/>
  <c r="AJ290" i="4"/>
  <c r="AJ205" i="4"/>
  <c r="AJ7" i="4"/>
  <c r="AJ304" i="4"/>
  <c r="AJ379" i="4"/>
  <c r="AJ357" i="4"/>
  <c r="AJ219" i="4"/>
  <c r="AJ179" i="4"/>
  <c r="AJ216" i="4"/>
  <c r="AJ329" i="4"/>
  <c r="AJ271" i="4"/>
  <c r="AJ242" i="4"/>
  <c r="AJ235" i="4"/>
  <c r="AJ330" i="4"/>
  <c r="AJ292" i="4"/>
  <c r="AJ218" i="4"/>
  <c r="AJ345" i="4"/>
  <c r="AJ43" i="4"/>
  <c r="AJ347" i="4"/>
  <c r="AJ15" i="4"/>
  <c r="AJ214" i="4"/>
  <c r="AJ204" i="4"/>
  <c r="AJ39" i="4"/>
  <c r="AJ103" i="4"/>
  <c r="AJ59" i="4"/>
  <c r="AJ61" i="4"/>
  <c r="AJ182" i="4"/>
  <c r="AJ229" i="4"/>
  <c r="AJ377" i="4"/>
  <c r="AJ228" i="4"/>
  <c r="AJ227" i="4"/>
  <c r="AJ303" i="4"/>
  <c r="AJ289" i="4"/>
  <c r="AJ250" i="4"/>
  <c r="AJ350" i="4"/>
  <c r="AJ157" i="4"/>
  <c r="AJ298" i="4"/>
  <c r="AJ73" i="4"/>
  <c r="AJ263" i="4"/>
  <c r="AJ18" i="4"/>
  <c r="AJ221" i="4"/>
  <c r="AJ201" i="4"/>
  <c r="AJ258" i="4"/>
  <c r="AJ173" i="4"/>
  <c r="AJ164" i="4"/>
  <c r="AJ257" i="4"/>
  <c r="AJ253" i="4"/>
  <c r="AJ308" i="4"/>
  <c r="AJ138" i="4"/>
  <c r="AJ306" i="4"/>
  <c r="AJ84" i="4"/>
  <c r="AJ29" i="4"/>
  <c r="AJ176" i="4"/>
  <c r="AJ144" i="4"/>
  <c r="AJ305" i="4"/>
  <c r="AJ259" i="4"/>
  <c r="AJ362" i="4"/>
  <c r="AJ75" i="4"/>
  <c r="AJ211" i="4"/>
  <c r="AJ375" i="4"/>
  <c r="AJ154" i="4"/>
  <c r="AJ348" i="4"/>
  <c r="AJ185" i="4"/>
  <c r="AJ247" i="4"/>
  <c r="AJ79" i="4"/>
  <c r="AJ142" i="4"/>
  <c r="AJ255" i="4"/>
  <c r="AJ17" i="4"/>
  <c r="AJ32" i="4"/>
  <c r="AJ93" i="4"/>
  <c r="AJ141" i="4"/>
  <c r="AJ23" i="4"/>
  <c r="AJ53" i="4"/>
  <c r="AJ27" i="4"/>
  <c r="AJ148" i="4"/>
  <c r="AJ334" i="4"/>
  <c r="AJ72" i="4"/>
  <c r="AJ54" i="4"/>
  <c r="AJ239" i="4"/>
  <c r="AJ65" i="4"/>
  <c r="AJ161" i="4"/>
  <c r="AJ180" i="4"/>
  <c r="AJ203" i="4"/>
  <c r="AJ369" i="4"/>
  <c r="AJ374" i="4"/>
  <c r="AJ370" i="4"/>
  <c r="AJ371" i="4"/>
  <c r="AJ372" i="4"/>
  <c r="AJ373" i="4"/>
  <c r="AJ177" i="4"/>
  <c r="AJ288" i="4"/>
  <c r="AJ232" i="4"/>
  <c r="AJ248" i="4"/>
  <c r="AJ299" i="4"/>
  <c r="AJ36" i="4"/>
  <c r="AJ9" i="4"/>
  <c r="AJ267" i="4"/>
  <c r="AJ67" i="4"/>
  <c r="AJ358" i="4"/>
  <c r="AJ50" i="4"/>
  <c r="AJ265" i="4"/>
  <c r="AJ149" i="4"/>
  <c r="AJ69" i="4"/>
  <c r="AJ47" i="4"/>
  <c r="AJ28" i="4"/>
  <c r="AJ80" i="4"/>
  <c r="AJ91" i="4"/>
  <c r="AJ349" i="4"/>
  <c r="AJ160" i="4"/>
  <c r="AJ380" i="4"/>
  <c r="AJ139" i="4"/>
  <c r="AJ234" i="4"/>
  <c r="AJ226" i="4"/>
  <c r="AJ71" i="4"/>
  <c r="AJ223" i="4"/>
  <c r="AJ12" i="4"/>
  <c r="AJ51" i="4"/>
  <c r="AJ277" i="4"/>
  <c r="AJ45" i="4"/>
  <c r="AJ30" i="4"/>
  <c r="AJ220" i="4"/>
  <c r="AJ76" i="4"/>
  <c r="AJ246" i="4"/>
  <c r="AJ163" i="4"/>
  <c r="AJ114" i="4"/>
  <c r="AJ14" i="4"/>
  <c r="AJ206" i="4"/>
  <c r="AJ245" i="4"/>
  <c r="AJ225" i="4"/>
  <c r="AJ333" i="4"/>
  <c r="AJ62" i="4"/>
  <c r="AJ95" i="4"/>
  <c r="AJ136" i="4"/>
  <c r="AJ359" i="4"/>
  <c r="AJ55" i="4"/>
  <c r="AJ156" i="4"/>
  <c r="AJ251" i="4"/>
  <c r="AJ252" i="4"/>
  <c r="AJ244" i="4"/>
  <c r="AJ241" i="4"/>
  <c r="AJ37" i="4"/>
  <c r="AJ268" i="4"/>
  <c r="AJ378" i="4"/>
  <c r="AJ74" i="4"/>
  <c r="AJ159" i="4"/>
  <c r="AJ230" i="4"/>
  <c r="AJ256" i="4"/>
  <c r="AJ49" i="4"/>
  <c r="AJ133" i="4"/>
  <c r="AJ158" i="4"/>
  <c r="AJ222" i="4"/>
  <c r="AJ264" i="4"/>
  <c r="AJ238" i="4"/>
  <c r="AJ382" i="4"/>
  <c r="AJ38" i="4"/>
  <c r="AJ190" i="4"/>
  <c r="AJ186" i="4"/>
  <c r="AJ34" i="4"/>
  <c r="AJ392" i="4"/>
  <c r="AJ393" i="4"/>
  <c r="AJ394" i="4"/>
  <c r="AJ395" i="4"/>
  <c r="AJ396" i="4"/>
  <c r="AJ397" i="4"/>
  <c r="AJ398" i="4"/>
  <c r="AJ399" i="4"/>
  <c r="AJ400" i="4"/>
  <c r="AJ401" i="4"/>
  <c r="AJ402" i="4"/>
  <c r="AJ403" i="4"/>
  <c r="AJ404" i="4"/>
  <c r="AJ405" i="4"/>
  <c r="AJ406" i="4"/>
  <c r="AJ407" i="4"/>
  <c r="AJ408" i="4"/>
  <c r="AJ409" i="4"/>
  <c r="AJ410" i="4"/>
  <c r="AJ411" i="4"/>
  <c r="AJ412" i="4"/>
  <c r="AJ413" i="4"/>
  <c r="AJ414" i="4"/>
  <c r="AJ415" i="4"/>
  <c r="AJ416" i="4"/>
  <c r="AJ417" i="4"/>
  <c r="AJ233" i="4"/>
  <c r="AJ104" i="4"/>
  <c r="AJ13" i="4"/>
  <c r="AJ301" i="4"/>
  <c r="AJ266" i="4"/>
  <c r="AJ254" i="4"/>
  <c r="AJ165" i="4"/>
  <c r="AJ56" i="4"/>
  <c r="AJ296" i="4"/>
  <c r="AJ260" i="4"/>
  <c r="AJ231" i="4"/>
  <c r="AJ174" i="4"/>
  <c r="AJ184" i="4"/>
  <c r="AJ135" i="4"/>
  <c r="AJ21" i="4"/>
  <c r="AJ86" i="4"/>
  <c r="AJ376" i="4"/>
  <c r="AJ297" i="4"/>
  <c r="AJ129" i="4"/>
  <c r="AJ130" i="4"/>
  <c r="AJ131" i="4"/>
  <c r="AJ307" i="4"/>
  <c r="AJ143" i="4"/>
  <c r="AJ237" i="4"/>
  <c r="AJ240" i="4"/>
  <c r="AJ26" i="4"/>
  <c r="AJ202" i="4"/>
  <c r="AJ212" i="4"/>
  <c r="AJ2" i="4"/>
  <c r="AJ16" i="4"/>
  <c r="AJ360" i="4"/>
  <c r="AJ344" i="4"/>
  <c r="AJ272" i="4"/>
  <c r="AJ274" i="4"/>
  <c r="AJ126" i="4"/>
  <c r="AJ125" i="4"/>
  <c r="AJ127" i="4"/>
  <c r="AJ128" i="4"/>
  <c r="AJ24" i="4"/>
  <c r="AJ217" i="4"/>
  <c r="AJ361" i="4"/>
  <c r="AJ87" i="4"/>
  <c r="AJ60" i="4"/>
  <c r="AJ183" i="4"/>
  <c r="AJ331" i="4"/>
  <c r="AJ3" i="4"/>
  <c r="AJ88" i="4"/>
  <c r="AJ249" i="4"/>
  <c r="AJ30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AO457" i="4" s="1"/>
  <c r="R458" i="4"/>
  <c r="AO458" i="4" s="1"/>
  <c r="R459" i="4"/>
  <c r="AO459" i="4" s="1"/>
  <c r="R460" i="4"/>
  <c r="AO460" i="4" s="1"/>
  <c r="R461" i="4"/>
  <c r="AO461" i="4" s="1"/>
  <c r="R462" i="4"/>
  <c r="AO462" i="4" s="1"/>
  <c r="R463" i="4"/>
  <c r="AO463" i="4" s="1"/>
  <c r="AR335" i="4"/>
  <c r="AR82" i="4"/>
  <c r="AR172" i="4"/>
  <c r="AR4" i="4"/>
  <c r="AR22" i="4"/>
  <c r="AR63" i="4"/>
  <c r="AR66" i="4"/>
  <c r="AR213" i="4"/>
  <c r="AR6" i="4"/>
  <c r="AR150" i="4"/>
  <c r="AR175" i="4"/>
  <c r="AR25" i="4"/>
  <c r="AR236" i="4"/>
  <c r="AR19" i="4"/>
  <c r="AR77" i="4"/>
  <c r="AR100" i="4"/>
  <c r="AR336" i="4"/>
  <c r="AR101" i="4"/>
  <c r="AR35" i="4"/>
  <c r="AR215" i="4"/>
  <c r="AR275" i="4"/>
  <c r="AR381" i="4"/>
  <c r="AR282" i="4"/>
  <c r="AR189" i="4"/>
  <c r="AR343" i="4"/>
  <c r="AR11" i="4"/>
  <c r="AR111" i="4"/>
  <c r="AR368" i="4"/>
  <c r="AR365" i="4"/>
  <c r="AR33" i="4"/>
  <c r="AR243" i="4"/>
  <c r="AR117" i="4"/>
  <c r="AR151" i="4"/>
  <c r="AR108" i="4"/>
  <c r="AR346" i="4"/>
  <c r="AR137" i="4"/>
  <c r="AR291" i="4"/>
  <c r="AR46" i="4"/>
  <c r="AR262" i="4"/>
  <c r="AR155" i="4"/>
  <c r="AR178" i="4"/>
  <c r="AR351" i="4"/>
  <c r="AR328" i="4"/>
  <c r="AR113" i="4"/>
  <c r="AR134" i="4"/>
  <c r="AR295" i="4"/>
  <c r="AR269" i="4"/>
  <c r="AR353" i="4"/>
  <c r="AR317" i="4"/>
  <c r="AR311" i="4"/>
  <c r="AR224" i="4"/>
  <c r="AR187" i="4"/>
  <c r="AR162" i="4"/>
  <c r="AR319" i="4"/>
  <c r="AR313" i="4"/>
  <c r="AR279" i="4"/>
  <c r="AR94" i="4"/>
  <c r="AR323" i="4"/>
  <c r="AR58" i="4"/>
  <c r="AR325" i="4"/>
  <c r="AR85" i="4"/>
  <c r="AR300" i="4"/>
  <c r="AR276" i="4"/>
  <c r="AR41" i="4"/>
  <c r="AR107" i="4"/>
  <c r="AR352" i="4"/>
  <c r="AR20" i="4"/>
  <c r="AR118" i="4"/>
  <c r="AR316" i="4"/>
  <c r="AR310" i="4"/>
  <c r="AR273" i="4"/>
  <c r="AR8" i="4"/>
  <c r="AR270" i="4"/>
  <c r="AR120" i="4"/>
  <c r="AR315" i="4"/>
  <c r="AR309" i="4"/>
  <c r="AR294" i="4"/>
  <c r="AR261" i="4"/>
  <c r="AR115" i="4"/>
  <c r="AR287" i="4"/>
  <c r="AR5" i="4"/>
  <c r="AR42" i="4"/>
  <c r="AR83" i="4"/>
  <c r="AR52" i="4"/>
  <c r="AR110" i="4"/>
  <c r="AR293" i="4"/>
  <c r="AR102" i="4"/>
  <c r="AR181" i="4"/>
  <c r="AR64" i="4"/>
  <c r="AR132" i="4"/>
  <c r="AR170" i="4"/>
  <c r="AR140" i="4"/>
  <c r="AR166" i="4"/>
  <c r="AR188" i="4"/>
  <c r="AR145" i="4"/>
  <c r="AR68" i="4"/>
  <c r="AR199" i="4"/>
  <c r="AR10" i="4"/>
  <c r="AR290" i="4"/>
  <c r="AR205" i="4"/>
  <c r="AR7" i="4"/>
  <c r="AR304" i="4"/>
  <c r="AR379" i="4"/>
  <c r="AR207" i="4"/>
  <c r="AR357" i="4"/>
  <c r="AR219" i="4"/>
  <c r="AR179" i="4"/>
  <c r="AR216" i="4"/>
  <c r="AR329" i="4"/>
  <c r="AR106" i="4"/>
  <c r="AR271" i="4"/>
  <c r="AR354" i="4"/>
  <c r="AR242" i="4"/>
  <c r="AR235" i="4"/>
  <c r="AR330" i="4"/>
  <c r="AR292" i="4"/>
  <c r="AR218" i="4"/>
  <c r="AR345" i="4"/>
  <c r="AR43" i="4"/>
  <c r="AR347" i="4"/>
  <c r="AR81" i="4"/>
  <c r="AR15" i="4"/>
  <c r="AR121" i="4"/>
  <c r="AR214" i="4"/>
  <c r="AR204" i="4"/>
  <c r="AR39" i="4"/>
  <c r="AR103" i="4"/>
  <c r="AR59" i="4"/>
  <c r="AR61" i="4"/>
  <c r="AR182" i="4"/>
  <c r="AR229" i="4"/>
  <c r="AR377" i="4"/>
  <c r="AR228" i="4"/>
  <c r="AR116" i="4"/>
  <c r="AR210" i="4"/>
  <c r="AR286" i="4"/>
  <c r="AR363" i="4"/>
  <c r="AR146" i="4"/>
  <c r="AR227" i="4"/>
  <c r="AR303" i="4"/>
  <c r="AR285" i="4"/>
  <c r="AR289" i="4"/>
  <c r="AR250" i="4"/>
  <c r="AR350" i="4"/>
  <c r="AR157" i="4"/>
  <c r="AR298" i="4"/>
  <c r="AR73" i="4"/>
  <c r="AR280" i="4"/>
  <c r="AR263" i="4"/>
  <c r="AR18" i="4"/>
  <c r="AR221" i="4"/>
  <c r="AR201" i="4"/>
  <c r="AR40" i="4"/>
  <c r="AR258" i="4"/>
  <c r="AR173" i="4"/>
  <c r="AR164" i="4"/>
  <c r="AR198" i="4"/>
  <c r="AR257" i="4"/>
  <c r="AR90" i="4"/>
  <c r="AR253" i="4"/>
  <c r="AR308" i="4"/>
  <c r="AR138" i="4"/>
  <c r="AR193" i="4"/>
  <c r="AR306" i="4"/>
  <c r="AR84" i="4"/>
  <c r="AR29" i="4"/>
  <c r="AR337" i="4"/>
  <c r="AR176" i="4"/>
  <c r="AR195" i="4"/>
  <c r="AR284" i="4"/>
  <c r="AR144" i="4"/>
  <c r="AR305" i="4"/>
  <c r="AR259" i="4"/>
  <c r="AR362" i="4"/>
  <c r="AR321" i="4"/>
  <c r="AR75" i="4"/>
  <c r="AR153" i="4"/>
  <c r="AR356" i="4"/>
  <c r="AR211" i="4"/>
  <c r="AR375" i="4"/>
  <c r="AR154" i="4"/>
  <c r="AR348" i="4"/>
  <c r="AR192" i="4"/>
  <c r="AR185" i="4"/>
  <c r="AR247" i="4"/>
  <c r="AR355" i="4"/>
  <c r="AR79" i="4"/>
  <c r="AR142" i="4"/>
  <c r="AR255" i="4"/>
  <c r="AR17" i="4"/>
  <c r="AR32" i="4"/>
  <c r="AR93" i="4"/>
  <c r="AR141" i="4"/>
  <c r="AR23" i="4"/>
  <c r="AR53" i="4"/>
  <c r="AR27" i="4"/>
  <c r="AR148" i="4"/>
  <c r="AR334" i="4"/>
  <c r="AR72" i="4"/>
  <c r="AR54" i="4"/>
  <c r="AR239" i="4"/>
  <c r="AR65" i="4"/>
  <c r="AR161" i="4"/>
  <c r="AR180" i="4"/>
  <c r="AR203" i="4"/>
  <c r="AR339" i="4"/>
  <c r="AR340" i="4"/>
  <c r="AR369" i="4"/>
  <c r="AR341" i="4"/>
  <c r="AR374" i="4"/>
  <c r="AR370" i="4"/>
  <c r="AR371" i="4"/>
  <c r="AR342" i="4"/>
  <c r="AR372" i="4"/>
  <c r="AR373" i="4"/>
  <c r="AR177" i="4"/>
  <c r="AR168" i="4"/>
  <c r="AR318" i="4"/>
  <c r="AR312" i="4"/>
  <c r="AR288" i="4"/>
  <c r="AR232" i="4"/>
  <c r="AR248" i="4"/>
  <c r="AR299" i="4"/>
  <c r="AR123" i="4"/>
  <c r="AR152" i="4"/>
  <c r="AR36" i="4"/>
  <c r="AR326" i="4"/>
  <c r="AR9" i="4"/>
  <c r="AR327" i="4"/>
  <c r="AR267" i="4"/>
  <c r="AR67" i="4"/>
  <c r="AR122" i="4"/>
  <c r="AR358" i="4"/>
  <c r="AR322" i="4"/>
  <c r="AR50" i="4"/>
  <c r="AR265" i="4"/>
  <c r="AR89" i="4"/>
  <c r="AR169" i="4"/>
  <c r="AR149" i="4"/>
  <c r="AR97" i="4"/>
  <c r="AR99" i="4"/>
  <c r="AR194" i="4"/>
  <c r="AR57" i="4"/>
  <c r="AR69" i="4"/>
  <c r="AR47" i="4"/>
  <c r="AR28" i="4"/>
  <c r="AR196" i="4"/>
  <c r="AR80" i="4"/>
  <c r="AR91" i="4"/>
  <c r="AR349" i="4"/>
  <c r="AR160" i="4"/>
  <c r="AR380" i="4"/>
  <c r="AR139" i="4"/>
  <c r="AR234" i="4"/>
  <c r="AR226" i="4"/>
  <c r="AR71" i="4"/>
  <c r="AR223" i="4"/>
  <c r="AR70" i="4"/>
  <c r="AR12" i="4"/>
  <c r="AR51" i="4"/>
  <c r="AR277" i="4"/>
  <c r="AR45" i="4"/>
  <c r="AR30" i="4"/>
  <c r="AR48" i="4"/>
  <c r="AR220" i="4"/>
  <c r="AR76" i="4"/>
  <c r="AR246" i="4"/>
  <c r="AR163" i="4"/>
  <c r="AR167" i="4"/>
  <c r="AR112" i="4"/>
  <c r="AR114" i="4"/>
  <c r="AR14" i="4"/>
  <c r="AR206" i="4"/>
  <c r="AR245" i="4"/>
  <c r="AR225" i="4"/>
  <c r="AR333" i="4"/>
  <c r="AR366" i="4"/>
  <c r="AR62" i="4"/>
  <c r="AR95" i="4"/>
  <c r="AR136" i="4"/>
  <c r="AR359" i="4"/>
  <c r="AR55" i="4"/>
  <c r="AR156" i="4"/>
  <c r="AR364" i="4"/>
  <c r="AR251" i="4"/>
  <c r="AR252" i="4"/>
  <c r="AR244" i="4"/>
  <c r="AR241" i="4"/>
  <c r="AR367" i="4"/>
  <c r="AR37" i="4"/>
  <c r="AR268" i="4"/>
  <c r="AR378" i="4"/>
  <c r="AR74" i="4"/>
  <c r="AR159" i="4"/>
  <c r="AR230" i="4"/>
  <c r="AR256" i="4"/>
  <c r="AR49" i="4"/>
  <c r="AR133" i="4"/>
  <c r="AR158" i="4"/>
  <c r="AR222" i="4"/>
  <c r="AR264" i="4"/>
  <c r="AR238" i="4"/>
  <c r="AR382" i="4"/>
  <c r="AR38" i="4"/>
  <c r="AR190" i="4"/>
  <c r="AR186" i="4"/>
  <c r="AR78" i="4"/>
  <c r="AR96" i="4"/>
  <c r="AR34" i="4"/>
  <c r="AR44" i="4"/>
  <c r="AR392" i="4"/>
  <c r="AR393" i="4"/>
  <c r="AR394" i="4"/>
  <c r="AR395" i="4"/>
  <c r="AR396" i="4"/>
  <c r="AR397" i="4"/>
  <c r="AR398" i="4"/>
  <c r="AR399" i="4"/>
  <c r="AR400" i="4"/>
  <c r="AR401" i="4"/>
  <c r="AR402" i="4"/>
  <c r="AR403" i="4"/>
  <c r="AR404" i="4"/>
  <c r="AR405" i="4"/>
  <c r="AR406" i="4"/>
  <c r="AR407" i="4"/>
  <c r="AR408" i="4"/>
  <c r="AR409" i="4"/>
  <c r="AR410" i="4"/>
  <c r="AR411" i="4"/>
  <c r="AR412" i="4"/>
  <c r="AR413" i="4"/>
  <c r="AR414" i="4"/>
  <c r="AR415" i="4"/>
  <c r="AR416" i="4"/>
  <c r="AR417" i="4"/>
  <c r="AR31" i="4"/>
  <c r="AR233" i="4"/>
  <c r="AR104" i="4"/>
  <c r="AR209" i="4"/>
  <c r="AR13" i="4"/>
  <c r="AR324" i="4"/>
  <c r="AR301" i="4"/>
  <c r="AR320" i="4"/>
  <c r="AR314" i="4"/>
  <c r="AR266" i="4"/>
  <c r="AR254" i="4"/>
  <c r="AR165" i="4"/>
  <c r="AR56" i="4"/>
  <c r="AR296" i="4"/>
  <c r="AR260" i="4"/>
  <c r="AR98" i="4"/>
  <c r="AR231" i="4"/>
  <c r="AR174" i="4"/>
  <c r="AR184" i="4"/>
  <c r="AR135" i="4"/>
  <c r="AR124" i="4"/>
  <c r="AR191" i="4"/>
  <c r="AR21" i="4"/>
  <c r="AR86" i="4"/>
  <c r="AR376" i="4"/>
  <c r="AR297" i="4"/>
  <c r="AR129" i="4"/>
  <c r="AR130" i="4"/>
  <c r="AR131" i="4"/>
  <c r="AR307" i="4"/>
  <c r="AR143" i="4"/>
  <c r="AR237" i="4"/>
  <c r="AR240" i="4"/>
  <c r="AR26" i="4"/>
  <c r="AR278" i="4"/>
  <c r="AR202" i="4"/>
  <c r="AR212" i="4"/>
  <c r="AR109" i="4"/>
  <c r="AR338" i="4"/>
  <c r="AR2" i="4"/>
  <c r="AR208" i="4"/>
  <c r="AR197" i="4"/>
  <c r="AR147" i="4"/>
  <c r="AR16" i="4"/>
  <c r="AR360" i="4"/>
  <c r="AR344" i="4"/>
  <c r="AR283" i="4"/>
  <c r="AR272" i="4"/>
  <c r="AR92" i="4"/>
  <c r="AR274" i="4"/>
  <c r="AR200" i="4"/>
  <c r="AR126" i="4"/>
  <c r="AR125" i="4"/>
  <c r="AR127" i="4"/>
  <c r="AR128" i="4"/>
  <c r="AR24" i="4"/>
  <c r="AR217" i="4"/>
  <c r="AR361" i="4"/>
  <c r="AR87" i="4"/>
  <c r="AR60" i="4"/>
  <c r="AR171" i="4"/>
  <c r="AR183" i="4"/>
  <c r="AR331" i="4"/>
  <c r="AR119" i="4"/>
  <c r="AR3" i="4"/>
  <c r="AR281" i="4"/>
  <c r="AR105" i="4"/>
  <c r="AR88" i="4"/>
  <c r="AR249" i="4"/>
  <c r="AR302" i="4"/>
  <c r="AR386" i="4"/>
  <c r="AR387" i="4"/>
  <c r="AR388" i="4"/>
  <c r="AR384" i="4"/>
  <c r="AR385" i="4"/>
  <c r="AR383" i="4"/>
  <c r="AR389" i="4"/>
  <c r="AR418" i="4"/>
  <c r="AR390" i="4"/>
  <c r="AR391" i="4"/>
  <c r="AR421" i="4"/>
  <c r="AR422" i="4"/>
  <c r="AR420" i="4"/>
  <c r="AR419" i="4"/>
  <c r="AR423" i="4"/>
  <c r="AR424" i="4"/>
  <c r="AR425" i="4"/>
  <c r="AR426" i="4"/>
  <c r="AR427" i="4"/>
  <c r="AR428" i="4"/>
  <c r="AR429" i="4"/>
  <c r="AR430" i="4"/>
  <c r="AR431" i="4"/>
  <c r="AR432" i="4"/>
  <c r="AR433" i="4"/>
  <c r="AR434" i="4"/>
  <c r="AR435" i="4"/>
  <c r="AR436" i="4"/>
  <c r="AR437" i="4"/>
  <c r="AR438" i="4"/>
  <c r="AR439" i="4"/>
  <c r="AR440" i="4"/>
  <c r="AR441" i="4"/>
  <c r="AR442" i="4"/>
  <c r="AR443" i="4"/>
  <c r="AR444" i="4"/>
  <c r="AR445" i="4"/>
  <c r="AR446" i="4"/>
  <c r="AR447" i="4"/>
  <c r="AR448" i="4"/>
  <c r="AR449" i="4"/>
  <c r="AR450" i="4"/>
  <c r="AR451" i="4"/>
  <c r="AR452" i="4"/>
  <c r="AR453" i="4"/>
  <c r="AR454" i="4"/>
  <c r="AR455" i="4"/>
  <c r="AR456" i="4"/>
  <c r="AR457" i="4"/>
  <c r="AR458" i="4"/>
  <c r="AR459" i="4"/>
  <c r="AR460" i="4"/>
  <c r="AR461" i="4"/>
  <c r="AR462" i="4"/>
  <c r="AR463" i="4"/>
  <c r="AR464" i="4"/>
  <c r="AR465" i="4"/>
  <c r="AR466" i="4"/>
  <c r="AR467" i="4"/>
  <c r="AR468" i="4"/>
  <c r="AR469" i="4"/>
  <c r="AR470" i="4"/>
  <c r="AR471" i="4"/>
  <c r="AR472" i="4"/>
  <c r="AR473" i="4"/>
  <c r="AR474" i="4"/>
  <c r="AR475" i="4"/>
  <c r="AR476" i="4"/>
  <c r="AR477" i="4"/>
  <c r="AR478" i="4"/>
  <c r="AR332" i="4"/>
  <c r="AP6" i="4"/>
  <c r="AP269" i="4"/>
  <c r="AP270" i="4"/>
  <c r="AP181" i="4"/>
  <c r="AP7" i="4"/>
  <c r="AP357" i="4"/>
  <c r="AP179" i="4"/>
  <c r="AP271" i="4"/>
  <c r="AP15" i="4"/>
  <c r="AP182" i="4"/>
  <c r="AP377" i="4"/>
  <c r="AP362" i="4"/>
  <c r="AP180" i="4"/>
  <c r="AP369" i="4"/>
  <c r="AP374" i="4"/>
  <c r="AP370" i="4"/>
  <c r="AP371" i="4"/>
  <c r="AP372" i="4"/>
  <c r="AP373" i="4"/>
  <c r="AP177" i="4"/>
  <c r="AP267" i="4"/>
  <c r="AP358" i="4"/>
  <c r="AP69" i="4"/>
  <c r="AP359" i="4"/>
  <c r="AP268" i="4"/>
  <c r="AP392" i="4"/>
  <c r="AP393" i="4"/>
  <c r="AP394" i="4"/>
  <c r="AP395" i="4"/>
  <c r="AP396" i="4"/>
  <c r="AP397" i="4"/>
  <c r="AP398" i="4"/>
  <c r="AP399" i="4"/>
  <c r="AP400" i="4"/>
  <c r="AP401" i="4"/>
  <c r="AP402" i="4"/>
  <c r="AP403" i="4"/>
  <c r="AP404" i="4"/>
  <c r="AP405" i="4"/>
  <c r="AP406" i="4"/>
  <c r="AP407" i="4"/>
  <c r="AP408" i="4"/>
  <c r="AP409" i="4"/>
  <c r="AP410" i="4"/>
  <c r="AP411" i="4"/>
  <c r="AP412" i="4"/>
  <c r="AP413" i="4"/>
  <c r="AP414" i="4"/>
  <c r="AP415" i="4"/>
  <c r="AP416" i="4"/>
  <c r="AP417" i="4"/>
  <c r="AP266" i="4"/>
  <c r="AP360" i="4"/>
  <c r="AP361" i="4"/>
  <c r="AP183" i="4"/>
  <c r="AP386" i="4"/>
  <c r="AP387" i="4"/>
  <c r="AP388" i="4"/>
  <c r="AP384" i="4"/>
  <c r="AP385" i="4"/>
  <c r="AP383" i="4"/>
  <c r="AP389" i="4"/>
  <c r="AP418" i="4"/>
  <c r="AP390" i="4"/>
  <c r="AP391" i="4"/>
  <c r="AP421" i="4"/>
  <c r="AP422" i="4"/>
  <c r="AP420" i="4"/>
  <c r="AP419" i="4"/>
  <c r="AP423" i="4"/>
  <c r="AP424" i="4"/>
  <c r="AP425" i="4"/>
  <c r="AP426" i="4"/>
  <c r="AP427" i="4"/>
  <c r="AP428" i="4"/>
  <c r="AP429" i="4"/>
  <c r="AP430" i="4"/>
  <c r="AP431" i="4"/>
  <c r="AP432" i="4"/>
  <c r="AP433" i="4"/>
  <c r="AP434" i="4"/>
  <c r="AP435" i="4"/>
  <c r="AP436" i="4"/>
  <c r="AP437" i="4"/>
  <c r="AP438" i="4"/>
  <c r="AP439" i="4"/>
  <c r="AP440" i="4"/>
  <c r="AP441" i="4"/>
  <c r="AP442" i="4"/>
  <c r="AP443" i="4"/>
  <c r="AP444" i="4"/>
  <c r="AP445" i="4"/>
  <c r="AP446" i="4"/>
  <c r="AP447" i="4"/>
  <c r="AP448" i="4"/>
  <c r="AP449" i="4"/>
  <c r="AP450" i="4"/>
  <c r="AP451" i="4"/>
  <c r="AP452" i="4"/>
  <c r="AP453" i="4"/>
  <c r="AP454" i="4"/>
  <c r="AP455" i="4"/>
  <c r="AP456" i="4"/>
  <c r="AP457" i="4"/>
  <c r="AP458" i="4"/>
  <c r="AP459" i="4"/>
  <c r="AP460" i="4"/>
  <c r="AP461" i="4"/>
  <c r="AP462" i="4"/>
  <c r="AP463" i="4"/>
  <c r="AP464" i="4"/>
  <c r="AP465" i="4"/>
  <c r="AP466" i="4"/>
  <c r="AP467" i="4"/>
  <c r="AP468" i="4"/>
  <c r="AP469" i="4"/>
  <c r="AP470" i="4"/>
  <c r="AP471" i="4"/>
  <c r="AP472" i="4"/>
  <c r="AP473" i="4"/>
  <c r="AP474" i="4"/>
  <c r="AP475" i="4"/>
  <c r="AO386" i="4"/>
  <c r="AO387" i="4"/>
  <c r="AO388" i="4"/>
  <c r="AO384" i="4"/>
  <c r="AO385" i="4"/>
  <c r="AO383" i="4"/>
  <c r="AO389" i="4"/>
  <c r="AO418" i="4"/>
  <c r="AO390" i="4"/>
  <c r="AO391" i="4"/>
  <c r="AO421" i="4"/>
  <c r="AO422" i="4"/>
  <c r="AO420" i="4"/>
  <c r="AO419" i="4"/>
  <c r="AO423" i="4"/>
  <c r="AO424" i="4"/>
  <c r="AO425" i="4"/>
  <c r="AO426" i="4"/>
  <c r="AO427" i="4"/>
  <c r="AO428" i="4"/>
  <c r="AO429" i="4"/>
  <c r="AO430" i="4"/>
  <c r="AO431" i="4"/>
  <c r="AO432" i="4"/>
  <c r="AO433" i="4"/>
  <c r="AO434" i="4"/>
  <c r="AO435" i="4"/>
  <c r="AO436" i="4"/>
  <c r="AO437" i="4"/>
  <c r="AO438" i="4"/>
  <c r="AO439" i="4"/>
  <c r="AO440" i="4"/>
  <c r="AO441" i="4"/>
  <c r="AO442" i="4"/>
  <c r="AO443" i="4"/>
  <c r="AO444" i="4"/>
  <c r="AO445" i="4"/>
  <c r="AO446" i="4"/>
  <c r="AO447" i="4"/>
  <c r="AO448" i="4"/>
  <c r="AO449" i="4"/>
  <c r="AO450" i="4"/>
  <c r="AO451" i="4"/>
  <c r="AO452" i="4"/>
  <c r="AO453" i="4"/>
  <c r="AO454" i="4"/>
  <c r="AO455" i="4"/>
  <c r="AO456" i="4"/>
  <c r="AQ335" i="4"/>
  <c r="AQ82" i="4"/>
  <c r="AQ172" i="4"/>
  <c r="AQ4" i="4"/>
  <c r="AQ22" i="4"/>
  <c r="AQ63" i="4"/>
  <c r="AQ66" i="4"/>
  <c r="AQ213" i="4"/>
  <c r="AQ6" i="4"/>
  <c r="AQ150" i="4"/>
  <c r="AQ175" i="4"/>
  <c r="AQ25" i="4"/>
  <c r="AQ236" i="4"/>
  <c r="AQ19" i="4"/>
  <c r="AQ77" i="4"/>
  <c r="AQ100" i="4"/>
  <c r="AQ336" i="4"/>
  <c r="AQ101" i="4"/>
  <c r="AQ35" i="4"/>
  <c r="AQ215" i="4"/>
  <c r="AQ275" i="4"/>
  <c r="AQ381" i="4"/>
  <c r="AQ282" i="4"/>
  <c r="AQ189" i="4"/>
  <c r="AQ343" i="4"/>
  <c r="AQ11" i="4"/>
  <c r="AQ111" i="4"/>
  <c r="AQ368" i="4"/>
  <c r="AQ365" i="4"/>
  <c r="AQ33" i="4"/>
  <c r="AQ243" i="4"/>
  <c r="AQ117" i="4"/>
  <c r="AQ151" i="4"/>
  <c r="AQ108" i="4"/>
  <c r="AQ346" i="4"/>
  <c r="AQ137" i="4"/>
  <c r="AQ291" i="4"/>
  <c r="AQ46" i="4"/>
  <c r="AQ262" i="4"/>
  <c r="AQ155" i="4"/>
  <c r="AQ178" i="4"/>
  <c r="AQ351" i="4"/>
  <c r="AQ328" i="4"/>
  <c r="AQ113" i="4"/>
  <c r="AQ134" i="4"/>
  <c r="AQ295" i="4"/>
  <c r="AQ269" i="4"/>
  <c r="AQ353" i="4"/>
  <c r="AQ317" i="4"/>
  <c r="AQ311" i="4"/>
  <c r="AQ224" i="4"/>
  <c r="AQ187" i="4"/>
  <c r="AQ162" i="4"/>
  <c r="AQ319" i="4"/>
  <c r="AQ313" i="4"/>
  <c r="AQ279" i="4"/>
  <c r="AQ94" i="4"/>
  <c r="AQ323" i="4"/>
  <c r="AQ58" i="4"/>
  <c r="AQ325" i="4"/>
  <c r="AQ85" i="4"/>
  <c r="AQ300" i="4"/>
  <c r="AQ276" i="4"/>
  <c r="AQ41" i="4"/>
  <c r="AQ107" i="4"/>
  <c r="AQ352" i="4"/>
  <c r="AQ20" i="4"/>
  <c r="AQ118" i="4"/>
  <c r="AQ316" i="4"/>
  <c r="AQ310" i="4"/>
  <c r="AQ273" i="4"/>
  <c r="AQ8" i="4"/>
  <c r="AQ270" i="4"/>
  <c r="AQ120" i="4"/>
  <c r="AQ315" i="4"/>
  <c r="AQ309" i="4"/>
  <c r="AQ294" i="4"/>
  <c r="AQ261" i="4"/>
  <c r="AQ115" i="4"/>
  <c r="AQ287" i="4"/>
  <c r="AQ5" i="4"/>
  <c r="AQ42" i="4"/>
  <c r="AQ83" i="4"/>
  <c r="AQ52" i="4"/>
  <c r="AQ110" i="4"/>
  <c r="AQ293" i="4"/>
  <c r="AQ102" i="4"/>
  <c r="AQ181" i="4"/>
  <c r="AQ64" i="4"/>
  <c r="AQ132" i="4"/>
  <c r="AQ170" i="4"/>
  <c r="AQ140" i="4"/>
  <c r="AQ166" i="4"/>
  <c r="AQ188" i="4"/>
  <c r="AQ145" i="4"/>
  <c r="AQ68" i="4"/>
  <c r="AQ199" i="4"/>
  <c r="AQ10" i="4"/>
  <c r="AQ290" i="4"/>
  <c r="AQ205" i="4"/>
  <c r="AQ7" i="4"/>
  <c r="AQ304" i="4"/>
  <c r="AQ379" i="4"/>
  <c r="AQ207" i="4"/>
  <c r="AQ357" i="4"/>
  <c r="AQ219" i="4"/>
  <c r="AQ179" i="4"/>
  <c r="AQ216" i="4"/>
  <c r="AQ329" i="4"/>
  <c r="AQ106" i="4"/>
  <c r="AQ271" i="4"/>
  <c r="AQ354" i="4"/>
  <c r="AQ242" i="4"/>
  <c r="AQ235" i="4"/>
  <c r="AQ330" i="4"/>
  <c r="AQ292" i="4"/>
  <c r="AQ218" i="4"/>
  <c r="AQ345" i="4"/>
  <c r="AQ43" i="4"/>
  <c r="AQ347" i="4"/>
  <c r="AQ81" i="4"/>
  <c r="AQ15" i="4"/>
  <c r="AQ121" i="4"/>
  <c r="AQ214" i="4"/>
  <c r="AQ204" i="4"/>
  <c r="AQ39" i="4"/>
  <c r="AQ103" i="4"/>
  <c r="AQ59" i="4"/>
  <c r="AQ61" i="4"/>
  <c r="AQ182" i="4"/>
  <c r="AQ229" i="4"/>
  <c r="AQ377" i="4"/>
  <c r="AQ228" i="4"/>
  <c r="AQ116" i="4"/>
  <c r="AQ210" i="4"/>
  <c r="AQ286" i="4"/>
  <c r="AQ363" i="4"/>
  <c r="AQ146" i="4"/>
  <c r="AQ227" i="4"/>
  <c r="AQ303" i="4"/>
  <c r="AQ285" i="4"/>
  <c r="AQ289" i="4"/>
  <c r="AQ250" i="4"/>
  <c r="AQ350" i="4"/>
  <c r="AQ157" i="4"/>
  <c r="AQ298" i="4"/>
  <c r="AQ73" i="4"/>
  <c r="AQ280" i="4"/>
  <c r="AQ263" i="4"/>
  <c r="AQ18" i="4"/>
  <c r="AQ221" i="4"/>
  <c r="AQ201" i="4"/>
  <c r="AQ40" i="4"/>
  <c r="AQ258" i="4"/>
  <c r="AQ173" i="4"/>
  <c r="AQ164" i="4"/>
  <c r="AQ198" i="4"/>
  <c r="AQ257" i="4"/>
  <c r="AQ90" i="4"/>
  <c r="AQ253" i="4"/>
  <c r="AQ308" i="4"/>
  <c r="AQ138" i="4"/>
  <c r="AQ193" i="4"/>
  <c r="AQ306" i="4"/>
  <c r="AQ84" i="4"/>
  <c r="AQ29" i="4"/>
  <c r="AQ337" i="4"/>
  <c r="AQ176" i="4"/>
  <c r="AQ195" i="4"/>
  <c r="AQ284" i="4"/>
  <c r="AQ144" i="4"/>
  <c r="AQ305" i="4"/>
  <c r="AQ259" i="4"/>
  <c r="AQ362" i="4"/>
  <c r="AQ321" i="4"/>
  <c r="AQ75" i="4"/>
  <c r="AQ153" i="4"/>
  <c r="AQ356" i="4"/>
  <c r="AQ211" i="4"/>
  <c r="AQ375" i="4"/>
  <c r="AQ154" i="4"/>
  <c r="AQ348" i="4"/>
  <c r="AQ192" i="4"/>
  <c r="AQ185" i="4"/>
  <c r="AQ247" i="4"/>
  <c r="AQ355" i="4"/>
  <c r="AQ79" i="4"/>
  <c r="AQ142" i="4"/>
  <c r="AQ255" i="4"/>
  <c r="AQ17" i="4"/>
  <c r="AQ32" i="4"/>
  <c r="AQ93" i="4"/>
  <c r="AQ141" i="4"/>
  <c r="AQ23" i="4"/>
  <c r="AQ53" i="4"/>
  <c r="AQ27" i="4"/>
  <c r="AQ148" i="4"/>
  <c r="AQ334" i="4"/>
  <c r="AQ72" i="4"/>
  <c r="AQ54" i="4"/>
  <c r="AQ239" i="4"/>
  <c r="AQ65" i="4"/>
  <c r="AQ161" i="4"/>
  <c r="AQ180" i="4"/>
  <c r="AQ203" i="4"/>
  <c r="AQ339" i="4"/>
  <c r="AQ340" i="4"/>
  <c r="AQ369" i="4"/>
  <c r="AQ341" i="4"/>
  <c r="AQ374" i="4"/>
  <c r="AQ370" i="4"/>
  <c r="AQ371" i="4"/>
  <c r="AQ342" i="4"/>
  <c r="AQ372" i="4"/>
  <c r="AQ373" i="4"/>
  <c r="AQ177" i="4"/>
  <c r="AQ168" i="4"/>
  <c r="AQ318" i="4"/>
  <c r="AQ312" i="4"/>
  <c r="AQ288" i="4"/>
  <c r="AQ232" i="4"/>
  <c r="AQ248" i="4"/>
  <c r="AQ299" i="4"/>
  <c r="AQ123" i="4"/>
  <c r="AQ152" i="4"/>
  <c r="AQ36" i="4"/>
  <c r="AQ326" i="4"/>
  <c r="AQ9" i="4"/>
  <c r="AQ327" i="4"/>
  <c r="AQ267" i="4"/>
  <c r="AQ67" i="4"/>
  <c r="AQ122" i="4"/>
  <c r="AQ358" i="4"/>
  <c r="AQ322" i="4"/>
  <c r="AQ50" i="4"/>
  <c r="AQ265" i="4"/>
  <c r="AQ89" i="4"/>
  <c r="AQ169" i="4"/>
  <c r="AQ149" i="4"/>
  <c r="AQ97" i="4"/>
  <c r="AQ99" i="4"/>
  <c r="AQ194" i="4"/>
  <c r="AQ57" i="4"/>
  <c r="AQ69" i="4"/>
  <c r="AQ47" i="4"/>
  <c r="AQ28" i="4"/>
  <c r="AQ196" i="4"/>
  <c r="AQ80" i="4"/>
  <c r="AQ91" i="4"/>
  <c r="AQ349" i="4"/>
  <c r="AQ160" i="4"/>
  <c r="AQ380" i="4"/>
  <c r="AQ139" i="4"/>
  <c r="AQ234" i="4"/>
  <c r="AQ226" i="4"/>
  <c r="AQ71" i="4"/>
  <c r="AQ223" i="4"/>
  <c r="AQ70" i="4"/>
  <c r="AQ12" i="4"/>
  <c r="AQ51" i="4"/>
  <c r="AQ277" i="4"/>
  <c r="AQ45" i="4"/>
  <c r="AQ30" i="4"/>
  <c r="AQ48" i="4"/>
  <c r="AQ220" i="4"/>
  <c r="AQ76" i="4"/>
  <c r="AQ246" i="4"/>
  <c r="AQ163" i="4"/>
  <c r="AQ167" i="4"/>
  <c r="AQ112" i="4"/>
  <c r="AQ114" i="4"/>
  <c r="AQ14" i="4"/>
  <c r="AQ206" i="4"/>
  <c r="AQ245" i="4"/>
  <c r="AQ225" i="4"/>
  <c r="AQ333" i="4"/>
  <c r="AQ366" i="4"/>
  <c r="AQ62" i="4"/>
  <c r="AQ95" i="4"/>
  <c r="AQ136" i="4"/>
  <c r="AQ359" i="4"/>
  <c r="AQ55" i="4"/>
  <c r="AQ156" i="4"/>
  <c r="AQ364" i="4"/>
  <c r="AQ251" i="4"/>
  <c r="AQ252" i="4"/>
  <c r="AQ244" i="4"/>
  <c r="AQ241" i="4"/>
  <c r="AQ367" i="4"/>
  <c r="AQ37" i="4"/>
  <c r="AQ268" i="4"/>
  <c r="AQ378" i="4"/>
  <c r="AQ74" i="4"/>
  <c r="AQ159" i="4"/>
  <c r="AQ230" i="4"/>
  <c r="AQ256" i="4"/>
  <c r="AQ49" i="4"/>
  <c r="AQ133" i="4"/>
  <c r="AQ158" i="4"/>
  <c r="AQ222" i="4"/>
  <c r="AQ264" i="4"/>
  <c r="AQ238" i="4"/>
  <c r="AQ382" i="4"/>
  <c r="AQ38" i="4"/>
  <c r="AQ190" i="4"/>
  <c r="AQ186" i="4"/>
  <c r="AQ78" i="4"/>
  <c r="AQ96" i="4"/>
  <c r="AQ34" i="4"/>
  <c r="AQ44" i="4"/>
  <c r="AQ392" i="4"/>
  <c r="AQ393" i="4"/>
  <c r="AQ394" i="4"/>
  <c r="AQ395" i="4"/>
  <c r="AQ396" i="4"/>
  <c r="AQ397" i="4"/>
  <c r="AQ398" i="4"/>
  <c r="AQ399" i="4"/>
  <c r="AQ400" i="4"/>
  <c r="AQ401" i="4"/>
  <c r="AQ402" i="4"/>
  <c r="AQ403" i="4"/>
  <c r="AQ404" i="4"/>
  <c r="AQ405" i="4"/>
  <c r="AQ406" i="4"/>
  <c r="AQ407" i="4"/>
  <c r="AQ408" i="4"/>
  <c r="AQ409" i="4"/>
  <c r="AQ410" i="4"/>
  <c r="AQ411" i="4"/>
  <c r="AQ412" i="4"/>
  <c r="AQ413" i="4"/>
  <c r="AQ414" i="4"/>
  <c r="AQ415" i="4"/>
  <c r="AQ416" i="4"/>
  <c r="AQ417" i="4"/>
  <c r="AQ31" i="4"/>
  <c r="AQ233" i="4"/>
  <c r="AQ104" i="4"/>
  <c r="AQ209" i="4"/>
  <c r="AQ13" i="4"/>
  <c r="AQ324" i="4"/>
  <c r="AQ301" i="4"/>
  <c r="AQ320" i="4"/>
  <c r="AQ314" i="4"/>
  <c r="AQ266" i="4"/>
  <c r="AQ254" i="4"/>
  <c r="AQ165" i="4"/>
  <c r="AQ56" i="4"/>
  <c r="AQ296" i="4"/>
  <c r="AQ260" i="4"/>
  <c r="AQ98" i="4"/>
  <c r="AQ231" i="4"/>
  <c r="AQ174" i="4"/>
  <c r="AQ184" i="4"/>
  <c r="AQ135" i="4"/>
  <c r="AQ124" i="4"/>
  <c r="AQ191" i="4"/>
  <c r="AQ21" i="4"/>
  <c r="AQ86" i="4"/>
  <c r="AQ376" i="4"/>
  <c r="AQ297" i="4"/>
  <c r="AQ129" i="4"/>
  <c r="AQ130" i="4"/>
  <c r="AQ131" i="4"/>
  <c r="AQ307" i="4"/>
  <c r="AQ143" i="4"/>
  <c r="AQ237" i="4"/>
  <c r="AQ240" i="4"/>
  <c r="AQ26" i="4"/>
  <c r="AQ278" i="4"/>
  <c r="AQ202" i="4"/>
  <c r="AQ212" i="4"/>
  <c r="AQ109" i="4"/>
  <c r="AQ338" i="4"/>
  <c r="AQ2" i="4"/>
  <c r="AQ208" i="4"/>
  <c r="AQ197" i="4"/>
  <c r="AQ147" i="4"/>
  <c r="AQ16" i="4"/>
  <c r="AQ360" i="4"/>
  <c r="AQ344" i="4"/>
  <c r="AQ283" i="4"/>
  <c r="AQ272" i="4"/>
  <c r="AQ92" i="4"/>
  <c r="AQ274" i="4"/>
  <c r="AQ200" i="4"/>
  <c r="AQ126" i="4"/>
  <c r="AQ125" i="4"/>
  <c r="AQ127" i="4"/>
  <c r="AQ128" i="4"/>
  <c r="AQ24" i="4"/>
  <c r="AQ217" i="4"/>
  <c r="AQ361" i="4"/>
  <c r="AQ87" i="4"/>
  <c r="AQ60" i="4"/>
  <c r="AQ171" i="4"/>
  <c r="AQ183" i="4"/>
  <c r="AQ331" i="4"/>
  <c r="AQ119" i="4"/>
  <c r="AQ3" i="4"/>
  <c r="AQ281" i="4"/>
  <c r="AQ105" i="4"/>
  <c r="AQ88" i="4"/>
  <c r="AQ249" i="4"/>
  <c r="AQ302" i="4"/>
  <c r="AQ386" i="4"/>
  <c r="AQ387" i="4"/>
  <c r="AQ388" i="4"/>
  <c r="AQ384" i="4"/>
  <c r="AQ385" i="4"/>
  <c r="AQ383" i="4"/>
  <c r="AQ389" i="4"/>
  <c r="AQ418" i="4"/>
  <c r="AQ390" i="4"/>
  <c r="AQ391" i="4"/>
  <c r="AQ421" i="4"/>
  <c r="AQ422" i="4"/>
  <c r="AQ420" i="4"/>
  <c r="AQ419" i="4"/>
  <c r="AQ423" i="4"/>
  <c r="AQ424" i="4"/>
  <c r="AQ425" i="4"/>
  <c r="AQ426" i="4"/>
  <c r="AQ427" i="4"/>
  <c r="AQ428" i="4"/>
  <c r="AQ429" i="4"/>
  <c r="AQ430" i="4"/>
  <c r="AQ431" i="4"/>
  <c r="AQ432" i="4"/>
  <c r="AQ433" i="4"/>
  <c r="AQ434" i="4"/>
  <c r="AQ435" i="4"/>
  <c r="AQ436" i="4"/>
  <c r="AQ437" i="4"/>
  <c r="AQ438" i="4"/>
  <c r="AQ439" i="4"/>
  <c r="AQ440" i="4"/>
  <c r="AQ441" i="4"/>
  <c r="AQ442" i="4"/>
  <c r="AQ443" i="4"/>
  <c r="AQ444" i="4"/>
  <c r="AQ445" i="4"/>
  <c r="AQ446" i="4"/>
  <c r="AQ447" i="4"/>
  <c r="AQ448" i="4"/>
  <c r="AQ449" i="4"/>
  <c r="AQ332" i="4"/>
  <c r="AO464" i="4"/>
  <c r="AO465" i="4"/>
  <c r="AO466" i="4"/>
  <c r="AO467" i="4"/>
  <c r="AO468" i="4"/>
  <c r="AO469" i="4"/>
  <c r="AO470" i="4"/>
  <c r="AO471" i="4"/>
  <c r="AO472" i="4"/>
  <c r="AO473" i="4"/>
  <c r="AO474" i="4"/>
  <c r="AO475" i="4"/>
  <c r="AO476" i="4"/>
  <c r="AP476" i="4"/>
  <c r="AO477" i="4"/>
  <c r="AP477" i="4"/>
  <c r="AO478" i="4"/>
  <c r="AP478" i="4"/>
  <c r="AO479" i="4"/>
  <c r="AP479" i="4"/>
  <c r="AO480" i="4"/>
  <c r="AP480" i="4"/>
  <c r="AO481" i="4"/>
  <c r="AP481" i="4"/>
  <c r="AO482" i="4"/>
  <c r="AP482" i="4"/>
  <c r="AO483" i="4"/>
  <c r="AP483" i="4"/>
  <c r="AO484" i="4"/>
  <c r="AP484" i="4"/>
  <c r="AO485" i="4"/>
  <c r="AP485" i="4"/>
  <c r="AO486" i="4"/>
  <c r="AP486" i="4"/>
  <c r="H3" i="7"/>
  <c r="AO104" i="4" l="1"/>
  <c r="AO330" i="4"/>
  <c r="AO365" i="4"/>
  <c r="AO356" i="4"/>
  <c r="AO252" i="4"/>
  <c r="AO18" i="4"/>
  <c r="AO188" i="4"/>
  <c r="AO49" i="4"/>
  <c r="AO99" i="4"/>
  <c r="AO192" i="4"/>
  <c r="AO79" i="4"/>
  <c r="AO83" i="4"/>
  <c r="AO315" i="4"/>
  <c r="AO366" i="4"/>
  <c r="AO203" i="4"/>
  <c r="AO288" i="4"/>
  <c r="AO214" i="4"/>
  <c r="AO355" i="4"/>
  <c r="AO109" i="4"/>
  <c r="AO191" i="4"/>
  <c r="AO331" i="4"/>
  <c r="AO338" i="4"/>
  <c r="AO21" i="4"/>
  <c r="AO95" i="4"/>
  <c r="AO30" i="4"/>
  <c r="AO149" i="4"/>
  <c r="AO67" i="4"/>
  <c r="AO340" i="4"/>
  <c r="AO90" i="4"/>
  <c r="AO210" i="4"/>
  <c r="AO103" i="4"/>
  <c r="AO43" i="4"/>
  <c r="AO262" i="4"/>
  <c r="AO97" i="4"/>
  <c r="AO176" i="4"/>
  <c r="AO283" i="4"/>
  <c r="AO337" i="4"/>
  <c r="AO125" i="4"/>
  <c r="AO16" i="4"/>
  <c r="AO278" i="4"/>
  <c r="AO129" i="4"/>
  <c r="AO314" i="4"/>
  <c r="AO31" i="4"/>
  <c r="AO74" i="4"/>
  <c r="AO364" i="4"/>
  <c r="AO245" i="4"/>
  <c r="AO48" i="4"/>
  <c r="AO71" i="4"/>
  <c r="AO89" i="4"/>
  <c r="AO326" i="4"/>
  <c r="AO318" i="4"/>
  <c r="AO93" i="4"/>
  <c r="AO185" i="4"/>
  <c r="AO321" i="4"/>
  <c r="AO29" i="4"/>
  <c r="AO198" i="4"/>
  <c r="AO280" i="4"/>
  <c r="AO347" i="4"/>
  <c r="AO290" i="4"/>
  <c r="AO64" i="4"/>
  <c r="AO313" i="4"/>
  <c r="AO134" i="4"/>
  <c r="AO82" i="4"/>
  <c r="AO249" i="4"/>
  <c r="AO297" i="4"/>
  <c r="AO72" i="4"/>
  <c r="AO32" i="4"/>
  <c r="AO73" i="4"/>
  <c r="AO102" i="4"/>
  <c r="AO115" i="4"/>
  <c r="AO113" i="4"/>
  <c r="AO332" i="4"/>
  <c r="AO114" i="4"/>
  <c r="AO299" i="4"/>
  <c r="AO128" i="4"/>
  <c r="AO145" i="4"/>
  <c r="AO260" i="4"/>
  <c r="AO78" i="4"/>
  <c r="AO339" i="4"/>
  <c r="AO250" i="4"/>
  <c r="AO292" i="4"/>
  <c r="AO20" i="4"/>
  <c r="AO243" i="4"/>
  <c r="AO209" i="4"/>
  <c r="AO244" i="4"/>
  <c r="AO246" i="4"/>
  <c r="AO349" i="4"/>
  <c r="AO53" i="4"/>
  <c r="AO195" i="4"/>
  <c r="AO253" i="4"/>
  <c r="AO289" i="4"/>
  <c r="AO207" i="4"/>
  <c r="AO352" i="4"/>
  <c r="AO323" i="4"/>
  <c r="AO317" i="4"/>
  <c r="AO131" i="4"/>
  <c r="AO124" i="4"/>
  <c r="AO56" i="4"/>
  <c r="AO76" i="4"/>
  <c r="AO327" i="4"/>
  <c r="AO23" i="4"/>
  <c r="AO24" i="4"/>
  <c r="AO272" i="4"/>
  <c r="AO307" i="4"/>
  <c r="AO296" i="4"/>
  <c r="AO186" i="4"/>
  <c r="AO190" i="4"/>
  <c r="AO256" i="4"/>
  <c r="AO333" i="4"/>
  <c r="AO70" i="4"/>
  <c r="AO91" i="4"/>
  <c r="AO65" i="4"/>
  <c r="AO285" i="4"/>
  <c r="AO121" i="4"/>
  <c r="AO235" i="4"/>
  <c r="AO304" i="4"/>
  <c r="AO42" i="4"/>
  <c r="AO120" i="4"/>
  <c r="AO107" i="4"/>
  <c r="AO94" i="4"/>
  <c r="AO353" i="4"/>
  <c r="AO127" i="4"/>
  <c r="AO202" i="4"/>
  <c r="AO130" i="4"/>
  <c r="AO135" i="4"/>
  <c r="AO254" i="4"/>
  <c r="AO38" i="4"/>
  <c r="AO251" i="4"/>
  <c r="AO80" i="4"/>
  <c r="AO9" i="4"/>
  <c r="AO312" i="4"/>
  <c r="AO239" i="4"/>
  <c r="AO247" i="4"/>
  <c r="AO75" i="4"/>
  <c r="AO257" i="4"/>
  <c r="AO263" i="4"/>
  <c r="AO303" i="4"/>
  <c r="AO81" i="4"/>
  <c r="AO242" i="4"/>
  <c r="AO205" i="4"/>
  <c r="AO132" i="4"/>
  <c r="AO5" i="4"/>
  <c r="AO8" i="4"/>
  <c r="AO41" i="4"/>
  <c r="AO279" i="4"/>
  <c r="AO295" i="4"/>
  <c r="AO291" i="4"/>
  <c r="AO184" i="4"/>
  <c r="AO276" i="4"/>
  <c r="AO320" i="4"/>
  <c r="AO238" i="4"/>
  <c r="AO55" i="4"/>
  <c r="AO265" i="4"/>
  <c r="AO36" i="4"/>
  <c r="AO259" i="4"/>
  <c r="AO84" i="4"/>
  <c r="AO173" i="4"/>
  <c r="AO363" i="4"/>
  <c r="AO106" i="4"/>
  <c r="AO60" i="4"/>
  <c r="AO200" i="4"/>
  <c r="AO208" i="4"/>
  <c r="AO240" i="4"/>
  <c r="AO34" i="4"/>
  <c r="AO264" i="4"/>
  <c r="AO37" i="4"/>
  <c r="AO14" i="4"/>
  <c r="AO45" i="4"/>
  <c r="AO47" i="4"/>
  <c r="AO123" i="4"/>
  <c r="AO341" i="4"/>
  <c r="AO334" i="4"/>
  <c r="AO17" i="4"/>
  <c r="AO348" i="4"/>
  <c r="AO305" i="4"/>
  <c r="AO193" i="4"/>
  <c r="AO258" i="4"/>
  <c r="AO298" i="4"/>
  <c r="AO286" i="4"/>
  <c r="AO345" i="4"/>
  <c r="AO329" i="4"/>
  <c r="AO199" i="4"/>
  <c r="AO261" i="4"/>
  <c r="AO316" i="4"/>
  <c r="AO85" i="4"/>
  <c r="AO187" i="4"/>
  <c r="AO328" i="4"/>
  <c r="AO108" i="4"/>
  <c r="AO105" i="4"/>
  <c r="AO126" i="4"/>
  <c r="AO197" i="4"/>
  <c r="AO26" i="4"/>
  <c r="AO174" i="4"/>
  <c r="AO44" i="4"/>
  <c r="AO206" i="4"/>
  <c r="AO28" i="4"/>
  <c r="AO342" i="4"/>
  <c r="AO59" i="4"/>
  <c r="AO10" i="4"/>
  <c r="AO310" i="4"/>
  <c r="AO300" i="4"/>
  <c r="AO319" i="4"/>
  <c r="AO346" i="4"/>
  <c r="AO87" i="4"/>
  <c r="AO274" i="4"/>
  <c r="AO2" i="4"/>
  <c r="AO237" i="4"/>
  <c r="AO86" i="4"/>
  <c r="AO98" i="4"/>
  <c r="AO324" i="4"/>
  <c r="AO96" i="4"/>
  <c r="AO367" i="4"/>
  <c r="AO277" i="4"/>
  <c r="AO57" i="4"/>
  <c r="AO322" i="4"/>
  <c r="AO148" i="4"/>
  <c r="AO255" i="4"/>
  <c r="AO40" i="4"/>
  <c r="AO350" i="4"/>
  <c r="AO218" i="4"/>
  <c r="AO216" i="4"/>
  <c r="AO68" i="4"/>
  <c r="AO110" i="4"/>
  <c r="AO118" i="4"/>
  <c r="AO325" i="4"/>
  <c r="AO351" i="4"/>
  <c r="AO117" i="4"/>
  <c r="AO281" i="4"/>
  <c r="AO54" i="4"/>
  <c r="AO61" i="4"/>
  <c r="AO287" i="4"/>
  <c r="AO273" i="4"/>
  <c r="AO217" i="4"/>
  <c r="AO92" i="4"/>
  <c r="AO13" i="4"/>
  <c r="AO133" i="4"/>
  <c r="AO241" i="4"/>
  <c r="AO62" i="4"/>
  <c r="AO112" i="4"/>
  <c r="AO51" i="4"/>
  <c r="AO194" i="4"/>
  <c r="AO122" i="4"/>
  <c r="AO248" i="4"/>
  <c r="AO27" i="4"/>
  <c r="AO284" i="4"/>
  <c r="AO308" i="4"/>
  <c r="AO201" i="4"/>
  <c r="AO116" i="4"/>
  <c r="AO204" i="4"/>
  <c r="AO52" i="4"/>
  <c r="AO309" i="4"/>
  <c r="AO58" i="4"/>
  <c r="AO311" i="4"/>
  <c r="AO178" i="4"/>
  <c r="AO3" i="4"/>
  <c r="AO354" i="4"/>
  <c r="AO196" i="4"/>
  <c r="AO12" i="4"/>
  <c r="AO119" i="4"/>
  <c r="AP3" i="4"/>
  <c r="AP5" i="4"/>
  <c r="AP8" i="4"/>
  <c r="AP9" i="4"/>
  <c r="AP10" i="4"/>
  <c r="AP11" i="4"/>
  <c r="AP12" i="4"/>
  <c r="AP13" i="4"/>
  <c r="AP14" i="4"/>
  <c r="AP16" i="4"/>
  <c r="AP17" i="4"/>
  <c r="AP18" i="4"/>
  <c r="AP19" i="4"/>
  <c r="J20" i="4" a="1"/>
  <c r="J20" i="4" s="1"/>
  <c r="AP20" i="4" s="1"/>
  <c r="J21" i="4" a="1"/>
  <c r="J21" i="4" s="1"/>
  <c r="AP21" i="4" s="1"/>
  <c r="AP22" i="4"/>
  <c r="J23" i="4" a="1"/>
  <c r="J23" i="4" s="1"/>
  <c r="AP23" i="4" s="1"/>
  <c r="J24" i="4" a="1"/>
  <c r="J24" i="4" s="1"/>
  <c r="AP24" i="4" s="1"/>
  <c r="J25" i="4" a="1"/>
  <c r="J25" i="4" s="1"/>
  <c r="AP25" i="4" s="1"/>
  <c r="J26" i="4" a="1"/>
  <c r="J26" i="4" s="1"/>
  <c r="AP26" i="4" s="1"/>
  <c r="AP27" i="4"/>
  <c r="AP28" i="4"/>
  <c r="J29" i="4" a="1"/>
  <c r="J29" i="4" s="1"/>
  <c r="AP29" i="4" s="1"/>
  <c r="AP30" i="4"/>
  <c r="AP31" i="4"/>
  <c r="J32" i="4" a="1"/>
  <c r="J32" i="4" s="1"/>
  <c r="AP32" i="4" s="1"/>
  <c r="AP33" i="4"/>
  <c r="AP34" i="4"/>
  <c r="J35" i="4" a="1"/>
  <c r="J35" i="4" s="1"/>
  <c r="AP35" i="4" s="1"/>
  <c r="AP36" i="4"/>
  <c r="AP37" i="4"/>
  <c r="AP38" i="4"/>
  <c r="AP39" i="4"/>
  <c r="AP40" i="4"/>
  <c r="AP41" i="4"/>
  <c r="AP42" i="4"/>
  <c r="AP43" i="4"/>
  <c r="AP44" i="4"/>
  <c r="AP45" i="4"/>
  <c r="AP46" i="4"/>
  <c r="AP47" i="4"/>
  <c r="AP48" i="4"/>
  <c r="AP49" i="4"/>
  <c r="AP50" i="4"/>
  <c r="AP51" i="4"/>
  <c r="AP52" i="4"/>
  <c r="AP53" i="4"/>
  <c r="J54" i="4" a="1"/>
  <c r="J54" i="4" s="1"/>
  <c r="AP54" i="4" s="1"/>
  <c r="J55" i="4" a="1"/>
  <c r="J55" i="4" s="1"/>
  <c r="AP55" i="4" s="1"/>
  <c r="J56" i="4" a="1"/>
  <c r="J56" i="4" s="1"/>
  <c r="AP56" i="4" s="1"/>
  <c r="AP57" i="4"/>
  <c r="AP58" i="4"/>
  <c r="J59" i="4" a="1"/>
  <c r="J59" i="4" s="1"/>
  <c r="AP59" i="4" s="1"/>
  <c r="J60" i="4" a="1"/>
  <c r="J60" i="4" s="1"/>
  <c r="AP60" i="4" s="1"/>
  <c r="J61" i="4" a="1"/>
  <c r="J61" i="4" s="1"/>
  <c r="AP61" i="4" s="1"/>
  <c r="J62" i="4" a="1"/>
  <c r="J62" i="4" s="1"/>
  <c r="AP62" i="4" s="1"/>
  <c r="J63" i="4" a="1"/>
  <c r="J63" i="4" s="1"/>
  <c r="AP63" i="4" s="1"/>
  <c r="AP64" i="4"/>
  <c r="J65" i="4" a="1"/>
  <c r="J65" i="4" s="1"/>
  <c r="AP65" i="4" s="1"/>
  <c r="AP66" i="4"/>
  <c r="AP67" i="4"/>
  <c r="J68" i="4" a="1"/>
  <c r="J68" i="4" s="1"/>
  <c r="AP68" i="4" s="1"/>
  <c r="AP70" i="4"/>
  <c r="AP71" i="4"/>
  <c r="AP72" i="4"/>
  <c r="J73" i="4" a="1"/>
  <c r="J73" i="4" s="1"/>
  <c r="AP73" i="4" s="1"/>
  <c r="AP74" i="4"/>
  <c r="AP75" i="4"/>
  <c r="J76" i="4" a="1"/>
  <c r="J76" i="4" s="1"/>
  <c r="AP76" i="4" s="1"/>
  <c r="AP77" i="4"/>
  <c r="AP78" i="4"/>
  <c r="AP79" i="4"/>
  <c r="AP80" i="4"/>
  <c r="AP81" i="4"/>
  <c r="AP83" i="4"/>
  <c r="AP84" i="4"/>
  <c r="AP85" i="4"/>
  <c r="AP86" i="4"/>
  <c r="AP87" i="4"/>
  <c r="AP88" i="4"/>
  <c r="AP89" i="4"/>
  <c r="AP90" i="4"/>
  <c r="AP91" i="4"/>
  <c r="AP92" i="4"/>
  <c r="AP93" i="4"/>
  <c r="AP94" i="4"/>
  <c r="AP95" i="4"/>
  <c r="AP96" i="4"/>
  <c r="AP97" i="4"/>
  <c r="AP98" i="4"/>
  <c r="AP99" i="4"/>
  <c r="AP100" i="4"/>
  <c r="AP101" i="4"/>
  <c r="AP102" i="4"/>
  <c r="AP103" i="4"/>
  <c r="AP104" i="4"/>
  <c r="AP105" i="4"/>
  <c r="AP106" i="4"/>
  <c r="AP107" i="4"/>
  <c r="AP108" i="4"/>
  <c r="AP109" i="4"/>
  <c r="AP110" i="4"/>
  <c r="AP111" i="4"/>
  <c r="AP112" i="4"/>
  <c r="AP113" i="4"/>
  <c r="AP114" i="4"/>
  <c r="AP115" i="4"/>
  <c r="AP116" i="4"/>
  <c r="AP117" i="4"/>
  <c r="AP118" i="4"/>
  <c r="AP119" i="4"/>
  <c r="AP120" i="4"/>
  <c r="AP121" i="4"/>
  <c r="AP122" i="4"/>
  <c r="AP123" i="4"/>
  <c r="AP124" i="4"/>
  <c r="AP125" i="4"/>
  <c r="AP126" i="4"/>
  <c r="AP127" i="4"/>
  <c r="J128" i="4" a="1"/>
  <c r="J128" i="4" s="1"/>
  <c r="AP128" i="4" s="1"/>
  <c r="AP129" i="4"/>
  <c r="AP130" i="4"/>
  <c r="AP131" i="4"/>
  <c r="AP132" i="4"/>
  <c r="AP133" i="4"/>
  <c r="AP134" i="4"/>
  <c r="J135" i="4" a="1"/>
  <c r="J135" i="4" s="1"/>
  <c r="AP135" i="4" s="1"/>
  <c r="AP136" i="4"/>
  <c r="AP137" i="4"/>
  <c r="AP138" i="4"/>
  <c r="AP139" i="4"/>
  <c r="AP140" i="4"/>
  <c r="AP141" i="4"/>
  <c r="AP142" i="4"/>
  <c r="AP143" i="4"/>
  <c r="AP144" i="4"/>
  <c r="AP145" i="4"/>
  <c r="AP146" i="4"/>
  <c r="AP147" i="4"/>
  <c r="J148" i="4" a="1"/>
  <c r="J148" i="4" s="1"/>
  <c r="AP148" i="4" s="1"/>
  <c r="J149" i="4" a="1"/>
  <c r="J149" i="4" s="1"/>
  <c r="AP149" i="4" s="1"/>
  <c r="J150" i="4" a="1"/>
  <c r="J150" i="4" s="1"/>
  <c r="AP150" i="4" s="1"/>
  <c r="AP151" i="4"/>
  <c r="AP152" i="4"/>
  <c r="AP153" i="4"/>
  <c r="AP154" i="4"/>
  <c r="AP155" i="4"/>
  <c r="AP156" i="4"/>
  <c r="AP157" i="4"/>
  <c r="AP158" i="4"/>
  <c r="AP159" i="4"/>
  <c r="AP160" i="4"/>
  <c r="AP161" i="4"/>
  <c r="AP162" i="4"/>
  <c r="AP163" i="4"/>
  <c r="AP164" i="4"/>
  <c r="AP165" i="4"/>
  <c r="AP166" i="4"/>
  <c r="AP167" i="4"/>
  <c r="AP168" i="4"/>
  <c r="AP169" i="4"/>
  <c r="AP170" i="4"/>
  <c r="AP171" i="4"/>
  <c r="J173" i="4" a="1"/>
  <c r="J173" i="4" s="1"/>
  <c r="AP173" i="4" s="1"/>
  <c r="J174" i="4" a="1"/>
  <c r="J174" i="4" s="1"/>
  <c r="AP174" i="4" s="1"/>
  <c r="AP175" i="4"/>
  <c r="AP176" i="4"/>
  <c r="AP178" i="4"/>
  <c r="AP184" i="4"/>
  <c r="J185" i="4" a="1"/>
  <c r="J185" i="4" s="1"/>
  <c r="AP185" i="4" s="1"/>
  <c r="J186" i="4" a="1"/>
  <c r="J186" i="4" s="1"/>
  <c r="AP186" i="4" s="1"/>
  <c r="J187" i="4" a="1"/>
  <c r="J187" i="4" s="1"/>
  <c r="AP187" i="4" s="1"/>
  <c r="J188" i="4" a="1"/>
  <c r="J188" i="4" s="1"/>
  <c r="AP188" i="4" s="1"/>
  <c r="AP189" i="4"/>
  <c r="AP190" i="4"/>
  <c r="AP191" i="4"/>
  <c r="AP192" i="4"/>
  <c r="AP193" i="4"/>
  <c r="AP194" i="4"/>
  <c r="AP195" i="4"/>
  <c r="AP196" i="4"/>
  <c r="AP197" i="4"/>
  <c r="AP198" i="4"/>
  <c r="AP199" i="4"/>
  <c r="AP200" i="4"/>
  <c r="J201" i="4" a="1"/>
  <c r="J201" i="4" s="1"/>
  <c r="AP201" i="4" s="1"/>
  <c r="J202" i="4" a="1"/>
  <c r="J202" i="4" s="1"/>
  <c r="AP202" i="4" s="1"/>
  <c r="J203" i="4" a="1"/>
  <c r="J203" i="4" s="1"/>
  <c r="AP203" i="4" s="1"/>
  <c r="AP204" i="4"/>
  <c r="AP205" i="4"/>
  <c r="AP206" i="4"/>
  <c r="AP207" i="4"/>
  <c r="AP208" i="4"/>
  <c r="AP209" i="4"/>
  <c r="AP210" i="4"/>
  <c r="AP211" i="4"/>
  <c r="AP212" i="4"/>
  <c r="AP213" i="4"/>
  <c r="AP214" i="4"/>
  <c r="AP215" i="4"/>
  <c r="AP216" i="4"/>
  <c r="AP217" i="4"/>
  <c r="AP218" i="4"/>
  <c r="AP219" i="4"/>
  <c r="AP220" i="4"/>
  <c r="AP221" i="4"/>
  <c r="AP222" i="4"/>
  <c r="AP223" i="4"/>
  <c r="AP224" i="4"/>
  <c r="AP225" i="4"/>
  <c r="AP226" i="4"/>
  <c r="AP227" i="4"/>
  <c r="AP228" i="4"/>
  <c r="AP229" i="4"/>
  <c r="AP230" i="4"/>
  <c r="AP231" i="4"/>
  <c r="AP232" i="4"/>
  <c r="AP233" i="4"/>
  <c r="AP234" i="4"/>
  <c r="AP235" i="4"/>
  <c r="AP236" i="4"/>
  <c r="AP237" i="4"/>
  <c r="AP238" i="4"/>
  <c r="AP239" i="4"/>
  <c r="AP240" i="4"/>
  <c r="AP241" i="4"/>
  <c r="AP242" i="4"/>
  <c r="AP243" i="4"/>
  <c r="AP244" i="4"/>
  <c r="AP245" i="4"/>
  <c r="AP246" i="4"/>
  <c r="AP247" i="4"/>
  <c r="AP248" i="4"/>
  <c r="AP249" i="4"/>
  <c r="AP250" i="4"/>
  <c r="AP251" i="4"/>
  <c r="AP252" i="4"/>
  <c r="AP253" i="4"/>
  <c r="AP254" i="4"/>
  <c r="AP255" i="4"/>
  <c r="AP256" i="4"/>
  <c r="AP257" i="4"/>
  <c r="AP258" i="4"/>
  <c r="AP259" i="4"/>
  <c r="AP260" i="4"/>
  <c r="AP261" i="4"/>
  <c r="AP262" i="4"/>
  <c r="AP263" i="4"/>
  <c r="AP264" i="4"/>
  <c r="AP265" i="4"/>
  <c r="AP272" i="4"/>
  <c r="AP273" i="4"/>
  <c r="AP274" i="4"/>
  <c r="J275" i="4" a="1"/>
  <c r="J275" i="4" s="1"/>
  <c r="AP275" i="4" s="1"/>
  <c r="J276" i="4" a="1"/>
  <c r="J276" i="4" s="1"/>
  <c r="AP276" i="4" s="1"/>
  <c r="J277" i="4" a="1"/>
  <c r="J277" i="4" s="1"/>
  <c r="AP277" i="4" s="1"/>
  <c r="AP278" i="4"/>
  <c r="AP279" i="4"/>
  <c r="AP280" i="4"/>
  <c r="AP281" i="4"/>
  <c r="AP282" i="4"/>
  <c r="AP283" i="4"/>
  <c r="AP284" i="4"/>
  <c r="AP285" i="4"/>
  <c r="AP286" i="4"/>
  <c r="AP287" i="4"/>
  <c r="AP288" i="4"/>
  <c r="AP289" i="4"/>
  <c r="AP290" i="4"/>
  <c r="AP291" i="4"/>
  <c r="AP292" i="4"/>
  <c r="AP293" i="4"/>
  <c r="AP294" i="4"/>
  <c r="AP295" i="4"/>
  <c r="AP296" i="4"/>
  <c r="AP297" i="4"/>
  <c r="AP298" i="4"/>
  <c r="AP299" i="4"/>
  <c r="AP300" i="4"/>
  <c r="AP301" i="4"/>
  <c r="AP302" i="4"/>
  <c r="J303" i="4" a="1"/>
  <c r="J303" i="4" s="1"/>
  <c r="AP303" i="4" s="1"/>
  <c r="J304" i="4" a="1"/>
  <c r="J304" i="4" s="1"/>
  <c r="AP304" i="4" s="1"/>
  <c r="J305" i="4" a="1"/>
  <c r="J305" i="4" s="1"/>
  <c r="AP305" i="4" s="1"/>
  <c r="AP306" i="4"/>
  <c r="AP307" i="4"/>
  <c r="AP308" i="4"/>
  <c r="AP309" i="4"/>
  <c r="AP310" i="4"/>
  <c r="AP311" i="4"/>
  <c r="AP312" i="4"/>
  <c r="AP313" i="4"/>
  <c r="AP314" i="4"/>
  <c r="AP315" i="4"/>
  <c r="AP316" i="4"/>
  <c r="AP317" i="4"/>
  <c r="AP318" i="4"/>
  <c r="AP319" i="4"/>
  <c r="AP320" i="4"/>
  <c r="AP321" i="4"/>
  <c r="AP322" i="4"/>
  <c r="AP323" i="4"/>
  <c r="AP324" i="4"/>
  <c r="AP325" i="4"/>
  <c r="AP326" i="4"/>
  <c r="AP327" i="4"/>
  <c r="AP328" i="4"/>
  <c r="AP329" i="4"/>
  <c r="AP330" i="4"/>
  <c r="AP331" i="4"/>
  <c r="J332" i="4" a="1"/>
  <c r="J332" i="4" s="1"/>
  <c r="AP332" i="4" s="1"/>
  <c r="J333" i="4" a="1"/>
  <c r="J333" i="4" s="1"/>
  <c r="AP333" i="4" s="1"/>
  <c r="J334" i="4" a="1"/>
  <c r="J334" i="4" s="1"/>
  <c r="AP334" i="4" s="1"/>
  <c r="AP335" i="4"/>
  <c r="AP336" i="4"/>
  <c r="AP337" i="4"/>
  <c r="AP338" i="4"/>
  <c r="AP339" i="4"/>
  <c r="AP340" i="4"/>
  <c r="AP341" i="4"/>
  <c r="AP342" i="4"/>
  <c r="AP343" i="4"/>
  <c r="AP344" i="4"/>
  <c r="AP345" i="4"/>
  <c r="AP346" i="4"/>
  <c r="AP347" i="4"/>
  <c r="AP348" i="4"/>
  <c r="AP349" i="4"/>
  <c r="AP350" i="4"/>
  <c r="AP351" i="4"/>
  <c r="AP352" i="4"/>
  <c r="AP353" i="4"/>
  <c r="AP354" i="4"/>
  <c r="AP355" i="4"/>
  <c r="AP356" i="4"/>
  <c r="AP363" i="4"/>
  <c r="AP364" i="4"/>
  <c r="AP365" i="4"/>
  <c r="AP366" i="4"/>
  <c r="AP367" i="4"/>
  <c r="AP368" i="4"/>
  <c r="AP375" i="4"/>
  <c r="AP376" i="4"/>
  <c r="AP378" i="4"/>
  <c r="AP379" i="4"/>
  <c r="AP380" i="4"/>
  <c r="AP381" i="4"/>
  <c r="AP382" i="4"/>
  <c r="AP2" i="4"/>
  <c r="M3" i="7"/>
  <c r="AO50" i="4"/>
  <c r="L3" i="7"/>
  <c r="AO88" i="4" l="1"/>
  <c r="AO39" i="4"/>
  <c r="AO46" i="4"/>
  <c r="G75" i="5"/>
  <c r="G31" i="5"/>
  <c r="G64" i="5"/>
  <c r="G20" i="5"/>
  <c r="G84" i="5"/>
  <c r="G40" i="5"/>
  <c r="G6" i="5"/>
  <c r="G50" i="5"/>
  <c r="G23" i="5"/>
  <c r="G67" i="5"/>
  <c r="G54" i="5"/>
  <c r="G10" i="5"/>
  <c r="G24" i="5"/>
  <c r="G68" i="5"/>
  <c r="G39" i="5"/>
  <c r="G83" i="5"/>
  <c r="G35" i="5"/>
  <c r="G79" i="5"/>
  <c r="G66" i="5"/>
  <c r="G22" i="5"/>
  <c r="G16" i="5"/>
  <c r="G60" i="5"/>
  <c r="G56" i="5"/>
  <c r="G12" i="5"/>
  <c r="G28" i="5"/>
  <c r="G72" i="5"/>
  <c r="G57" i="5"/>
  <c r="G13" i="5"/>
  <c r="G87" i="5"/>
  <c r="G43" i="5"/>
  <c r="G70" i="5"/>
  <c r="G26" i="5"/>
  <c r="G41" i="5"/>
  <c r="G85" i="5"/>
  <c r="G47" i="5"/>
  <c r="G3" i="5"/>
  <c r="G44" i="5"/>
  <c r="G88" i="5"/>
  <c r="G63" i="5"/>
  <c r="G19" i="5"/>
  <c r="G7" i="5"/>
  <c r="G51" i="5"/>
  <c r="G55" i="5"/>
  <c r="G11" i="5"/>
  <c r="G9" i="5"/>
  <c r="G53" i="5"/>
  <c r="G36" i="5"/>
  <c r="G80" i="5"/>
  <c r="G15" i="5"/>
  <c r="G46" i="5"/>
  <c r="G90" i="5"/>
  <c r="G17" i="5"/>
  <c r="G61" i="5"/>
  <c r="G25" i="5"/>
  <c r="G69" i="5"/>
  <c r="G49" i="5"/>
  <c r="G5" i="5"/>
  <c r="G8" i="5"/>
  <c r="G52" i="5"/>
  <c r="G45" i="5"/>
  <c r="G89" i="5"/>
  <c r="G76" i="5"/>
  <c r="G32" i="5"/>
  <c r="G30" i="5"/>
  <c r="G74" i="5"/>
  <c r="G27" i="5"/>
  <c r="G71" i="5"/>
  <c r="G86" i="5"/>
  <c r="G42" i="5"/>
  <c r="G37" i="5"/>
  <c r="G81" i="5"/>
  <c r="G77" i="5"/>
  <c r="G33" i="5"/>
  <c r="G4" i="5"/>
  <c r="G48" i="5"/>
  <c r="G65" i="5"/>
  <c r="G21" i="5"/>
  <c r="G73" i="5"/>
  <c r="G29" i="5"/>
  <c r="G78" i="5"/>
  <c r="G34" i="5"/>
  <c r="G58" i="5"/>
  <c r="G14" i="5"/>
  <c r="G18" i="5"/>
  <c r="G62" i="5"/>
  <c r="G38" i="5"/>
  <c r="G82" i="5"/>
  <c r="AO143" i="4"/>
  <c r="AO221" i="4"/>
  <c r="AO230" i="4"/>
  <c r="AO159" i="4"/>
  <c r="AO11" i="4"/>
  <c r="AO137" i="4"/>
  <c r="AO212" i="4"/>
  <c r="AO147" i="4"/>
  <c r="AO156" i="4"/>
  <c r="AO138" i="4"/>
  <c r="AO228" i="4"/>
  <c r="AO157" i="4"/>
  <c r="AO175" i="4"/>
  <c r="AO160" i="4"/>
  <c r="AO233" i="4"/>
  <c r="AO35" i="4"/>
  <c r="AO163" i="4"/>
  <c r="AO234" i="4"/>
  <c r="AO215" i="4"/>
  <c r="AO144" i="4"/>
  <c r="AO225" i="4"/>
  <c r="AO19" i="4"/>
  <c r="AO153" i="4"/>
  <c r="AO224" i="4"/>
  <c r="AO111" i="4"/>
  <c r="AO162" i="4"/>
  <c r="AO301" i="4"/>
  <c r="AO63" i="4"/>
  <c r="AO378" i="4"/>
  <c r="AO171" i="4"/>
  <c r="AO377" i="4"/>
  <c r="AO375" i="4"/>
  <c r="AO376" i="4"/>
  <c r="AO227" i="4"/>
  <c r="AO151" i="4"/>
  <c r="AO4" i="4"/>
  <c r="AO222" i="4"/>
  <c r="AO152" i="4"/>
  <c r="AO223" i="4"/>
  <c r="AO166" i="4"/>
  <c r="AO368" i="4"/>
  <c r="AO213" i="4"/>
  <c r="AO165" i="4"/>
  <c r="AO293" i="4"/>
  <c r="AO139" i="4"/>
  <c r="AO22" i="4"/>
  <c r="AO150" i="4"/>
  <c r="AO146" i="4"/>
  <c r="AO155" i="4"/>
  <c r="AO282" i="4"/>
  <c r="AO164" i="4"/>
  <c r="AO25" i="4"/>
  <c r="AO181" i="4"/>
  <c r="AO180" i="4"/>
  <c r="AO395" i="4"/>
  <c r="AO403" i="4"/>
  <c r="AO396" i="4"/>
  <c r="AO404" i="4"/>
  <c r="AO397" i="4"/>
  <c r="AO183" i="4"/>
  <c r="AO177" i="4"/>
  <c r="AO179" i="4"/>
  <c r="AO398" i="4"/>
  <c r="AO401" i="4"/>
  <c r="AO402" i="4"/>
  <c r="AO399" i="4"/>
  <c r="AO394" i="4"/>
  <c r="AO392" i="4"/>
  <c r="AO400" i="4"/>
  <c r="AO182" i="4"/>
  <c r="AO136" i="4"/>
  <c r="AO343" i="4"/>
  <c r="AO169" i="4"/>
  <c r="AO101" i="4"/>
  <c r="AO100" i="4"/>
  <c r="AO302" i="4"/>
  <c r="AO168" i="4"/>
  <c r="AO142" i="4"/>
  <c r="AO267" i="4"/>
  <c r="AO411" i="4"/>
  <c r="AO7" i="4"/>
  <c r="AO412" i="4"/>
  <c r="AO69" i="4"/>
  <c r="AO405" i="4"/>
  <c r="AO413" i="4"/>
  <c r="AO6" i="4"/>
  <c r="AO409" i="4"/>
  <c r="AO410" i="4"/>
  <c r="AO406" i="4"/>
  <c r="AO414" i="4"/>
  <c r="AO270" i="4"/>
  <c r="AO271" i="4"/>
  <c r="AO268" i="4"/>
  <c r="AO407" i="4"/>
  <c r="AO415" i="4"/>
  <c r="AO417" i="4"/>
  <c r="AO266" i="4"/>
  <c r="AO15" i="4"/>
  <c r="AO408" i="4"/>
  <c r="AO416" i="4"/>
  <c r="AO269" i="4"/>
  <c r="AO229" i="4"/>
  <c r="AO189" i="4"/>
  <c r="AO158" i="4"/>
  <c r="AO360" i="4"/>
  <c r="AO369" i="4"/>
  <c r="AO358" i="4"/>
  <c r="AO361" i="4"/>
  <c r="AO357" i="4"/>
  <c r="AO374" i="4"/>
  <c r="AO370" i="4"/>
  <c r="AO359" i="4"/>
  <c r="AO371" i="4"/>
  <c r="AO372" i="4"/>
  <c r="AO373" i="4"/>
  <c r="AO362" i="4"/>
  <c r="AO170" i="4"/>
  <c r="AO344" i="4"/>
  <c r="AO66" i="4"/>
  <c r="AO275" i="4"/>
  <c r="AO231" i="4"/>
  <c r="AO167" i="4"/>
  <c r="AO141" i="4"/>
  <c r="AO154" i="4"/>
  <c r="AO220" i="4"/>
  <c r="AO236" i="4"/>
  <c r="AO306" i="4"/>
  <c r="AO381" i="4"/>
  <c r="AO172" i="4"/>
  <c r="AO379" i="4"/>
  <c r="AO382" i="4"/>
  <c r="AO380" i="4"/>
  <c r="AO335" i="4"/>
  <c r="AO336" i="4"/>
  <c r="AO140" i="4"/>
  <c r="AO33" i="4"/>
  <c r="AO232" i="4"/>
  <c r="AO77" i="4"/>
  <c r="AO161" i="4"/>
  <c r="AO393" i="4"/>
  <c r="AO294" i="4"/>
  <c r="AO226" i="4"/>
  <c r="G2" i="7" l="1" a="1"/>
  <c r="G2" i="7" s="1"/>
  <c r="G4" i="7" a="1"/>
  <c r="G4" i="7" s="1"/>
  <c r="G10" i="7" a="1"/>
  <c r="G10" i="7" s="1"/>
  <c r="G23" i="7" a="1"/>
  <c r="G23" i="7" s="1"/>
  <c r="G29" i="7" a="1"/>
  <c r="G29" i="7" s="1"/>
  <c r="G36" i="7" a="1"/>
  <c r="G36" i="7" s="1"/>
  <c r="G42" i="7" a="1"/>
  <c r="G42" i="7" s="1"/>
  <c r="G55" i="7" a="1"/>
  <c r="G55" i="7" s="1"/>
  <c r="G61" i="7" a="1"/>
  <c r="G61" i="7" s="1"/>
  <c r="G68" i="7" a="1"/>
  <c r="G68" i="7" s="1"/>
  <c r="G74" i="7" a="1"/>
  <c r="G74" i="7" s="1"/>
  <c r="G87" i="7" a="1"/>
  <c r="G87" i="7" s="1"/>
  <c r="G93" i="7" a="1"/>
  <c r="G93" i="7" s="1"/>
  <c r="G100" i="7" a="1"/>
  <c r="G100" i="7" s="1"/>
  <c r="G106" i="7" a="1"/>
  <c r="G106" i="7" s="1"/>
  <c r="G119" i="7" a="1"/>
  <c r="G119" i="7" s="1"/>
  <c r="G125" i="7" a="1"/>
  <c r="G125" i="7" s="1"/>
  <c r="G132" i="7" a="1"/>
  <c r="G132" i="7" s="1"/>
  <c r="G138" i="7" a="1"/>
  <c r="G138" i="7" s="1"/>
  <c r="G151" i="7" a="1"/>
  <c r="G151" i="7" s="1"/>
  <c r="G157" i="7" a="1"/>
  <c r="G157" i="7" s="1"/>
  <c r="G164" i="7" a="1"/>
  <c r="G164" i="7" s="1"/>
  <c r="G170" i="7" a="1"/>
  <c r="G170" i="7" s="1"/>
  <c r="G183" i="7" a="1"/>
  <c r="G183" i="7" s="1"/>
  <c r="G189" i="7" a="1"/>
  <c r="G189" i="7" s="1"/>
  <c r="G196" i="7" a="1"/>
  <c r="G196" i="7" s="1"/>
  <c r="G202" i="7" a="1"/>
  <c r="G202" i="7" s="1"/>
  <c r="G215" i="7" a="1"/>
  <c r="G215" i="7" s="1"/>
  <c r="G221" i="7" a="1"/>
  <c r="G221" i="7" s="1"/>
  <c r="G228" i="7" a="1"/>
  <c r="G228" i="7" s="1"/>
  <c r="G234" i="7" a="1"/>
  <c r="G234" i="7" s="1"/>
  <c r="G247" i="7" a="1"/>
  <c r="G247" i="7" s="1"/>
  <c r="G253" i="7" a="1"/>
  <c r="G253" i="7" s="1"/>
  <c r="G260" i="7" a="1"/>
  <c r="G260" i="7" s="1"/>
  <c r="G266" i="7" a="1"/>
  <c r="G266" i="7" s="1"/>
  <c r="G279" i="7" a="1"/>
  <c r="G279" i="7" s="1"/>
  <c r="G285" i="7" a="1"/>
  <c r="G285" i="7" s="1"/>
  <c r="G292" i="7" a="1"/>
  <c r="G292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1" i="7" a="1"/>
  <c r="G11" i="7" s="1"/>
  <c r="G17" i="7" a="1"/>
  <c r="G17" i="7" s="1"/>
  <c r="G24" i="7" a="1"/>
  <c r="G24" i="7" s="1"/>
  <c r="G30" i="7" a="1"/>
  <c r="G30" i="7" s="1"/>
  <c r="G43" i="7" a="1"/>
  <c r="G43" i="7" s="1"/>
  <c r="G49" i="7" a="1"/>
  <c r="G49" i="7" s="1"/>
  <c r="G56" i="7" a="1"/>
  <c r="G56" i="7" s="1"/>
  <c r="G62" i="7" a="1"/>
  <c r="G62" i="7" s="1"/>
  <c r="G75" i="7" a="1"/>
  <c r="G75" i="7" s="1"/>
  <c r="G81" i="7" a="1"/>
  <c r="G81" i="7" s="1"/>
  <c r="G88" i="7" a="1"/>
  <c r="G88" i="7" s="1"/>
  <c r="G94" i="7" a="1"/>
  <c r="G94" i="7" s="1"/>
  <c r="G107" i="7" a="1"/>
  <c r="G107" i="7" s="1"/>
  <c r="G113" i="7" a="1"/>
  <c r="G113" i="7" s="1"/>
  <c r="G120" i="7" a="1"/>
  <c r="G120" i="7" s="1"/>
  <c r="G126" i="7" a="1"/>
  <c r="G126" i="7" s="1"/>
  <c r="G139" i="7" a="1"/>
  <c r="G139" i="7" s="1"/>
  <c r="G145" i="7" a="1"/>
  <c r="G145" i="7" s="1"/>
  <c r="G152" i="7" a="1"/>
  <c r="G152" i="7" s="1"/>
  <c r="G158" i="7" a="1"/>
  <c r="G158" i="7" s="1"/>
  <c r="G171" i="7" a="1"/>
  <c r="G171" i="7" s="1"/>
  <c r="G177" i="7" a="1"/>
  <c r="G177" i="7" s="1"/>
  <c r="G184" i="7" a="1"/>
  <c r="G184" i="7" s="1"/>
  <c r="G190" i="7" a="1"/>
  <c r="G190" i="7" s="1"/>
  <c r="G203" i="7" a="1"/>
  <c r="G203" i="7" s="1"/>
  <c r="G209" i="7" a="1"/>
  <c r="G209" i="7" s="1"/>
  <c r="G216" i="7" a="1"/>
  <c r="G216" i="7" s="1"/>
  <c r="G222" i="7" a="1"/>
  <c r="G222" i="7" s="1"/>
  <c r="G235" i="7" a="1"/>
  <c r="G235" i="7" s="1"/>
  <c r="G241" i="7" a="1"/>
  <c r="G241" i="7" s="1"/>
  <c r="G248" i="7" a="1"/>
  <c r="G248" i="7" s="1"/>
  <c r="G254" i="7" a="1"/>
  <c r="G254" i="7" s="1"/>
  <c r="G267" i="7" a="1"/>
  <c r="G267" i="7" s="1"/>
  <c r="G273" i="7" a="1"/>
  <c r="G273" i="7" s="1"/>
  <c r="G280" i="7" a="1"/>
  <c r="G280" i="7" s="1"/>
  <c r="G286" i="7" a="1"/>
  <c r="G286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5" i="7" a="1"/>
  <c r="G5" i="7" s="1"/>
  <c r="G12" i="7" a="1"/>
  <c r="G12" i="7" s="1"/>
  <c r="G18" i="7" a="1"/>
  <c r="G18" i="7" s="1"/>
  <c r="G31" i="7" a="1"/>
  <c r="G31" i="7" s="1"/>
  <c r="G37" i="7" a="1"/>
  <c r="G37" i="7" s="1"/>
  <c r="G44" i="7" a="1"/>
  <c r="G44" i="7" s="1"/>
  <c r="G50" i="7" a="1"/>
  <c r="G50" i="7" s="1"/>
  <c r="G63" i="7" a="1"/>
  <c r="G63" i="7" s="1"/>
  <c r="G69" i="7" a="1"/>
  <c r="G69" i="7" s="1"/>
  <c r="G76" i="7" a="1"/>
  <c r="G76" i="7" s="1"/>
  <c r="G82" i="7" a="1"/>
  <c r="G82" i="7" s="1"/>
  <c r="G95" i="7" a="1"/>
  <c r="G95" i="7" s="1"/>
  <c r="G101" i="7" a="1"/>
  <c r="G101" i="7" s="1"/>
  <c r="G108" i="7" a="1"/>
  <c r="G108" i="7" s="1"/>
  <c r="G114" i="7" a="1"/>
  <c r="G114" i="7" s="1"/>
  <c r="G127" i="7" a="1"/>
  <c r="G127" i="7" s="1"/>
  <c r="G133" i="7" a="1"/>
  <c r="G133" i="7" s="1"/>
  <c r="G140" i="7" a="1"/>
  <c r="G140" i="7" s="1"/>
  <c r="G146" i="7" a="1"/>
  <c r="G146" i="7" s="1"/>
  <c r="G159" i="7" a="1"/>
  <c r="G159" i="7" s="1"/>
  <c r="G165" i="7" a="1"/>
  <c r="G165" i="7" s="1"/>
  <c r="G172" i="7" a="1"/>
  <c r="G172" i="7" s="1"/>
  <c r="G178" i="7" a="1"/>
  <c r="G178" i="7" s="1"/>
  <c r="G191" i="7" a="1"/>
  <c r="G191" i="7" s="1"/>
  <c r="G197" i="7" a="1"/>
  <c r="G197" i="7" s="1"/>
  <c r="G204" i="7" a="1"/>
  <c r="G204" i="7" s="1"/>
  <c r="G210" i="7" a="1"/>
  <c r="G210" i="7" s="1"/>
  <c r="G223" i="7" a="1"/>
  <c r="G223" i="7" s="1"/>
  <c r="G229" i="7" a="1"/>
  <c r="G229" i="7" s="1"/>
  <c r="G236" i="7" a="1"/>
  <c r="G236" i="7" s="1"/>
  <c r="G242" i="7" a="1"/>
  <c r="G242" i="7" s="1"/>
  <c r="G255" i="7" a="1"/>
  <c r="G255" i="7" s="1"/>
  <c r="G261" i="7" a="1"/>
  <c r="G261" i="7" s="1"/>
  <c r="G268" i="7" a="1"/>
  <c r="G268" i="7" s="1"/>
  <c r="G274" i="7" a="1"/>
  <c r="G274" i="7" s="1"/>
  <c r="G287" i="7" a="1"/>
  <c r="G287" i="7" s="1"/>
  <c r="G293" i="7" a="1"/>
  <c r="G293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6" i="7" a="1"/>
  <c r="G6" i="7" s="1"/>
  <c r="G19" i="7" a="1"/>
  <c r="G19" i="7" s="1"/>
  <c r="G25" i="7" a="1"/>
  <c r="G25" i="7" s="1"/>
  <c r="G32" i="7" a="1"/>
  <c r="G32" i="7" s="1"/>
  <c r="G38" i="7" a="1"/>
  <c r="G38" i="7" s="1"/>
  <c r="G51" i="7" a="1"/>
  <c r="G51" i="7" s="1"/>
  <c r="G57" i="7" a="1"/>
  <c r="G57" i="7" s="1"/>
  <c r="G64" i="7" a="1"/>
  <c r="G64" i="7" s="1"/>
  <c r="G70" i="7" a="1"/>
  <c r="G70" i="7" s="1"/>
  <c r="G83" i="7" a="1"/>
  <c r="G83" i="7" s="1"/>
  <c r="G89" i="7" a="1"/>
  <c r="G89" i="7" s="1"/>
  <c r="G96" i="7" a="1"/>
  <c r="G96" i="7" s="1"/>
  <c r="G102" i="7" a="1"/>
  <c r="G102" i="7" s="1"/>
  <c r="G115" i="7" a="1"/>
  <c r="G115" i="7" s="1"/>
  <c r="G121" i="7" a="1"/>
  <c r="G121" i="7" s="1"/>
  <c r="G128" i="7" a="1"/>
  <c r="G128" i="7" s="1"/>
  <c r="G134" i="7" a="1"/>
  <c r="G134" i="7" s="1"/>
  <c r="G147" i="7" a="1"/>
  <c r="G147" i="7" s="1"/>
  <c r="G153" i="7" a="1"/>
  <c r="G153" i="7" s="1"/>
  <c r="G160" i="7" a="1"/>
  <c r="G160" i="7" s="1"/>
  <c r="G166" i="7" a="1"/>
  <c r="G166" i="7" s="1"/>
  <c r="G179" i="7" a="1"/>
  <c r="G179" i="7" s="1"/>
  <c r="G185" i="7" a="1"/>
  <c r="G185" i="7" s="1"/>
  <c r="G192" i="7" a="1"/>
  <c r="G192" i="7" s="1"/>
  <c r="G198" i="7" a="1"/>
  <c r="G198" i="7" s="1"/>
  <c r="G211" i="7" a="1"/>
  <c r="G211" i="7" s="1"/>
  <c r="G217" i="7" a="1"/>
  <c r="G217" i="7" s="1"/>
  <c r="G224" i="7" a="1"/>
  <c r="G224" i="7" s="1"/>
  <c r="G230" i="7" a="1"/>
  <c r="G230" i="7" s="1"/>
  <c r="G243" i="7" a="1"/>
  <c r="G243" i="7" s="1"/>
  <c r="G249" i="7" a="1"/>
  <c r="G249" i="7" s="1"/>
  <c r="G256" i="7" a="1"/>
  <c r="G256" i="7" s="1"/>
  <c r="G262" i="7" a="1"/>
  <c r="G262" i="7" s="1"/>
  <c r="G275" i="7" a="1"/>
  <c r="G275" i="7" s="1"/>
  <c r="G281" i="7" a="1"/>
  <c r="G281" i="7" s="1"/>
  <c r="G288" i="7" a="1"/>
  <c r="G288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7" i="7" a="1"/>
  <c r="G7" i="7" s="1"/>
  <c r="G13" i="7" a="1"/>
  <c r="G13" i="7" s="1"/>
  <c r="G20" i="7" a="1"/>
  <c r="G20" i="7" s="1"/>
  <c r="G26" i="7" a="1"/>
  <c r="G26" i="7" s="1"/>
  <c r="G39" i="7" a="1"/>
  <c r="G39" i="7" s="1"/>
  <c r="G45" i="7" a="1"/>
  <c r="G45" i="7" s="1"/>
  <c r="G52" i="7" a="1"/>
  <c r="G52" i="7" s="1"/>
  <c r="G58" i="7" a="1"/>
  <c r="G58" i="7" s="1"/>
  <c r="G71" i="7" a="1"/>
  <c r="G71" i="7" s="1"/>
  <c r="G77" i="7" a="1"/>
  <c r="G77" i="7" s="1"/>
  <c r="G84" i="7" a="1"/>
  <c r="G84" i="7" s="1"/>
  <c r="G90" i="7" a="1"/>
  <c r="G90" i="7" s="1"/>
  <c r="G103" i="7" a="1"/>
  <c r="G103" i="7" s="1"/>
  <c r="G109" i="7" a="1"/>
  <c r="G109" i="7" s="1"/>
  <c r="G116" i="7" a="1"/>
  <c r="G116" i="7" s="1"/>
  <c r="G122" i="7" a="1"/>
  <c r="G122" i="7" s="1"/>
  <c r="G135" i="7" a="1"/>
  <c r="G135" i="7" s="1"/>
  <c r="G141" i="7" a="1"/>
  <c r="G141" i="7" s="1"/>
  <c r="G148" i="7" a="1"/>
  <c r="G148" i="7" s="1"/>
  <c r="G154" i="7" a="1"/>
  <c r="G154" i="7" s="1"/>
  <c r="G167" i="7" a="1"/>
  <c r="G167" i="7" s="1"/>
  <c r="G173" i="7" a="1"/>
  <c r="G173" i="7" s="1"/>
  <c r="G180" i="7" a="1"/>
  <c r="G180" i="7" s="1"/>
  <c r="G186" i="7" a="1"/>
  <c r="G186" i="7" s="1"/>
  <c r="G199" i="7" a="1"/>
  <c r="G199" i="7" s="1"/>
  <c r="G205" i="7" a="1"/>
  <c r="G205" i="7" s="1"/>
  <c r="G212" i="7" a="1"/>
  <c r="G212" i="7" s="1"/>
  <c r="G218" i="7" a="1"/>
  <c r="G218" i="7" s="1"/>
  <c r="G231" i="7" a="1"/>
  <c r="G231" i="7" s="1"/>
  <c r="G237" i="7" a="1"/>
  <c r="G237" i="7" s="1"/>
  <c r="G244" i="7" a="1"/>
  <c r="G244" i="7" s="1"/>
  <c r="G250" i="7" a="1"/>
  <c r="G250" i="7" s="1"/>
  <c r="G263" i="7" a="1"/>
  <c r="G263" i="7" s="1"/>
  <c r="G269" i="7" a="1"/>
  <c r="G269" i="7" s="1"/>
  <c r="G276" i="7" a="1"/>
  <c r="G276" i="7" s="1"/>
  <c r="G282" i="7" a="1"/>
  <c r="G282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8" i="7" a="1"/>
  <c r="G8" i="7" s="1"/>
  <c r="G14" i="7" a="1"/>
  <c r="G14" i="7" s="1"/>
  <c r="G27" i="7" a="1"/>
  <c r="G27" i="7" s="1"/>
  <c r="G33" i="7" a="1"/>
  <c r="G33" i="7" s="1"/>
  <c r="G40" i="7" a="1"/>
  <c r="G40" i="7" s="1"/>
  <c r="G46" i="7" a="1"/>
  <c r="G46" i="7" s="1"/>
  <c r="G59" i="7" a="1"/>
  <c r="G59" i="7" s="1"/>
  <c r="G65" i="7" a="1"/>
  <c r="G65" i="7" s="1"/>
  <c r="G72" i="7" a="1"/>
  <c r="G72" i="7" s="1"/>
  <c r="G78" i="7" a="1"/>
  <c r="G78" i="7" s="1"/>
  <c r="G91" i="7" a="1"/>
  <c r="G91" i="7" s="1"/>
  <c r="G97" i="7" a="1"/>
  <c r="G97" i="7" s="1"/>
  <c r="G104" i="7" a="1"/>
  <c r="G104" i="7" s="1"/>
  <c r="G110" i="7" a="1"/>
  <c r="G110" i="7" s="1"/>
  <c r="G123" i="7" a="1"/>
  <c r="G123" i="7" s="1"/>
  <c r="G129" i="7" a="1"/>
  <c r="G129" i="7" s="1"/>
  <c r="G136" i="7" a="1"/>
  <c r="G136" i="7" s="1"/>
  <c r="G142" i="7" a="1"/>
  <c r="G142" i="7" s="1"/>
  <c r="G155" i="7" a="1"/>
  <c r="G155" i="7" s="1"/>
  <c r="G161" i="7" a="1"/>
  <c r="G161" i="7" s="1"/>
  <c r="G168" i="7" a="1"/>
  <c r="G168" i="7" s="1"/>
  <c r="G174" i="7" a="1"/>
  <c r="G174" i="7" s="1"/>
  <c r="G187" i="7" a="1"/>
  <c r="G187" i="7" s="1"/>
  <c r="G193" i="7" a="1"/>
  <c r="G193" i="7" s="1"/>
  <c r="G200" i="7" a="1"/>
  <c r="G200" i="7" s="1"/>
  <c r="G206" i="7" a="1"/>
  <c r="G206" i="7" s="1"/>
  <c r="G219" i="7" a="1"/>
  <c r="G219" i="7" s="1"/>
  <c r="G225" i="7" a="1"/>
  <c r="G225" i="7" s="1"/>
  <c r="G232" i="7" a="1"/>
  <c r="G232" i="7" s="1"/>
  <c r="G238" i="7" a="1"/>
  <c r="G238" i="7" s="1"/>
  <c r="G251" i="7" a="1"/>
  <c r="G251" i="7" s="1"/>
  <c r="G257" i="7" a="1"/>
  <c r="G257" i="7" s="1"/>
  <c r="G264" i="7" a="1"/>
  <c r="G264" i="7" s="1"/>
  <c r="G270" i="7" a="1"/>
  <c r="G270" i="7" s="1"/>
  <c r="G283" i="7" a="1"/>
  <c r="G283" i="7" s="1"/>
  <c r="G289" i="7" a="1"/>
  <c r="G289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5" i="7" a="1"/>
  <c r="G15" i="7" s="1"/>
  <c r="G21" i="7" a="1"/>
  <c r="G21" i="7" s="1"/>
  <c r="G28" i="7" a="1"/>
  <c r="G28" i="7" s="1"/>
  <c r="G34" i="7" a="1"/>
  <c r="G34" i="7" s="1"/>
  <c r="G47" i="7" a="1"/>
  <c r="G47" i="7" s="1"/>
  <c r="G53" i="7" a="1"/>
  <c r="G53" i="7" s="1"/>
  <c r="G60" i="7" a="1"/>
  <c r="G60" i="7" s="1"/>
  <c r="G66" i="7" a="1"/>
  <c r="G66" i="7" s="1"/>
  <c r="G79" i="7" a="1"/>
  <c r="G79" i="7" s="1"/>
  <c r="G85" i="7" a="1"/>
  <c r="G85" i="7" s="1"/>
  <c r="G92" i="7" a="1"/>
  <c r="G92" i="7" s="1"/>
  <c r="G98" i="7" a="1"/>
  <c r="G98" i="7" s="1"/>
  <c r="G111" i="7" a="1"/>
  <c r="G111" i="7" s="1"/>
  <c r="G117" i="7" a="1"/>
  <c r="G117" i="7" s="1"/>
  <c r="G124" i="7" a="1"/>
  <c r="G124" i="7" s="1"/>
  <c r="G130" i="7" a="1"/>
  <c r="G130" i="7" s="1"/>
  <c r="G143" i="7" a="1"/>
  <c r="G143" i="7" s="1"/>
  <c r="G149" i="7" a="1"/>
  <c r="G149" i="7" s="1"/>
  <c r="G9" i="7" a="1"/>
  <c r="G9" i="7" s="1"/>
  <c r="G16" i="7" a="1"/>
  <c r="G16" i="7" s="1"/>
  <c r="G22" i="7" a="1"/>
  <c r="G22" i="7" s="1"/>
  <c r="G35" i="7" a="1"/>
  <c r="G35" i="7" s="1"/>
  <c r="G41" i="7" a="1"/>
  <c r="G41" i="7" s="1"/>
  <c r="G48" i="7" a="1"/>
  <c r="G48" i="7" s="1"/>
  <c r="G54" i="7" a="1"/>
  <c r="G54" i="7" s="1"/>
  <c r="G67" i="7" a="1"/>
  <c r="G67" i="7" s="1"/>
  <c r="G73" i="7" a="1"/>
  <c r="G73" i="7" s="1"/>
  <c r="G80" i="7" a="1"/>
  <c r="G80" i="7" s="1"/>
  <c r="G86" i="7" a="1"/>
  <c r="G86" i="7" s="1"/>
  <c r="G99" i="7" a="1"/>
  <c r="G99" i="7" s="1"/>
  <c r="G105" i="7" a="1"/>
  <c r="G105" i="7" s="1"/>
  <c r="G112" i="7" a="1"/>
  <c r="G112" i="7" s="1"/>
  <c r="G118" i="7" a="1"/>
  <c r="G118" i="7" s="1"/>
  <c r="G131" i="7" a="1"/>
  <c r="G131" i="7" s="1"/>
  <c r="G137" i="7" a="1"/>
  <c r="G137" i="7" s="1"/>
  <c r="G144" i="7" a="1"/>
  <c r="G144" i="7" s="1"/>
  <c r="G150" i="7" a="1"/>
  <c r="G150" i="7" s="1"/>
  <c r="G163" i="7" a="1"/>
  <c r="G163" i="7" s="1"/>
  <c r="G169" i="7" a="1"/>
  <c r="G169" i="7" s="1"/>
  <c r="G176" i="7" a="1"/>
  <c r="G176" i="7" s="1"/>
  <c r="G182" i="7" a="1"/>
  <c r="G182" i="7" s="1"/>
  <c r="G195" i="7" a="1"/>
  <c r="G195" i="7" s="1"/>
  <c r="G201" i="7" a="1"/>
  <c r="G201" i="7" s="1"/>
  <c r="G208" i="7" a="1"/>
  <c r="G208" i="7" s="1"/>
  <c r="G214" i="7" a="1"/>
  <c r="G214" i="7" s="1"/>
  <c r="G227" i="7" a="1"/>
  <c r="G227" i="7" s="1"/>
  <c r="G233" i="7" a="1"/>
  <c r="G233" i="7" s="1"/>
  <c r="G240" i="7" a="1"/>
  <c r="G240" i="7" s="1"/>
  <c r="G246" i="7" a="1"/>
  <c r="G246" i="7" s="1"/>
  <c r="G259" i="7" a="1"/>
  <c r="G259" i="7" s="1"/>
  <c r="G265" i="7" a="1"/>
  <c r="G265" i="7" s="1"/>
  <c r="G272" i="7" a="1"/>
  <c r="G272" i="7" s="1"/>
  <c r="G278" i="7" a="1"/>
  <c r="G278" i="7" s="1"/>
  <c r="G291" i="7" a="1"/>
  <c r="G291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6" i="7" a="1"/>
  <c r="G156" i="7" s="1"/>
  <c r="G207" i="7" a="1"/>
  <c r="G207" i="7" s="1"/>
  <c r="G258" i="7" a="1"/>
  <c r="G258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440" i="7" a="1"/>
  <c r="G440" i="7" s="1"/>
  <c r="G445" i="7" a="1"/>
  <c r="G445" i="7" s="1"/>
  <c r="G456" i="7" a="1"/>
  <c r="G456" i="7" s="1"/>
  <c r="G162" i="7" a="1"/>
  <c r="G162" i="7" s="1"/>
  <c r="G213" i="7" a="1"/>
  <c r="G213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20" i="7" a="1"/>
  <c r="G220" i="7" s="1"/>
  <c r="G271" i="7" a="1"/>
  <c r="G271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441" i="7" a="1"/>
  <c r="G441" i="7" s="1"/>
  <c r="G452" i="7" a="1"/>
  <c r="G452" i="7" s="1"/>
  <c r="G457" i="7" a="1"/>
  <c r="G457" i="7" s="1"/>
  <c r="G468" i="7" a="1"/>
  <c r="G468" i="7" s="1"/>
  <c r="G175" i="7" a="1"/>
  <c r="G175" i="7" s="1"/>
  <c r="G226" i="7" a="1"/>
  <c r="G226" i="7" s="1"/>
  <c r="G277" i="7" a="1"/>
  <c r="G277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442" i="7" a="1"/>
  <c r="G442" i="7" s="1"/>
  <c r="G447" i="7" a="1"/>
  <c r="G447" i="7" s="1"/>
  <c r="G458" i="7" a="1"/>
  <c r="G458" i="7" s="1"/>
  <c r="G463" i="7" a="1"/>
  <c r="G463" i="7" s="1"/>
  <c r="G181" i="7" a="1"/>
  <c r="G181" i="7" s="1"/>
  <c r="G284" i="7" a="1"/>
  <c r="G284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8" i="7" a="1"/>
  <c r="G188" i="7" s="1"/>
  <c r="G239" i="7" a="1"/>
  <c r="G239" i="7" s="1"/>
  <c r="G290" i="7" a="1"/>
  <c r="G290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4" i="7" a="1"/>
  <c r="G194" i="7" s="1"/>
  <c r="G245" i="7" a="1"/>
  <c r="G245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444" i="7" a="1"/>
  <c r="G444" i="7" s="1"/>
  <c r="G449" i="7" a="1"/>
  <c r="G449" i="7" s="1"/>
  <c r="G460" i="7" a="1"/>
  <c r="G460" i="7" s="1"/>
  <c r="G252" i="7" a="1"/>
  <c r="G252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8" i="7" a="1"/>
  <c r="G438" i="7" s="1"/>
  <c r="G459" i="7" a="1"/>
  <c r="G459" i="7" s="1"/>
  <c r="G472" i="7" a="1"/>
  <c r="G472" i="7" s="1"/>
  <c r="G477" i="7" a="1"/>
  <c r="G477" i="7" s="1"/>
  <c r="G486" i="7" a="1"/>
  <c r="G486" i="7" s="1"/>
  <c r="G495" i="7" a="1"/>
  <c r="G495" i="7" s="1"/>
  <c r="G504" i="7" a="1"/>
  <c r="G504" i="7" s="1"/>
  <c r="G509" i="7" a="1"/>
  <c r="G509" i="7" s="1"/>
  <c r="G518" i="7" a="1"/>
  <c r="G518" i="7" s="1"/>
  <c r="G527" i="7" a="1"/>
  <c r="G527" i="7" s="1"/>
  <c r="G536" i="7" a="1"/>
  <c r="G536" i="7" s="1"/>
  <c r="G541" i="7" a="1"/>
  <c r="G541" i="7" s="1"/>
  <c r="G550" i="7" a="1"/>
  <c r="G550" i="7" s="1"/>
  <c r="G559" i="7" a="1"/>
  <c r="G559" i="7" s="1"/>
  <c r="G568" i="7" a="1"/>
  <c r="G568" i="7" s="1"/>
  <c r="G573" i="7" a="1"/>
  <c r="G573" i="7" s="1"/>
  <c r="G582" i="7" a="1"/>
  <c r="G582" i="7" s="1"/>
  <c r="G591" i="7" a="1"/>
  <c r="G591" i="7" s="1"/>
  <c r="G600" i="7" a="1"/>
  <c r="G600" i="7" s="1"/>
  <c r="G605" i="7" a="1"/>
  <c r="G605" i="7" s="1"/>
  <c r="G614" i="7" a="1"/>
  <c r="G614" i="7" s="1"/>
  <c r="G623" i="7" a="1"/>
  <c r="G623" i="7" s="1"/>
  <c r="G632" i="7" a="1"/>
  <c r="G632" i="7" s="1"/>
  <c r="G637" i="7" a="1"/>
  <c r="G637" i="7" s="1"/>
  <c r="G646" i="7" a="1"/>
  <c r="G646" i="7" s="1"/>
  <c r="G655" i="7" a="1"/>
  <c r="G655" i="7" s="1"/>
  <c r="G664" i="7" a="1"/>
  <c r="G664" i="7" s="1"/>
  <c r="G669" i="7" a="1"/>
  <c r="G669" i="7" s="1"/>
  <c r="G678" i="7" a="1"/>
  <c r="G678" i="7" s="1"/>
  <c r="G687" i="7" a="1"/>
  <c r="G687" i="7" s="1"/>
  <c r="G696" i="7" a="1"/>
  <c r="G696" i="7" s="1"/>
  <c r="G701" i="7" a="1"/>
  <c r="G701" i="7" s="1"/>
  <c r="G705" i="7" a="1"/>
  <c r="G705" i="7" s="1"/>
  <c r="G713" i="7" a="1"/>
  <c r="G713" i="7" s="1"/>
  <c r="G721" i="7" a="1"/>
  <c r="G721" i="7" s="1"/>
  <c r="G729" i="7" a="1"/>
  <c r="G729" i="7" s="1"/>
  <c r="G737" i="7" a="1"/>
  <c r="G737" i="7" s="1"/>
  <c r="G745" i="7" a="1"/>
  <c r="G745" i="7" s="1"/>
  <c r="G742" i="7" a="1"/>
  <c r="G742" i="7" s="1"/>
  <c r="G402" i="7" a="1"/>
  <c r="G402" i="7" s="1"/>
  <c r="G427" i="7" a="1"/>
  <c r="G427" i="7" s="1"/>
  <c r="G439" i="7" a="1"/>
  <c r="G439" i="7" s="1"/>
  <c r="G450" i="7" a="1"/>
  <c r="G450" i="7" s="1"/>
  <c r="G467" i="7" a="1"/>
  <c r="G467" i="7" s="1"/>
  <c r="G473" i="7" a="1"/>
  <c r="G473" i="7" s="1"/>
  <c r="G482" i="7" a="1"/>
  <c r="G482" i="7" s="1"/>
  <c r="G491" i="7" a="1"/>
  <c r="G491" i="7" s="1"/>
  <c r="G500" i="7" a="1"/>
  <c r="G500" i="7" s="1"/>
  <c r="G505" i="7" a="1"/>
  <c r="G505" i="7" s="1"/>
  <c r="G514" i="7" a="1"/>
  <c r="G514" i="7" s="1"/>
  <c r="G523" i="7" a="1"/>
  <c r="G523" i="7" s="1"/>
  <c r="G532" i="7" a="1"/>
  <c r="G532" i="7" s="1"/>
  <c r="G537" i="7" a="1"/>
  <c r="G537" i="7" s="1"/>
  <c r="G546" i="7" a="1"/>
  <c r="G546" i="7" s="1"/>
  <c r="G555" i="7" a="1"/>
  <c r="G555" i="7" s="1"/>
  <c r="G564" i="7" a="1"/>
  <c r="G564" i="7" s="1"/>
  <c r="G569" i="7" a="1"/>
  <c r="G569" i="7" s="1"/>
  <c r="G578" i="7" a="1"/>
  <c r="G578" i="7" s="1"/>
  <c r="G587" i="7" a="1"/>
  <c r="G587" i="7" s="1"/>
  <c r="G596" i="7" a="1"/>
  <c r="G596" i="7" s="1"/>
  <c r="G601" i="7" a="1"/>
  <c r="G601" i="7" s="1"/>
  <c r="G610" i="7" a="1"/>
  <c r="G610" i="7" s="1"/>
  <c r="G619" i="7" a="1"/>
  <c r="G619" i="7" s="1"/>
  <c r="G628" i="7" a="1"/>
  <c r="G628" i="7" s="1"/>
  <c r="G633" i="7" a="1"/>
  <c r="G633" i="7" s="1"/>
  <c r="G642" i="7" a="1"/>
  <c r="G642" i="7" s="1"/>
  <c r="G651" i="7" a="1"/>
  <c r="G651" i="7" s="1"/>
  <c r="G660" i="7" a="1"/>
  <c r="G660" i="7" s="1"/>
  <c r="G665" i="7" a="1"/>
  <c r="G665" i="7" s="1"/>
  <c r="G674" i="7" a="1"/>
  <c r="G674" i="7" s="1"/>
  <c r="G683" i="7" a="1"/>
  <c r="G683" i="7" s="1"/>
  <c r="G692" i="7" a="1"/>
  <c r="G692" i="7" s="1"/>
  <c r="G697" i="7" a="1"/>
  <c r="G697" i="7" s="1"/>
  <c r="G726" i="7" a="1"/>
  <c r="G726" i="7" s="1"/>
  <c r="G734" i="7" a="1"/>
  <c r="G734" i="7" s="1"/>
  <c r="G407" i="7" a="1"/>
  <c r="G407" i="7" s="1"/>
  <c r="G451" i="7" a="1"/>
  <c r="G451" i="7" s="1"/>
  <c r="G461" i="7" a="1"/>
  <c r="G461" i="7" s="1"/>
  <c r="G478" i="7" a="1"/>
  <c r="G478" i="7" s="1"/>
  <c r="G487" i="7" a="1"/>
  <c r="G487" i="7" s="1"/>
  <c r="G496" i="7" a="1"/>
  <c r="G496" i="7" s="1"/>
  <c r="G501" i="7" a="1"/>
  <c r="G501" i="7" s="1"/>
  <c r="G510" i="7" a="1"/>
  <c r="G510" i="7" s="1"/>
  <c r="G519" i="7" a="1"/>
  <c r="G519" i="7" s="1"/>
  <c r="G528" i="7" a="1"/>
  <c r="G528" i="7" s="1"/>
  <c r="G533" i="7" a="1"/>
  <c r="G533" i="7" s="1"/>
  <c r="G542" i="7" a="1"/>
  <c r="G542" i="7" s="1"/>
  <c r="G551" i="7" a="1"/>
  <c r="G551" i="7" s="1"/>
  <c r="G560" i="7" a="1"/>
  <c r="G560" i="7" s="1"/>
  <c r="G565" i="7" a="1"/>
  <c r="G565" i="7" s="1"/>
  <c r="G574" i="7" a="1"/>
  <c r="G574" i="7" s="1"/>
  <c r="G583" i="7" a="1"/>
  <c r="G583" i="7" s="1"/>
  <c r="G592" i="7" a="1"/>
  <c r="G592" i="7" s="1"/>
  <c r="G597" i="7" a="1"/>
  <c r="G597" i="7" s="1"/>
  <c r="G606" i="7" a="1"/>
  <c r="G606" i="7" s="1"/>
  <c r="G615" i="7" a="1"/>
  <c r="G615" i="7" s="1"/>
  <c r="G624" i="7" a="1"/>
  <c r="G624" i="7" s="1"/>
  <c r="G629" i="7" a="1"/>
  <c r="G629" i="7" s="1"/>
  <c r="G638" i="7" a="1"/>
  <c r="G638" i="7" s="1"/>
  <c r="G647" i="7" a="1"/>
  <c r="G647" i="7" s="1"/>
  <c r="G656" i="7" a="1"/>
  <c r="G656" i="7" s="1"/>
  <c r="G661" i="7" a="1"/>
  <c r="G661" i="7" s="1"/>
  <c r="G670" i="7" a="1"/>
  <c r="G670" i="7" s="1"/>
  <c r="G679" i="7" a="1"/>
  <c r="G679" i="7" s="1"/>
  <c r="G688" i="7" a="1"/>
  <c r="G688" i="7" s="1"/>
  <c r="G693" i="7" a="1"/>
  <c r="G693" i="7" s="1"/>
  <c r="G702" i="7" a="1"/>
  <c r="G702" i="7" s="1"/>
  <c r="G706" i="7" a="1"/>
  <c r="G706" i="7" s="1"/>
  <c r="G710" i="7" a="1"/>
  <c r="G710" i="7" s="1"/>
  <c r="G714" i="7" a="1"/>
  <c r="G714" i="7" s="1"/>
  <c r="G718" i="7" a="1"/>
  <c r="G718" i="7" s="1"/>
  <c r="G722" i="7" a="1"/>
  <c r="G722" i="7" s="1"/>
  <c r="G730" i="7" a="1"/>
  <c r="G730" i="7" s="1"/>
  <c r="G738" i="7" a="1"/>
  <c r="G738" i="7" s="1"/>
  <c r="G432" i="7" a="1"/>
  <c r="G432" i="7" s="1"/>
  <c r="G453" i="7" a="1"/>
  <c r="G453" i="7" s="1"/>
  <c r="G462" i="7" a="1"/>
  <c r="G462" i="7" s="1"/>
  <c r="G469" i="7" a="1"/>
  <c r="G469" i="7" s="1"/>
  <c r="G474" i="7" a="1"/>
  <c r="G474" i="7" s="1"/>
  <c r="G483" i="7" a="1"/>
  <c r="G483" i="7" s="1"/>
  <c r="G492" i="7" a="1"/>
  <c r="G492" i="7" s="1"/>
  <c r="G497" i="7" a="1"/>
  <c r="G497" i="7" s="1"/>
  <c r="G506" i="7" a="1"/>
  <c r="G506" i="7" s="1"/>
  <c r="G515" i="7" a="1"/>
  <c r="G515" i="7" s="1"/>
  <c r="G524" i="7" a="1"/>
  <c r="G524" i="7" s="1"/>
  <c r="G529" i="7" a="1"/>
  <c r="G529" i="7" s="1"/>
  <c r="G538" i="7" a="1"/>
  <c r="G538" i="7" s="1"/>
  <c r="G547" i="7" a="1"/>
  <c r="G547" i="7" s="1"/>
  <c r="G556" i="7" a="1"/>
  <c r="G556" i="7" s="1"/>
  <c r="G561" i="7" a="1"/>
  <c r="G561" i="7" s="1"/>
  <c r="G570" i="7" a="1"/>
  <c r="G570" i="7" s="1"/>
  <c r="G579" i="7" a="1"/>
  <c r="G579" i="7" s="1"/>
  <c r="G588" i="7" a="1"/>
  <c r="G588" i="7" s="1"/>
  <c r="G593" i="7" a="1"/>
  <c r="G593" i="7" s="1"/>
  <c r="G602" i="7" a="1"/>
  <c r="G602" i="7" s="1"/>
  <c r="G611" i="7" a="1"/>
  <c r="G611" i="7" s="1"/>
  <c r="G620" i="7" a="1"/>
  <c r="G620" i="7" s="1"/>
  <c r="G625" i="7" a="1"/>
  <c r="G625" i="7" s="1"/>
  <c r="G634" i="7" a="1"/>
  <c r="G634" i="7" s="1"/>
  <c r="G643" i="7" a="1"/>
  <c r="G643" i="7" s="1"/>
  <c r="G652" i="7" a="1"/>
  <c r="G652" i="7" s="1"/>
  <c r="G657" i="7" a="1"/>
  <c r="G657" i="7" s="1"/>
  <c r="G666" i="7" a="1"/>
  <c r="G666" i="7" s="1"/>
  <c r="G675" i="7" a="1"/>
  <c r="G675" i="7" s="1"/>
  <c r="G684" i="7" a="1"/>
  <c r="G684" i="7" s="1"/>
  <c r="G689" i="7" a="1"/>
  <c r="G689" i="7" s="1"/>
  <c r="G698" i="7" a="1"/>
  <c r="G698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50" i="7" a="1"/>
  <c r="G750" i="7" s="1"/>
  <c r="G443" i="7" a="1"/>
  <c r="G443" i="7" s="1"/>
  <c r="G454" i="7" a="1"/>
  <c r="G454" i="7" s="1"/>
  <c r="G464" i="7" a="1"/>
  <c r="G464" i="7" s="1"/>
  <c r="G470" i="7" a="1"/>
  <c r="G470" i="7" s="1"/>
  <c r="G479" i="7" a="1"/>
  <c r="G479" i="7" s="1"/>
  <c r="G488" i="7" a="1"/>
  <c r="G488" i="7" s="1"/>
  <c r="G493" i="7" a="1"/>
  <c r="G493" i="7" s="1"/>
  <c r="G502" i="7" a="1"/>
  <c r="G502" i="7" s="1"/>
  <c r="G511" i="7" a="1"/>
  <c r="G511" i="7" s="1"/>
  <c r="G520" i="7" a="1"/>
  <c r="G520" i="7" s="1"/>
  <c r="G525" i="7" a="1"/>
  <c r="G525" i="7" s="1"/>
  <c r="G534" i="7" a="1"/>
  <c r="G534" i="7" s="1"/>
  <c r="G543" i="7" a="1"/>
  <c r="G543" i="7" s="1"/>
  <c r="G552" i="7" a="1"/>
  <c r="G552" i="7" s="1"/>
  <c r="G557" i="7" a="1"/>
  <c r="G557" i="7" s="1"/>
  <c r="G566" i="7" a="1"/>
  <c r="G566" i="7" s="1"/>
  <c r="G575" i="7" a="1"/>
  <c r="G575" i="7" s="1"/>
  <c r="G584" i="7" a="1"/>
  <c r="G584" i="7" s="1"/>
  <c r="G589" i="7" a="1"/>
  <c r="G589" i="7" s="1"/>
  <c r="G598" i="7" a="1"/>
  <c r="G598" i="7" s="1"/>
  <c r="G607" i="7" a="1"/>
  <c r="G607" i="7" s="1"/>
  <c r="G616" i="7" a="1"/>
  <c r="G616" i="7" s="1"/>
  <c r="G621" i="7" a="1"/>
  <c r="G621" i="7" s="1"/>
  <c r="G630" i="7" a="1"/>
  <c r="G630" i="7" s="1"/>
  <c r="G639" i="7" a="1"/>
  <c r="G639" i="7" s="1"/>
  <c r="G648" i="7" a="1"/>
  <c r="G648" i="7" s="1"/>
  <c r="G653" i="7" a="1"/>
  <c r="G653" i="7" s="1"/>
  <c r="G662" i="7" a="1"/>
  <c r="G662" i="7" s="1"/>
  <c r="G671" i="7" a="1"/>
  <c r="G671" i="7" s="1"/>
  <c r="G680" i="7" a="1"/>
  <c r="G680" i="7" s="1"/>
  <c r="G685" i="7" a="1"/>
  <c r="G685" i="7" s="1"/>
  <c r="G694" i="7" a="1"/>
  <c r="G694" i="7" s="1"/>
  <c r="G703" i="7" a="1"/>
  <c r="G703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747" i="7" a="1"/>
  <c r="G747" i="7" s="1"/>
  <c r="G418" i="7" a="1"/>
  <c r="G418" i="7" s="1"/>
  <c r="G434" i="7" a="1"/>
  <c r="G434" i="7" s="1"/>
  <c r="G455" i="7" a="1"/>
  <c r="G455" i="7" s="1"/>
  <c r="G475" i="7" a="1"/>
  <c r="G475" i="7" s="1"/>
  <c r="G484" i="7" a="1"/>
  <c r="G484" i="7" s="1"/>
  <c r="G489" i="7" a="1"/>
  <c r="G489" i="7" s="1"/>
  <c r="G498" i="7" a="1"/>
  <c r="G498" i="7" s="1"/>
  <c r="G507" i="7" a="1"/>
  <c r="G507" i="7" s="1"/>
  <c r="G516" i="7" a="1"/>
  <c r="G516" i="7" s="1"/>
  <c r="G521" i="7" a="1"/>
  <c r="G521" i="7" s="1"/>
  <c r="G530" i="7" a="1"/>
  <c r="G530" i="7" s="1"/>
  <c r="G539" i="7" a="1"/>
  <c r="G539" i="7" s="1"/>
  <c r="G548" i="7" a="1"/>
  <c r="G548" i="7" s="1"/>
  <c r="G553" i="7" a="1"/>
  <c r="G553" i="7" s="1"/>
  <c r="G562" i="7" a="1"/>
  <c r="G562" i="7" s="1"/>
  <c r="G571" i="7" a="1"/>
  <c r="G571" i="7" s="1"/>
  <c r="G580" i="7" a="1"/>
  <c r="G580" i="7" s="1"/>
  <c r="G585" i="7" a="1"/>
  <c r="G585" i="7" s="1"/>
  <c r="G594" i="7" a="1"/>
  <c r="G594" i="7" s="1"/>
  <c r="G603" i="7" a="1"/>
  <c r="G603" i="7" s="1"/>
  <c r="G612" i="7" a="1"/>
  <c r="G612" i="7" s="1"/>
  <c r="G617" i="7" a="1"/>
  <c r="G617" i="7" s="1"/>
  <c r="G626" i="7" a="1"/>
  <c r="G626" i="7" s="1"/>
  <c r="G635" i="7" a="1"/>
  <c r="G635" i="7" s="1"/>
  <c r="G644" i="7" a="1"/>
  <c r="G644" i="7" s="1"/>
  <c r="G649" i="7" a="1"/>
  <c r="G649" i="7" s="1"/>
  <c r="G658" i="7" a="1"/>
  <c r="G658" i="7" s="1"/>
  <c r="G667" i="7" a="1"/>
  <c r="G667" i="7" s="1"/>
  <c r="G676" i="7" a="1"/>
  <c r="G676" i="7" s="1"/>
  <c r="G681" i="7" a="1"/>
  <c r="G681" i="7" s="1"/>
  <c r="G690" i="7" a="1"/>
  <c r="G690" i="7" s="1"/>
  <c r="G699" i="7" a="1"/>
  <c r="G699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6" i="7" a="1"/>
  <c r="G746" i="7" s="1"/>
  <c r="G422" i="7" a="1"/>
  <c r="G422" i="7" s="1"/>
  <c r="G435" i="7" a="1"/>
  <c r="G435" i="7" s="1"/>
  <c r="G446" i="7" a="1"/>
  <c r="G446" i="7" s="1"/>
  <c r="G465" i="7" a="1"/>
  <c r="G465" i="7" s="1"/>
  <c r="G471" i="7" a="1"/>
  <c r="G471" i="7" s="1"/>
  <c r="G480" i="7" a="1"/>
  <c r="G480" i="7" s="1"/>
  <c r="G485" i="7" a="1"/>
  <c r="G485" i="7" s="1"/>
  <c r="G494" i="7" a="1"/>
  <c r="G494" i="7" s="1"/>
  <c r="G503" i="7" a="1"/>
  <c r="G503" i="7" s="1"/>
  <c r="G512" i="7" a="1"/>
  <c r="G512" i="7" s="1"/>
  <c r="G517" i="7" a="1"/>
  <c r="G517" i="7" s="1"/>
  <c r="G526" i="7" a="1"/>
  <c r="G526" i="7" s="1"/>
  <c r="G535" i="7" a="1"/>
  <c r="G535" i="7" s="1"/>
  <c r="G544" i="7" a="1"/>
  <c r="G544" i="7" s="1"/>
  <c r="G549" i="7" a="1"/>
  <c r="G549" i="7" s="1"/>
  <c r="G558" i="7" a="1"/>
  <c r="G558" i="7" s="1"/>
  <c r="G567" i="7" a="1"/>
  <c r="G567" i="7" s="1"/>
  <c r="G576" i="7" a="1"/>
  <c r="G576" i="7" s="1"/>
  <c r="G581" i="7" a="1"/>
  <c r="G581" i="7" s="1"/>
  <c r="G590" i="7" a="1"/>
  <c r="G590" i="7" s="1"/>
  <c r="G599" i="7" a="1"/>
  <c r="G599" i="7" s="1"/>
  <c r="G608" i="7" a="1"/>
  <c r="G608" i="7" s="1"/>
  <c r="G613" i="7" a="1"/>
  <c r="G613" i="7" s="1"/>
  <c r="G622" i="7" a="1"/>
  <c r="G622" i="7" s="1"/>
  <c r="G631" i="7" a="1"/>
  <c r="G631" i="7" s="1"/>
  <c r="G640" i="7" a="1"/>
  <c r="G640" i="7" s="1"/>
  <c r="G645" i="7" a="1"/>
  <c r="G645" i="7" s="1"/>
  <c r="G654" i="7" a="1"/>
  <c r="G654" i="7" s="1"/>
  <c r="G663" i="7" a="1"/>
  <c r="G663" i="7" s="1"/>
  <c r="G672" i="7" a="1"/>
  <c r="G672" i="7" s="1"/>
  <c r="G677" i="7" a="1"/>
  <c r="G677" i="7" s="1"/>
  <c r="G686" i="7" a="1"/>
  <c r="G686" i="7" s="1"/>
  <c r="G695" i="7" a="1"/>
  <c r="G695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748" i="7" a="1"/>
  <c r="G748" i="7" s="1"/>
  <c r="G423" i="7" a="1"/>
  <c r="G423" i="7" s="1"/>
  <c r="G437" i="7" a="1"/>
  <c r="G437" i="7" s="1"/>
  <c r="G448" i="7" a="1"/>
  <c r="G448" i="7" s="1"/>
  <c r="G466" i="7" a="1"/>
  <c r="G466" i="7" s="1"/>
  <c r="G476" i="7" a="1"/>
  <c r="G476" i="7" s="1"/>
  <c r="G481" i="7" a="1"/>
  <c r="G481" i="7" s="1"/>
  <c r="G490" i="7" a="1"/>
  <c r="G490" i="7" s="1"/>
  <c r="G499" i="7" a="1"/>
  <c r="G499" i="7" s="1"/>
  <c r="G508" i="7" a="1"/>
  <c r="G508" i="7" s="1"/>
  <c r="G513" i="7" a="1"/>
  <c r="G513" i="7" s="1"/>
  <c r="G522" i="7" a="1"/>
  <c r="G522" i="7" s="1"/>
  <c r="G531" i="7" a="1"/>
  <c r="G531" i="7" s="1"/>
  <c r="G540" i="7" a="1"/>
  <c r="G540" i="7" s="1"/>
  <c r="G545" i="7" a="1"/>
  <c r="G545" i="7" s="1"/>
  <c r="G554" i="7" a="1"/>
  <c r="G554" i="7" s="1"/>
  <c r="G563" i="7" a="1"/>
  <c r="G563" i="7" s="1"/>
  <c r="G572" i="7" a="1"/>
  <c r="G572" i="7" s="1"/>
  <c r="G577" i="7" a="1"/>
  <c r="G577" i="7" s="1"/>
  <c r="G586" i="7" a="1"/>
  <c r="G586" i="7" s="1"/>
  <c r="G595" i="7" a="1"/>
  <c r="G595" i="7" s="1"/>
  <c r="G604" i="7" a="1"/>
  <c r="G604" i="7" s="1"/>
  <c r="G609" i="7" a="1"/>
  <c r="G609" i="7" s="1"/>
  <c r="G618" i="7" a="1"/>
  <c r="G618" i="7" s="1"/>
  <c r="G627" i="7" a="1"/>
  <c r="G627" i="7" s="1"/>
  <c r="G636" i="7" a="1"/>
  <c r="G636" i="7" s="1"/>
  <c r="G641" i="7" a="1"/>
  <c r="G641" i="7" s="1"/>
  <c r="G650" i="7" a="1"/>
  <c r="G650" i="7" s="1"/>
  <c r="G659" i="7" a="1"/>
  <c r="G659" i="7" s="1"/>
  <c r="G668" i="7" a="1"/>
  <c r="G668" i="7" s="1"/>
  <c r="G673" i="7" a="1"/>
  <c r="G673" i="7" s="1"/>
  <c r="G682" i="7" a="1"/>
  <c r="G682" i="7" s="1"/>
  <c r="G691" i="7" a="1"/>
  <c r="G691" i="7" s="1"/>
  <c r="G700" i="7" a="1"/>
  <c r="G700" i="7" s="1"/>
  <c r="G709" i="7" a="1"/>
  <c r="G709" i="7" s="1"/>
  <c r="G717" i="7" a="1"/>
  <c r="G717" i="7" s="1"/>
  <c r="G725" i="7" a="1"/>
  <c r="G725" i="7" s="1"/>
  <c r="G733" i="7" a="1"/>
  <c r="G733" i="7" s="1"/>
  <c r="G741" i="7" a="1"/>
  <c r="G741" i="7" s="1"/>
  <c r="G749" i="7" a="1"/>
  <c r="G749" i="7" s="1"/>
  <c r="G3" i="7" a="1"/>
  <c r="G3" i="7" s="1"/>
  <c r="AO211" i="4"/>
  <c r="AO219" i="4"/>
  <c r="AP4" i="4"/>
  <c r="AP172" i="4"/>
  <c r="AP82" i="4"/>
</calcChain>
</file>

<file path=xl/sharedStrings.xml><?xml version="1.0" encoding="utf-8"?>
<sst xmlns="http://schemas.openxmlformats.org/spreadsheetml/2006/main" count="7458" uniqueCount="4301">
  <si>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</si>
  <si>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</si>
  <si>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</si>
  <si>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</si>
  <si>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</si>
  <si>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</si>
  <si>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</si>
  <si>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</si>
  <si>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</si>
  <si>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</si>
  <si>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</si>
  <si>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</si>
  <si>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</si>
  <si>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</si>
  <si>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</si>
  <si>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</si>
  <si>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</si>
  <si>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</si>
  <si>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</si>
  <si>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</si>
  <si>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</si>
  <si>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</si>
  <si>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</si>
  <si>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</si>
  <si>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</si>
  <si>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</si>
  <si>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</si>
  <si>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</si>
  <si>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</si>
  <si>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</si>
  <si>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</si>
  <si>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</si>
  <si>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</si>
  <si>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</si>
  <si>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</si>
  <si>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</si>
  <si>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</si>
  <si>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</si>
  <si>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</si>
  <si>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</si>
  <si>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</si>
  <si>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</si>
  <si>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</si>
  <si>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</si>
  <si>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</si>
  <si>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</si>
  <si>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</si>
  <si>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</si>
  <si>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</si>
  <si>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</si>
  <si>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</si>
  <si>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</si>
  <si>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</si>
  <si>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</si>
  <si>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</si>
  <si>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</si>
  <si>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</si>
  <si>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</si>
  <si>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</si>
  <si>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</si>
  <si>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</si>
  <si>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</si>
  <si>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</si>
  <si>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</si>
  <si>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</si>
  <si>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</si>
  <si>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</si>
  <si>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</si>
  <si>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</si>
  <si>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</si>
  <si>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</si>
  <si>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</si>
  <si>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</si>
  <si>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</si>
  <si>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</si>
  <si>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</si>
  <si>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</si>
  <si>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</si>
  <si>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</si>
  <si>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</si>
  <si>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</si>
  <si>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</si>
  <si>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</si>
  <si>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</si>
  <si>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</si>
  <si>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</si>
  <si>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</si>
  <si>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</si>
  <si>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</si>
  <si>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</si>
  <si>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</si>
  <si>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</si>
  <si>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</si>
  <si>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</si>
  <si>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</si>
  <si>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</si>
  <si>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</si>
  <si>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</si>
  <si>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</si>
  <si>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</si>
  <si>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</si>
  <si>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</si>
  <si>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</si>
  <si>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</si>
  <si>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</si>
  <si>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</si>
  <si>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</si>
  <si>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</si>
  <si>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</si>
  <si>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</si>
  <si>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</si>
  <si>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</si>
  <si>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</si>
  <si>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</si>
  <si>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</si>
  <si>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</si>
  <si>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</si>
  <si>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</si>
  <si>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</si>
  <si>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</si>
  <si>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</si>
  <si>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</si>
  <si>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</si>
  <si>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</si>
  <si>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</si>
  <si>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</si>
  <si>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</si>
  <si>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</si>
  <si>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</si>
  <si>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</si>
  <si>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</si>
  <si>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</si>
  <si>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</si>
  <si>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</si>
  <si>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</si>
  <si>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</si>
  <si>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</si>
  <si>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</si>
  <si>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</si>
  <si>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</si>
  <si>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</si>
  <si>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</si>
  <si>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</si>
  <si>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</si>
  <si>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</si>
  <si>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</si>
  <si>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</si>
  <si>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</si>
  <si>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</si>
  <si>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</si>
  <si>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</si>
  <si>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</si>
  <si>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</si>
  <si>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</si>
  <si>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</si>
  <si>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</si>
  <si>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</si>
  <si>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</si>
  <si>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</si>
  <si>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</si>
  <si>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</si>
  <si>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</si>
  <si>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</si>
  <si>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</si>
  <si>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</si>
  <si>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</si>
  <si>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</si>
  <si>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</si>
  <si>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</si>
  <si>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</si>
  <si>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</si>
  <si>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</si>
  <si>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</si>
  <si>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</si>
  <si>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</si>
  <si>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</si>
  <si>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</si>
  <si>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</si>
  <si>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</si>
  <si>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</si>
  <si>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</si>
  <si>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</si>
  <si>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</si>
  <si>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</si>
  <si>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</si>
  <si>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</si>
  <si>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</si>
  <si>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</si>
  <si>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</si>
  <si>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</si>
  <si>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</si>
  <si>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</si>
  <si>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</si>
  <si>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</si>
  <si>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</si>
  <si>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</si>
  <si>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</si>
  <si>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</si>
  <si>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</si>
  <si>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</si>
  <si>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</si>
  <si>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</si>
  <si>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</si>
  <si>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</si>
  <si>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</si>
  <si>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</si>
  <si>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</si>
  <si>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</si>
  <si>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</si>
  <si>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</si>
  <si>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</si>
  <si>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</si>
  <si>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</si>
  <si>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</si>
  <si>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</si>
  <si>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</si>
  <si>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</si>
  <si>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</si>
  <si>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</si>
  <si>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</si>
  <si>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</si>
  <si>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</si>
  <si>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</si>
  <si>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</si>
  <si>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</si>
  <si>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</si>
  <si>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</si>
  <si>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</si>
  <si>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</si>
  <si>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</si>
  <si>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</si>
  <si>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</si>
  <si>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</si>
  <si>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</si>
  <si>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</si>
  <si>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</si>
  <si>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</si>
  <si>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</si>
  <si>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</si>
  <si>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</si>
  <si>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</si>
  <si>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</si>
  <si>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</si>
  <si>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</si>
  <si>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</si>
  <si>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</si>
  <si>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</si>
  <si>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</si>
  <si>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</si>
  <si>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</si>
  <si>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</si>
  <si>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</si>
  <si>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</si>
  <si>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</si>
  <si>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</si>
  <si>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</si>
  <si>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</si>
  <si>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</si>
  <si>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</si>
  <si>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</si>
  <si>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</si>
  <si>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</si>
  <si>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</si>
  <si>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</si>
  <si>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</si>
  <si>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</si>
  <si>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</si>
  <si>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</si>
  <si>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</si>
  <si>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</si>
  <si>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</si>
  <si>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</si>
  <si>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</si>
  <si>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</si>
  <si>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</si>
  <si>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</si>
  <si>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</si>
  <si>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</si>
  <si>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</si>
  <si>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</si>
  <si>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</si>
  <si>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</si>
  <si>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</si>
  <si>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</si>
  <si>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</si>
  <si>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</si>
  <si>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</si>
  <si>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</si>
  <si>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</si>
  <si>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</si>
  <si>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</si>
  <si>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</si>
  <si>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</si>
  <si>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</si>
  <si>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</si>
  <si>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</si>
  <si>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</si>
  <si>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</si>
  <si>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</si>
  <si>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</si>
  <si>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</si>
  <si>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</si>
  <si>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</si>
  <si>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</si>
  <si>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</si>
  <si>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</si>
  <si>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</si>
  <si>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</si>
  <si>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</si>
  <si>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</si>
  <si>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</si>
  <si>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</si>
  <si>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</si>
  <si>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</si>
  <si>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</si>
  <si>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</si>
  <si>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</si>
  <si>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</si>
  <si>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</si>
  <si>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</si>
  <si>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</si>
  <si>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</si>
  <si>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</si>
  <si>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</si>
  <si>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</si>
  <si>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</si>
  <si>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</si>
  <si>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</si>
  <si>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</si>
  <si>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</si>
  <si>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</si>
  <si>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</si>
  <si>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</si>
  <si>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</si>
  <si>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</si>
  <si>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</si>
  <si>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</si>
  <si>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</si>
  <si>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</si>
  <si>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</si>
  <si>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</si>
  <si>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</si>
  <si>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</si>
  <si>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</si>
  <si>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</si>
  <si>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</si>
  <si>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</si>
  <si>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</si>
  <si>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</si>
  <si>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</si>
  <si>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</si>
  <si>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</si>
  <si>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</si>
  <si>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</si>
  <si>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</si>
  <si>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</si>
  <si>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</si>
  <si>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</si>
  <si>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</si>
  <si>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</si>
  <si>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</si>
  <si>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</si>
  <si>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</si>
  <si>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</si>
  <si>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</si>
  <si>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</si>
  <si>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</si>
  <si>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</si>
  <si>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</si>
  <si>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</si>
  <si>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</si>
  <si>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</si>
  <si>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</si>
  <si>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</si>
  <si>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</si>
  <si>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</si>
  <si>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</si>
  <si>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</si>
  <si>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</si>
  <si>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</si>
  <si>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</si>
  <si>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</si>
  <si>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</si>
  <si>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</si>
  <si>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</si>
  <si>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</si>
  <si>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</si>
  <si>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</si>
  <si>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</si>
  <si>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</si>
  <si>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</si>
  <si>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</si>
  <si>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</si>
  <si>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</si>
  <si>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</si>
  <si>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</si>
  <si>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</si>
  <si>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</si>
  <si>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</si>
  <si>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</si>
  <si>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</si>
  <si>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</si>
  <si>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</si>
  <si>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</si>
  <si>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</si>
  <si>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</si>
  <si>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</si>
  <si>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</si>
  <si>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</si>
  <si>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</si>
  <si>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</si>
  <si>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</si>
  <si>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</si>
  <si>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</si>
  <si>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</si>
  <si>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</si>
  <si>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</si>
  <si>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</si>
  <si>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</si>
  <si>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</si>
  <si>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</si>
  <si>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</si>
  <si>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</si>
  <si>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</si>
  <si>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</si>
  <si>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</si>
  <si>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</si>
  <si>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</si>
  <si>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</si>
  <si>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</si>
  <si>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</si>
  <si>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</si>
  <si>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</si>
  <si>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</si>
  <si>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</si>
  <si>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</si>
  <si>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</si>
  <si>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</si>
  <si>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</si>
  <si>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</si>
  <si>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</si>
  <si>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</si>
  <si>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</si>
  <si>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</si>
  <si>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</si>
  <si>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</si>
  <si>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</si>
  <si>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</si>
  <si>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</si>
  <si>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</si>
  <si>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</si>
  <si>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</si>
  <si>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</si>
  <si>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</si>
  <si>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</si>
  <si>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</si>
  <si>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</si>
  <si>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</si>
  <si>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</si>
  <si>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</si>
  <si>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</si>
  <si>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</si>
  <si>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</si>
  <si>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</si>
  <si>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</si>
  <si>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</si>
  <si>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</si>
  <si>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</si>
  <si>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</si>
  <si>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</si>
  <si>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</si>
  <si>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</si>
  <si>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</si>
  <si>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</si>
  <si>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</si>
  <si>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</si>
  <si>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</si>
  <si>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</si>
  <si>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</si>
  <si>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</si>
  <si>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</si>
  <si>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</si>
  <si>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</si>
  <si>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</si>
  <si>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</si>
  <si>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</si>
  <si>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</si>
  <si>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</si>
  <si>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</si>
  <si>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</si>
  <si>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</si>
  <si>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</si>
  <si>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</si>
  <si>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</si>
  <si>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</si>
  <si>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</si>
  <si>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</si>
  <si>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</si>
  <si>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</si>
  <si>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</si>
  <si>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</si>
  <si>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</si>
  <si>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</si>
  <si>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</si>
  <si>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</si>
  <si>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</si>
  <si>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</si>
  <si>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</si>
  <si>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</si>
  <si>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</si>
  <si>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</si>
  <si>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</si>
  <si>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</si>
  <si>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</si>
  <si>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</si>
  <si>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</si>
  <si>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</si>
  <si>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</si>
  <si>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</si>
  <si>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</si>
  <si>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</si>
  <si>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</si>
  <si>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</si>
  <si>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</si>
  <si>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</si>
  <si>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</si>
  <si>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</si>
  <si>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</si>
  <si>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</si>
  <si>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</si>
  <si>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</si>
  <si>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</si>
  <si>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</si>
  <si>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</si>
  <si>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</si>
  <si>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</si>
  <si>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</si>
  <si>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</si>
  <si>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</si>
  <si>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</si>
  <si>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</si>
  <si>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</si>
  <si>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</si>
  <si>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</si>
  <si>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</si>
  <si>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</si>
  <si>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</si>
  <si>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</si>
  <si>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</si>
  <si>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</si>
  <si>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</si>
  <si>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</si>
  <si>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</si>
  <si>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</si>
  <si>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</si>
  <si>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</si>
  <si>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</si>
  <si>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</si>
  <si>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</si>
  <si>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</si>
  <si>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</si>
  <si>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</si>
  <si>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</si>
  <si>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</si>
  <si>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</si>
  <si>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</si>
  <si>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</si>
  <si>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</si>
  <si>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</si>
  <si>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</si>
  <si>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</si>
  <si>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</si>
  <si>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</si>
  <si>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</si>
  <si>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</si>
  <si>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</si>
  <si>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</si>
  <si>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</si>
  <si>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</si>
  <si>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</si>
  <si>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</si>
  <si>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</si>
  <si>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</si>
  <si>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</si>
  <si>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</si>
  <si>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</si>
  <si>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</si>
  <si>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</si>
  <si>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</si>
  <si>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</si>
  <si>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</si>
  <si>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</si>
  <si>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</si>
  <si>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</si>
  <si>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</si>
  <si>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</si>
  <si>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</si>
  <si>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</si>
  <si>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</si>
  <si>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</si>
  <si>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</si>
  <si>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</si>
  <si>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</si>
  <si>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</si>
  <si>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</si>
  <si>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</si>
  <si>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</si>
  <si>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</si>
  <si>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</si>
  <si>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</si>
  <si>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</si>
  <si>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</si>
  <si>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</si>
  <si>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</si>
  <si>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</si>
  <si>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</si>
  <si>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</si>
  <si>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</si>
  <si>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</si>
  <si>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</si>
  <si>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</si>
  <si>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</si>
  <si>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</si>
  <si>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</si>
  <si>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</si>
  <si>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</si>
  <si>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</si>
  <si>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</si>
  <si>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</si>
  <si>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</si>
  <si>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</si>
  <si>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</si>
  <si>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</si>
  <si>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</si>
  <si>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</si>
  <si>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</si>
  <si>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</si>
  <si>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</si>
  <si>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</si>
  <si>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</si>
  <si>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</si>
  <si>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</si>
  <si>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</si>
  <si>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</si>
  <si>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</si>
  <si>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</si>
  <si>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</si>
  <si>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</si>
  <si>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</si>
  <si>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</si>
  <si>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</si>
  <si>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</si>
  <si>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</si>
  <si>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</si>
  <si>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</si>
  <si>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</si>
  <si>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</si>
  <si>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</si>
  <si>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</si>
  <si>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</si>
  <si>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</si>
  <si>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</si>
  <si>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</si>
  <si>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</si>
  <si>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</si>
  <si>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</si>
  <si>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</si>
  <si>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</si>
  <si>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</si>
  <si>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</si>
  <si>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</si>
  <si>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</si>
  <si>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</si>
  <si>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</si>
  <si>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</si>
  <si>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</si>
  <si>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</si>
  <si>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</si>
  <si>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</si>
  <si>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</si>
  <si>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</si>
  <si>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</si>
  <si>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</si>
  <si>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</si>
  <si>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</si>
  <si>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</si>
  <si>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</si>
  <si>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</si>
  <si>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</si>
  <si>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</si>
  <si>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</si>
  <si>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</si>
  <si>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</si>
  <si>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</si>
  <si>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</si>
  <si>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</si>
  <si>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</si>
  <si>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</si>
  <si>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</si>
  <si>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</si>
  <si>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</si>
  <si>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</si>
  <si>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</si>
  <si>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</si>
  <si>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</si>
  <si>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</si>
  <si>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</si>
  <si>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</si>
  <si>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</si>
  <si>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</si>
  <si>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</si>
  <si>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</si>
  <si>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</si>
  <si>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</si>
  <si>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</si>
  <si>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</si>
  <si>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</si>
  <si>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</si>
  <si>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</si>
  <si>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</si>
  <si>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</si>
  <si>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</si>
  <si>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</si>
  <si>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</si>
  <si>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</si>
  <si>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</si>
  <si>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</si>
  <si>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</si>
  <si>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</si>
  <si>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</si>
  <si>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</si>
  <si>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</si>
  <si>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</si>
  <si>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</si>
  <si>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</si>
  <si>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</si>
  <si>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</si>
  <si>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</si>
  <si>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</si>
  <si>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</si>
  <si>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</si>
  <si>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</si>
  <si>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</si>
  <si>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</si>
  <si>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</si>
  <si>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</si>
  <si>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</si>
  <si>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</si>
  <si>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</si>
  <si>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</si>
  <si>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</si>
  <si>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</si>
  <si>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</si>
  <si>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</si>
  <si>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</si>
  <si>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</si>
  <si>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</si>
  <si>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</si>
  <si>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</si>
  <si>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</si>
  <si>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</si>
  <si>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</si>
  <si>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</si>
  <si>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</si>
  <si>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</si>
  <si>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</si>
  <si>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</si>
  <si>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</si>
  <si>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</si>
  <si>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</si>
  <si>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</si>
  <si>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</si>
  <si>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</si>
  <si>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</si>
  <si>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</si>
  <si>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</si>
  <si>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</si>
  <si>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</si>
  <si>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</si>
  <si>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</si>
  <si>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</si>
  <si>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</si>
  <si>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</si>
  <si>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</si>
  <si>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</si>
  <si>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</si>
  <si>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</si>
  <si>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</si>
  <si>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</si>
  <si>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</si>
  <si>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</si>
  <si>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</si>
  <si>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</si>
  <si>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</si>
  <si>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</si>
  <si>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</si>
  <si>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</si>
  <si>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</si>
  <si>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</si>
  <si>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</si>
  <si>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</si>
  <si>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</si>
  <si>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</si>
  <si>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</si>
  <si>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</si>
  <si>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</si>
  <si>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</si>
  <si>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</si>
  <si>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</si>
  <si>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</si>
  <si>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</si>
  <si>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</si>
  <si>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</si>
  <si>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</si>
  <si>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</si>
  <si>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</si>
  <si>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</si>
  <si>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</si>
  <si>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</si>
  <si>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</si>
  <si>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</si>
  <si>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</si>
  <si>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</si>
  <si>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</si>
  <si>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</si>
  <si>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</si>
  <si>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</si>
  <si>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</si>
  <si>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</si>
  <si>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</si>
  <si>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</si>
  <si>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</si>
  <si>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</si>
  <si>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</si>
  <si>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</si>
  <si>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</si>
  <si>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</si>
  <si>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</si>
  <si>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</si>
  <si>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</si>
  <si>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</si>
  <si>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</si>
  <si>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</si>
  <si>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</si>
  <si>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</si>
  <si>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</si>
  <si>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</si>
  <si>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</si>
  <si>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</si>
  <si>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</si>
  <si>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</si>
  <si>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</si>
  <si>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</si>
  <si>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</si>
  <si>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</si>
  <si>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</si>
  <si>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</si>
  <si>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</si>
  <si>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</si>
  <si>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</si>
  <si>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</si>
  <si>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</si>
  <si>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</si>
  <si>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</si>
  <si>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</si>
  <si>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</si>
  <si>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</si>
  <si>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</si>
  <si>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</si>
  <si>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</si>
  <si>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</si>
  <si>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</si>
  <si>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</si>
  <si>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</si>
  <si>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</si>
  <si>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</si>
  <si>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</si>
  <si>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</si>
  <si>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</si>
  <si>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</si>
  <si>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</si>
  <si>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</si>
  <si>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</si>
  <si>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</si>
  <si>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</si>
  <si>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</si>
  <si>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</si>
  <si>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</si>
  <si>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</si>
  <si>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</si>
  <si>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</si>
  <si>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</si>
  <si>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</si>
  <si>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</si>
  <si>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</si>
  <si>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</si>
  <si>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</si>
  <si>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</si>
  <si>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</si>
  <si>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</si>
  <si>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</si>
  <si>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</si>
  <si>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</si>
  <si>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</si>
  <si>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</si>
  <si>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</si>
  <si>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</si>
  <si>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</si>
  <si>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</si>
  <si>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</si>
  <si>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</si>
  <si>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</si>
  <si>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</si>
  <si>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</si>
  <si>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</si>
  <si>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</si>
  <si>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</si>
  <si>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</si>
  <si>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</si>
  <si>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</si>
  <si>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</si>
  <si>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</si>
  <si>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</si>
  <si>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</si>
  <si>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</si>
  <si>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</si>
  <si>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</si>
  <si>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</si>
  <si>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</si>
  <si>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</si>
  <si>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</si>
  <si>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</si>
  <si>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</si>
  <si>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</si>
  <si>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</si>
  <si>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</si>
  <si>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</si>
  <si>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</si>
  <si>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</si>
  <si>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</si>
  <si>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</si>
  <si>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</si>
  <si>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</si>
  <si>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</si>
  <si>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</si>
  <si>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</si>
  <si>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</si>
  <si>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</si>
  <si>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</si>
  <si>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</si>
  <si>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</si>
  <si>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</si>
  <si>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</si>
  <si>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</si>
  <si>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</si>
  <si>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</si>
  <si>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</si>
  <si>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</si>
  <si>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</si>
  <si>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</si>
  <si>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</si>
  <si>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</si>
  <si>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</si>
  <si>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</si>
  <si>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</si>
  <si>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</si>
  <si>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</si>
  <si>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</si>
  <si>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</si>
  <si>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</si>
  <si>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</si>
  <si>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</si>
  <si>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</si>
  <si>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</si>
  <si>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</si>
  <si>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</si>
  <si>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</si>
  <si>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</si>
  <si>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</si>
  <si>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</si>
  <si>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</si>
  <si>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</si>
  <si>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</si>
  <si>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</si>
  <si>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</si>
  <si>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</si>
  <si>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</si>
  <si>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</si>
  <si>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</si>
  <si>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</si>
  <si>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</si>
  <si>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</si>
  <si>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</si>
  <si>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</si>
  <si>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</si>
  <si>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</si>
  <si>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</si>
  <si>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</si>
  <si>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</si>
  <si>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</si>
  <si>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</si>
  <si>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</si>
  <si>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</si>
  <si>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</si>
  <si>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</si>
  <si>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</si>
  <si>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</si>
  <si>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</si>
  <si>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</si>
  <si>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</si>
  <si>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</si>
  <si>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</si>
  <si>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</si>
  <si>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</si>
  <si>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</si>
  <si>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</si>
  <si>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</si>
  <si>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</si>
  <si>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</si>
  <si>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</si>
  <si>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</si>
  <si>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</si>
  <si>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</si>
  <si>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</si>
  <si>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</si>
  <si>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</si>
  <si>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</si>
  <si>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</si>
  <si>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</si>
  <si>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</si>
  <si>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</si>
  <si>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</si>
  <si>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</si>
  <si>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</si>
  <si>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</si>
  <si>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</si>
  <si>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</si>
  <si>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</si>
  <si>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</si>
  <si>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</si>
  <si>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</si>
  <si>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</si>
  <si>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</si>
  <si>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</si>
  <si>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</si>
  <si>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</si>
  <si>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</si>
  <si>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</si>
  <si>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</si>
  <si>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</si>
  <si>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</si>
  <si>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</si>
  <si>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</si>
  <si>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</si>
  <si>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</si>
  <si>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</si>
  <si>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</si>
  <si>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</si>
  <si>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</si>
  <si>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</si>
  <si>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</si>
  <si>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</si>
  <si>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</si>
  <si>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</si>
  <si>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</si>
  <si>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</si>
  <si>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</si>
  <si>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</si>
  <si>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</si>
  <si>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</si>
  <si>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</si>
  <si>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</si>
  <si>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</si>
  <si>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</si>
  <si>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</si>
  <si>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</si>
  <si>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</si>
  <si>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</si>
  <si>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</si>
  <si>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</si>
  <si>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</si>
  <si>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</si>
  <si>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</si>
  <si>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</si>
  <si>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</si>
  <si>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</si>
  <si>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</si>
  <si>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</si>
  <si>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</si>
  <si>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</si>
  <si>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</si>
  <si>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</si>
  <si>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</si>
  <si>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</si>
  <si>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</si>
  <si>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</si>
  <si>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</si>
  <si>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</si>
  <si>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</si>
  <si>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</si>
  <si>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</si>
  <si>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</si>
  <si>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</si>
  <si>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</si>
  <si>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</si>
  <si>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</si>
  <si>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</si>
  <si>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</si>
  <si>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</si>
  <si>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</si>
  <si>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</si>
  <si>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</si>
  <si>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</si>
  <si>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</si>
  <si>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</si>
  <si>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</si>
  <si>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</si>
  <si>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</si>
  <si>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</si>
  <si>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</si>
  <si>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</si>
  <si>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</si>
  <si>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</si>
  <si>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</si>
  <si>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</si>
  <si>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</si>
  <si>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</si>
  <si>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</si>
  <si>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</si>
  <si>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</si>
  <si>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</si>
  <si>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</si>
  <si>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</si>
  <si>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</si>
  <si>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</si>
  <si>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</si>
  <si>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</si>
  <si>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</si>
  <si>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</si>
  <si>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</si>
  <si>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</si>
  <si>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</si>
  <si>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</si>
  <si>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</si>
  <si>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</si>
  <si>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</si>
  <si>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</si>
  <si>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</si>
  <si>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</si>
  <si>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</si>
  <si>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</si>
  <si>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</si>
  <si>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</si>
  <si>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</si>
  <si>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</si>
  <si>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</si>
  <si>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</si>
  <si>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</si>
  <si>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</si>
  <si>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</si>
  <si>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</si>
  <si>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</si>
  <si>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</si>
  <si>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</si>
  <si>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</si>
  <si>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</si>
  <si>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</si>
  <si>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</si>
  <si>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</si>
  <si>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</si>
  <si>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</si>
  <si>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</si>
  <si>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</si>
  <si>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</si>
  <si>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</si>
  <si>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</si>
  <si>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</si>
  <si>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</si>
  <si>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</si>
  <si>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</si>
  <si>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</si>
  <si>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</si>
  <si>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</si>
  <si>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</si>
  <si>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</si>
  <si>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</si>
  <si>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</si>
  <si>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</si>
  <si>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</si>
  <si>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</si>
  <si>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</si>
  <si>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</si>
  <si>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</si>
  <si>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</si>
  <si>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</si>
  <si>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</si>
  <si>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</si>
  <si>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</si>
  <si>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</si>
  <si>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</si>
  <si>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</si>
  <si>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</si>
  <si>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</si>
  <si>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</si>
  <si>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</si>
  <si>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</si>
  <si>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</si>
  <si>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</si>
  <si>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</si>
  <si>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</si>
  <si>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</si>
  <si>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</si>
  <si>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</si>
  <si>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</si>
  <si>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</si>
  <si>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</si>
  <si>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</si>
  <si>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</si>
  <si>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</si>
  <si>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</si>
  <si>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</si>
  <si>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</si>
  <si>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</si>
  <si>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</si>
  <si>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</si>
  <si>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</si>
  <si>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</si>
  <si>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</si>
  <si>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</si>
  <si>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</si>
  <si>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</si>
  <si>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</si>
  <si>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</si>
  <si>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</si>
  <si>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</si>
  <si>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</si>
  <si>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</si>
  <si>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</si>
  <si>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</si>
  <si>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</si>
  <si>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</si>
  <si>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</si>
  <si>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</si>
  <si>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</si>
  <si>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</si>
  <si>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</si>
  <si>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</si>
  <si>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</si>
  <si>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</si>
  <si>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</si>
  <si>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</si>
  <si>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</si>
  <si>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</si>
  <si>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</si>
  <si>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</si>
  <si>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</si>
  <si>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</si>
  <si>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</si>
  <si>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</si>
  <si>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</si>
  <si>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</si>
  <si>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</si>
  <si>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</si>
  <si>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</si>
  <si>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</si>
  <si>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</si>
  <si>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</si>
  <si>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</si>
  <si>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</si>
  <si>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</si>
  <si>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</si>
  <si>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</si>
  <si>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</si>
  <si>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</si>
  <si>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</si>
  <si>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</si>
  <si>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</si>
  <si>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</si>
  <si>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</si>
  <si>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</si>
  <si>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</si>
  <si>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</si>
  <si>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</si>
  <si>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</si>
  <si>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</si>
  <si>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</si>
  <si>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</si>
  <si>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</si>
  <si>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</si>
  <si>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</si>
  <si>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</si>
  <si>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</si>
  <si>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</si>
  <si>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</si>
  <si>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</si>
  <si>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</si>
  <si>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</si>
  <si>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</si>
  <si>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</si>
  <si>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</si>
  <si>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</si>
  <si>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</si>
  <si>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</si>
  <si>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</si>
  <si>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</si>
  <si>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</si>
  <si>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</si>
  <si>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</si>
  <si>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</si>
  <si>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</si>
  <si>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</si>
  <si>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</si>
  <si>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</si>
  <si>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</si>
  <si>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</si>
  <si>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</si>
  <si>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</si>
  <si>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</si>
  <si>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</si>
  <si>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</si>
  <si>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</si>
  <si>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</si>
  <si>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</si>
  <si>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</si>
  <si>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</si>
  <si>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</si>
  <si>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</si>
  <si>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</si>
  <si>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</si>
  <si>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</si>
  <si>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</si>
  <si>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</si>
  <si>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</si>
  <si>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</si>
  <si>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</si>
  <si>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</si>
  <si>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</si>
  <si>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</si>
  <si>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</si>
  <si>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</si>
  <si>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</si>
  <si>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</si>
  <si>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</si>
  <si>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</si>
  <si>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</si>
  <si>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</si>
  <si>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</si>
  <si>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</si>
  <si>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</si>
  <si>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</si>
  <si>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</si>
  <si>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</si>
  <si>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</si>
  <si>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</si>
  <si>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</si>
  <si>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</si>
  <si>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</si>
  <si>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</si>
  <si>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</si>
  <si>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</si>
  <si>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</si>
  <si>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</si>
  <si>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</si>
  <si>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</si>
  <si>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</si>
  <si>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</si>
  <si>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</si>
  <si>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</si>
  <si>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</si>
  <si>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</si>
  <si>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</si>
  <si>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</si>
  <si>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</si>
  <si>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</si>
  <si>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</si>
  <si>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</si>
  <si>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</si>
  <si>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</si>
  <si>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</si>
  <si>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</si>
  <si>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</si>
  <si>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</si>
  <si>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</si>
  <si>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</si>
  <si>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</si>
  <si>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</si>
  <si>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</si>
  <si>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</si>
  <si>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</si>
  <si>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</si>
  <si>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</si>
  <si>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</si>
  <si>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</si>
  <si>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</si>
  <si>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</si>
  <si>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</si>
  <si>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</si>
  <si>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</si>
  <si>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</si>
  <si>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</si>
  <si>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</si>
  <si>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</si>
  <si>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</si>
  <si>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</si>
  <si>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</si>
  <si>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</si>
  <si>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</si>
  <si>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</si>
  <si>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</si>
  <si>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</si>
  <si>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</si>
  <si>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</si>
  <si>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</si>
  <si>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</si>
  <si>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</si>
  <si>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</si>
  <si>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</si>
  <si>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</si>
  <si>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</si>
  <si>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</si>
  <si>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</si>
  <si>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</si>
  <si>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</si>
  <si>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</si>
  <si>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</si>
  <si>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</si>
  <si>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</si>
  <si>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</si>
  <si>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</si>
  <si>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</si>
  <si>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</si>
  <si>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</si>
  <si>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</si>
  <si>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</si>
  <si>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</si>
  <si>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</si>
  <si>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</si>
  <si>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</si>
  <si>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</si>
  <si>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</si>
  <si>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</si>
  <si>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</si>
  <si>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</si>
  <si>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</si>
  <si>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</si>
  <si>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</si>
  <si>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</si>
  <si>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</si>
  <si>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</si>
  <si>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</si>
  <si>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</si>
  <si>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</si>
  <si>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</si>
  <si>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</si>
  <si>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</si>
  <si>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</si>
  <si>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</si>
  <si>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</si>
  <si>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</si>
  <si>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</si>
  <si>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</si>
  <si>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</si>
  <si>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</si>
  <si>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</si>
  <si>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</si>
  <si>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</si>
  <si>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</si>
  <si>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</si>
  <si>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</si>
  <si>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</si>
  <si>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</si>
  <si>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</si>
  <si>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</si>
  <si>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</si>
  <si>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</si>
  <si>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</si>
  <si>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</si>
  <si>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</si>
  <si>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</si>
  <si>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</si>
  <si>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</si>
  <si>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</si>
  <si>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</si>
  <si>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</si>
  <si>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</si>
  <si>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</si>
  <si>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</si>
  <si>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</si>
  <si>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</si>
  <si>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</si>
  <si>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</si>
  <si>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</si>
  <si>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</si>
  <si>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</si>
  <si>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</si>
  <si>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</si>
  <si>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</si>
  <si>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</si>
  <si>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</si>
  <si>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</si>
  <si>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</si>
  <si>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</si>
  <si>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</si>
  <si>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</si>
  <si>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</si>
  <si>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</si>
  <si>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</si>
  <si>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</si>
  <si>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</si>
  <si>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</si>
  <si>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</si>
  <si>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</si>
  <si>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</si>
  <si>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</si>
  <si>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</si>
  <si>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</si>
  <si>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</si>
  <si>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</si>
  <si>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</si>
  <si>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</si>
  <si>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</si>
  <si>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</si>
  <si>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</si>
  <si>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</si>
  <si>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</si>
  <si>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</si>
  <si>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</si>
  <si>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</si>
  <si>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</si>
  <si>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</si>
  <si>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</si>
  <si>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</si>
  <si>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</si>
  <si>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</si>
  <si>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</si>
  <si>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</si>
  <si>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</si>
  <si>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</si>
  <si>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</si>
  <si>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</si>
  <si>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</si>
  <si>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</si>
  <si>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</si>
  <si>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</si>
  <si>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</si>
  <si>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</si>
  <si>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</si>
  <si>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</si>
  <si>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</si>
  <si>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</si>
  <si>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</si>
  <si>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</si>
  <si>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</si>
  <si>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</si>
  <si>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</si>
  <si>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</si>
  <si>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</si>
  <si>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</si>
  <si>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</si>
  <si>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</si>
  <si>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</si>
  <si>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</si>
  <si>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</si>
  <si>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</si>
  <si>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</si>
  <si>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</si>
  <si>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</si>
  <si>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</si>
  <si>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</si>
  <si>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</si>
  <si>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</si>
  <si>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</si>
  <si>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</si>
  <si>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</si>
  <si>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</si>
  <si>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</si>
  <si>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</si>
  <si>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</si>
  <si>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</si>
  <si>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</si>
  <si>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</si>
  <si>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</si>
  <si>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</si>
  <si>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</si>
  <si>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</si>
  <si>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</si>
  <si>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</si>
  <si>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</si>
  <si>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</si>
  <si>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</si>
  <si>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</si>
  <si>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</si>
  <si>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</si>
  <si>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</si>
  <si>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</si>
  <si>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</si>
  <si>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</si>
  <si>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</si>
  <si>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</si>
  <si>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</si>
  <si>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</si>
  <si>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</si>
  <si>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</si>
  <si>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</si>
  <si>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</si>
  <si>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</si>
  <si>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</si>
  <si>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</si>
  <si>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</si>
  <si>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</si>
  <si>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</si>
  <si>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</si>
  <si>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</si>
  <si>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</si>
  <si>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</si>
  <si>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</si>
  <si>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</si>
  <si>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</si>
  <si>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</si>
  <si>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</si>
  <si>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</si>
  <si>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</si>
  <si>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</si>
  <si>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</si>
  <si>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</si>
  <si>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</si>
  <si>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</si>
  <si>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</si>
  <si>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</si>
  <si>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</si>
  <si>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</si>
  <si>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</si>
  <si>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</si>
  <si>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</si>
  <si>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</si>
  <si>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</si>
  <si>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</si>
  <si>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</si>
  <si>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</si>
  <si>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</si>
  <si>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</si>
  <si>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</si>
  <si>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</si>
  <si>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</si>
  <si>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</si>
  <si>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</si>
  <si>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</si>
  <si>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</si>
  <si>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</si>
  <si>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</si>
  <si>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</si>
  <si>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</si>
  <si>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</si>
  <si>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</si>
  <si>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</si>
  <si>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</si>
  <si>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</si>
  <si>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</si>
  <si>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</si>
  <si>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</si>
  <si>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</si>
  <si>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</si>
  <si>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</si>
  <si>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</si>
  <si>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</si>
  <si>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</si>
  <si>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</si>
  <si>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</si>
  <si>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</si>
  <si>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Relics of the Physician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</si>
  <si>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</si>
  <si>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</si>
  <si>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</si>
  <si>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</si>
  <si>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</si>
  <si>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</si>
  <si>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</si>
  <si>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</si>
  <si>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</si>
  <si>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</si>
  <si>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</si>
  <si>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</si>
  <si>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</si>
  <si>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</si>
  <si>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</si>
  <si>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</si>
  <si>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</si>
  <si>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</si>
  <si>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</si>
  <si>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</si>
  <si>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</si>
  <si>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</si>
  <si>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</si>
  <si>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</si>
  <si>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</si>
  <si>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</si>
  <si>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</si>
  <si>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</si>
  <si>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</si>
  <si>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</si>
  <si>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</si>
  <si>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</si>
  <si>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</si>
  <si>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</si>
  <si>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</si>
  <si>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</si>
  <si>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</si>
  <si>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</si>
  <si>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</si>
  <si>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</si>
  <si>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</si>
  <si>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</si>
  <si>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</si>
  <si>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</si>
  <si>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</si>
  <si>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</si>
  <si>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</si>
  <si>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</si>
  <si>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</si>
  <si>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</si>
  <si>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</si>
  <si>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</si>
  <si>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</si>
  <si>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</si>
  <si>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</si>
  <si>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</si>
  <si>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</si>
  <si>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</si>
  <si>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</si>
  <si>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</si>
  <si>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</si>
  <si>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</si>
  <si>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</si>
  <si>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</si>
  <si>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</si>
  <si>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</si>
  <si>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</si>
  <si>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</si>
  <si>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</si>
  <si>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</si>
  <si>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</si>
  <si>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</si>
  <si>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</si>
  <si>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</si>
  <si>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</si>
  <si>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</si>
  <si>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</si>
  <si>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</si>
  <si>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</si>
  <si>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</si>
  <si>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</si>
  <si>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</si>
  <si>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</si>
  <si>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</si>
  <si>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</si>
  <si>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</si>
  <si>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</si>
  <si>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</si>
  <si>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</si>
  <si>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</si>
  <si>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</si>
  <si>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</si>
  <si>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</si>
  <si>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</si>
  <si>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</si>
  <si>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</si>
  <si>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</si>
  <si>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</si>
  <si>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</si>
  <si>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</si>
  <si>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</si>
  <si>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</si>
  <si>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</si>
  <si>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</si>
  <si>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</si>
  <si>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</si>
  <si>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</si>
  <si>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</si>
  <si>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</si>
  <si>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</si>
  <si>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</si>
  <si>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</si>
  <si>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</si>
  <si>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</si>
  <si>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</si>
  <si>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</si>
  <si>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</si>
  <si>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</si>
  <si>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</si>
  <si>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</si>
  <si>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</si>
  <si>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</si>
  <si>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</si>
  <si>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</si>
  <si>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</si>
  <si>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</si>
  <si>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</si>
  <si>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</si>
  <si>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</si>
  <si>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</si>
  <si>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</si>
  <si>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</si>
  <si>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</si>
  <si>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</si>
  <si>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</si>
  <si>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</si>
  <si>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</si>
  <si>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</si>
  <si>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</si>
  <si>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</si>
  <si>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</si>
  <si>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</si>
  <si>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</si>
  <si>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</si>
  <si>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</si>
  <si>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</si>
  <si>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</si>
  <si>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</si>
  <si>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</si>
  <si>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</si>
  <si>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</si>
  <si>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</si>
  <si>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</si>
  <si>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</si>
  <si>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</si>
  <si>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</si>
  <si>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</si>
  <si>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</si>
  <si>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</si>
  <si>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</si>
  <si>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</si>
  <si>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</si>
  <si>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</si>
  <si>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</si>
  <si>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</si>
  <si>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</si>
  <si>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</si>
  <si>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</si>
  <si>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</si>
  <si>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</si>
  <si>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</si>
  <si>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</si>
  <si>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</si>
  <si>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</si>
  <si>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</si>
  <si>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</si>
  <si>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</si>
  <si>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</si>
  <si>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</si>
  <si>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</si>
  <si>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</si>
  <si>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</si>
  <si>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</si>
  <si>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</si>
  <si>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</si>
  <si>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</si>
  <si>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</si>
  <si>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</si>
  <si>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</si>
  <si>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</si>
  <si>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</si>
  <si>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</si>
  <si>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</si>
  <si>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</si>
  <si>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</si>
  <si>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</si>
  <si>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</si>
  <si>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</si>
  <si>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</si>
  <si>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</si>
  <si>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</si>
  <si>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</si>
  <si>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</si>
  <si>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</si>
  <si>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</si>
  <si>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</si>
  <si>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</si>
  <si>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</si>
  <si>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</si>
  <si>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</si>
  <si>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</si>
  <si>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</si>
  <si>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</si>
  <si>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</si>
  <si>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</si>
  <si>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</si>
  <si>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</si>
  <si>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</si>
  <si>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</si>
  <si>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</si>
  <si>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</si>
  <si>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</si>
  <si>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</si>
  <si>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</si>
  <si>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</si>
  <si>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</si>
  <si>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</si>
  <si>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</si>
  <si>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</si>
  <si>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</si>
  <si>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</si>
  <si>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</si>
  <si>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</si>
  <si>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</si>
  <si>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</si>
  <si>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</si>
  <si>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</si>
  <si>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</si>
  <si>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</si>
  <si>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</si>
  <si>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</si>
  <si>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</si>
  <si>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</si>
  <si>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</si>
  <si>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</si>
  <si>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</si>
  <si>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</si>
  <si>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</si>
  <si>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</si>
  <si>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</si>
  <si>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</si>
  <si>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</si>
  <si>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</si>
  <si>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</si>
  <si>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</si>
  <si>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</si>
  <si>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</si>
  <si>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</si>
  <si>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</si>
  <si>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</si>
  <si>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</si>
  <si>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</si>
  <si>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</si>
  <si>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</si>
  <si>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</si>
  <si>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</si>
  <si>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</si>
  <si>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</si>
  <si>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</si>
  <si>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</si>
  <si>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</si>
  <si>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</si>
  <si>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</si>
  <si>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</si>
  <si>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</si>
  <si>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</si>
  <si>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</si>
  <si>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</si>
  <si>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</si>
  <si>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</si>
  <si>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</si>
  <si>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</si>
  <si>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</si>
  <si>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</si>
  <si>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</si>
  <si>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</si>
  <si>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</si>
  <si>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</si>
  <si>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</si>
  <si>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</si>
  <si>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</si>
  <si>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</si>
  <si>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</si>
  <si>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</si>
  <si>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</si>
  <si>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</si>
  <si>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</si>
  <si>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</si>
  <si>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</si>
  <si>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</si>
  <si>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</si>
  <si>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</si>
  <si>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</si>
  <si>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</si>
  <si>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</si>
  <si>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</si>
  <si>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</si>
  <si>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</si>
  <si>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</si>
  <si>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</si>
  <si>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</si>
  <si>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</si>
  <si>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</si>
  <si>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</si>
  <si>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</si>
  <si>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</si>
  <si>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</si>
  <si>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</si>
  <si>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</si>
  <si>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</si>
  <si>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</si>
  <si>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</si>
  <si>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</si>
  <si>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</si>
  <si>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</si>
  <si>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</si>
  <si>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</si>
  <si>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</si>
  <si>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</si>
  <si>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</si>
  <si>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</si>
  <si>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</si>
  <si>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</si>
  <si>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</si>
  <si>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</si>
  <si>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</si>
  <si>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</si>
  <si>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</si>
  <si>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</si>
  <si>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</si>
  <si>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</si>
  <si>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</si>
  <si>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</si>
  <si>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</si>
  <si>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</si>
  <si>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</si>
  <si>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</si>
  <si>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</si>
  <si>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</si>
  <si>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</si>
  <si>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</si>
  <si>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</si>
  <si>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</si>
  <si>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</si>
  <si>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</si>
  <si>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</si>
  <si>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</si>
  <si>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</si>
  <si>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</si>
  <si>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</si>
  <si>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</si>
  <si>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</si>
  <si>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</si>
  <si>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</si>
  <si>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</si>
  <si>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</si>
  <si>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</si>
  <si>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</si>
  <si>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</si>
  <si>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</si>
  <si>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</si>
  <si>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</si>
  <si>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</si>
  <si>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</si>
  <si>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</si>
  <si>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</si>
  <si>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</si>
  <si>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</si>
  <si>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</si>
  <si>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</si>
  <si>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</si>
  <si>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</si>
  <si>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</si>
  <si>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</si>
  <si>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</si>
  <si>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</si>
  <si>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</si>
  <si>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</si>
  <si>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</si>
  <si>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</si>
  <si>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</si>
  <si>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</si>
  <si>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</si>
  <si>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</si>
  <si>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</si>
  <si>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</si>
  <si>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</si>
  <si>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</si>
  <si>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</si>
  <si>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</si>
  <si>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</si>
  <si>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</si>
  <si>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</si>
  <si>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</si>
  <si>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</si>
  <si>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</si>
  <si>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</si>
  <si>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</si>
  <si>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</si>
  <si>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</si>
  <si>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</si>
  <si>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</si>
  <si>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</si>
  <si>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</si>
  <si>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</si>
  <si>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</si>
  <si>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</si>
  <si>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</si>
  <si>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</si>
  <si>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</si>
  <si>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</si>
  <si>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</si>
  <si>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</si>
  <si>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</si>
  <si>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</si>
  <si>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</si>
  <si>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</si>
  <si>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</si>
  <si>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</si>
  <si>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</si>
  <si>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</si>
  <si>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</si>
  <si>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</si>
  <si>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</si>
  <si>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</si>
  <si>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</si>
  <si>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</si>
  <si>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</si>
  <si>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</si>
  <si>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</si>
  <si>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</si>
  <si>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</si>
  <si>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</si>
  <si>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</si>
  <si>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</si>
  <si>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</si>
  <si>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</si>
  <si>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</si>
  <si>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</si>
  <si>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</si>
  <si>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</si>
  <si>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</si>
  <si>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</si>
  <si>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</si>
  <si>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</si>
  <si>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</si>
  <si>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</si>
  <si>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</si>
  <si>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</si>
  <si>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</si>
  <si>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</si>
  <si>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</si>
  <si>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</si>
  <si>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</si>
  <si>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</si>
  <si>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</si>
  <si>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</si>
  <si>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</si>
  <si>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</si>
  <si>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</si>
  <si>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</si>
  <si>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</si>
  <si>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</si>
  <si>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</si>
  <si>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</si>
  <si>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</si>
  <si>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</si>
  <si>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</si>
  <si>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</si>
  <si>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</si>
  <si>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</si>
  <si>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</si>
  <si>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</si>
  <si>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</si>
  <si>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</si>
  <si>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</si>
  <si>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</si>
  <si>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</si>
  <si>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</si>
  <si>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</si>
  <si>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</si>
  <si>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</si>
  <si>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</si>
  <si>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</si>
  <si>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</si>
  <si>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</si>
  <si>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</si>
  <si>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</si>
  <si>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</si>
  <si>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</si>
  <si>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</si>
  <si>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</si>
  <si>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</si>
  <si>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</si>
  <si>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</si>
  <si>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</si>
  <si>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</si>
  <si>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</si>
  <si>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</si>
  <si>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</si>
  <si>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</si>
  <si>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</si>
  <si>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</si>
  <si>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</si>
  <si>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</si>
  <si>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</si>
  <si>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</si>
  <si>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</si>
  <si>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</si>
  <si>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</si>
  <si>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</si>
  <si>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</si>
  <si>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</si>
  <si>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</si>
  <si>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</si>
  <si>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</si>
  <si>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</si>
  <si>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</si>
  <si>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</si>
  <si>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</si>
  <si>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</si>
  <si>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</si>
  <si>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</si>
  <si>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</si>
  <si>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</si>
  <si>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</si>
  <si>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</si>
  <si>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</si>
  <si>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</si>
  <si>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</si>
  <si>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</si>
  <si>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</si>
  <si>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</si>
  <si>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</si>
  <si>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</si>
  <si>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</si>
  <si>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</si>
  <si>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</si>
  <si>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</si>
  <si>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</si>
  <si>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</si>
  <si>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</si>
  <si>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</si>
  <si>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</si>
  <si>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</si>
  <si>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</si>
  <si>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</si>
  <si>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</si>
  <si>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</si>
  <si>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</si>
  <si>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</si>
  <si>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</si>
  <si>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</si>
  <si>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</si>
  <si>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</si>
  <si>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</si>
  <si>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</si>
  <si>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</si>
  <si>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</si>
  <si>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</si>
  <si>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</si>
  <si>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</si>
  <si>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</si>
  <si>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</si>
  <si>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</si>
  <si>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</si>
  <si>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</si>
  <si>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</si>
  <si>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</si>
  <si>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</si>
  <si>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</si>
  <si>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</si>
  <si>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</si>
  <si>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</si>
  <si>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</si>
  <si>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</si>
  <si>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</si>
  <si>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</si>
  <si>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</si>
  <si>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</si>
  <si>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</si>
  <si>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</si>
  <si>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</si>
  <si>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</si>
  <si>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</si>
  <si>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</si>
  <si>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</si>
  <si>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</si>
  <si>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</si>
  <si>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</si>
  <si>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</si>
  <si>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</si>
  <si>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</si>
  <si>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</si>
  <si>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</si>
  <si>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</si>
  <si>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</si>
  <si>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</si>
  <si>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</si>
  <si>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</si>
  <si>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</si>
  <si>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</si>
  <si>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</si>
  <si>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</si>
  <si>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</si>
  <si>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</si>
  <si>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</si>
  <si>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</si>
  <si>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</si>
  <si>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</si>
  <si>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</si>
  <si>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</si>
  <si>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</si>
  <si>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</si>
  <si>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</si>
  <si>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</si>
  <si>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</si>
  <si>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</si>
  <si>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</si>
  <si>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</si>
  <si>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</si>
  <si>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</si>
  <si>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</si>
  <si>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</si>
  <si>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</si>
  <si>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</si>
  <si>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</si>
  <si>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</si>
  <si>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</si>
  <si>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</si>
  <si>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</si>
  <si>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</si>
  <si>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</si>
  <si>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</si>
  <si>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</si>
  <si>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</si>
  <si>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</si>
  <si>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</si>
  <si>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</si>
  <si>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</si>
  <si>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</si>
  <si>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</si>
  <si>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</si>
  <si>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</si>
  <si>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</si>
  <si>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</si>
  <si>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</si>
  <si>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</si>
  <si>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</si>
  <si>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</si>
  <si>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</si>
  <si>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</si>
  <si>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</si>
  <si>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</si>
  <si>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</si>
  <si>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</si>
  <si>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</si>
  <si>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</si>
  <si>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</si>
  <si>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</si>
  <si>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</si>
  <si>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</si>
  <si>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</si>
  <si>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</si>
  <si>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</si>
  <si>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</si>
  <si>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</si>
  <si>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</si>
  <si>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</si>
  <si>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</si>
  <si>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</si>
  <si>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</si>
  <si>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</si>
  <si>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</si>
  <si>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</si>
  <si>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</si>
  <si>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</si>
  <si>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</si>
  <si>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</si>
  <si>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</si>
  <si>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</si>
  <si>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</si>
  <si>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</si>
  <si>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</si>
  <si>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</si>
  <si>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</si>
  <si>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</si>
  <si>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</si>
  <si>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</si>
  <si>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</si>
  <si>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</si>
  <si>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</si>
  <si>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</si>
  <si>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</si>
  <si>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</si>
  <si>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</si>
  <si>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</si>
  <si>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</si>
  <si>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</si>
  <si>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</si>
  <si>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</si>
  <si>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</si>
  <si>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</si>
  <si>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</si>
  <si>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</si>
  <si>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</si>
  <si>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</si>
  <si>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</si>
  <si>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</si>
  <si>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</si>
  <si>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</si>
  <si>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</si>
  <si>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</si>
  <si>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</si>
  <si>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</si>
  <si>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</si>
  <si>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</si>
  <si>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</si>
  <si>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</si>
  <si>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</si>
  <si>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</si>
  <si>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</si>
  <si>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</si>
  <si>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</si>
  <si>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</si>
  <si>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</si>
  <si>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</si>
  <si>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</si>
  <si>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</si>
  <si>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</si>
  <si>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</si>
  <si>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</si>
  <si>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</si>
  <si>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</si>
  <si>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</si>
  <si>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</si>
  <si>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</si>
  <si>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</si>
  <si>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</si>
  <si>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</si>
  <si>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</si>
  <si>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</si>
  <si>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</si>
  <si>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</si>
  <si>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</si>
  <si>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</si>
  <si>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</si>
  <si>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</si>
  <si>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</si>
  <si>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</si>
  <si>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</si>
  <si>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</si>
  <si>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</si>
  <si>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</si>
  <si>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</si>
  <si>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</si>
  <si>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</si>
  <si>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</si>
  <si>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</si>
  <si>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</si>
  <si>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</si>
  <si>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</si>
  <si>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</si>
  <si>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</si>
  <si>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</si>
  <si>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</si>
  <si>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</si>
  <si>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</si>
  <si>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</si>
  <si>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</si>
  <si>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</si>
  <si>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</si>
  <si>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</si>
  <si>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</si>
  <si>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</si>
  <si>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</si>
  <si>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</si>
  <si>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</si>
  <si>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</si>
  <si>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</si>
  <si>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</si>
  <si>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</si>
  <si>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</si>
  <si>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</si>
  <si>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</si>
  <si>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</si>
  <si>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</si>
  <si>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</si>
  <si>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</si>
  <si>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</si>
  <si>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</si>
  <si>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</si>
  <si>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</si>
  <si>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</si>
  <si>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</si>
  <si>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</si>
  <si>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</si>
  <si>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</si>
  <si>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</si>
  <si>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</si>
  <si>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</si>
  <si>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</si>
  <si>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</si>
  <si>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</si>
  <si>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</si>
  <si>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</si>
  <si>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</si>
  <si>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</si>
  <si>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</si>
  <si>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</si>
  <si>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</si>
  <si>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</si>
  <si>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</si>
  <si>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</si>
  <si>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</si>
  <si>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</si>
  <si>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</si>
  <si>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</si>
  <si>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</si>
  <si>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</si>
  <si>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</si>
  <si>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</si>
  <si>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</si>
  <si>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</si>
  <si>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</si>
  <si>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</si>
  <si>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</si>
  <si>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</si>
  <si>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</si>
  <si>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</si>
  <si>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</si>
  <si>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</si>
  <si>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</si>
  <si>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</si>
  <si>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</si>
  <si>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</si>
  <si>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</si>
  <si>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</si>
  <si>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</si>
  <si>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</si>
  <si>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</si>
  <si>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</si>
  <si>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</si>
  <si>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</si>
  <si>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</si>
  <si>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</si>
  <si>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</si>
  <si>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</si>
  <si>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</si>
  <si>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</si>
  <si>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</si>
  <si>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TODO: Add arena dungeons</t>
  </si>
  <si>
    <t>n/a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</si>
  <si>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</si>
  <si>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</si>
  <si>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</si>
  <si>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</si>
  <si>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</si>
  <si>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</si>
  <si>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</si>
  <si>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</si>
  <si>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</si>
  <si>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</si>
  <si>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</si>
  <si>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</si>
  <si>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</si>
  <si>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</si>
  <si>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</si>
  <si>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Eye of Nahviintaas</t>
  </si>
  <si>
    <t>Perfected Claw of Yolnakhriin</t>
  </si>
  <si>
    <t>Trial</t>
  </si>
  <si>
    <t>Dungeon</t>
  </si>
  <si>
    <t>Monster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</si>
  <si>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</si>
  <si>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</si>
  <si>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</si>
  <si>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</si>
  <si>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</si>
  <si>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</si>
  <si>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</si>
  <si>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</si>
  <si>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</si>
  <si>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</si>
  <si>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</si>
  <si>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</si>
  <si>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</si>
  <si>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</si>
  <si>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</si>
  <si>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</si>
  <si>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</si>
  <si>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</si>
  <si>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</si>
  <si>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</si>
  <si>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</si>
  <si>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</si>
  <si>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</si>
  <si>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</si>
  <si>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</si>
  <si>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</si>
  <si>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</si>
  <si>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</si>
  <si>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</si>
  <si>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</si>
  <si>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</si>
  <si>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</si>
  <si>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</si>
  <si>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</si>
  <si>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</si>
  <si>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</si>
  <si>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</si>
  <si>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</si>
  <si>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</si>
  <si>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</si>
  <si>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</si>
  <si>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</si>
  <si>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</si>
  <si>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</si>
  <si>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</si>
  <si>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</si>
  <si>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</si>
  <si>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</si>
  <si>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</si>
  <si>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</si>
  <si>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</si>
  <si>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</si>
  <si>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</si>
  <si>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</si>
  <si>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</si>
  <si>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</si>
  <si>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</si>
  <si>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</si>
  <si>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</si>
  <si>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</si>
  <si>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</si>
  <si>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</si>
  <si>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</si>
  <si>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</si>
  <si>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</si>
  <si>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</si>
  <si>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</si>
  <si>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</si>
  <si>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</si>
  <si>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</si>
  <si>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</si>
  <si>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</si>
  <si>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</si>
  <si>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</si>
  <si>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</si>
  <si>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</si>
  <si>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</si>
  <si>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</si>
  <si>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</si>
  <si>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</si>
  <si>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</si>
  <si>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</si>
  <si>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</si>
  <si>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</si>
  <si>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</si>
  <si>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</si>
  <si>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</si>
  <si>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</si>
  <si>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</si>
  <si>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</si>
  <si>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</si>
  <si>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</si>
  <si>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</si>
  <si>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</si>
  <si>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</si>
  <si>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</si>
  <si>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</si>
  <si>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</si>
  <si>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</si>
  <si>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</si>
  <si>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</si>
  <si>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</si>
  <si>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</si>
  <si>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</si>
  <si>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</si>
  <si>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</si>
  <si>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</si>
  <si>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</si>
  <si>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</si>
  <si>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</si>
  <si>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</si>
  <si>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</si>
  <si>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</si>
  <si>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</si>
  <si>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</si>
  <si>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</si>
  <si>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</si>
  <si>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</si>
  <si>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</si>
  <si>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</si>
  <si>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</si>
  <si>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</si>
  <si>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</si>
  <si>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</si>
  <si>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</si>
  <si>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</si>
  <si>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</si>
  <si>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</si>
  <si>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</si>
  <si>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</si>
  <si>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</si>
  <si>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</si>
  <si>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</si>
  <si>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</si>
  <si>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</si>
  <si>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</si>
  <si>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</si>
  <si>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</si>
  <si>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</si>
  <si>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</si>
  <si>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</si>
  <si>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</si>
  <si>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</si>
  <si>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</si>
  <si>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</si>
  <si>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</si>
  <si>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</si>
  <si>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</si>
  <si>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</si>
  <si>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</si>
  <si>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</si>
  <si>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</si>
  <si>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</si>
  <si>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</si>
  <si>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</si>
  <si>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</si>
  <si>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</si>
  <si>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</si>
  <si>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</si>
  <si>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</si>
  <si>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</si>
  <si>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</si>
  <si>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</si>
  <si>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</si>
  <si>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</si>
  <si>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</si>
  <si>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</si>
  <si>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</si>
  <si>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</si>
  <si>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</si>
  <si>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</si>
  <si>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</si>
  <si>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</si>
  <si>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</si>
  <si>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</si>
  <si>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</si>
  <si>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</si>
  <si>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</si>
  <si>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</si>
  <si>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</si>
  <si>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</si>
  <si>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</si>
  <si>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</si>
  <si>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</si>
  <si>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</si>
  <si>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</si>
  <si>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</si>
  <si>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</si>
  <si>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</si>
  <si>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</si>
  <si>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</si>
  <si>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</si>
  <si>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</si>
  <si>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</si>
  <si>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</si>
  <si>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</si>
  <si>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</si>
  <si>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</si>
  <si>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</si>
  <si>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</si>
  <si>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</si>
  <si>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</si>
  <si>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</si>
  <si>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</si>
  <si>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</si>
  <si>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</si>
  <si>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</si>
  <si>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</si>
  <si>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</si>
  <si>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</si>
  <si>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</si>
  <si>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</si>
  <si>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</si>
  <si>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</si>
  <si>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</si>
  <si>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</si>
  <si>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</si>
  <si>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</si>
  <si>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</si>
  <si>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</si>
  <si>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</si>
  <si>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</si>
  <si>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</si>
  <si>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</si>
  <si>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</si>
  <si>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</si>
  <si>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</si>
  <si>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</si>
  <si>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</si>
  <si>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</si>
  <si>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</si>
  <si>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</si>
  <si>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</si>
  <si>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</si>
  <si>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</si>
  <si>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</si>
  <si>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</si>
  <si>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</si>
  <si>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</si>
  <si>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</si>
  <si>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</si>
  <si>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</si>
  <si>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</si>
  <si>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</si>
  <si>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</si>
  <si>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</si>
  <si>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</si>
  <si>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</si>
  <si>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</si>
  <si>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</si>
  <si>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</si>
  <si>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</si>
  <si>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</si>
  <si>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</si>
  <si>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</si>
  <si>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</si>
  <si>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</si>
  <si>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</si>
  <si>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</si>
  <si>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</si>
  <si>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</si>
  <si>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</si>
  <si>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</si>
  <si>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</si>
  <si>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</si>
  <si>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</si>
  <si>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</si>
  <si>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</si>
  <si>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</si>
  <si>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</si>
  <si>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</si>
  <si>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</si>
  <si>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</si>
  <si>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</si>
  <si>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</si>
  <si>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</si>
  <si>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</si>
  <si>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</si>
  <si>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</si>
  <si>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</si>
  <si>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</si>
  <si>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</si>
  <si>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</si>
  <si>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</si>
  <si>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</si>
  <si>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</si>
  <si>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</si>
  <si>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</si>
  <si>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</si>
  <si>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</si>
  <si>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</si>
  <si>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</si>
  <si>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</si>
  <si>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</si>
  <si>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</si>
  <si>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</si>
  <si>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</si>
  <si>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</si>
  <si>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</si>
  <si>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</si>
  <si>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</si>
  <si>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</si>
  <si>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</si>
  <si>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</si>
  <si>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</si>
  <si>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</si>
  <si>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</si>
  <si>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</si>
  <si>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</si>
  <si>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</si>
  <si>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</si>
  <si>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</si>
  <si>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</si>
  <si>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</si>
  <si>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</si>
  <si>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</si>
  <si>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</si>
  <si>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</si>
  <si>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</si>
  <si>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</si>
  <si>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</si>
  <si>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</si>
  <si>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</si>
  <si>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</si>
  <si>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</si>
  <si>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</si>
  <si>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</si>
  <si>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</si>
  <si>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</si>
  <si>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</si>
  <si>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</si>
  <si>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</si>
  <si>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</si>
  <si>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</si>
  <si>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</si>
  <si>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</si>
  <si>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</si>
  <si>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</si>
  <si>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</si>
  <si>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</si>
  <si>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</si>
  <si>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</si>
  <si>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</si>
  <si>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</si>
  <si>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</si>
  <si>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</si>
  <si>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</si>
  <si>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</si>
  <si>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</si>
  <si>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</si>
  <si>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</si>
  <si>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</si>
  <si>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</si>
  <si>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</si>
  <si>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</si>
  <si>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</si>
  <si>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</si>
  <si>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</si>
  <si>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</si>
  <si>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</si>
  <si>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</si>
  <si>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</si>
  <si>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</si>
  <si>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</si>
  <si>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</si>
  <si>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</si>
  <si>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</si>
  <si>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</si>
  <si>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</si>
  <si>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</si>
  <si>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</si>
  <si>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</si>
  <si>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</si>
  <si>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</si>
  <si>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</si>
  <si>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</si>
  <si>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</si>
  <si>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</si>
  <si>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</si>
  <si>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</si>
  <si>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</si>
  <si>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</si>
  <si>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</si>
  <si>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</si>
  <si>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</si>
  <si>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</si>
  <si>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</si>
  <si>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</si>
  <si>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</si>
  <si>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</si>
  <si>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</si>
  <si>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</si>
  <si>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</si>
  <si>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</si>
  <si>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</si>
  <si>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</si>
  <si>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</si>
  <si>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</si>
  <si>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</si>
  <si>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</si>
  <si>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</si>
  <si>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</si>
  <si>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</si>
  <si>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</si>
  <si>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</si>
  <si>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</si>
  <si>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</si>
  <si>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</si>
  <si>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</si>
  <si>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</si>
  <si>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</si>
  <si>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</si>
  <si>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</si>
  <si>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</si>
  <si>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</si>
  <si>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</si>
  <si>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</si>
  <si>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</si>
  <si>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</si>
  <si>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</si>
  <si>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</si>
  <si>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</si>
  <si>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</si>
  <si>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</si>
  <si>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</si>
  <si>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</si>
  <si>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</si>
  <si>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</si>
  <si>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</si>
  <si>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</si>
  <si>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</si>
  <si>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</si>
  <si>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</si>
  <si>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</si>
  <si>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</si>
  <si>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</si>
  <si>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</si>
  <si>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</si>
  <si>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</si>
  <si>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</si>
  <si>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</si>
  <si>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</si>
  <si>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</si>
  <si>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</si>
  <si>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</si>
  <si>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</si>
  <si>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</si>
  <si>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</si>
  <si>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</si>
  <si>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</si>
  <si>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</si>
  <si>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</si>
  <si>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</si>
  <si>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</si>
  <si>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</si>
  <si>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</si>
  <si>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</si>
  <si>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</si>
  <si>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</si>
  <si>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</si>
  <si>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</si>
  <si>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</si>
  <si>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</si>
  <si>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</si>
  <si>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</si>
  <si>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</si>
  <si>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</si>
  <si>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</si>
  <si>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</si>
  <si>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</si>
  <si>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</si>
  <si>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</si>
  <si>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</si>
  <si>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</si>
  <si>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</si>
  <si>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</si>
  <si>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</si>
  <si>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</si>
  <si>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</si>
  <si>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</si>
  <si>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</si>
  <si>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</si>
  <si>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</si>
  <si>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</si>
  <si>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</si>
  <si>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</si>
  <si>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</si>
  <si>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</si>
  <si>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</si>
  <si>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</si>
  <si>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</si>
  <si>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</si>
  <si>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</si>
  <si>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</si>
  <si>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</si>
  <si>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</si>
  <si>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</si>
  <si>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</si>
  <si>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</si>
  <si>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</si>
  <si>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</si>
  <si>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</si>
  <si>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</si>
  <si>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</si>
  <si>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</si>
  <si>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</si>
  <si>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</si>
  <si>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</si>
  <si>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</si>
  <si>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</si>
  <si>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</si>
  <si>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</si>
  <si>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</si>
  <si>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</si>
  <si>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</si>
  <si>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</si>
  <si>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</si>
  <si>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</si>
  <si>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</si>
  <si>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</si>
  <si>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</si>
  <si>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</si>
  <si>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</si>
  <si>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</si>
  <si>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</si>
  <si>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</si>
  <si>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</si>
  <si>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</si>
  <si>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</si>
  <si>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</si>
  <si>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</si>
  <si>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</si>
  <si>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</si>
  <si>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</si>
  <si>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</si>
  <si>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</si>
  <si>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</si>
  <si>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</si>
  <si>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</si>
  <si>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</si>
  <si>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</si>
  <si>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</si>
  <si>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</si>
  <si>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</si>
  <si>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</si>
  <si>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</si>
  <si>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</si>
  <si>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</si>
  <si>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</si>
  <si>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</si>
  <si>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</si>
  <si>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</si>
  <si>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</si>
  <si>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</si>
  <si>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</si>
  <si>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</si>
  <si>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</si>
  <si>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</si>
  <si>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</si>
  <si>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</si>
  <si>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</si>
  <si>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</si>
  <si>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</si>
  <si>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</si>
  <si>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</si>
  <si>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</si>
  <si>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</si>
  <si>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</si>
  <si>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</si>
  <si>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</si>
  <si>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</si>
  <si>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</si>
  <si>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</si>
  <si>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</si>
  <si>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</si>
  <si>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</si>
  <si>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</si>
  <si>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</si>
  <si>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</si>
  <si>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</si>
  <si>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</si>
  <si>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</si>
  <si>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</si>
  <si>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</si>
  <si>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</si>
  <si>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</si>
  <si>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</si>
  <si>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</si>
  <si>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</si>
  <si>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</si>
  <si>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</si>
  <si>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</si>
  <si>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</si>
  <si>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</si>
  <si>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</si>
  <si>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</si>
  <si>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</si>
  <si>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</si>
  <si>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</si>
  <si>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</si>
  <si>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</si>
  <si>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</si>
  <si>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</si>
  <si>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</si>
  <si>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</si>
  <si>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</si>
  <si>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</si>
  <si>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</si>
  <si>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</si>
  <si>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</si>
  <si>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</si>
  <si>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</si>
  <si>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</si>
  <si>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</si>
  <si>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</si>
  <si>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</si>
  <si>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</si>
  <si>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</si>
  <si>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</si>
  <si>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</si>
  <si>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</si>
  <si>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</si>
  <si>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</si>
  <si>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</si>
  <si>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</si>
  <si>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</si>
  <si>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</si>
  <si>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</si>
  <si>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</si>
  <si>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</si>
  <si>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</si>
  <si>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</si>
  <si>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</si>
  <si>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</si>
  <si>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</si>
  <si>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</si>
  <si>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</si>
  <si>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</si>
  <si>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</si>
  <si>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</si>
  <si>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</si>
  <si>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</si>
  <si>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</si>
  <si>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</si>
  <si>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</si>
  <si>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</si>
  <si>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</si>
  <si>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</si>
  <si>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</si>
  <si>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</si>
  <si>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</si>
  <si>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</si>
  <si>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</si>
  <si>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</si>
  <si>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</si>
  <si>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</si>
  <si>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</si>
  <si>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</si>
  <si>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</si>
  <si>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</si>
  <si>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</si>
  <si>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</si>
  <si>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</si>
  <si>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</si>
  <si>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</si>
  <si>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</si>
  <si>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</si>
  <si>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</si>
  <si>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</si>
  <si>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</si>
  <si>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</si>
  <si>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</si>
  <si>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</si>
  <si>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</si>
  <si>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</si>
  <si>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</si>
  <si>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</si>
  <si>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</si>
  <si>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</si>
  <si>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</si>
  <si>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</si>
  <si>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</si>
  <si>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</si>
  <si>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</si>
  <si>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</si>
  <si>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</si>
  <si>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</si>
  <si>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</si>
  <si>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</si>
  <si>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</si>
  <si>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</si>
  <si>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</si>
  <si>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</si>
  <si>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</si>
  <si>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</si>
  <si>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</si>
  <si>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</si>
  <si>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</si>
  <si>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</si>
  <si>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</si>
  <si>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</si>
  <si>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</si>
  <si>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</si>
  <si>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</si>
  <si>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</si>
  <si>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</si>
  <si>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</si>
  <si>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</si>
  <si>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</si>
  <si>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</si>
  <si>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</si>
  <si>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</si>
  <si>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</si>
  <si>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</si>
  <si>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</si>
  <si>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</si>
  <si>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</si>
  <si>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</si>
  <si>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</si>
  <si>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</si>
  <si>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</si>
  <si>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</si>
  <si>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</si>
  <si>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</si>
  <si>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</si>
  <si>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</si>
  <si>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</si>
  <si>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</si>
  <si>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</si>
  <si>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</si>
  <si>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</si>
  <si>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</si>
  <si>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</si>
  <si>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</si>
  <si>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</si>
  <si>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</si>
  <si>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</si>
  <si>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</si>
  <si>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</si>
  <si>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</si>
  <si>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</si>
  <si>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</si>
  <si>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</si>
  <si>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</si>
  <si>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</si>
  <si>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</si>
  <si>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</si>
  <si>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</si>
  <si>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</si>
  <si>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</si>
  <si>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</si>
  <si>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</si>
  <si>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</si>
  <si>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</si>
  <si>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</si>
  <si>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</si>
  <si>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</si>
  <si>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</si>
  <si>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</si>
  <si>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</si>
  <si>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</si>
  <si>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</si>
  <si>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</si>
  <si>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</si>
  <si>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</si>
  <si>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</si>
  <si>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</si>
  <si>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</si>
  <si>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</si>
  <si>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</si>
  <si>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</si>
  <si>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</si>
  <si>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</si>
  <si>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</si>
  <si>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</si>
  <si>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</si>
  <si>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</si>
  <si>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</si>
  <si>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</si>
  <si>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</si>
  <si>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</si>
  <si>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</si>
  <si>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</si>
  <si>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</si>
  <si>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</si>
  <si>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</si>
  <si>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</si>
  <si>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</si>
  <si>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</si>
  <si>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</si>
  <si>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</si>
  <si>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</si>
  <si>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</si>
  <si>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</si>
  <si>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</si>
  <si>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</si>
  <si>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</si>
  <si>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</si>
  <si>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</si>
  <si>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</si>
  <si>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</si>
  <si>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</si>
  <si>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</si>
  <si>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</si>
  <si>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</si>
  <si>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</si>
  <si>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</si>
  <si>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</si>
  <si>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</si>
  <si>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</si>
  <si>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</si>
  <si>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</si>
  <si>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</si>
  <si>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</si>
  <si>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</si>
  <si>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</si>
  <si>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</si>
  <si>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</si>
  <si>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</si>
  <si>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</si>
  <si>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</si>
  <si>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</si>
  <si>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</si>
  <si>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</si>
  <si>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</si>
  <si>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</si>
  <si>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</si>
  <si>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</si>
  <si>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</si>
  <si>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</si>
  <si>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</si>
  <si>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</si>
  <si>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</si>
  <si>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</si>
  <si>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</si>
  <si>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</si>
  <si>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</si>
  <si>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</si>
  <si>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</si>
  <si>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</si>
  <si>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</si>
  <si>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</si>
  <si>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</si>
  <si>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</si>
  <si>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</si>
  <si>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</si>
  <si>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</si>
  <si>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</si>
  <si>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</si>
  <si>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</si>
  <si>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</si>
  <si>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</si>
  <si>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</si>
  <si>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</si>
  <si>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</si>
  <si>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</si>
  <si>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</si>
  <si>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</si>
  <si>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</si>
  <si>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</si>
  <si>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</si>
  <si>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</si>
  <si>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</si>
  <si>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</si>
  <si>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</si>
  <si>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</si>
  <si>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</si>
  <si>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</si>
  <si>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</si>
  <si>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</si>
  <si>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</si>
  <si>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</si>
  <si>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</si>
  <si>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</si>
  <si>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</si>
  <si>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</si>
  <si>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</si>
  <si>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</si>
  <si>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</si>
  <si>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</si>
  <si>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</si>
  <si>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</si>
  <si>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</si>
  <si>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</si>
  <si>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</si>
  <si>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</si>
  <si>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</si>
  <si>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</si>
  <si>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</si>
  <si>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</si>
  <si>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</si>
  <si>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</si>
  <si>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</si>
  <si>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</si>
  <si>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</si>
  <si>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</si>
  <si>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</si>
  <si>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</si>
  <si>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</si>
  <si>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</si>
  <si>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</si>
  <si>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</si>
  <si>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</si>
  <si>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</si>
  <si>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</si>
  <si>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</si>
  <si>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</si>
  <si>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</si>
  <si>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</si>
  <si>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</si>
  <si>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</si>
  <si>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</si>
  <si>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</si>
  <si>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</si>
  <si>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</si>
  <si>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</si>
  <si>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</si>
  <si>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</si>
  <si>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</si>
  <si>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</si>
  <si>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</si>
  <si>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</si>
  <si>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</si>
  <si>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</si>
  <si>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</si>
  <si>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</si>
  <si>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</si>
  <si>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</si>
  <si>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</si>
  <si>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</si>
  <si>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</si>
  <si>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</si>
  <si>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</si>
  <si>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</si>
  <si>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</si>
  <si>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</si>
  <si>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</si>
  <si>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</si>
  <si>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</si>
  <si>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</si>
  <si>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</si>
  <si>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</si>
  <si>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</si>
  <si>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</si>
  <si>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</si>
  <si>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</si>
  <si>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</si>
  <si>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</si>
  <si>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</si>
  <si>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</si>
  <si>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</si>
  <si>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</si>
  <si>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</si>
  <si>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</si>
  <si>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</si>
  <si>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</si>
  <si>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</si>
  <si>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</si>
  <si>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</si>
  <si>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</si>
  <si>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</si>
  <si>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</si>
  <si>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</si>
  <si>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</si>
  <si>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</si>
  <si>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</si>
  <si>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</si>
  <si>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</si>
  <si>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</si>
  <si>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</si>
  <si>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</si>
  <si>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</si>
  <si>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</si>
  <si>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</si>
  <si>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</si>
  <si>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</si>
  <si>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</si>
  <si>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</si>
  <si>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</si>
  <si>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</si>
  <si>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</si>
  <si>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</si>
  <si>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</si>
  <si>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</si>
  <si>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</si>
  <si>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</si>
  <si>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</si>
  <si>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</si>
  <si>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</si>
  <si>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</si>
  <si>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</si>
  <si>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</si>
  <si>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</si>
  <si>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</si>
  <si>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</si>
  <si>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</si>
  <si>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</si>
  <si>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</si>
  <si>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</si>
  <si>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</si>
  <si>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</si>
  <si>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</si>
  <si>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</si>
  <si>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</si>
  <si>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</si>
  <si>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</si>
  <si>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</si>
  <si>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</si>
  <si>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</si>
  <si>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</si>
  <si>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</si>
  <si>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</si>
  <si>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</si>
  <si>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</si>
  <si>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</si>
  <si>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</si>
  <si>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</si>
  <si>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</si>
  <si>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</si>
  <si>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</si>
  <si>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</si>
  <si>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</si>
  <si>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</si>
  <si>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</si>
  <si>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</si>
  <si>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</si>
  <si>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</si>
  <si>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</si>
  <si>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</si>
  <si>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</si>
  <si>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</si>
  <si>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</si>
  <si>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</si>
  <si>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</si>
  <si>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</si>
  <si>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</si>
  <si>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</si>
  <si>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</si>
  <si>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</si>
  <si>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</si>
  <si>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</si>
  <si>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</si>
  <si>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</si>
  <si>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</si>
  <si>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</si>
  <si>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</si>
  <si>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</si>
  <si>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</si>
  <si>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</si>
  <si>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</si>
  <si>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</si>
  <si>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</si>
  <si>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</si>
  <si>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</si>
  <si>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</si>
  <si>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</si>
  <si>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</si>
  <si>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</si>
  <si>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</si>
  <si>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</si>
  <si>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</si>
  <si>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</si>
  <si>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</si>
  <si>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</si>
  <si>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</si>
  <si>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</si>
  <si>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</si>
  <si>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</si>
  <si>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</si>
  <si>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</si>
  <si>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</si>
  <si>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</si>
  <si>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</si>
  <si>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</si>
  <si>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</si>
  <si>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</si>
  <si>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</si>
  <si>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</si>
  <si>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</si>
  <si>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</si>
  <si>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</si>
  <si>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</si>
  <si>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</si>
  <si>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</si>
  <si>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</si>
  <si>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</si>
  <si>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</si>
  <si>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</si>
  <si>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</si>
  <si>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</si>
  <si>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</si>
  <si>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</si>
  <si>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</si>
  <si>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</si>
  <si>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</si>
  <si>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</si>
  <si>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</si>
  <si>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</si>
  <si>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</si>
  <si>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</si>
  <si>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</si>
  <si>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</si>
  <si>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</si>
  <si>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</si>
  <si>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</si>
  <si>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</si>
  <si>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</si>
  <si>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</si>
  <si>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</si>
  <si>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</si>
  <si>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</si>
  <si>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</si>
  <si>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</si>
  <si>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</si>
  <si>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</si>
  <si>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</si>
  <si>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</si>
  <si>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</si>
  <si>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</si>
  <si>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</si>
  <si>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</si>
  <si>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</si>
  <si>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</si>
  <si>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</si>
  <si>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</si>
  <si>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</si>
  <si>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</si>
  <si>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</si>
  <si>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</si>
  <si>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</si>
  <si>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</si>
  <si>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</si>
  <si>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</si>
  <si>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</si>
  <si>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</si>
  <si>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</si>
  <si>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</si>
  <si>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</si>
  <si>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</si>
  <si>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</si>
  <si>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</si>
  <si>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</si>
  <si>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</si>
  <si>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</si>
  <si>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</si>
  <si>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</si>
  <si>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</si>
  <si>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</si>
  <si>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</si>
  <si>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</si>
  <si>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</si>
  <si>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</si>
  <si>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</si>
  <si>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</si>
  <si>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</si>
  <si>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</si>
  <si>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</si>
  <si>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</si>
  <si>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</si>
  <si>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</si>
  <si>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</si>
  <si>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</si>
  <si>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</si>
  <si>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</si>
  <si>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</si>
  <si>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</si>
  <si>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</si>
  <si>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</si>
  <si>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</si>
  <si>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</si>
  <si>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</si>
  <si>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</si>
  <si>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</si>
  <si>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</si>
  <si>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</si>
  <si>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</si>
  <si>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</si>
  <si>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</si>
  <si>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</si>
  <si>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</si>
  <si>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</si>
  <si>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</si>
  <si>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</si>
  <si>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</si>
  <si>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</si>
  <si>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</si>
  <si>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</si>
  <si>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</si>
  <si>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</si>
  <si>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</si>
  <si>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</si>
  <si>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</si>
  <si>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</si>
  <si>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</si>
  <si>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</si>
  <si>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</si>
  <si>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</si>
  <si>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</si>
  <si>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</si>
  <si>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</si>
  <si>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</si>
  <si>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</si>
  <si>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</si>
  <si>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</si>
  <si>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</si>
  <si>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</si>
  <si>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</si>
  <si>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</si>
  <si>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</si>
  <si>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</si>
  <si>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</si>
  <si>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</si>
  <si>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</si>
  <si>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</si>
  <si>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</si>
  <si>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</si>
  <si>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</si>
  <si>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</si>
  <si>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</si>
  <si>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</si>
  <si>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</si>
  <si>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</si>
  <si>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</si>
  <si>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</si>
  <si>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</si>
  <si>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</si>
  <si>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</si>
  <si>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</si>
  <si>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</si>
  <si>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</si>
  <si>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</si>
  <si>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</si>
  <si>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</si>
  <si>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</si>
  <si>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</si>
  <si>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</si>
  <si>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</si>
  <si>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</si>
  <si>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</si>
  <si>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</si>
  <si>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</si>
  <si>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</si>
  <si>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</si>
  <si>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</si>
  <si>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</si>
  <si>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</si>
  <si>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</si>
  <si>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</si>
  <si>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</si>
  <si>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</si>
  <si>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</si>
  <si>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</si>
  <si>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</si>
  <si>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</si>
  <si>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</si>
  <si>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</si>
  <si>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</si>
  <si>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</si>
  <si>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</si>
  <si>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</si>
  <si>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</si>
  <si>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</si>
  <si>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</si>
  <si>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</si>
  <si>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</si>
  <si>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</si>
  <si>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</si>
  <si>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</si>
  <si>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</si>
  <si>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</si>
  <si>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</si>
  <si>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</si>
  <si>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</si>
  <si>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</si>
  <si>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</si>
  <si>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</si>
  <si>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</si>
  <si>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</si>
  <si>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</si>
  <si>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</si>
  <si>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</si>
  <si>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</si>
  <si>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</si>
  <si>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</si>
  <si>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</si>
  <si>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</si>
  <si>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</si>
  <si>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</si>
  <si>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</si>
  <si>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</si>
  <si>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</si>
  <si>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</si>
  <si>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</si>
  <si>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</si>
  <si>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</si>
  <si>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</si>
  <si>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</si>
  <si>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</si>
  <si>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</si>
  <si>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</si>
  <si>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</si>
  <si>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</si>
  <si>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</si>
  <si>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</si>
  <si>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</si>
  <si>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</si>
  <si>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</si>
  <si>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</si>
  <si>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</si>
  <si>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</si>
  <si>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</si>
  <si>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</si>
  <si>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</si>
  <si>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</si>
  <si>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</si>
  <si>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</si>
  <si>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</si>
  <si>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</si>
  <si>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</si>
  <si>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</si>
  <si>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</si>
  <si>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</si>
  <si>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</si>
  <si>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</si>
  <si>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</si>
  <si>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</si>
  <si>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</si>
  <si>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</si>
  <si>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</si>
  <si>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</si>
  <si>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</si>
  <si>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</si>
  <si>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</si>
  <si>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</si>
  <si>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</si>
  <si>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</si>
  <si>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</si>
  <si>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</si>
  <si>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</si>
  <si>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</si>
  <si>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</si>
  <si>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</si>
  <si>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</si>
  <si>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</si>
  <si>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</si>
  <si>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</si>
  <si>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</si>
  <si>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</si>
  <si>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</si>
  <si>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</si>
  <si>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</si>
  <si>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</si>
  <si>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</si>
  <si>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</si>
  <si>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</si>
  <si>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</si>
  <si>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</si>
  <si>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</si>
  <si>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</si>
  <si>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</si>
  <si>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</si>
  <si>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</si>
  <si>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</si>
  <si>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</si>
  <si>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</si>
  <si>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</si>
  <si>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</si>
  <si>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</si>
  <si>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</si>
  <si>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</si>
  <si>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</si>
  <si>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</si>
  <si>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</si>
  <si>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</si>
  <si>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</si>
  <si>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</si>
  <si>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</si>
  <si>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</si>
  <si>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</si>
  <si>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</si>
  <si>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</si>
  <si>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</si>
  <si>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</si>
  <si>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</si>
  <si>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</si>
  <si>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</si>
  <si>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</si>
  <si>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</si>
  <si>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</si>
  <si>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</si>
  <si>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</si>
  <si>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</si>
  <si>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</si>
  <si>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</si>
  <si>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</si>
  <si>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</si>
  <si>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</si>
  <si>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</si>
  <si>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</si>
  <si>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</si>
  <si>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</si>
  <si>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</si>
  <si>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</si>
  <si>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</si>
  <si>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</si>
  <si>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</si>
  <si>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</si>
  <si>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</si>
  <si>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</si>
  <si>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</si>
  <si>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</si>
  <si>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</si>
  <si>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</si>
  <si>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</si>
  <si>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</si>
  <si>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</si>
  <si>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</si>
  <si>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</si>
  <si>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</si>
  <si>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</si>
  <si>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</si>
  <si>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</si>
  <si>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</si>
  <si>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</si>
  <si>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</si>
  <si>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</si>
  <si>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</si>
  <si>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</si>
  <si>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</si>
  <si>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</si>
  <si>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</si>
  <si>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</si>
  <si>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</si>
  <si>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</si>
  <si>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</si>
  <si>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</si>
  <si>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</si>
  <si>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</si>
  <si>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</si>
  <si>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</si>
  <si>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</si>
  <si>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</si>
  <si>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</si>
  <si>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</si>
  <si>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</si>
  <si>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</si>
  <si>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</si>
  <si>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</si>
  <si>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</si>
  <si>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</si>
  <si>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</si>
  <si>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</si>
  <si>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</si>
  <si>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</si>
  <si>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</si>
  <si>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</si>
  <si>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</si>
  <si>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</si>
  <si>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</si>
  <si>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</si>
  <si>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</si>
  <si>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</si>
  <si>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</si>
  <si>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</si>
  <si>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</si>
  <si>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</si>
  <si>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</si>
  <si>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</si>
  <si>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</si>
  <si>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</si>
  <si>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</si>
  <si>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</si>
  <si>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</si>
  <si>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</si>
  <si>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</si>
  <si>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</si>
  <si>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</si>
  <si>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</si>
  <si>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</si>
  <si>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</si>
  <si>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</si>
  <si>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</si>
  <si>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</si>
  <si>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</si>
  <si>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</si>
  <si>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</si>
  <si>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</si>
  <si>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</si>
  <si>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</si>
  <si>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</si>
  <si>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</si>
  <si>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</si>
  <si>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</si>
  <si>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</si>
  <si>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</si>
  <si>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</si>
  <si>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</si>
  <si>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</si>
  <si>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</si>
  <si>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</si>
  <si>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</si>
  <si>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</si>
  <si>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</si>
  <si>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</si>
  <si>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</si>
  <si>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</si>
  <si>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</si>
  <si>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</si>
  <si>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</si>
  <si>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</si>
  <si>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</si>
  <si>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</si>
  <si>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</si>
  <si>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</si>
  <si>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</si>
  <si>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</si>
  <si>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</si>
  <si>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AD</t>
  </si>
  <si>
    <t>Wayshrine
ingame
nodeId EP</t>
  </si>
  <si>
    <t>Multi
Trial
Set</t>
  </si>
  <si>
    <t>Undaunted 
chest ID
(Shoulder)</t>
  </si>
  <si>
    <t>ESO Drop zone1
Name EN</t>
  </si>
  <si>
    <t>ESO Drop Zone 1
Boss Name DE</t>
  </si>
  <si>
    <t>ESO Drop Zone 1
Boss Name EN</t>
  </si>
  <si>
    <t>ESO Drop zone2
Name EN</t>
  </si>
  <si>
    <t>ESO Drop Zone 2
Boss Name EN</t>
  </si>
  <si>
    <t>ESO Drop Zone 2
Boss Name DE</t>
  </si>
  <si>
    <t>ESO Drop zone3
Name EN</t>
  </si>
  <si>
    <t>ESO Drop Zone 3
Boss Name EN</t>
  </si>
  <si>
    <t>ESO Drop Zone 3
Boss Name DE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</si>
  <si>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</si>
  <si>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</si>
  <si>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</si>
  <si>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</si>
  <si>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</si>
  <si>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</si>
  <si>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</si>
  <si>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</si>
  <si>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</si>
  <si>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</si>
  <si>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</si>
  <si>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</si>
  <si>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</si>
  <si>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</si>
  <si>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</si>
  <si>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</si>
  <si>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</si>
  <si>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</si>
  <si>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</si>
  <si>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</si>
  <si>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</si>
  <si>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</si>
  <si>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</si>
  <si>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</si>
  <si>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</si>
  <si>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</si>
  <si>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</si>
  <si>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</si>
  <si>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</si>
  <si>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</si>
  <si>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</si>
  <si>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</si>
  <si>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</si>
  <si>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</si>
  <si>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parentZoneId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</si>
  <si>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</si>
  <si>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</si>
  <si>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</si>
  <si>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</si>
  <si>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</si>
  <si>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</si>
  <si>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</si>
  <si>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</si>
  <si>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</si>
  <si>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</si>
  <si>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</si>
  <si>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</si>
  <si>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</si>
  <si>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</si>
  <si>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</si>
  <si>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</si>
  <si>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</si>
  <si>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</si>
  <si>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</si>
  <si>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</si>
  <si>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</si>
  <si>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</si>
  <si>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</si>
  <si>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</si>
  <si>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</si>
  <si>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</si>
  <si>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</si>
  <si>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</si>
  <si>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</si>
  <si>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</si>
  <si>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</si>
  <si>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</si>
  <si>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</si>
  <si>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</si>
  <si>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</si>
  <si>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</si>
  <si>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</si>
  <si>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</si>
  <si>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</si>
  <si>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</si>
  <si>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</si>
  <si>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</si>
  <si>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</si>
  <si>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</si>
  <si>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</si>
  <si>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</si>
  <si>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</si>
  <si>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</si>
  <si>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</si>
  <si>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</si>
  <si>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</si>
  <si>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</si>
  <si>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</si>
  <si>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</si>
  <si>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</si>
  <si>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</si>
  <si>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</si>
  <si>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</si>
  <si>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</si>
  <si>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</si>
  <si>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</si>
  <si>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</si>
  <si>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</si>
  <si>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</si>
  <si>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</si>
  <si>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</si>
  <si>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</si>
  <si>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</si>
  <si>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</si>
  <si>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</si>
  <si>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</si>
  <si>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</si>
  <si>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</si>
  <si>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</si>
  <si>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</si>
  <si>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</si>
  <si>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</si>
  <si>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</si>
  <si>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</si>
  <si>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</si>
  <si>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</si>
  <si>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</si>
  <si>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</si>
  <si>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</si>
  <si>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</si>
  <si>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</si>
  <si>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</si>
  <si>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</si>
  <si>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</si>
  <si>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</si>
  <si>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</si>
  <si>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</si>
  <si>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</si>
  <si>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</si>
  <si>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</si>
  <si>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</si>
  <si>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</si>
  <si>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</si>
  <si>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</si>
  <si>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</si>
  <si>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</si>
  <si>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</si>
  <si>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</si>
  <si>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</si>
  <si>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</si>
  <si>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</si>
  <si>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</si>
  <si>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</si>
  <si>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</si>
  <si>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</si>
  <si>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</si>
  <si>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</si>
  <si>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</si>
  <si>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</si>
  <si>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</si>
  <si>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</si>
  <si>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</si>
  <si>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</si>
  <si>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</si>
  <si>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</si>
  <si>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</si>
  <si>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</si>
  <si>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</si>
  <si>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</si>
  <si>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</si>
  <si>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</si>
  <si>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</si>
  <si>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</si>
  <si>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</si>
  <si>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</si>
  <si>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</si>
  <si>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</si>
  <si>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</si>
  <si>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</si>
  <si>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</si>
  <si>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</si>
  <si>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</si>
  <si>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</si>
  <si>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</si>
  <si>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</si>
  <si>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</si>
  <si>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ESO setId for formulas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</si>
  <si>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</si>
  <si>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</si>
  <si>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</si>
  <si>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</si>
  <si>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</si>
  <si>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</si>
  <si>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</si>
  <si>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</si>
  <si>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</si>
  <si>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</si>
  <si>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4
Boss Name EN</t>
  </si>
  <si>
    <t>ESO Drop Zone 4
Boss Name DE</t>
  </si>
  <si>
    <t>ESO drop zone ID 5</t>
  </si>
  <si>
    <t>ESO Drop zone5
Name EN</t>
  </si>
  <si>
    <t>ESO Drop Zone 5
Boss Name EN</t>
  </si>
  <si>
    <t>ESO Drop Zone 5
Boss Name DE</t>
  </si>
  <si>
    <t>PVP gear vendor</t>
  </si>
  <si>
    <t>Not in the game anymore</t>
  </si>
  <si>
    <t>PVP: Rewards for the Worthy</t>
  </si>
  <si>
    <t>PVP: Battleground</t>
  </si>
  <si>
    <t>PVP: Cyrodiil</t>
  </si>
  <si>
    <t>PVP: Imperial City</t>
  </si>
  <si>
    <t>Daily random dungeon &amp; PVP: Imperial city</t>
  </si>
  <si>
    <t>Multi-Trial</t>
  </si>
  <si>
    <t>Special</t>
  </si>
  <si>
    <t>Handwerksstation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</si>
  <si>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</si>
  <si>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</si>
  <si>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</si>
  <si>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</si>
  <si>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</si>
  <si>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</si>
  <si>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</si>
  <si>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</si>
  <si>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</si>
  <si>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Ergebenheit des falschen Gottes (vollendet)</t>
  </si>
  <si>
    <t>????</t>
  </si>
  <si>
    <t>??? 443</t>
  </si>
  <si>
    <t>Kralle von Yolnahkriin (vollendet)</t>
  </si>
  <si>
    <t>Zahn von Lokkestiiz (vollendet)</t>
  </si>
  <si>
    <t>???  (vollendet)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</si>
</sst>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4" applyNumberFormat="0" applyFont="0" applyAlignment="0" applyProtection="0"/>
  </cellStyleXfs>
  <cellXfs count="41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/>
    <xf numFmtId="0" fontId="4" fillId="0" borderId="0" xfId="0" applyNumberFormat="1" applyFont="1" applyAlignment="1">
      <alignment wrapText="1"/>
    </xf>
    <xf numFmtId="0" fontId="8" fillId="6" borderId="0" xfId="4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1" fillId="2" borderId="1" xfId="1" applyBorder="1"/>
    <xf numFmtId="0" fontId="3" fillId="4" borderId="1" xfId="3" applyNumberFormat="1" applyAlignment="1">
      <alignment wrapText="1"/>
    </xf>
    <xf numFmtId="0" fontId="3" fillId="8" borderId="4" xfId="5" applyFont="1"/>
    <xf numFmtId="0" fontId="7" fillId="8" borderId="4" xfId="5" applyFont="1"/>
    <xf numFmtId="0" fontId="2" fillId="3" borderId="3" xfId="2" applyBorder="1" applyAlignment="1">
      <alignment vertical="center"/>
    </xf>
    <xf numFmtId="0" fontId="2" fillId="3" borderId="3" xfId="2" applyBorder="1"/>
    <xf numFmtId="0" fontId="0" fillId="0" borderId="1" xfId="0" applyBorder="1"/>
    <xf numFmtId="0" fontId="3" fillId="4" borderId="0" xfId="3" applyBorder="1"/>
    <xf numFmtId="0" fontId="3" fillId="8" borderId="4" xfId="5" applyFont="1" applyAlignment="1">
      <alignment wrapText="1"/>
    </xf>
    <xf numFmtId="0" fontId="0" fillId="0" borderId="0" xfId="0" applyAlignment="1">
      <alignment wrapText="1"/>
    </xf>
    <xf numFmtId="0" fontId="3" fillId="4" borderId="1" xfId="3" applyBorder="1"/>
    <xf numFmtId="0" fontId="0" fillId="0" borderId="0" xfId="0" applyBorder="1"/>
    <xf numFmtId="0" fontId="9" fillId="7" borderId="2" xfId="3" applyFont="1" applyFill="1" applyBorder="1" applyAlignment="1">
      <alignment horizontal="center"/>
    </xf>
    <xf numFmtId="0" fontId="9" fillId="7" borderId="0" xfId="3" applyFont="1" applyFill="1" applyBorder="1" applyAlignment="1">
      <alignment horizontal="center"/>
    </xf>
    <xf numFmtId="0" fontId="3" fillId="4" borderId="5" xfId="3" applyBorder="1"/>
    <xf numFmtId="0" fontId="2" fillId="3" borderId="0" xfId="2"/>
    <xf numFmtId="0" fontId="7" fillId="4" borderId="1" xfId="3" applyFont="1"/>
    <xf numFmtId="0" fontId="6" fillId="3" borderId="3" xfId="2" applyFont="1" applyBorder="1"/>
    <xf numFmtId="0" fontId="6" fillId="0" borderId="1" xfId="0" applyFont="1" applyBorder="1"/>
  </cellXfs>
  <cellStyles count="6">
    <cellStyle name="Berechnung" xfId="3" builtinId="22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R486"/>
  <sheetViews>
    <sheetView tabSelected="1" zoomScale="85" zoomScaleNormal="85" workbookViewId="0">
      <pane xSplit="3" ySplit="1" topLeftCell="G188" activePane="bottomRight" state="frozen"/>
      <selection pane="topRight" activeCell="D1" sqref="D1"/>
      <selection pane="bottomLeft" activeCell="A2" sqref="A2"/>
      <selection pane="bottomRight" activeCell="Q491" sqref="Q491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2" customWidth="1"/>
    <col min="10" max="10" width="12.5703125" customWidth="1"/>
    <col min="11" max="11" width="8.140625" customWidth="1"/>
    <col min="12" max="12" width="10.85546875" customWidth="1"/>
    <col min="13" max="13" width="8.140625" bestFit="1" customWidth="1"/>
    <col min="14" max="14" width="9.14062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9.5703125" style="24" bestFit="1" customWidth="1"/>
    <col min="21" max="21" width="22.42578125" style="3" bestFit="1" customWidth="1"/>
    <col min="22" max="22" width="35.85546875" hidden="1" customWidth="1"/>
    <col min="23" max="23" width="17.7109375" hidden="1" customWidth="1"/>
    <col min="24" max="24" width="19.85546875" style="3" customWidth="1"/>
    <col min="25" max="25" width="19.42578125" bestFit="1" customWidth="1"/>
    <col min="26" max="27" width="17.7109375" hidden="1" customWidth="1"/>
    <col min="28" max="35" width="17.7109375" customWidth="1"/>
    <col min="36" max="36" width="19.85546875" style="3" customWidth="1"/>
    <col min="37" max="37" width="17.140625" bestFit="1" customWidth="1"/>
    <col min="38" max="39" width="17.7109375" bestFit="1" customWidth="1"/>
    <col min="40" max="40" width="56.5703125" style="27" bestFit="1" customWidth="1"/>
    <col min="41" max="41" width="75.5703125" style="27" bestFit="1" customWidth="1"/>
    <col min="42" max="42" width="44.85546875" style="27" bestFit="1" customWidth="1"/>
    <col min="43" max="43" width="67.140625" style="27" bestFit="1" customWidth="1"/>
    <col min="44" max="44" width="63.5703125" style="27" bestFit="1" customWidth="1"/>
  </cols>
  <sheetData>
    <row r="1" spans="1:44" s="1" customFormat="1" ht="255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4259</v>
      </c>
      <c r="H1" s="1" t="s">
        <v>2461</v>
      </c>
      <c r="I1" s="1" t="s">
        <v>2510</v>
      </c>
      <c r="J1" s="1" t="s">
        <v>4260</v>
      </c>
      <c r="K1" s="12" t="s">
        <v>4073</v>
      </c>
      <c r="L1" s="12" t="s">
        <v>2464</v>
      </c>
      <c r="M1" s="12" t="s">
        <v>4072</v>
      </c>
      <c r="N1" s="12" t="s">
        <v>4070</v>
      </c>
      <c r="O1" s="12" t="s">
        <v>4069</v>
      </c>
      <c r="P1" s="12" t="s">
        <v>4071</v>
      </c>
      <c r="Q1" s="12" t="s">
        <v>4068</v>
      </c>
      <c r="R1" s="14" t="s">
        <v>2454</v>
      </c>
      <c r="S1" s="31" t="s">
        <v>4074</v>
      </c>
      <c r="T1" s="30" t="s">
        <v>4261</v>
      </c>
      <c r="U1" s="3" t="s">
        <v>75</v>
      </c>
      <c r="V1" s="12" t="s">
        <v>4076</v>
      </c>
      <c r="W1" s="12" t="s">
        <v>4075</v>
      </c>
      <c r="X1" s="14" t="s">
        <v>2455</v>
      </c>
      <c r="Y1" s="31" t="s">
        <v>4077</v>
      </c>
      <c r="Z1" s="31" t="s">
        <v>4078</v>
      </c>
      <c r="AA1" s="31" t="s">
        <v>4079</v>
      </c>
      <c r="AB1" s="14" t="s">
        <v>2456</v>
      </c>
      <c r="AC1" s="31" t="s">
        <v>4080</v>
      </c>
      <c r="AD1" s="31" t="s">
        <v>4081</v>
      </c>
      <c r="AE1" s="31" t="s">
        <v>4082</v>
      </c>
      <c r="AF1" s="14" t="s">
        <v>4268</v>
      </c>
      <c r="AG1" s="31" t="s">
        <v>4269</v>
      </c>
      <c r="AH1" s="31" t="s">
        <v>4270</v>
      </c>
      <c r="AI1" s="31" t="s">
        <v>4271</v>
      </c>
      <c r="AJ1" s="14" t="s">
        <v>4272</v>
      </c>
      <c r="AK1" s="31" t="s">
        <v>4273</v>
      </c>
      <c r="AL1" s="31" t="s">
        <v>4274</v>
      </c>
      <c r="AM1" s="31" t="s">
        <v>4275</v>
      </c>
      <c r="AN1" s="26" t="s">
        <v>2457</v>
      </c>
      <c r="AO1" s="26" t="s">
        <v>2458</v>
      </c>
      <c r="AP1" s="26" t="s">
        <v>2459</v>
      </c>
      <c r="AQ1" s="26" t="s">
        <v>2460</v>
      </c>
      <c r="AR1" s="26" t="s">
        <v>95</v>
      </c>
    </row>
    <row r="2" spans="1:44" hidden="1" x14ac:dyDescent="0.25">
      <c r="A2" s="13">
        <v>19</v>
      </c>
      <c r="B2" t="s">
        <v>1389</v>
      </c>
      <c r="C2" t="s">
        <v>1391</v>
      </c>
      <c r="D2" t="s">
        <v>1390</v>
      </c>
      <c r="G2" s="3">
        <f>A2</f>
        <v>19</v>
      </c>
      <c r="J2" t="s">
        <v>2551</v>
      </c>
      <c r="L2" t="s">
        <v>101</v>
      </c>
      <c r="M2" t="s">
        <v>101</v>
      </c>
      <c r="N2">
        <v>-1</v>
      </c>
      <c r="O2">
        <v>-1</v>
      </c>
      <c r="P2">
        <v>-1</v>
      </c>
      <c r="Q2">
        <v>0</v>
      </c>
      <c r="R2" s="3">
        <f>IF(S2&lt;&gt;"",VLOOKUP(S2,'ESO zone constants'!$E$2:$L$5000,8,FALSE),"")</f>
        <v>31</v>
      </c>
      <c r="S2" t="s">
        <v>59</v>
      </c>
      <c r="T2" s="24">
        <v>0</v>
      </c>
      <c r="U2" s="3" t="str">
        <f>VLOOKUP(T2,'LibSets constants'!$A$2:$B$16,2,FALSE)</f>
        <v>Included in base game</v>
      </c>
      <c r="X2" s="3" t="str">
        <f>IF(Y2&lt;&gt;"",VLOOKUP(Y2,'ESO zone constants'!$E$3:$L$5000,8,FALSE),"")</f>
        <v/>
      </c>
      <c r="AB2" s="3" t="str">
        <f>IF(AC2&lt;&gt;"",VLOOKUP(AC2,'ESO zone constants'!$E$3:$L$5000,8,FALSE),"")</f>
        <v/>
      </c>
      <c r="AF2" s="3" t="str">
        <f>IF(AG2&lt;&gt;"",VLOOKUP(AG2,'ESO zone constants'!$E$3:$L$5000,8,FALSE),"")</f>
        <v/>
      </c>
      <c r="AJ2" s="3" t="str">
        <f>IF(AK2&lt;&gt;"",VLOOKUP(AK2,'ESO zone constants'!$E$3:$L$1002,6,FALSE),"")</f>
        <v/>
      </c>
      <c r="AN2" s="27" t="str">
        <f>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dlcId=",T2,),"")</f>
        <v>[19] = {wayshrines={-1,-1,-1,}, dlcId=0</v>
      </c>
      <c r="AO2" s="27" t="str">
        <f>IF(A2&lt;&gt;"",IF(R2&lt;&gt;"",CONCATENATE(", zoneIds={",R2),"")&amp;IF(X2&lt;&gt;"",CONCATENATE(",",X2),"")&amp;IF(AJ2&lt;&gt;"",CONCATENATE(",",AJ2),"")&amp;IF(R2&lt;&gt;"",CONCATENATE("}",""),"")&amp;IF(OR(L2="true",L2="false",L2&lt;&gt;""), CONCATENATE(", veteran=", L2), ""),"")</f>
        <v>, zoneIds={31}, veteran=false</v>
      </c>
      <c r="AP2" s="27" t="str">
        <f>IF(A2&lt;&gt;"",IF(J2="Trial",", isTrial=true",IF(J2="Arena",", isArena=true", IF(J2="Monster",", isMonster=true",""))) &amp; IF(M2="true", CONCATENATE(", multiTrialSet=true"), ""),"")</f>
        <v/>
      </c>
      <c r="AQ2" s="27" t="str">
        <f>IF(C2&lt;&gt;"",CONCATENATE(" --",C2," / ",B2),"")</f>
        <v xml:space="preserve"> --Vestments of the Warlock / Gewänder des Hexers</v>
      </c>
      <c r="AR2" s="27" t="str">
        <f>IF(A2&lt;&gt;"",IF(VALUE(Q2)&gt;0,CONCATENATE("[",A2,"] = true,        --",C2, " / ", B2), ""),"")</f>
        <v/>
      </c>
    </row>
    <row r="3" spans="1:44" hidden="1" x14ac:dyDescent="0.25">
      <c r="A3" s="13">
        <v>20</v>
      </c>
      <c r="B3" t="s">
        <v>1392</v>
      </c>
      <c r="C3" t="s">
        <v>1394</v>
      </c>
      <c r="D3" t="s">
        <v>1393</v>
      </c>
      <c r="G3" s="3">
        <f>A3</f>
        <v>20</v>
      </c>
      <c r="J3" t="s">
        <v>2536</v>
      </c>
      <c r="L3" t="s">
        <v>101</v>
      </c>
      <c r="M3" t="s">
        <v>101</v>
      </c>
      <c r="N3">
        <v>-1</v>
      </c>
      <c r="O3">
        <v>-1</v>
      </c>
      <c r="P3">
        <v>-1</v>
      </c>
      <c r="Q3">
        <v>0</v>
      </c>
      <c r="R3" s="3">
        <f>IF(S3&lt;&gt;"",VLOOKUP(S3,'ESO zone constants'!$E$2:$L$5000,8,FALSE),"")</f>
        <v>103</v>
      </c>
      <c r="S3" t="s">
        <v>158</v>
      </c>
      <c r="T3" s="24">
        <v>0</v>
      </c>
      <c r="U3" s="3" t="str">
        <f>VLOOKUP(T3,'LibSets constants'!$A$2:$B$16,2,FALSE)</f>
        <v>Included in base game</v>
      </c>
      <c r="X3" s="3" t="str">
        <f>IF(Y3&lt;&gt;"",VLOOKUP(Y3,'ESO zone constants'!$E$3:$L$5000,8,FALSE),"")</f>
        <v/>
      </c>
      <c r="AB3" s="3" t="str">
        <f>IF(AC3&lt;&gt;"",VLOOKUP(AC3,'ESO zone constants'!$E$3:$L$5000,8,FALSE),"")</f>
        <v/>
      </c>
      <c r="AF3" s="3" t="str">
        <f>IF(AG3&lt;&gt;"",VLOOKUP(AG3,'ESO zone constants'!$E$3:$L$5000,8,FALSE),"")</f>
        <v/>
      </c>
      <c r="AJ3" s="3" t="str">
        <f>IF(AK3&lt;&gt;"",VLOOKUP(AK3,'ESO zone constants'!$E$3:$L$1002,6,FALSE),"")</f>
        <v/>
      </c>
      <c r="AN3" s="27" t="str">
        <f>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dlcId=",T3,),"")</f>
        <v>[20] = {wayshrines={-1,-1,-1,}, dlcId=0</v>
      </c>
      <c r="AO3" s="27" t="str">
        <f>IF(A3&lt;&gt;"",IF(R3&lt;&gt;"",CONCATENATE(", zoneIds={",R3),"")&amp;IF(X3&lt;&gt;"",CONCATENATE(",",X3),"")&amp;IF(AJ3&lt;&gt;"",CONCATENATE(",",AJ3),"")&amp;IF(R3&lt;&gt;"",CONCATENATE("}",""),"")&amp;IF(OR(L3="true",L3="false",L3&lt;&gt;""), CONCATENATE(", veteran=", L3), ""),"")</f>
        <v>, zoneIds={103}, veteran=false</v>
      </c>
      <c r="AP3" s="27" t="str">
        <f>IF(A3&lt;&gt;"",IF(J3="Trial",", isTrial=true",IF(J3="Arena",", isArena=true", IF(J3="Monster",", isMonster=true",""))) &amp; IF(M3="true", CONCATENATE(", multiTrialSet=true"), ""),"")</f>
        <v/>
      </c>
      <c r="AQ3" s="27" t="str">
        <f>IF(C3&lt;&gt;"",CONCATENATE(" --",C3," / ",B3),"")</f>
        <v xml:space="preserve"> --Witchman Armor / Hexenwerk</v>
      </c>
      <c r="AR3" s="27" t="str">
        <f>IF(A3&lt;&gt;"",IF(VALUE(Q3)&gt;0,CONCATENATE("[",A3,"] = true,        --",C3, " / ", B3), ""),"")</f>
        <v/>
      </c>
    </row>
    <row r="4" spans="1:44" hidden="1" x14ac:dyDescent="0.25">
      <c r="A4" s="13">
        <v>21</v>
      </c>
      <c r="B4" t="s">
        <v>1395</v>
      </c>
      <c r="C4" t="s">
        <v>1397</v>
      </c>
      <c r="D4" t="s">
        <v>1396</v>
      </c>
      <c r="G4" s="3">
        <f>A4</f>
        <v>21</v>
      </c>
      <c r="J4" t="s">
        <v>2536</v>
      </c>
      <c r="L4" t="s">
        <v>101</v>
      </c>
      <c r="M4" t="s">
        <v>101</v>
      </c>
      <c r="N4">
        <v>-1</v>
      </c>
      <c r="O4">
        <v>-1</v>
      </c>
      <c r="P4">
        <v>-1</v>
      </c>
      <c r="Q4">
        <v>0</v>
      </c>
      <c r="R4" s="3">
        <f>IF(S4&lt;&gt;"",VLOOKUP(S4,'ESO zone constants'!$E$2:$L$5000,8,FALSE),"")</f>
        <v>101</v>
      </c>
      <c r="S4" t="s">
        <v>157</v>
      </c>
      <c r="T4" s="24">
        <v>0</v>
      </c>
      <c r="U4" s="3" t="str">
        <f>VLOOKUP(T4,'LibSets constants'!$A$2:$B$16,2,FALSE)</f>
        <v>Included in base game</v>
      </c>
      <c r="X4" s="3" t="str">
        <f>IF(Y4&lt;&gt;"",VLOOKUP(Y4,'ESO zone constants'!$E$3:$L$5000,8,FALSE),"")</f>
        <v/>
      </c>
      <c r="AB4" s="3" t="str">
        <f>IF(AC4&lt;&gt;"",VLOOKUP(AC4,'ESO zone constants'!$E$3:$L$5000,8,FALSE),"")</f>
        <v/>
      </c>
      <c r="AF4" s="3" t="str">
        <f>IF(AG4&lt;&gt;"",VLOOKUP(AG4,'ESO zone constants'!$E$3:$L$5000,8,FALSE),"")</f>
        <v/>
      </c>
      <c r="AJ4" s="3" t="str">
        <f>IF(AK4&lt;&gt;"",VLOOKUP(AK4,'ESO zone constants'!$E$3:$L$5000,8,FALSE),"")</f>
        <v/>
      </c>
      <c r="AN4" s="27" t="str">
        <f>IF(A4&lt;&gt;"",CONCATENATE("[",A4,"] = {wayshrines={")&amp;IF(N4&lt;&gt;"",CONCATENATE(N4,","),"")&amp;IF(O4&lt;&gt;"",CONCATENATE(O4,","),"")&amp;IF(P4&lt;&gt;"",CONCATENATE(P4,","),"")&amp;CONCATENATE("}")&amp;IF(VALUE(Q4)&gt;0,CONCATENATE(", traitsNeeded=",Q4),"")&amp;CONCATENATE(", dlcId=",T4,),"")</f>
        <v>[21] = {wayshrines={-1,-1,-1,}, dlcId=0</v>
      </c>
      <c r="AO4" s="27" t="str">
        <f>IF(A4&lt;&gt;"",IF(R4&lt;&gt;"",CONCATENATE(", zoneIds={",R4),"")&amp;IF(X4&lt;&gt;"",CONCATENATE(",",X4),"")&amp;IF(AJ4&lt;&gt;"",CONCATENATE(",",AJ4),"")&amp;IF(R4&lt;&gt;"",CONCATENATE("}",""),"")&amp;IF(OR(L4="true",L4="false",L4&lt;&gt;""), CONCATENATE(", veteran=", L4), ""),"")</f>
        <v>, zoneIds={101}, veteran=false</v>
      </c>
      <c r="AP4" s="27" t="str">
        <f>IF(A4&lt;&gt;"",IF(J4="Trial",", isTrial=true",IF(J4="Arena",", isArena=true", IF(J4="Monster",", isMonster=true",""))) &amp; IF(M4="true", CONCATENATE(", multiTrialSet=true"), ""),"")</f>
        <v/>
      </c>
      <c r="AQ4" s="27" t="str">
        <f>IF(C4&lt;&gt;"",CONCATENATE(" --",C4," / ",B4),"")</f>
        <v xml:space="preserve"> --Akaviri Dragonguard / Akavirische Drachengarde</v>
      </c>
      <c r="AR4" s="27" t="str">
        <f>IF(A4&lt;&gt;"",IF(VALUE(Q4)&gt;0,CONCATENATE("[",A4,"] = true,        --",C4, " / ", B4), ""),"")</f>
        <v/>
      </c>
    </row>
    <row r="5" spans="1:44" hidden="1" x14ac:dyDescent="0.25">
      <c r="A5" s="13">
        <v>22</v>
      </c>
      <c r="B5" t="s">
        <v>1398</v>
      </c>
      <c r="C5" t="s">
        <v>1400</v>
      </c>
      <c r="D5" t="s">
        <v>1399</v>
      </c>
      <c r="G5" s="3">
        <f>A5</f>
        <v>22</v>
      </c>
      <c r="J5" t="s">
        <v>2536</v>
      </c>
      <c r="L5" t="s">
        <v>101</v>
      </c>
      <c r="M5" t="s">
        <v>101</v>
      </c>
      <c r="N5">
        <v>-1</v>
      </c>
      <c r="O5">
        <v>-1</v>
      </c>
      <c r="P5">
        <v>-1</v>
      </c>
      <c r="Q5">
        <v>0</v>
      </c>
      <c r="R5" s="3">
        <f>IF(S5&lt;&gt;"",VLOOKUP(S5,'ESO zone constants'!$E$2:$L$5000,8,FALSE),"")</f>
        <v>19</v>
      </c>
      <c r="S5" t="s">
        <v>151</v>
      </c>
      <c r="T5" s="24">
        <v>0</v>
      </c>
      <c r="U5" s="3" t="str">
        <f>VLOOKUP(T5,'LibSets constants'!$A$2:$B$16,2,FALSE)</f>
        <v>Included in base game</v>
      </c>
      <c r="X5" s="3" t="str">
        <f>IF(Y5&lt;&gt;"",VLOOKUP(Y5,'ESO zone constants'!$E$3:$L$5000,8,FALSE),"")</f>
        <v/>
      </c>
      <c r="AB5" s="3" t="str">
        <f>IF(AC5&lt;&gt;"",VLOOKUP(AC5,'ESO zone constants'!$E$3:$L$5000,8,FALSE),"")</f>
        <v/>
      </c>
      <c r="AF5" s="3" t="str">
        <f>IF(AG5&lt;&gt;"",VLOOKUP(AG5,'ESO zone constants'!$E$3:$L$5000,8,FALSE),"")</f>
        <v/>
      </c>
      <c r="AJ5" s="3" t="str">
        <f>IF(AK5&lt;&gt;"",VLOOKUP(AK5,'ESO zone constants'!$E$3:$L$1002,6,FALSE),"")</f>
        <v/>
      </c>
      <c r="AN5" s="27" t="str">
        <f>IF(A5&lt;&gt;"",CONCATENATE("[",A5,"] = {wayshrines={")&amp;IF(N5&lt;&gt;"",CONCATENATE(N5,","),"")&amp;IF(O5&lt;&gt;"",CONCATENATE(O5,","),"")&amp;IF(P5&lt;&gt;"",CONCATENATE(P5,","),"")&amp;CONCATENATE("}")&amp;IF(VALUE(Q5)&gt;0,CONCATENATE(", traitsNeeded=",Q5),"")&amp;CONCATENATE(", dlcId=",T5,),"")</f>
        <v>[22] = {wayshrines={-1,-1,-1,}, dlcId=0</v>
      </c>
      <c r="AO5" s="27" t="str">
        <f>IF(A5&lt;&gt;"",IF(R5&lt;&gt;"",CONCATENATE(", zoneIds={",R5),"")&amp;IF(X5&lt;&gt;"",CONCATENATE(",",X5),"")&amp;IF(AJ5&lt;&gt;"",CONCATENATE(",",AJ5),"")&amp;IF(R5&lt;&gt;"",CONCATENATE("}",""),"")&amp;IF(OR(L5="true",L5="false",L5&lt;&gt;""), CONCATENATE(", veteran=", L5), ""),"")</f>
        <v>, zoneIds={19}, veteran=false</v>
      </c>
      <c r="AP5" s="27" t="str">
        <f>IF(A5&lt;&gt;"",IF(J5="Trial",", isTrial=true",IF(J5="Arena",", isArena=true", IF(J5="Monster",", isMonster=true",""))) &amp; IF(M5="true", CONCATENATE(", multiTrialSet=true"), ""),"")</f>
        <v/>
      </c>
      <c r="AQ5" s="27" t="str">
        <f>IF(C5&lt;&gt;"",CONCATENATE(" --",C5," / ",B5),"")</f>
        <v xml:space="preserve"> --Dreamer's Mantle / Mantel des Träumers</v>
      </c>
      <c r="AR5" s="27" t="str">
        <f>IF(A5&lt;&gt;"",IF(VALUE(Q5)&gt;0,CONCATENATE("[",A5,"] = true,        --",C5, " / ", B5), ""),"")</f>
        <v/>
      </c>
    </row>
    <row r="6" spans="1:44" hidden="1" x14ac:dyDescent="0.25">
      <c r="A6" s="13">
        <v>23</v>
      </c>
      <c r="B6" t="s">
        <v>1401</v>
      </c>
      <c r="C6" t="s">
        <v>1403</v>
      </c>
      <c r="D6" t="s">
        <v>1402</v>
      </c>
      <c r="G6" s="3">
        <f>A6</f>
        <v>23</v>
      </c>
      <c r="J6" t="s">
        <v>2466</v>
      </c>
      <c r="L6" t="s">
        <v>101</v>
      </c>
      <c r="M6" t="s">
        <v>101</v>
      </c>
      <c r="N6">
        <v>-1</v>
      </c>
      <c r="O6">
        <v>-1</v>
      </c>
      <c r="P6">
        <v>-1</v>
      </c>
      <c r="Q6">
        <v>0</v>
      </c>
      <c r="R6" s="3">
        <f>IF(S6&lt;&gt;"",VLOOKUP(S6,'ESO zone constants'!$E$2:$L$5000,8,FALSE),"")</f>
        <v>635</v>
      </c>
      <c r="S6" t="s">
        <v>489</v>
      </c>
      <c r="T6" s="24">
        <v>0</v>
      </c>
      <c r="U6" s="3" t="str">
        <f>VLOOKUP(T6,'LibSets constants'!$A$2:$B$16,2,FALSE)</f>
        <v>Included in base game</v>
      </c>
      <c r="V6" t="s">
        <v>2586</v>
      </c>
      <c r="X6" s="3" t="str">
        <f>IF(Y6&lt;&gt;"",VLOOKUP(Y6,'ESO zone constants'!$E$3:$L$5000,8,FALSE),"")</f>
        <v/>
      </c>
      <c r="AB6" s="3" t="str">
        <f>IF(AC6&lt;&gt;"",VLOOKUP(AC6,'ESO zone constants'!$E$3:$L$5000,8,FALSE),"")</f>
        <v/>
      </c>
      <c r="AF6" s="3" t="str">
        <f>IF(AG6&lt;&gt;"",VLOOKUP(AG6,'ESO zone constants'!$E$3:$L$5000,8,FALSE),"")</f>
        <v/>
      </c>
      <c r="AJ6" s="3" t="str">
        <f>IF(AK6&lt;&gt;"",VLOOKUP(AK6,'ESO zone constants'!$E$3:$L$5000,8,FALSE),"")</f>
        <v/>
      </c>
      <c r="AN6" s="27" t="str">
        <f>IF(A6&lt;&gt;"",CONCATENATE("[",A6,"] = {wayshrines={")&amp;IF(N6&lt;&gt;"",CONCATENATE(N6,","),"")&amp;IF(O6&lt;&gt;"",CONCATENATE(O6,","),"")&amp;IF(P6&lt;&gt;"",CONCATENATE(P6,","),"")&amp;CONCATENATE("}")&amp;IF(VALUE(Q6)&gt;0,CONCATENATE(", traitsNeeded=",Q6),"")&amp;CONCATENATE(", dlcId=",T6,),"")</f>
        <v>[23] = {wayshrines={-1,-1,-1,}, dlcId=0</v>
      </c>
      <c r="AO6" s="27" t="str">
        <f>IF(A6&lt;&gt;"",IF(R6&lt;&gt;"",CONCATENATE(", zoneIds={",R6),"")&amp;IF(X6&lt;&gt;"",CONCATENATE(",",X6),"")&amp;IF(AJ6&lt;&gt;"",CONCATENATE(",",AJ6),"")&amp;IF(R6&lt;&gt;"",CONCATENATE("}",""),"")&amp;IF(OR(L6="true",L6="false",L6&lt;&gt;""), CONCATENATE(", veteran=", L6), ""),"")</f>
        <v>, zoneIds={635}, veteran=false</v>
      </c>
      <c r="AP6" s="27" t="str">
        <f>IF(A6&lt;&gt;"",IF(J6="Trial",", isTrial=true",IF(J6="Arena",", isArena=true", IF(J6="Monster",", isMonster=true",""))) &amp; IF(M6="true", CONCATENATE(", multiTrialSet=true"), ""),"")</f>
        <v>, isArena=true</v>
      </c>
      <c r="AQ6" s="27" t="str">
        <f>IF(C6&lt;&gt;"",CONCATENATE(" --",C6," / ",B6),"")</f>
        <v xml:space="preserve"> --Archer's Mind / Schützensinn</v>
      </c>
      <c r="AR6" s="27" t="str">
        <f>IF(A6&lt;&gt;"",IF(VALUE(Q6)&gt;0,CONCATENATE("[",A6,"] = true,        --",C6, " / ", B6), ""),"")</f>
        <v/>
      </c>
    </row>
    <row r="7" spans="1:44" hidden="1" x14ac:dyDescent="0.25">
      <c r="A7" s="13">
        <v>24</v>
      </c>
      <c r="B7" t="s">
        <v>1404</v>
      </c>
      <c r="C7" t="s">
        <v>1406</v>
      </c>
      <c r="D7" t="s">
        <v>1405</v>
      </c>
      <c r="G7" s="3">
        <f>A7</f>
        <v>24</v>
      </c>
      <c r="J7" t="s">
        <v>2466</v>
      </c>
      <c r="L7" t="s">
        <v>101</v>
      </c>
      <c r="M7" t="s">
        <v>101</v>
      </c>
      <c r="N7">
        <v>-1</v>
      </c>
      <c r="O7">
        <v>-1</v>
      </c>
      <c r="P7">
        <v>-1</v>
      </c>
      <c r="Q7">
        <v>0</v>
      </c>
      <c r="R7" s="3">
        <f>IF(S7&lt;&gt;"",VLOOKUP(S7,'ESO zone constants'!$E$2:$L$5000,8,FALSE),"")</f>
        <v>635</v>
      </c>
      <c r="S7" t="s">
        <v>489</v>
      </c>
      <c r="T7" s="24">
        <v>0</v>
      </c>
      <c r="U7" s="3" t="str">
        <f>VLOOKUP(T7,'LibSets constants'!$A$2:$B$16,2,FALSE)</f>
        <v>Included in base game</v>
      </c>
      <c r="V7" t="s">
        <v>2586</v>
      </c>
      <c r="X7" s="3" t="str">
        <f>IF(Y7&lt;&gt;"",VLOOKUP(Y7,'ESO zone constants'!$E$3:$L$5000,8,FALSE),"")</f>
        <v/>
      </c>
      <c r="AB7" s="3" t="str">
        <f>IF(AC7&lt;&gt;"",VLOOKUP(AC7,'ESO zone constants'!$E$3:$L$5000,8,FALSE),"")</f>
        <v/>
      </c>
      <c r="AF7" s="3" t="str">
        <f>IF(AG7&lt;&gt;"",VLOOKUP(AG7,'ESO zone constants'!$E$3:$L$5000,8,FALSE),"")</f>
        <v/>
      </c>
      <c r="AJ7" s="32" t="str">
        <f>IF(AK7&lt;&gt;"",VLOOKUP(AK7,'ESO zone constants'!$E$3:$L$1002,6,FALSE),"")</f>
        <v/>
      </c>
      <c r="AN7" s="27" t="str">
        <f>IF(A7&lt;&gt;"",CONCATENATE("[",A7,"] = {wayshrines={")&amp;IF(N7&lt;&gt;"",CONCATENATE(N7,","),"")&amp;IF(O7&lt;&gt;"",CONCATENATE(O7,","),"")&amp;IF(P7&lt;&gt;"",CONCATENATE(P7,","),"")&amp;CONCATENATE("}")&amp;IF(VALUE(Q7)&gt;0,CONCATENATE(", traitsNeeded=",Q7),"")&amp;CONCATENATE(", dlcId=",T7,),"")</f>
        <v>[24] = {wayshrines={-1,-1,-1,}, dlcId=0</v>
      </c>
      <c r="AO7" s="27" t="str">
        <f>IF(A7&lt;&gt;"",IF(R7&lt;&gt;"",CONCATENATE(", zoneIds={",R7),"")&amp;IF(X7&lt;&gt;"",CONCATENATE(",",X7),"")&amp;IF(AJ7&lt;&gt;"",CONCATENATE(",",AJ7),"")&amp;IF(R7&lt;&gt;"",CONCATENATE("}",""),"")&amp;IF(OR(L7="true",L7="false",L7&lt;&gt;""), CONCATENATE(", veteran=", L7), ""),"")</f>
        <v>, zoneIds={635}, veteran=false</v>
      </c>
      <c r="AP7" s="27" t="str">
        <f>IF(A7&lt;&gt;"",IF(J7="Trial",", isTrial=true",IF(J7="Arena",", isArena=true", IF(J7="Monster",", isMonster=true",""))) &amp; IF(M7="true", CONCATENATE(", multiTrialSet=true"), ""),"")</f>
        <v>, isArena=true</v>
      </c>
      <c r="AQ7" s="27" t="str">
        <f>IF(C7&lt;&gt;"",CONCATENATE(" --",C7," / ",B7),"")</f>
        <v xml:space="preserve"> --Footman's Fortune / Geschick des Fußsoldaten</v>
      </c>
      <c r="AR7" s="27" t="str">
        <f>IF(A7&lt;&gt;"",IF(VALUE(Q7)&gt;0,CONCATENATE("[",A7,"] = true,        --",C7, " / ", B7), ""),"")</f>
        <v/>
      </c>
    </row>
    <row r="8" spans="1:44" hidden="1" x14ac:dyDescent="0.25">
      <c r="A8" s="13">
        <v>25</v>
      </c>
      <c r="B8" t="s">
        <v>1407</v>
      </c>
      <c r="C8" t="s">
        <v>1409</v>
      </c>
      <c r="D8" t="s">
        <v>1408</v>
      </c>
      <c r="G8" s="3">
        <f>A8</f>
        <v>25</v>
      </c>
      <c r="J8" t="s">
        <v>4280</v>
      </c>
      <c r="L8" t="s">
        <v>101</v>
      </c>
      <c r="M8" t="s">
        <v>101</v>
      </c>
      <c r="N8">
        <v>-1</v>
      </c>
      <c r="O8">
        <v>-1</v>
      </c>
      <c r="P8">
        <v>-1</v>
      </c>
      <c r="Q8">
        <v>0</v>
      </c>
      <c r="R8" s="3">
        <f>IF(S8&lt;&gt;"",VLOOKUP(S8,'ESO zone constants'!$E$2:$L$5000,8,FALSE),"")</f>
        <v>181</v>
      </c>
      <c r="S8" t="s">
        <v>172</v>
      </c>
      <c r="T8" s="24">
        <v>0</v>
      </c>
      <c r="U8" s="3" t="str">
        <f>VLOOKUP(T8,'LibSets constants'!$A$2:$B$16,2,FALSE)</f>
        <v>Included in base game</v>
      </c>
      <c r="X8" s="3" t="str">
        <f>IF(Y8&lt;&gt;"",VLOOKUP(Y8,'ESO zone constants'!$E$3:$L$5000,8,FALSE),"")</f>
        <v/>
      </c>
      <c r="AB8" s="3" t="str">
        <f>IF(AC8&lt;&gt;"",VLOOKUP(AC8,'ESO zone constants'!$E$3:$L$5000,8,FALSE),"")</f>
        <v/>
      </c>
      <c r="AF8" s="3" t="str">
        <f>IF(AG8&lt;&gt;"",VLOOKUP(AG8,'ESO zone constants'!$E$3:$L$5000,8,FALSE),"")</f>
        <v/>
      </c>
      <c r="AJ8" s="3" t="str">
        <f>IF(AK8&lt;&gt;"",VLOOKUP(AK8,'ESO zone constants'!$E$3:$L$5000,8,FALSE),"")</f>
        <v/>
      </c>
      <c r="AN8" s="27" t="str">
        <f>IF(A8&lt;&gt;"",CONCATENATE("[",A8,"] = {wayshrines={")&amp;IF(N8&lt;&gt;"",CONCATENATE(N8,","),"")&amp;IF(O8&lt;&gt;"",CONCATENATE(O8,","),"")&amp;IF(P8&lt;&gt;"",CONCATENATE(P8,","),"")&amp;CONCATENATE("}")&amp;IF(VALUE(Q8)&gt;0,CONCATENATE(", traitsNeeded=",Q8),"")&amp;CONCATENATE(", dlcId=",T8,),"")</f>
        <v>[25] = {wayshrines={-1,-1,-1,}, dlcId=0</v>
      </c>
      <c r="AO8" s="27" t="str">
        <f>IF(A8&lt;&gt;"",IF(R8&lt;&gt;"",CONCATENATE(", zoneIds={",R8),"")&amp;IF(X8&lt;&gt;"",CONCATENATE(",",X8),"")&amp;IF(AJ8&lt;&gt;"",CONCATENATE(",",AJ8),"")&amp;IF(R8&lt;&gt;"",CONCATENATE("}",""),"")&amp;IF(OR(L8="true",L8="false",L8&lt;&gt;""), CONCATENATE(", veteran=", L8), ""),"")</f>
        <v>, zoneIds={181}, veteran=false</v>
      </c>
      <c r="AP8" s="27" t="str">
        <f>IF(A8&lt;&gt;"",IF(J8="Trial",", isTrial=true",IF(J8="Arena",", isArena=true", IF(J8="Monster",", isMonster=true",""))) &amp; IF(M8="true", CONCATENATE(", multiTrialSet=true"), ""),"")</f>
        <v/>
      </c>
      <c r="AQ8" s="27" t="str">
        <f>IF(C8&lt;&gt;"",CONCATENATE(" --",C8," / ",B8),"")</f>
        <v xml:space="preserve"> --Desert Rose / Wüstenrose</v>
      </c>
      <c r="AR8" s="27" t="str">
        <f>IF(A8&lt;&gt;"",IF(VALUE(Q8)&gt;0,CONCATENATE("[",A8,"] = true,        --",C8, " / ", B8), ""),"")</f>
        <v/>
      </c>
    </row>
    <row r="9" spans="1:44" hidden="1" x14ac:dyDescent="0.25">
      <c r="A9" s="13">
        <v>26</v>
      </c>
      <c r="B9" t="s">
        <v>1410</v>
      </c>
      <c r="C9" t="s">
        <v>1412</v>
      </c>
      <c r="D9" t="s">
        <v>1411</v>
      </c>
      <c r="G9" s="3">
        <f>A9</f>
        <v>26</v>
      </c>
      <c r="J9" t="s">
        <v>2536</v>
      </c>
      <c r="L9" t="s">
        <v>101</v>
      </c>
      <c r="M9" t="s">
        <v>101</v>
      </c>
      <c r="N9">
        <v>-1</v>
      </c>
      <c r="O9">
        <v>-1</v>
      </c>
      <c r="P9">
        <v>-1</v>
      </c>
      <c r="Q9">
        <v>0</v>
      </c>
      <c r="R9" s="3">
        <f>IF(S9&lt;&gt;"",VLOOKUP(S9,'ESO zone constants'!$E$2:$L$5000,8,FALSE),"")</f>
        <v>347</v>
      </c>
      <c r="S9" t="s">
        <v>288</v>
      </c>
      <c r="T9" s="24">
        <v>0</v>
      </c>
      <c r="U9" s="3" t="str">
        <f>VLOOKUP(T9,'LibSets constants'!$A$2:$B$16,2,FALSE)</f>
        <v>Included in base game</v>
      </c>
      <c r="X9" s="3" t="str">
        <f>IF(Y9&lt;&gt;"",VLOOKUP(Y9,'ESO zone constants'!$E$3:$L$5000,8,FALSE),"")</f>
        <v/>
      </c>
      <c r="AB9" s="3" t="str">
        <f>IF(AC9&lt;&gt;"",VLOOKUP(AC9,'ESO zone constants'!$E$3:$L$5000,8,FALSE),"")</f>
        <v/>
      </c>
      <c r="AF9" s="3" t="str">
        <f>IF(AG9&lt;&gt;"",VLOOKUP(AG9,'ESO zone constants'!$E$3:$L$5000,8,FALSE),"")</f>
        <v/>
      </c>
      <c r="AJ9" s="3" t="str">
        <f>IF(AK9&lt;&gt;"",VLOOKUP(AK9,'ESO zone constants'!$E$3:$L$1002,6,FALSE),"")</f>
        <v/>
      </c>
      <c r="AN9" s="27" t="str">
        <f>IF(A9&lt;&gt;"",CONCATENATE("[",A9,"] = {wayshrines={")&amp;IF(N9&lt;&gt;"",CONCATENATE(N9,","),"")&amp;IF(O9&lt;&gt;"",CONCATENATE(O9,","),"")&amp;IF(P9&lt;&gt;"",CONCATENATE(P9,","),"")&amp;CONCATENATE("}")&amp;IF(VALUE(Q9)&gt;0,CONCATENATE(", traitsNeeded=",Q9),"")&amp;CONCATENATE(", dlcId=",T9,),"")</f>
        <v>[26] = {wayshrines={-1,-1,-1,}, dlcId=0</v>
      </c>
      <c r="AO9" s="27" t="str">
        <f>IF(A9&lt;&gt;"",IF(R9&lt;&gt;"",CONCATENATE(", zoneIds={",R9),"")&amp;IF(X9&lt;&gt;"",CONCATENATE(",",X9),"")&amp;IF(AJ9&lt;&gt;"",CONCATENATE(",",AJ9),"")&amp;IF(R9&lt;&gt;"",CONCATENATE("}",""),"")&amp;IF(OR(L9="true",L9="false",L9&lt;&gt;""), CONCATENATE(", veteran=", L9), ""),"")</f>
        <v>, zoneIds={347}, veteran=false</v>
      </c>
      <c r="AP9" s="27" t="str">
        <f>IF(A9&lt;&gt;"",IF(J9="Trial",", isTrial=true",IF(J9="Arena",", isArena=true", IF(J9="Monster",", isMonster=true",""))) &amp; IF(M9="true", CONCATENATE(", multiTrialSet=true"), ""),"")</f>
        <v/>
      </c>
      <c r="AQ9" s="27" t="str">
        <f>IF(C9&lt;&gt;"",CONCATENATE(" --",C9," / ",B9),"")</f>
        <v xml:space="preserve"> --Prisoner's Rags / Lumpen des Gefangenen</v>
      </c>
      <c r="AR9" s="27" t="str">
        <f>IF(A9&lt;&gt;"",IF(VALUE(Q9)&gt;0,CONCATENATE("[",A9,"] = true,        --",C9, " / ", B9), ""),"")</f>
        <v/>
      </c>
    </row>
    <row r="10" spans="1:44" hidden="1" x14ac:dyDescent="0.25">
      <c r="A10" s="13">
        <v>27</v>
      </c>
      <c r="B10" t="s">
        <v>1413</v>
      </c>
      <c r="C10" t="s">
        <v>1415</v>
      </c>
      <c r="D10" t="s">
        <v>1414</v>
      </c>
      <c r="G10" s="3">
        <f>A10</f>
        <v>27</v>
      </c>
      <c r="J10" t="s">
        <v>2536</v>
      </c>
      <c r="L10" t="s">
        <v>101</v>
      </c>
      <c r="M10" t="s">
        <v>101</v>
      </c>
      <c r="N10">
        <v>-1</v>
      </c>
      <c r="O10">
        <v>-1</v>
      </c>
      <c r="P10">
        <v>-1</v>
      </c>
      <c r="Q10">
        <v>0</v>
      </c>
      <c r="R10" s="3">
        <f>IF(S10&lt;&gt;"",VLOOKUP(S10,'ESO zone constants'!$E$2:$L$5000,8,FALSE),"")</f>
        <v>101</v>
      </c>
      <c r="S10" t="s">
        <v>157</v>
      </c>
      <c r="T10" s="24">
        <v>0</v>
      </c>
      <c r="U10" s="3" t="str">
        <f>VLOOKUP(T10,'LibSets constants'!$A$2:$B$16,2,FALSE)</f>
        <v>Included in base game</v>
      </c>
      <c r="X10" s="3" t="str">
        <f>IF(Y10&lt;&gt;"",VLOOKUP(Y10,'ESO zone constants'!$E$3:$L$5000,8,FALSE),"")</f>
        <v/>
      </c>
      <c r="AB10" s="3" t="str">
        <f>IF(AC10&lt;&gt;"",VLOOKUP(AC10,'ESO zone constants'!$E$3:$L$5000,8,FALSE),"")</f>
        <v/>
      </c>
      <c r="AF10" s="3" t="str">
        <f>IF(AG10&lt;&gt;"",VLOOKUP(AG10,'ESO zone constants'!$E$3:$L$5000,8,FALSE),"")</f>
        <v/>
      </c>
      <c r="AJ10" s="3" t="str">
        <f>IF(AK10&lt;&gt;"",VLOOKUP(AK10,'ESO zone constants'!$E$3:$L$1002,6,FALSE),"")</f>
        <v/>
      </c>
      <c r="AN10" s="27" t="str">
        <f>IF(A10&lt;&gt;"",CONCATENATE("[",A10,"] = {wayshrines={")&amp;IF(N10&lt;&gt;"",CONCATENATE(N10,","),"")&amp;IF(O10&lt;&gt;"",CONCATENATE(O10,","),"")&amp;IF(P10&lt;&gt;"",CONCATENATE(P10,","),"")&amp;CONCATENATE("}")&amp;IF(VALUE(Q10)&gt;0,CONCATENATE(", traitsNeeded=",Q10),"")&amp;CONCATENATE(", dlcId=",T10,),"")</f>
        <v>[27] = {wayshrines={-1,-1,-1,}, dlcId=0</v>
      </c>
      <c r="AO10" s="27" t="str">
        <f>IF(A10&lt;&gt;"",IF(R10&lt;&gt;"",CONCATENATE(", zoneIds={",R10),"")&amp;IF(X10&lt;&gt;"",CONCATENATE(",",X10),"")&amp;IF(AJ10&lt;&gt;"",CONCATENATE(",",AJ10),"")&amp;IF(R10&lt;&gt;"",CONCATENATE("}",""),"")&amp;IF(OR(L10="true",L10="false",L10&lt;&gt;""), CONCATENATE(", veteran=", L10), ""),"")</f>
        <v>, zoneIds={101}, veteran=false</v>
      </c>
      <c r="AP10" s="27" t="str">
        <f>IF(A10&lt;&gt;"",IF(J10="Trial",", isTrial=true",IF(J10="Arena",", isArena=true", IF(J10="Monster",", isMonster=true",""))) &amp; IF(M10="true", CONCATENATE(", multiTrialSet=true"), ""),"")</f>
        <v/>
      </c>
      <c r="AQ10" s="27" t="str">
        <f>IF(C10&lt;&gt;"",CONCATENATE(" --",C10," / ",B10),"")</f>
        <v xml:space="preserve"> --Fiord's Legacy / Fiords Erbe</v>
      </c>
      <c r="AR10" s="27" t="str">
        <f>IF(A10&lt;&gt;"",IF(VALUE(Q10)&gt;0,CONCATENATE("[",A10,"] = true,        --",C10, " / ", B10), ""),"")</f>
        <v/>
      </c>
    </row>
    <row r="11" spans="1:44" hidden="1" x14ac:dyDescent="0.25">
      <c r="A11" s="13">
        <v>28</v>
      </c>
      <c r="B11" t="s">
        <v>1416</v>
      </c>
      <c r="C11" t="s">
        <v>1418</v>
      </c>
      <c r="D11" t="s">
        <v>1417</v>
      </c>
      <c r="G11" s="3">
        <f>A11</f>
        <v>28</v>
      </c>
      <c r="J11" t="s">
        <v>2551</v>
      </c>
      <c r="L11" t="s">
        <v>101</v>
      </c>
      <c r="M11" t="s">
        <v>101</v>
      </c>
      <c r="N11">
        <v>-1</v>
      </c>
      <c r="O11">
        <v>-1</v>
      </c>
      <c r="P11">
        <v>-1</v>
      </c>
      <c r="Q11">
        <v>0</v>
      </c>
      <c r="R11" s="3">
        <f>IF(S11&lt;&gt;"",VLOOKUP(S11,'ESO zone constants'!$E$2:$L$5000,8,FALSE),"")</f>
        <v>126</v>
      </c>
      <c r="S11" t="s">
        <v>43</v>
      </c>
      <c r="T11" s="24">
        <v>0</v>
      </c>
      <c r="U11" s="3" t="str">
        <f>VLOOKUP(T11,'LibSets constants'!$A$2:$B$16,2,FALSE)</f>
        <v>Included in base game</v>
      </c>
      <c r="X11" s="3">
        <f>IF(Y11&lt;&gt;"",VLOOKUP(Y11,'ESO zone constants'!$E$3:$L$5000,8,FALSE),"")</f>
        <v>931</v>
      </c>
      <c r="Y11" t="s">
        <v>56</v>
      </c>
      <c r="AB11" s="3" t="str">
        <f>IF(AC11&lt;&gt;"",VLOOKUP(AC11,'ESO zone constants'!$E$3:$L$5000,8,FALSE),"")</f>
        <v/>
      </c>
      <c r="AF11" s="3" t="str">
        <f>IF(AG11&lt;&gt;"",VLOOKUP(AG11,'ESO zone constants'!$E$3:$L$5000,8,FALSE),"")</f>
        <v/>
      </c>
      <c r="AJ11" s="3" t="str">
        <f>IF(AK11&lt;&gt;"",VLOOKUP(AK11,'ESO zone constants'!$E$3:$L$5000,8,FALSE),"")</f>
        <v/>
      </c>
      <c r="AN11" s="27" t="str">
        <f>IF(A11&lt;&gt;"",CONCATENATE("[",A11,"] = {wayshrines={")&amp;IF(N11&lt;&gt;"",CONCATENATE(N11,","),"")&amp;IF(O11&lt;&gt;"",CONCATENATE(O11,","),"")&amp;IF(P11&lt;&gt;"",CONCATENATE(P11,","),"")&amp;CONCATENATE("}")&amp;IF(VALUE(Q11)&gt;0,CONCATENATE(", traitsNeeded=",Q11),"")&amp;CONCATENATE(", dlcId=",T11,),"")</f>
        <v>[28] = {wayshrines={-1,-1,-1,}, dlcId=0</v>
      </c>
      <c r="AO11" s="27" t="str">
        <f>IF(A11&lt;&gt;"",IF(R11&lt;&gt;"",CONCATENATE(", zoneIds={",R11),"")&amp;IF(X11&lt;&gt;"",CONCATENATE(",",X11),"")&amp;IF(AJ11&lt;&gt;"",CONCATENATE(",",AJ11),"")&amp;IF(R11&lt;&gt;"",CONCATENATE("}",""),"")&amp;IF(OR(L11="true",L11="false",L11&lt;&gt;""), CONCATENATE(", veteran=", L11), ""),"")</f>
        <v>, zoneIds={126,931}, veteran=false</v>
      </c>
      <c r="AP11" s="27" t="str">
        <f>IF(A11&lt;&gt;"",IF(J11="Trial",", isTrial=true",IF(J11="Arena",", isArena=true", IF(J11="Monster",", isMonster=true",""))) &amp; IF(M11="true", CONCATENATE(", multiTrialSet=true"), ""),"")</f>
        <v/>
      </c>
      <c r="AQ11" s="27" t="str">
        <f>IF(C11&lt;&gt;"",CONCATENATE(" --",C11," / ",B11),"")</f>
        <v xml:space="preserve"> --Barkskin / Borkenhaut</v>
      </c>
      <c r="AR11" s="27" t="str">
        <f>IF(A11&lt;&gt;"",IF(VALUE(Q11)&gt;0,CONCATENATE("[",A11,"] = true,        --",C11, " / ", B11), ""),"")</f>
        <v/>
      </c>
    </row>
    <row r="12" spans="1:44" hidden="1" x14ac:dyDescent="0.25">
      <c r="A12" s="13">
        <v>29</v>
      </c>
      <c r="B12" t="s">
        <v>1419</v>
      </c>
      <c r="C12" t="s">
        <v>1421</v>
      </c>
      <c r="D12" t="s">
        <v>1420</v>
      </c>
      <c r="G12" s="3">
        <f>A12</f>
        <v>29</v>
      </c>
      <c r="J12" t="s">
        <v>2551</v>
      </c>
      <c r="L12" t="s">
        <v>101</v>
      </c>
      <c r="M12" t="s">
        <v>101</v>
      </c>
      <c r="N12">
        <v>-1</v>
      </c>
      <c r="O12">
        <v>-1</v>
      </c>
      <c r="P12">
        <v>-1</v>
      </c>
      <c r="Q12">
        <v>0</v>
      </c>
      <c r="R12" s="3">
        <f>IF(S12&lt;&gt;"",VLOOKUP(S12,'ESO zone constants'!$E$2:$L$5000,8,FALSE),"")</f>
        <v>146</v>
      </c>
      <c r="S12" t="s">
        <v>62</v>
      </c>
      <c r="T12" s="24">
        <v>0</v>
      </c>
      <c r="U12" s="3" t="str">
        <f>VLOOKUP(T12,'LibSets constants'!$A$2:$B$16,2,FALSE)</f>
        <v>Included in base game</v>
      </c>
      <c r="X12" s="3">
        <f>IF(Y12&lt;&gt;"",VLOOKUP(Y12,'ESO zone constants'!$E$3:$L$5000,8,FALSE),"")</f>
        <v>933</v>
      </c>
      <c r="Y12" t="s">
        <v>58</v>
      </c>
      <c r="AB12" s="3" t="str">
        <f>IF(AC12&lt;&gt;"",VLOOKUP(AC12,'ESO zone constants'!$E$3:$L$5000,8,FALSE),"")</f>
        <v/>
      </c>
      <c r="AF12" s="3" t="str">
        <f>IF(AG12&lt;&gt;"",VLOOKUP(AG12,'ESO zone constants'!$E$3:$L$5000,8,FALSE),"")</f>
        <v/>
      </c>
      <c r="AJ12" s="3" t="str">
        <f>IF(AK12&lt;&gt;"",VLOOKUP(AK12,'ESO zone constants'!$E$3:$L$1002,6,FALSE),"")</f>
        <v/>
      </c>
      <c r="AN12" s="27" t="str">
        <f>IF(A12&lt;&gt;"",CONCATENATE("[",A12,"] = {wayshrines={")&amp;IF(N12&lt;&gt;"",CONCATENATE(N12,","),"")&amp;IF(O12&lt;&gt;"",CONCATENATE(O12,","),"")&amp;IF(P12&lt;&gt;"",CONCATENATE(P12,","),"")&amp;CONCATENATE("}")&amp;IF(VALUE(Q12)&gt;0,CONCATENATE(", traitsNeeded=",Q12),"")&amp;CONCATENATE(", dlcId=",T12,),"")</f>
        <v>[29] = {wayshrines={-1,-1,-1,}, dlcId=0</v>
      </c>
      <c r="AO12" s="27" t="str">
        <f>IF(A12&lt;&gt;"",IF(R12&lt;&gt;"",CONCATENATE(", zoneIds={",R12),"")&amp;IF(X12&lt;&gt;"",CONCATENATE(",",X12),"")&amp;IF(AJ12&lt;&gt;"",CONCATENATE(",",AJ12),"")&amp;IF(R12&lt;&gt;"",CONCATENATE("}",""),"")&amp;IF(OR(L12="true",L12="false",L12&lt;&gt;""), CONCATENATE(", veteran=", L12), ""),"")</f>
        <v>, zoneIds={146,933}, veteran=false</v>
      </c>
      <c r="AP12" s="27" t="str">
        <f>IF(A12&lt;&gt;"",IF(J12="Trial",", isTrial=true",IF(J12="Arena",", isArena=true", IF(J12="Monster",", isMonster=true",""))) &amp; IF(M12="true", CONCATENATE(", multiTrialSet=true"), ""),"")</f>
        <v/>
      </c>
      <c r="AQ12" s="27" t="str">
        <f>IF(C12&lt;&gt;"",CONCATENATE(" --",C12," / ",B12),"")</f>
        <v xml:space="preserve"> --Sergeant's Mail / Rüstung des Feldwebels</v>
      </c>
      <c r="AR12" s="27" t="str">
        <f>IF(A12&lt;&gt;"",IF(VALUE(Q12)&gt;0,CONCATENATE("[",A12,"] = true,        --",C12, " / ", B12), ""),"")</f>
        <v/>
      </c>
    </row>
    <row r="13" spans="1:44" s="15" customFormat="1" hidden="1" x14ac:dyDescent="0.25">
      <c r="A13" s="13">
        <v>30</v>
      </c>
      <c r="B13" t="s">
        <v>1422</v>
      </c>
      <c r="C13" t="s">
        <v>1424</v>
      </c>
      <c r="D13" t="s">
        <v>1423</v>
      </c>
      <c r="E13"/>
      <c r="F13"/>
      <c r="G13" s="3">
        <f>A13</f>
        <v>30</v>
      </c>
      <c r="H13"/>
      <c r="I13"/>
      <c r="J13" t="s">
        <v>2536</v>
      </c>
      <c r="K13"/>
      <c r="L13" t="s">
        <v>101</v>
      </c>
      <c r="M13" t="s">
        <v>101</v>
      </c>
      <c r="N13">
        <v>-1</v>
      </c>
      <c r="O13">
        <v>-1</v>
      </c>
      <c r="P13">
        <v>-1</v>
      </c>
      <c r="Q13">
        <v>0</v>
      </c>
      <c r="R13" s="3">
        <f>IF(S13&lt;&gt;"",VLOOKUP(S13,'ESO zone constants'!$E$2:$L$5000,8,FALSE),"")</f>
        <v>58</v>
      </c>
      <c r="S13" t="s">
        <v>155</v>
      </c>
      <c r="T13" s="24">
        <v>0</v>
      </c>
      <c r="U13" s="3" t="str">
        <f>VLOOKUP(T13,'LibSets constants'!$A$2:$B$16,2,FALSE)</f>
        <v>Included in base game</v>
      </c>
      <c r="V13"/>
      <c r="W13"/>
      <c r="X13" s="3" t="str">
        <f>IF(Y13&lt;&gt;"",VLOOKUP(Y13,'ESO zone constants'!$E$3:$L$5000,8,FALSE),"")</f>
        <v/>
      </c>
      <c r="Y13"/>
      <c r="Z13"/>
      <c r="AA13"/>
      <c r="AB13" s="3" t="str">
        <f>IF(AC13&lt;&gt;"",VLOOKUP(AC13,'ESO zone constants'!$E$3:$L$5000,8,FALSE),"")</f>
        <v/>
      </c>
      <c r="AC13"/>
      <c r="AD13"/>
      <c r="AE13"/>
      <c r="AF13" s="3" t="str">
        <f>IF(AG13&lt;&gt;"",VLOOKUP(AG13,'ESO zone constants'!$E$3:$L$5000,8,FALSE),"")</f>
        <v/>
      </c>
      <c r="AG13"/>
      <c r="AH13"/>
      <c r="AI13"/>
      <c r="AJ13" s="3" t="str">
        <f>IF(AK13&lt;&gt;"",VLOOKUP(AK13,'ESO zone constants'!$E$3:$L$1002,6,FALSE),"")</f>
        <v/>
      </c>
      <c r="AK13"/>
      <c r="AL13"/>
      <c r="AM13"/>
      <c r="AN13" s="27" t="str">
        <f>IF(A13&lt;&gt;"",CONCATENATE("[",A13,"] = {wayshrines={")&amp;IF(N13&lt;&gt;"",CONCATENATE(N13,","),"")&amp;IF(O13&lt;&gt;"",CONCATENATE(O13,","),"")&amp;IF(P13&lt;&gt;"",CONCATENATE(P13,","),"")&amp;CONCATENATE("}")&amp;IF(VALUE(Q13)&gt;0,CONCATENATE(", traitsNeeded=",Q13),"")&amp;CONCATENATE(", dlcId=",T13,),"")</f>
        <v>[30] = {wayshrines={-1,-1,-1,}, dlcId=0</v>
      </c>
      <c r="AO13" s="27" t="str">
        <f>IF(A13&lt;&gt;"",IF(R13&lt;&gt;"",CONCATENATE(", zoneIds={",R13),"")&amp;IF(X13&lt;&gt;"",CONCATENATE(",",X13),"")&amp;IF(AJ13&lt;&gt;"",CONCATENATE(",",AJ13),"")&amp;IF(R13&lt;&gt;"",CONCATENATE("}",""),"")&amp;IF(OR(L13="true",L13="false",L13&lt;&gt;""), CONCATENATE(", veteran=", L13), ""),"")</f>
        <v>, zoneIds={58}, veteran=false</v>
      </c>
      <c r="AP13" s="27" t="str">
        <f>IF(A13&lt;&gt;"",IF(J13="Trial",", isTrial=true",IF(J13="Arena",", isArena=true", IF(J13="Monster",", isMonster=true",""))) &amp; IF(M13="true", CONCATENATE(", multiTrialSet=true"), ""),"")</f>
        <v/>
      </c>
      <c r="AQ13" s="27" t="str">
        <f>IF(C13&lt;&gt;"",CONCATENATE(" --",C13," / ",B13),"")</f>
        <v xml:space="preserve"> --Thunderbug's Carapace / Donnerkäferpanzer</v>
      </c>
      <c r="AR13" s="27" t="str">
        <f>IF(A13&lt;&gt;"",IF(VALUE(Q13)&gt;0,CONCATENATE("[",A13,"] = true,        --",C13, " / ", B13), ""),"")</f>
        <v/>
      </c>
    </row>
    <row r="14" spans="1:44" hidden="1" x14ac:dyDescent="0.25">
      <c r="A14" s="13">
        <v>31</v>
      </c>
      <c r="B14" t="s">
        <v>1425</v>
      </c>
      <c r="C14" t="s">
        <v>1427</v>
      </c>
      <c r="D14" t="s">
        <v>1426</v>
      </c>
      <c r="G14" s="3">
        <f>A14</f>
        <v>31</v>
      </c>
      <c r="J14" t="s">
        <v>2536</v>
      </c>
      <c r="L14" t="s">
        <v>101</v>
      </c>
      <c r="M14" t="s">
        <v>101</v>
      </c>
      <c r="N14">
        <v>-1</v>
      </c>
      <c r="O14">
        <v>-1</v>
      </c>
      <c r="P14">
        <v>-1</v>
      </c>
      <c r="Q14">
        <v>0</v>
      </c>
      <c r="R14" s="3">
        <f>IF(S14&lt;&gt;"",VLOOKUP(S14,'ESO zone constants'!$E$2:$L$5000,8,FALSE),"")</f>
        <v>41</v>
      </c>
      <c r="S14" t="s">
        <v>153</v>
      </c>
      <c r="T14" s="24">
        <v>0</v>
      </c>
      <c r="U14" s="3" t="str">
        <f>VLOOKUP(T14,'LibSets constants'!$A$2:$B$16,2,FALSE)</f>
        <v>Included in base game</v>
      </c>
      <c r="X14" s="3" t="str">
        <f>IF(Y14&lt;&gt;"",VLOOKUP(Y14,'ESO zone constants'!$E$3:$L$5000,8,FALSE),"")</f>
        <v/>
      </c>
      <c r="AB14" s="3" t="str">
        <f>IF(AC14&lt;&gt;"",VLOOKUP(AC14,'ESO zone constants'!$E$3:$L$5000,8,FALSE),"")</f>
        <v/>
      </c>
      <c r="AF14" s="3" t="str">
        <f>IF(AG14&lt;&gt;"",VLOOKUP(AG14,'ESO zone constants'!$E$3:$L$5000,8,FALSE),"")</f>
        <v/>
      </c>
      <c r="AJ14" s="3" t="str">
        <f>IF(AK14&lt;&gt;"",VLOOKUP(AK14,'ESO zone constants'!$E$3:$L$1002,6,FALSE),"")</f>
        <v/>
      </c>
      <c r="AN14" s="27" t="str">
        <f>IF(A14&lt;&gt;"",CONCATENATE("[",A14,"] = {wayshrines={")&amp;IF(N14&lt;&gt;"",CONCATENATE(N14,","),"")&amp;IF(O14&lt;&gt;"",CONCATENATE(O14,","),"")&amp;IF(P14&lt;&gt;"",CONCATENATE(P14,","),"")&amp;CONCATENATE("}")&amp;IF(VALUE(Q14)&gt;0,CONCATENATE(", traitsNeeded=",Q14),"")&amp;CONCATENATE(", dlcId=",T14,),"")</f>
        <v>[31] = {wayshrines={-1,-1,-1,}, dlcId=0</v>
      </c>
      <c r="AO14" s="27" t="str">
        <f>IF(A14&lt;&gt;"",IF(R14&lt;&gt;"",CONCATENATE(", zoneIds={",R14),"")&amp;IF(X14&lt;&gt;"",CONCATENATE(",",X14),"")&amp;IF(AJ14&lt;&gt;"",CONCATENATE(",",AJ14),"")&amp;IF(R14&lt;&gt;"",CONCATENATE("}",""),"")&amp;IF(OR(L14="true",L14="false",L14&lt;&gt;""), CONCATENATE(", veteran=", L14), ""),"")</f>
        <v>, zoneIds={41}, veteran=false</v>
      </c>
      <c r="AP14" s="27" t="str">
        <f>IF(A14&lt;&gt;"",IF(J14="Trial",", isTrial=true",IF(J14="Arena",", isArena=true", IF(J14="Monster",", isMonster=true",""))) &amp; IF(M14="true", CONCATENATE(", multiTrialSet=true"), ""),"")</f>
        <v/>
      </c>
      <c r="AQ14" s="27" t="str">
        <f>IF(C14&lt;&gt;"",CONCATENATE(" --",C14," / ",B14),"")</f>
        <v xml:space="preserve"> --Silks of the Sun / Sonnenseide</v>
      </c>
      <c r="AR14" s="27" t="str">
        <f>IF(A14&lt;&gt;"",IF(VALUE(Q14)&gt;0,CONCATENATE("[",A14,"] = true,        --",C14, " / ", B14), ""),"")</f>
        <v/>
      </c>
    </row>
    <row r="15" spans="1:44" hidden="1" x14ac:dyDescent="0.25">
      <c r="A15" s="13">
        <v>32</v>
      </c>
      <c r="B15" t="s">
        <v>1428</v>
      </c>
      <c r="C15" t="s">
        <v>1430</v>
      </c>
      <c r="D15" t="s">
        <v>1429</v>
      </c>
      <c r="G15" s="3">
        <f>A15</f>
        <v>32</v>
      </c>
      <c r="J15" t="s">
        <v>2466</v>
      </c>
      <c r="L15" t="s">
        <v>101</v>
      </c>
      <c r="M15" t="s">
        <v>101</v>
      </c>
      <c r="N15">
        <v>-1</v>
      </c>
      <c r="O15">
        <v>-1</v>
      </c>
      <c r="P15">
        <v>-1</v>
      </c>
      <c r="Q15">
        <v>0</v>
      </c>
      <c r="R15" s="3">
        <f>IF(S15&lt;&gt;"",VLOOKUP(S15,'ESO zone constants'!$E$2:$L$5000,8,FALSE),"")</f>
        <v>635</v>
      </c>
      <c r="S15" t="s">
        <v>489</v>
      </c>
      <c r="T15" s="24">
        <v>0</v>
      </c>
      <c r="U15" s="3" t="str">
        <f>VLOOKUP(T15,'LibSets constants'!$A$2:$B$16,2,FALSE)</f>
        <v>Included in base game</v>
      </c>
      <c r="V15" t="s">
        <v>2586</v>
      </c>
      <c r="X15" s="3" t="str">
        <f>IF(Y15&lt;&gt;"",VLOOKUP(Y15,'ESO zone constants'!$E$3:$L$5000,8,FALSE),"")</f>
        <v/>
      </c>
      <c r="AB15" s="3" t="str">
        <f>IF(AC15&lt;&gt;"",VLOOKUP(AC15,'ESO zone constants'!$E$3:$L$5000,8,FALSE),"")</f>
        <v/>
      </c>
      <c r="AF15" s="3" t="str">
        <f>IF(AG15&lt;&gt;"",VLOOKUP(AG15,'ESO zone constants'!$E$3:$L$5000,8,FALSE),"")</f>
        <v/>
      </c>
      <c r="AJ15" s="32" t="str">
        <f>IF(AK15&lt;&gt;"",VLOOKUP(AK15,'ESO zone constants'!$E$3:$L$1002,6,FALSE),"")</f>
        <v/>
      </c>
      <c r="AN15" s="27" t="str">
        <f>IF(A15&lt;&gt;"",CONCATENATE("[",A15,"] = {wayshrines={")&amp;IF(N15&lt;&gt;"",CONCATENATE(N15,","),"")&amp;IF(O15&lt;&gt;"",CONCATENATE(O15,","),"")&amp;IF(P15&lt;&gt;"",CONCATENATE(P15,","),"")&amp;CONCATENATE("}")&amp;IF(VALUE(Q15)&gt;0,CONCATENATE(", traitsNeeded=",Q15),"")&amp;CONCATENATE(", dlcId=",T15,),"")</f>
        <v>[32] = {wayshrines={-1,-1,-1,}, dlcId=0</v>
      </c>
      <c r="AO15" s="27" t="str">
        <f>IF(A15&lt;&gt;"",IF(R15&lt;&gt;"",CONCATENATE(", zoneIds={",R15),"")&amp;IF(X15&lt;&gt;"",CONCATENATE(",",X15),"")&amp;IF(AJ15&lt;&gt;"",CONCATENATE(",",AJ15),"")&amp;IF(R15&lt;&gt;"",CONCATENATE("}",""),"")&amp;IF(OR(L15="true",L15="false",L15&lt;&gt;""), CONCATENATE(", veteran=", L15), ""),"")</f>
        <v>, zoneIds={635}, veteran=false</v>
      </c>
      <c r="AP15" s="27" t="str">
        <f>IF(A15&lt;&gt;"",IF(J15="Trial",", isTrial=true",IF(J15="Arena",", isArena=true", IF(J15="Monster",", isMonster=true",""))) &amp; IF(M15="true", CONCATENATE(", multiTrialSet=true"), ""),"")</f>
        <v>, isArena=true</v>
      </c>
      <c r="AQ15" s="27" t="str">
        <f>IF(C15&lt;&gt;"",CONCATENATE(" --",C15," / ",B15),"")</f>
        <v xml:space="preserve"> --Healer's Habit / Bräuche des Heilers</v>
      </c>
      <c r="AR15" s="27" t="str">
        <f>IF(A15&lt;&gt;"",IF(VALUE(Q15)&gt;0,CONCATENATE("[",A15,"] = true,        --",C15, " / ", B15), ""),"")</f>
        <v/>
      </c>
    </row>
    <row r="16" spans="1:44" hidden="1" x14ac:dyDescent="0.25">
      <c r="A16" s="13">
        <v>33</v>
      </c>
      <c r="B16" t="s">
        <v>1431</v>
      </c>
      <c r="C16" t="s">
        <v>1433</v>
      </c>
      <c r="D16" t="s">
        <v>1432</v>
      </c>
      <c r="G16" s="3">
        <f>A16</f>
        <v>33</v>
      </c>
      <c r="J16" t="s">
        <v>2551</v>
      </c>
      <c r="L16" t="s">
        <v>101</v>
      </c>
      <c r="M16" t="s">
        <v>101</v>
      </c>
      <c r="N16">
        <v>-1</v>
      </c>
      <c r="O16">
        <v>-1</v>
      </c>
      <c r="P16">
        <v>-1</v>
      </c>
      <c r="Q16">
        <v>0</v>
      </c>
      <c r="R16" s="3">
        <f>IF(S16&lt;&gt;"",VLOOKUP(S16,'ESO zone constants'!$E$2:$L$5000,8,FALSE),"")</f>
        <v>283</v>
      </c>
      <c r="S16" t="s">
        <v>51</v>
      </c>
      <c r="T16" s="24">
        <v>0</v>
      </c>
      <c r="U16" s="3" t="str">
        <f>VLOOKUP(T16,'LibSets constants'!$A$2:$B$16,2,FALSE)</f>
        <v>Included in base game</v>
      </c>
      <c r="X16" s="3">
        <f>IF(Y16&lt;&gt;"",VLOOKUP(Y16,'ESO zone constants'!$E$3:$L$5000,8,FALSE),"")</f>
        <v>934</v>
      </c>
      <c r="Y16" t="s">
        <v>63</v>
      </c>
      <c r="AB16" s="3" t="str">
        <f>IF(AC16&lt;&gt;"",VLOOKUP(AC16,'ESO zone constants'!$E$3:$L$5000,8,FALSE),"")</f>
        <v/>
      </c>
      <c r="AF16" s="3" t="str">
        <f>IF(AG16&lt;&gt;"",VLOOKUP(AG16,'ESO zone constants'!$E$3:$L$5000,8,FALSE),"")</f>
        <v/>
      </c>
      <c r="AJ16" s="3" t="str">
        <f>IF(AK16&lt;&gt;"",VLOOKUP(AK16,'ESO zone constants'!$E$3:$L$1002,6,FALSE),"")</f>
        <v/>
      </c>
      <c r="AN16" s="27" t="str">
        <f>IF(A16&lt;&gt;"",CONCATENATE("[",A16,"] = {wayshrines={")&amp;IF(N16&lt;&gt;"",CONCATENATE(N16,","),"")&amp;IF(O16&lt;&gt;"",CONCATENATE(O16,","),"")&amp;IF(P16&lt;&gt;"",CONCATENATE(P16,","),"")&amp;CONCATENATE("}")&amp;IF(VALUE(Q16)&gt;0,CONCATENATE(", traitsNeeded=",Q16),"")&amp;CONCATENATE(", dlcId=",T16,),"")</f>
        <v>[33] = {wayshrines={-1,-1,-1,}, dlcId=0</v>
      </c>
      <c r="AO16" s="27" t="str">
        <f>IF(A16&lt;&gt;"",IF(R16&lt;&gt;"",CONCATENATE(", zoneIds={",R16),"")&amp;IF(X16&lt;&gt;"",CONCATENATE(",",X16),"")&amp;IF(AJ16&lt;&gt;"",CONCATENATE(",",AJ16),"")&amp;IF(R16&lt;&gt;"",CONCATENATE("}",""),"")&amp;IF(OR(L16="true",L16="false",L16&lt;&gt;""), CONCATENATE(", veteran=", L16), ""),"")</f>
        <v>, zoneIds={283,934}, veteran=false</v>
      </c>
      <c r="AP16" s="27" t="str">
        <f>IF(A16&lt;&gt;"",IF(J16="Trial",", isTrial=true",IF(J16="Arena",", isArena=true", IF(J16="Monster",", isMonster=true",""))) &amp; IF(M16="true", CONCATENATE(", multiTrialSet=true"), ""),"")</f>
        <v/>
      </c>
      <c r="AQ16" s="27" t="str">
        <f>IF(C16&lt;&gt;"",CONCATENATE(" --",C16," / ",B16),"")</f>
        <v xml:space="preserve"> --Viper's Sting / Vipernbiss</v>
      </c>
      <c r="AR16" s="27" t="str">
        <f>IF(A16&lt;&gt;"",IF(VALUE(Q16)&gt;0,CONCATENATE("[",A16,"] = true,        --",C16, " / ", B16), ""),"")</f>
        <v/>
      </c>
    </row>
    <row r="17" spans="1:44" hidden="1" x14ac:dyDescent="0.25">
      <c r="A17" s="13">
        <v>34</v>
      </c>
      <c r="B17" t="s">
        <v>1434</v>
      </c>
      <c r="C17" t="s">
        <v>1436</v>
      </c>
      <c r="D17" t="s">
        <v>1435</v>
      </c>
      <c r="G17" s="3">
        <f>A17</f>
        <v>34</v>
      </c>
      <c r="J17" t="s">
        <v>2536</v>
      </c>
      <c r="L17" t="s">
        <v>101</v>
      </c>
      <c r="M17" t="s">
        <v>101</v>
      </c>
      <c r="N17">
        <v>-1</v>
      </c>
      <c r="O17">
        <v>-1</v>
      </c>
      <c r="P17">
        <v>-1</v>
      </c>
      <c r="Q17">
        <v>0</v>
      </c>
      <c r="R17" s="3">
        <f>IF(S17&lt;&gt;"",VLOOKUP(S17,'ESO zone constants'!$E$2:$L$5000,8,FALSE),"")</f>
        <v>57</v>
      </c>
      <c r="S17" t="s">
        <v>154</v>
      </c>
      <c r="T17" s="24">
        <v>0</v>
      </c>
      <c r="U17" s="3" t="str">
        <f>VLOOKUP(T17,'LibSets constants'!$A$2:$B$16,2,FALSE)</f>
        <v>Included in base game</v>
      </c>
      <c r="X17" s="3" t="str">
        <f>IF(Y17&lt;&gt;"",VLOOKUP(Y17,'ESO zone constants'!$E$3:$L$5000,8,FALSE),"")</f>
        <v/>
      </c>
      <c r="AB17" s="3" t="str">
        <f>IF(AC17&lt;&gt;"",VLOOKUP(AC17,'ESO zone constants'!$E$3:$L$5000,8,FALSE),"")</f>
        <v/>
      </c>
      <c r="AF17" s="3" t="str">
        <f>IF(AG17&lt;&gt;"",VLOOKUP(AG17,'ESO zone constants'!$E$3:$L$5000,8,FALSE),"")</f>
        <v/>
      </c>
      <c r="AJ17" s="3" t="str">
        <f>IF(AK17&lt;&gt;"",VLOOKUP(AK17,'ESO zone constants'!$E$3:$L$1002,6,FALSE),"")</f>
        <v/>
      </c>
      <c r="AN17" s="27" t="str">
        <f>IF(A17&lt;&gt;"",CONCATENATE("[",A17,"] = {wayshrines={")&amp;IF(N17&lt;&gt;"",CONCATENATE(N17,","),"")&amp;IF(O17&lt;&gt;"",CONCATENATE(O17,","),"")&amp;IF(P17&lt;&gt;"",CONCATENATE(P17,","),"")&amp;CONCATENATE("}")&amp;IF(VALUE(Q17)&gt;0,CONCATENATE(", traitsNeeded=",Q17),"")&amp;CONCATENATE(", dlcId=",T17,),"")</f>
        <v>[34] = {wayshrines={-1,-1,-1,}, dlcId=0</v>
      </c>
      <c r="AO17" s="27" t="str">
        <f>IF(A17&lt;&gt;"",IF(R17&lt;&gt;"",CONCATENATE(", zoneIds={",R17),"")&amp;IF(X17&lt;&gt;"",CONCATENATE(",",X17),"")&amp;IF(AJ17&lt;&gt;"",CONCATENATE(",",AJ17),"")&amp;IF(R17&lt;&gt;"",CONCATENATE("}",""),"")&amp;IF(OR(L17="true",L17="false",L17&lt;&gt;""), CONCATENATE(", veteran=", L17), ""),"")</f>
        <v>, zoneIds={57}, veteran=false</v>
      </c>
      <c r="AP17" s="27" t="str">
        <f>IF(A17&lt;&gt;"",IF(J17="Trial",", isTrial=true",IF(J17="Arena",", isArena=true", IF(J17="Monster",", isMonster=true",""))) &amp; IF(M17="true", CONCATENATE(", multiTrialSet=true"), ""),"")</f>
        <v/>
      </c>
      <c r="AQ17" s="27" t="str">
        <f>IF(C17&lt;&gt;"",CONCATENATE(" --",C17," / ",B17),"")</f>
        <v xml:space="preserve"> --Night Mother's Embrace / Umarmung der Mutter der Nacht</v>
      </c>
      <c r="AR17" s="27" t="str">
        <f>IF(A17&lt;&gt;"",IF(VALUE(Q17)&gt;0,CONCATENATE("[",A17,"] = true,        --",C17, " / ", B17), ""),"")</f>
        <v/>
      </c>
    </row>
    <row r="18" spans="1:44" hidden="1" x14ac:dyDescent="0.25">
      <c r="A18" s="13">
        <v>35</v>
      </c>
      <c r="B18" t="s">
        <v>1437</v>
      </c>
      <c r="C18" t="s">
        <v>1439</v>
      </c>
      <c r="D18" t="s">
        <v>1438</v>
      </c>
      <c r="G18" s="3">
        <f>A18</f>
        <v>35</v>
      </c>
      <c r="J18" t="s">
        <v>2551</v>
      </c>
      <c r="L18" t="s">
        <v>101</v>
      </c>
      <c r="M18" t="s">
        <v>101</v>
      </c>
      <c r="N18">
        <v>-1</v>
      </c>
      <c r="O18">
        <v>-1</v>
      </c>
      <c r="P18">
        <v>-1</v>
      </c>
      <c r="Q18">
        <v>0</v>
      </c>
      <c r="R18" s="3">
        <f>IF(S18&lt;&gt;"",VLOOKUP(S18,'ESO zone constants'!$E$2:$L$5000,8,FALSE),"")</f>
        <v>144</v>
      </c>
      <c r="S18" t="s">
        <v>66</v>
      </c>
      <c r="T18" s="24">
        <v>0</v>
      </c>
      <c r="U18" s="3" t="str">
        <f>VLOOKUP(T18,'LibSets constants'!$A$2:$B$16,2,FALSE)</f>
        <v>Included in base game</v>
      </c>
      <c r="X18" s="3">
        <f>IF(Y18&lt;&gt;"",VLOOKUP(Y18,'ESO zone constants'!$E$3:$L$5000,8,FALSE),"")</f>
        <v>936</v>
      </c>
      <c r="Y18" t="s">
        <v>42</v>
      </c>
      <c r="AB18" s="3" t="str">
        <f>IF(AC18&lt;&gt;"",VLOOKUP(AC18,'ESO zone constants'!$E$3:$L$5000,8,FALSE),"")</f>
        <v/>
      </c>
      <c r="AF18" s="3" t="str">
        <f>IF(AG18&lt;&gt;"",VLOOKUP(AG18,'ESO zone constants'!$E$3:$L$5000,8,FALSE),"")</f>
        <v/>
      </c>
      <c r="AJ18" s="3" t="str">
        <f>IF(AK18&lt;&gt;"",VLOOKUP(AK18,'ESO zone constants'!$E$3:$L$1002,6,FALSE),"")</f>
        <v/>
      </c>
      <c r="AN18" s="27" t="str">
        <f>IF(A18&lt;&gt;"",CONCATENATE("[",A18,"] = {wayshrines={")&amp;IF(N18&lt;&gt;"",CONCATENATE(N18,","),"")&amp;IF(O18&lt;&gt;"",CONCATENATE(O18,","),"")&amp;IF(P18&lt;&gt;"",CONCATENATE(P18,","),"")&amp;CONCATENATE("}")&amp;IF(VALUE(Q18)&gt;0,CONCATENATE(", traitsNeeded=",Q18),"")&amp;CONCATENATE(", dlcId=",T18,),"")</f>
        <v>[35] = {wayshrines={-1,-1,-1,}, dlcId=0</v>
      </c>
      <c r="AO18" s="27" t="str">
        <f>IF(A18&lt;&gt;"",IF(R18&lt;&gt;"",CONCATENATE(", zoneIds={",R18),"")&amp;IF(X18&lt;&gt;"",CONCATENATE(",",X18),"")&amp;IF(AJ18&lt;&gt;"",CONCATENATE(",",AJ18),"")&amp;IF(R18&lt;&gt;"",CONCATENATE("}",""),"")&amp;IF(OR(L18="true",L18="false",L18&lt;&gt;""), CONCATENATE(", veteran=", L18), ""),"")</f>
        <v>, zoneIds={144,936}, veteran=false</v>
      </c>
      <c r="AP18" s="27" t="str">
        <f>IF(A18&lt;&gt;"",IF(J18="Trial",", isTrial=true",IF(J18="Arena",", isArena=true", IF(J18="Monster",", isMonster=true",""))) &amp; IF(M18="true", CONCATENATE(", multiTrialSet=true"), ""),"")</f>
        <v/>
      </c>
      <c r="AQ18" s="27" t="str">
        <f>IF(C18&lt;&gt;"",CONCATENATE(" --",C18," / ",B18),"")</f>
        <v xml:space="preserve"> --Knightmare / Albtraumritter</v>
      </c>
      <c r="AR18" s="27" t="str">
        <f>IF(A18&lt;&gt;"",IF(VALUE(Q18)&gt;0,CONCATENATE("[",A18,"] = true,        --",C18, " / ", B18), ""),"")</f>
        <v/>
      </c>
    </row>
    <row r="19" spans="1:44" hidden="1" x14ac:dyDescent="0.25">
      <c r="A19" s="13">
        <v>36</v>
      </c>
      <c r="B19" t="s">
        <v>1440</v>
      </c>
      <c r="C19" t="s">
        <v>1442</v>
      </c>
      <c r="D19" t="s">
        <v>1441</v>
      </c>
      <c r="G19" s="3">
        <f>A19</f>
        <v>36</v>
      </c>
      <c r="J19" t="s">
        <v>2536</v>
      </c>
      <c r="L19" t="s">
        <v>101</v>
      </c>
      <c r="M19" t="s">
        <v>101</v>
      </c>
      <c r="N19">
        <v>-1</v>
      </c>
      <c r="O19">
        <v>-1</v>
      </c>
      <c r="P19">
        <v>-1</v>
      </c>
      <c r="Q19">
        <v>0</v>
      </c>
      <c r="R19" s="3">
        <f>IF(S19&lt;&gt;"",VLOOKUP(S19,'ESO zone constants'!$E$2:$L$5000,8,FALSE),"")</f>
        <v>381</v>
      </c>
      <c r="S19" t="s">
        <v>311</v>
      </c>
      <c r="T19" s="24">
        <v>0</v>
      </c>
      <c r="U19" s="3" t="str">
        <f>VLOOKUP(T19,'LibSets constants'!$A$2:$B$16,2,FALSE)</f>
        <v>Included in base game</v>
      </c>
      <c r="X19" s="3" t="str">
        <f>IF(Y19&lt;&gt;"",VLOOKUP(Y19,'ESO zone constants'!$E$3:$L$5000,8,FALSE),"")</f>
        <v/>
      </c>
      <c r="AB19" s="3" t="str">
        <f>IF(AC19&lt;&gt;"",VLOOKUP(AC19,'ESO zone constants'!$E$3:$L$5000,8,FALSE),"")</f>
        <v/>
      </c>
      <c r="AF19" s="3" t="str">
        <f>IF(AG19&lt;&gt;"",VLOOKUP(AG19,'ESO zone constants'!$E$3:$L$5000,8,FALSE),"")</f>
        <v/>
      </c>
      <c r="AJ19" s="3" t="str">
        <f>IF(AK19&lt;&gt;"",VLOOKUP(AK19,'ESO zone constants'!$E$3:$L$5000,8,FALSE),"")</f>
        <v/>
      </c>
      <c r="AN19" s="27" t="str">
        <f>IF(A19&lt;&gt;"",CONCATENATE("[",A19,"] = {wayshrines={")&amp;IF(N19&lt;&gt;"",CONCATENATE(N19,","),"")&amp;IF(O19&lt;&gt;"",CONCATENATE(O19,","),"")&amp;IF(P19&lt;&gt;"",CONCATENATE(P19,","),"")&amp;CONCATENATE("}")&amp;IF(VALUE(Q19)&gt;0,CONCATENATE(", traitsNeeded=",Q19),"")&amp;CONCATENATE(", dlcId=",T19,),"")</f>
        <v>[36] = {wayshrines={-1,-1,-1,}, dlcId=0</v>
      </c>
      <c r="AO19" s="27" t="str">
        <f>IF(A19&lt;&gt;"",IF(R19&lt;&gt;"",CONCATENATE(", zoneIds={",R19),"")&amp;IF(X19&lt;&gt;"",CONCATENATE(",",X19),"")&amp;IF(AJ19&lt;&gt;"",CONCATENATE(",",AJ19),"")&amp;IF(R19&lt;&gt;"",CONCATENATE("}",""),"")&amp;IF(OR(L19="true",L19="false",L19&lt;&gt;""), CONCATENATE(", veteran=", L19), ""),"")</f>
        <v>, zoneIds={381}, veteran=false</v>
      </c>
      <c r="AP19" s="27" t="str">
        <f>IF(A19&lt;&gt;"",IF(J19="Trial",", isTrial=true",IF(J19="Arena",", isArena=true", IF(J19="Monster",", isMonster=true",""))) &amp; IF(M19="true", CONCATENATE(", multiTrialSet=true"), ""),"")</f>
        <v/>
      </c>
      <c r="AQ19" s="27" t="str">
        <f>IF(C19&lt;&gt;"",CONCATENATE(" --",C19," / ",B19),"")</f>
        <v xml:space="preserve"> --Armor of the Veiled Heritance / Rüstung des Schleiererbes</v>
      </c>
      <c r="AR19" s="27" t="str">
        <f>IF(A19&lt;&gt;"",IF(VALUE(Q19)&gt;0,CONCATENATE("[",A19,"] = true,        --",C19, " / ", B19), ""),"")</f>
        <v/>
      </c>
    </row>
    <row r="20" spans="1:44" x14ac:dyDescent="0.25">
      <c r="A20" s="5">
        <v>37</v>
      </c>
      <c r="B20" t="s">
        <v>86</v>
      </c>
      <c r="C20" t="s">
        <v>1444</v>
      </c>
      <c r="D20" t="s">
        <v>1443</v>
      </c>
      <c r="G20" s="3">
        <f>A20</f>
        <v>37</v>
      </c>
      <c r="J20" t="str">
        <f t="array" ref="J20">IF(VALUE(Q20)&gt;0,"Crafted",IF(OR(EXACT(A20,'LibSets constants'!#REF!)),"Monster",IF(OR(EXACT(A20,'LibSets constants'!#REF!)),"Trial",IF(OR(EXACT(A20,'LibSets constants'!#REF!)),"Arena",IF(OR(EXACT(A20,'LibSets constants'!#REF!)),"Overland","")))))</f>
        <v>Crafted</v>
      </c>
      <c r="L20" t="s">
        <v>101</v>
      </c>
      <c r="M20" t="s">
        <v>101</v>
      </c>
      <c r="N20">
        <v>1</v>
      </c>
      <c r="O20">
        <v>177</v>
      </c>
      <c r="P20">
        <v>71</v>
      </c>
      <c r="Q20">
        <v>2</v>
      </c>
      <c r="R20" s="3">
        <f>IF(S20&lt;&gt;"",VLOOKUP(S20,'ESO zone constants'!$E$2:$L$5000,8,FALSE),"")</f>
        <v>3</v>
      </c>
      <c r="S20" t="str">
        <f>VLOOKUP(N20,'ESO wayshrine node constants'!$A$2:$E$10002,5,FALSE)</f>
        <v>Glenumbra</v>
      </c>
      <c r="T20" s="24">
        <v>0</v>
      </c>
      <c r="U20" s="3" t="str">
        <f>VLOOKUP(T20,'LibSets constants'!$A$2:$B$16,2,FALSE)</f>
        <v>Included in base game</v>
      </c>
      <c r="V20" s="20" t="s">
        <v>2587</v>
      </c>
      <c r="W20" t="s">
        <v>4285</v>
      </c>
      <c r="X20" s="3">
        <f>IF(Y20&lt;&gt;"",VLOOKUP(Y20,'ESO zone constants'!$E$3:$L$5000,8,FALSE),"")</f>
        <v>381</v>
      </c>
      <c r="Y20" t="str">
        <f>VLOOKUP(O20,'ESO wayshrine node constants'!$A$2:$E$10002,5,FALSE)</f>
        <v>Auridon</v>
      </c>
      <c r="Z20" s="20" t="s">
        <v>2587</v>
      </c>
      <c r="AA20" t="s">
        <v>4285</v>
      </c>
      <c r="AB20" s="3">
        <f>IF(AC20&lt;&gt;"",VLOOKUP(AC20,'ESO zone constants'!$E$3:$L$5000,8,FALSE),"")</f>
        <v>41</v>
      </c>
      <c r="AC20" t="str">
        <f>VLOOKUP(P20,'ESO wayshrine node constants'!$A$2:$E$10002,5,FALSE)</f>
        <v>Stonefalls</v>
      </c>
      <c r="AD20" s="20" t="s">
        <v>2587</v>
      </c>
      <c r="AE20" t="s">
        <v>4285</v>
      </c>
      <c r="AF20" s="3" t="str">
        <f>IF(AG20&lt;&gt;"",VLOOKUP(AG20,'ESO zone constants'!$E$3:$L$5000,8,FALSE),"")</f>
        <v/>
      </c>
      <c r="AH20" s="20" t="s">
        <v>2587</v>
      </c>
      <c r="AI20" t="s">
        <v>4285</v>
      </c>
      <c r="AJ20" s="3" t="str">
        <f>IF(AK20&lt;&gt;"",VLOOKUP(AK20,'ESO zone constants'!$E$3:$L$1002,6,FALSE),"")</f>
        <v/>
      </c>
      <c r="AL20" s="20" t="s">
        <v>2587</v>
      </c>
      <c r="AM20" t="s">
        <v>4285</v>
      </c>
      <c r="AN20" s="27" t="str">
        <f>IF(A20&lt;&gt;"",CONCATENATE("[",A20,"] = {wayshrines={")&amp;IF(N20&lt;&gt;"",CONCATENATE(N20,","),"")&amp;IF(O20&lt;&gt;"",CONCATENATE(O20,","),"")&amp;IF(P20&lt;&gt;"",CONCATENATE(P20,","),"")&amp;CONCATENATE("}")&amp;IF(VALUE(Q20)&gt;0,CONCATENATE(", traitsNeeded=",Q20),"")&amp;CONCATENATE(", dlcId=",T20,),"")</f>
        <v>[37] = {wayshrines={1,177,71,}, traitsNeeded=2, dlcId=0</v>
      </c>
      <c r="AO20" s="27" t="str">
        <f>IF(A20&lt;&gt;"",IF(R20&lt;&gt;"",CONCATENATE(", zoneIds={",R20),"")&amp;IF(X20&lt;&gt;"",CONCATENATE(",",X20),"")&amp;IF(AJ20&lt;&gt;"",CONCATENATE(",",AJ20),"")&amp;IF(R20&lt;&gt;"",CONCATENATE("}",""),"")&amp;IF(OR(L20="true",L20="false",L20&lt;&gt;""), CONCATENATE(", veteran=", L20), ""),"")</f>
        <v>, zoneIds={3,381}, veteran=false</v>
      </c>
      <c r="AP20" s="27" t="str">
        <f>IF(A20&lt;&gt;"",IF(J20="Trial",", isTrial=true",IF(J20="Arena",", isArena=true", IF(J20="Monster",", isMonster=true",""))) &amp; IF(M20="true", CONCATENATE(", multiTrialSet=true"), ""),"")</f>
        <v/>
      </c>
      <c r="AQ20" s="27" t="str">
        <f>IF(C20&lt;&gt;"",CONCATENATE(" --",C20," / ",B20),"")</f>
        <v xml:space="preserve"> --Death's Wind / Todeswind </v>
      </c>
      <c r="AR20" s="27" t="str">
        <f>IF(A20&lt;&gt;"",IF(VALUE(Q20)&gt;0,CONCATENATE("[",A20,"] = true,        --",C20, " / ", B20), ""),"")</f>
        <v xml:space="preserve">[37] = true,        --Death's Wind / Todeswind </v>
      </c>
    </row>
    <row r="21" spans="1:44" x14ac:dyDescent="0.25">
      <c r="A21" s="5">
        <v>38</v>
      </c>
      <c r="B21" t="s">
        <v>88</v>
      </c>
      <c r="C21" t="s">
        <v>1446</v>
      </c>
      <c r="D21" t="s">
        <v>1445</v>
      </c>
      <c r="G21" s="3">
        <f>A21</f>
        <v>38</v>
      </c>
      <c r="J21" t="str">
        <f t="array" ref="J21">IF(VALUE(Q21)&gt;0,"Crafted",IF(OR(EXACT(A21,'LibSets constants'!#REF!)),"Monster",IF(OR(EXACT(A21,'LibSets constants'!#REF!)),"Trial",IF(OR(EXACT(A21,'LibSets constants'!#REF!)),"Arena",IF(OR(EXACT(A21,'LibSets constants'!#REF!)),"Overland","")))))</f>
        <v>Crafted</v>
      </c>
      <c r="L21" t="s">
        <v>101</v>
      </c>
      <c r="M21" t="s">
        <v>101</v>
      </c>
      <c r="N21">
        <v>15</v>
      </c>
      <c r="O21">
        <v>169</v>
      </c>
      <c r="P21">
        <v>205</v>
      </c>
      <c r="Q21">
        <v>3</v>
      </c>
      <c r="R21" s="3">
        <f>IF(S21&lt;&gt;"",VLOOKUP(S21,'ESO zone constants'!$E$2:$L$5000,8,FALSE),"")</f>
        <v>19</v>
      </c>
      <c r="S21" t="str">
        <f>VLOOKUP(N21,'ESO wayshrine node constants'!$A$2:$E$10002,5,FALSE)</f>
        <v>Stormhaven</v>
      </c>
      <c r="T21" s="24">
        <v>0</v>
      </c>
      <c r="U21" s="3" t="str">
        <f>VLOOKUP(T21,'LibSets constants'!$A$2:$B$16,2,FALSE)</f>
        <v>Included in base game</v>
      </c>
      <c r="V21" s="20" t="s">
        <v>2587</v>
      </c>
      <c r="W21" t="s">
        <v>4285</v>
      </c>
      <c r="X21" s="3">
        <f>IF(Y21&lt;&gt;"",VLOOKUP(Y21,'ESO zone constants'!$E$3:$L$5000,8,FALSE),"")</f>
        <v>383</v>
      </c>
      <c r="Y21" t="str">
        <f>VLOOKUP(O21,'ESO wayshrine node constants'!$A$2:$E$10002,5,FALSE)</f>
        <v>Grahtwood</v>
      </c>
      <c r="Z21" s="20" t="s">
        <v>2587</v>
      </c>
      <c r="AA21" t="s">
        <v>4285</v>
      </c>
      <c r="AB21" s="3">
        <f>IF(AC21&lt;&gt;"",VLOOKUP(AC21,'ESO zone constants'!$E$3:$L$5000,8,FALSE),"")</f>
        <v>57</v>
      </c>
      <c r="AC21" t="str">
        <f>VLOOKUP(P21,'ESO wayshrine node constants'!$A$2:$E$10002,5,FALSE)</f>
        <v>Deshaan</v>
      </c>
      <c r="AD21" s="20" t="s">
        <v>2587</v>
      </c>
      <c r="AE21" t="s">
        <v>4285</v>
      </c>
      <c r="AF21" s="3" t="str">
        <f>IF(AG21&lt;&gt;"",VLOOKUP(AG21,'ESO zone constants'!$E$3:$L$5000,8,FALSE),"")</f>
        <v/>
      </c>
      <c r="AH21" s="20" t="s">
        <v>2587</v>
      </c>
      <c r="AI21" t="s">
        <v>4285</v>
      </c>
      <c r="AJ21" s="3" t="str">
        <f>IF(AK21&lt;&gt;"",VLOOKUP(AK21,'ESO zone constants'!$E$3:$L$1002,6,FALSE),"")</f>
        <v/>
      </c>
      <c r="AL21" s="20" t="s">
        <v>2587</v>
      </c>
      <c r="AM21" t="s">
        <v>4285</v>
      </c>
      <c r="AN21" s="27" t="str">
        <f>IF(A21&lt;&gt;"",CONCATENATE("[",A21,"] = {wayshrines={")&amp;IF(N21&lt;&gt;"",CONCATENATE(N21,","),"")&amp;IF(O21&lt;&gt;"",CONCATENATE(O21,","),"")&amp;IF(P21&lt;&gt;"",CONCATENATE(P21,","),"")&amp;CONCATENATE("}")&amp;IF(VALUE(Q21)&gt;0,CONCATENATE(", traitsNeeded=",Q21),"")&amp;CONCATENATE(", dlcId=",T21,),"")</f>
        <v>[38] = {wayshrines={15,169,205,}, traitsNeeded=3, dlcId=0</v>
      </c>
      <c r="AO21" s="27" t="str">
        <f>IF(A21&lt;&gt;"",IF(R21&lt;&gt;"",CONCATENATE(", zoneIds={",R21),"")&amp;IF(X21&lt;&gt;"",CONCATENATE(",",X21),"")&amp;IF(AJ21&lt;&gt;"",CONCATENATE(",",AJ21),"")&amp;IF(R21&lt;&gt;"",CONCATENATE("}",""),"")&amp;IF(OR(L21="true",L21="false",L21&lt;&gt;""), CONCATENATE(", veteran=", L21), ""),"")</f>
        <v>, zoneIds={19,383}, veteran=false</v>
      </c>
      <c r="AP21" s="27" t="str">
        <f>IF(A21&lt;&gt;"",IF(J21="Trial",", isTrial=true",IF(J21="Arena",", isArena=true", IF(J21="Monster",", isMonster=true",""))) &amp; IF(M21="true", CONCATENATE(", multiTrialSet=true"), ""),"")</f>
        <v/>
      </c>
      <c r="AQ21" s="27" t="str">
        <f>IF(C21&lt;&gt;"",CONCATENATE(" --",C21," / ",B21),"")</f>
        <v xml:space="preserve"> --Twilight's Embrace / Zwielichtkuss </v>
      </c>
      <c r="AR21" s="27" t="str">
        <f>IF(A21&lt;&gt;"",IF(VALUE(Q21)&gt;0,CONCATENATE("[",A21,"] = true,        --",C21, " / ", B21), ""),"")</f>
        <v xml:space="preserve">[38] = true,        --Twilight's Embrace / Zwielichtkuss </v>
      </c>
    </row>
    <row r="22" spans="1:44" hidden="1" x14ac:dyDescent="0.25">
      <c r="A22" s="13">
        <v>39</v>
      </c>
      <c r="B22" t="s">
        <v>1447</v>
      </c>
      <c r="C22" t="s">
        <v>1449</v>
      </c>
      <c r="D22" t="s">
        <v>1448</v>
      </c>
      <c r="G22" s="3">
        <f>A22</f>
        <v>39</v>
      </c>
      <c r="J22" t="s">
        <v>4280</v>
      </c>
      <c r="L22" t="s">
        <v>101</v>
      </c>
      <c r="M22" t="s">
        <v>101</v>
      </c>
      <c r="N22">
        <v>-1</v>
      </c>
      <c r="O22">
        <v>-1</v>
      </c>
      <c r="P22">
        <v>-1</v>
      </c>
      <c r="Q22">
        <v>0</v>
      </c>
      <c r="R22" s="3">
        <f>IF(S22&lt;&gt;"",VLOOKUP(S22,'ESO zone constants'!$E$2:$L$5000,8,FALSE),"")</f>
        <v>181</v>
      </c>
      <c r="S22" t="s">
        <v>172</v>
      </c>
      <c r="T22" s="24">
        <v>0</v>
      </c>
      <c r="U22" s="3" t="str">
        <f>VLOOKUP(T22,'LibSets constants'!$A$2:$B$16,2,FALSE)</f>
        <v>Included in base game</v>
      </c>
      <c r="X22" s="3" t="str">
        <f>IF(Y22&lt;&gt;"",VLOOKUP(Y22,'ESO zone constants'!$E$3:$L$5000,8,FALSE),"")</f>
        <v/>
      </c>
      <c r="AB22" s="3" t="str">
        <f>IF(AC22&lt;&gt;"",VLOOKUP(AC22,'ESO zone constants'!$E$3:$L$5000,8,FALSE),"")</f>
        <v/>
      </c>
      <c r="AF22" s="3" t="str">
        <f>IF(AG22&lt;&gt;"",VLOOKUP(AG22,'ESO zone constants'!$E$3:$L$5000,8,FALSE),"")</f>
        <v/>
      </c>
      <c r="AJ22" s="3" t="str">
        <f>IF(AK22&lt;&gt;"",VLOOKUP(AK22,'ESO zone constants'!$E$3:$L$5000,8,FALSE),"")</f>
        <v/>
      </c>
      <c r="AN22" s="27" t="str">
        <f>IF(A22&lt;&gt;"",CONCATENATE("[",A22,"] = {wayshrines={")&amp;IF(N22&lt;&gt;"",CONCATENATE(N22,","),"")&amp;IF(O22&lt;&gt;"",CONCATENATE(O22,","),"")&amp;IF(P22&lt;&gt;"",CONCATENATE(P22,","),"")&amp;CONCATENATE("}")&amp;IF(VALUE(Q22)&gt;0,CONCATENATE(", traitsNeeded=",Q22),"")&amp;CONCATENATE(", dlcId=",T22,),"")</f>
        <v>[39] = {wayshrines={-1,-1,-1,}, dlcId=0</v>
      </c>
      <c r="AO22" s="27" t="str">
        <f>IF(A22&lt;&gt;"",IF(R22&lt;&gt;"",CONCATENATE(", zoneIds={",R22),"")&amp;IF(X22&lt;&gt;"",CONCATENATE(",",X22),"")&amp;IF(AJ22&lt;&gt;"",CONCATENATE(",",AJ22),"")&amp;IF(R22&lt;&gt;"",CONCATENATE("}",""),"")&amp;IF(OR(L22="true",L22="false",L22&lt;&gt;""), CONCATENATE(", veteran=", L22), ""),"")</f>
        <v>, zoneIds={181}, veteran=false</v>
      </c>
      <c r="AP22" s="27" t="str">
        <f>IF(A22&lt;&gt;"",IF(J22="Trial",", isTrial=true",IF(J22="Arena",", isArena=true", IF(J22="Monster",", isMonster=true",""))) &amp; IF(M22="true", CONCATENATE(", multiTrialSet=true"), ""),"")</f>
        <v/>
      </c>
      <c r="AQ22" s="27" t="str">
        <f>IF(C22&lt;&gt;"",CONCATENATE(" --",C22," / ",B22),"")</f>
        <v xml:space="preserve"> --Alessian Order / Alessianischer Orden</v>
      </c>
      <c r="AR22" s="27" t="str">
        <f>IF(A22&lt;&gt;"",IF(VALUE(Q22)&gt;0,CONCATENATE("[",A22,"] = true,        --",C22, " / ", B22), ""),"")</f>
        <v/>
      </c>
    </row>
    <row r="23" spans="1:44" x14ac:dyDescent="0.25">
      <c r="A23" s="5">
        <v>40</v>
      </c>
      <c r="B23" t="s">
        <v>85</v>
      </c>
      <c r="C23" t="s">
        <v>1451</v>
      </c>
      <c r="D23" t="s">
        <v>1450</v>
      </c>
      <c r="G23" s="3">
        <f>A23</f>
        <v>40</v>
      </c>
      <c r="J23" t="str">
        <f t="array" ref="J23">IF(VALUE(Q23)&gt;0,"Crafted",IF(OR(EXACT(A23,'LibSets constants'!#REF!)),"Monster",IF(OR(EXACT(A23,'LibSets constants'!#REF!)),"Trial",IF(OR(EXACT(A23,'LibSets constants'!#REF!)),"Arena",IF(OR(EXACT(A23,'LibSets constants'!#REF!)),"Overland","")))))</f>
        <v>Crafted</v>
      </c>
      <c r="L23" t="s">
        <v>101</v>
      </c>
      <c r="M23" t="s">
        <v>101</v>
      </c>
      <c r="N23">
        <v>216</v>
      </c>
      <c r="O23">
        <v>121</v>
      </c>
      <c r="P23">
        <v>65</v>
      </c>
      <c r="Q23">
        <v>2</v>
      </c>
      <c r="R23" s="3">
        <f>IF(S23&lt;&gt;"",VLOOKUP(S23,'ESO zone constants'!$E$2:$L$5000,8,FALSE),"")</f>
        <v>3</v>
      </c>
      <c r="S23" t="str">
        <f>VLOOKUP(N23,'ESO wayshrine node constants'!$A$2:$E$10002,5,FALSE)</f>
        <v>Glenumbra</v>
      </c>
      <c r="T23" s="24">
        <v>0</v>
      </c>
      <c r="U23" s="3" t="str">
        <f>VLOOKUP(T23,'LibSets constants'!$A$2:$B$16,2,FALSE)</f>
        <v>Included in base game</v>
      </c>
      <c r="V23" s="20" t="s">
        <v>2587</v>
      </c>
      <c r="W23" t="s">
        <v>4285</v>
      </c>
      <c r="X23" s="3">
        <f>IF(Y23&lt;&gt;"",VLOOKUP(Y23,'ESO zone constants'!$E$3:$L$5000,8,FALSE),"")</f>
        <v>381</v>
      </c>
      <c r="Y23" t="str">
        <f>VLOOKUP(O23,'ESO wayshrine node constants'!$A$2:$E$10002,5,FALSE)</f>
        <v>Auridon</v>
      </c>
      <c r="Z23" s="20" t="s">
        <v>2587</v>
      </c>
      <c r="AA23" t="s">
        <v>4285</v>
      </c>
      <c r="AB23" s="3">
        <f>IF(AC23&lt;&gt;"",VLOOKUP(AC23,'ESO zone constants'!$E$3:$L$5000,8,FALSE),"")</f>
        <v>41</v>
      </c>
      <c r="AC23" t="str">
        <f>VLOOKUP(P23,'ESO wayshrine node constants'!$A$2:$E$10002,5,FALSE)</f>
        <v>Stonefalls</v>
      </c>
      <c r="AD23" s="20" t="s">
        <v>2587</v>
      </c>
      <c r="AE23" t="s">
        <v>4285</v>
      </c>
      <c r="AF23" s="3" t="str">
        <f>IF(AG23&lt;&gt;"",VLOOKUP(AG23,'ESO zone constants'!$E$3:$L$5000,8,FALSE),"")</f>
        <v/>
      </c>
      <c r="AH23" s="20" t="s">
        <v>2587</v>
      </c>
      <c r="AI23" t="s">
        <v>4285</v>
      </c>
      <c r="AJ23" s="3" t="str">
        <f>IF(AK23&lt;&gt;"",VLOOKUP(AK23,'ESO zone constants'!$E$3:$L$1002,6,FALSE),"")</f>
        <v/>
      </c>
      <c r="AL23" s="20" t="s">
        <v>2587</v>
      </c>
      <c r="AM23" t="s">
        <v>4285</v>
      </c>
      <c r="AN23" s="27" t="str">
        <f>IF(A23&lt;&gt;"",CONCATENATE("[",A23,"] = {wayshrines={")&amp;IF(N23&lt;&gt;"",CONCATENATE(N23,","),"")&amp;IF(O23&lt;&gt;"",CONCATENATE(O23,","),"")&amp;IF(P23&lt;&gt;"",CONCATENATE(P23,","),"")&amp;CONCATENATE("}")&amp;IF(VALUE(Q23)&gt;0,CONCATENATE(", traitsNeeded=",Q23),"")&amp;CONCATENATE(", dlcId=",T23,),"")</f>
        <v>[40] = {wayshrines={216,121,65,}, traitsNeeded=2, dlcId=0</v>
      </c>
      <c r="AO23" s="27" t="str">
        <f>IF(A23&lt;&gt;"",IF(R23&lt;&gt;"",CONCATENATE(", zoneIds={",R23),"")&amp;IF(X23&lt;&gt;"",CONCATENATE(",",X23),"")&amp;IF(AJ23&lt;&gt;"",CONCATENATE(",",AJ23),"")&amp;IF(R23&lt;&gt;"",CONCATENATE("}",""),"")&amp;IF(OR(L23="true",L23="false",L23&lt;&gt;""), CONCATENATE(", veteran=", L23), ""),"")</f>
        <v>, zoneIds={3,381}, veteran=false</v>
      </c>
      <c r="AP23" s="27" t="str">
        <f>IF(A23&lt;&gt;"",IF(J23="Trial",", isTrial=true",IF(J23="Arena",", isArena=true", IF(J23="Monster",", isMonster=true",""))) &amp; IF(M23="true", CONCATENATE(", multiTrialSet=true"), ""),"")</f>
        <v/>
      </c>
      <c r="AQ23" s="27" t="str">
        <f>IF(C23&lt;&gt;"",CONCATENATE(" --",C23," / ",B23),"")</f>
        <v xml:space="preserve"> --Night's Silence / Stille der Nacht </v>
      </c>
      <c r="AR23" s="27" t="str">
        <f>IF(A23&lt;&gt;"",IF(VALUE(Q23)&gt;0,CONCATENATE("[",A23,"] = true,        --",C23, " / ", B23), ""),"")</f>
        <v xml:space="preserve">[40] = true,        --Night's Silence / Stille der Nacht </v>
      </c>
    </row>
    <row r="24" spans="1:44" x14ac:dyDescent="0.25">
      <c r="A24" s="5">
        <v>41</v>
      </c>
      <c r="B24" t="s">
        <v>87</v>
      </c>
      <c r="C24" t="s">
        <v>1453</v>
      </c>
      <c r="D24" t="s">
        <v>1452</v>
      </c>
      <c r="G24" s="3">
        <f>A24</f>
        <v>41</v>
      </c>
      <c r="J24" t="str">
        <f t="array" ref="J24">IF(VALUE(Q24)&gt;0,"Crafted",IF(OR(EXACT(A24,'LibSets constants'!#REF!)),"Monster",IF(OR(EXACT(A24,'LibSets constants'!#REF!)),"Trial",IF(OR(EXACT(A24,'LibSets constants'!#REF!)),"Arena",IF(OR(EXACT(A24,'LibSets constants'!#REF!)),"Overland","")))))</f>
        <v>Crafted</v>
      </c>
      <c r="L24" t="s">
        <v>101</v>
      </c>
      <c r="M24" t="s">
        <v>101</v>
      </c>
      <c r="N24">
        <v>82</v>
      </c>
      <c r="O24">
        <v>151</v>
      </c>
      <c r="P24">
        <v>78</v>
      </c>
      <c r="Q24">
        <v>4</v>
      </c>
      <c r="R24" s="3">
        <f>IF(S24&lt;&gt;"",VLOOKUP(S24,'ESO zone constants'!$E$2:$L$5000,8,FALSE),"")</f>
        <v>20</v>
      </c>
      <c r="S24" t="str">
        <f>VLOOKUP(N24,'ESO wayshrine node constants'!$A$2:$E$10002,5,FALSE)</f>
        <v>Rivenspire</v>
      </c>
      <c r="T24" s="24">
        <v>0</v>
      </c>
      <c r="U24" s="3" t="str">
        <f>VLOOKUP(T24,'LibSets constants'!$A$2:$B$16,2,FALSE)</f>
        <v>Included in base game</v>
      </c>
      <c r="V24" s="20" t="s">
        <v>2587</v>
      </c>
      <c r="W24" t="s">
        <v>4285</v>
      </c>
      <c r="X24" s="3">
        <f>IF(Y24&lt;&gt;"",VLOOKUP(Y24,'ESO zone constants'!$E$3:$L$5000,8,FALSE),"")</f>
        <v>108</v>
      </c>
      <c r="Y24" t="str">
        <f>VLOOKUP(O24,'ESO wayshrine node constants'!$A$2:$E$10002,5,FALSE)</f>
        <v>Greenshade</v>
      </c>
      <c r="Z24" s="20" t="s">
        <v>2587</v>
      </c>
      <c r="AA24" t="s">
        <v>4285</v>
      </c>
      <c r="AB24" s="3">
        <f>IF(AC24&lt;&gt;"",VLOOKUP(AC24,'ESO zone constants'!$E$3:$L$5000,8,FALSE),"")</f>
        <v>117</v>
      </c>
      <c r="AC24" t="str">
        <f>VLOOKUP(P24,'ESO wayshrine node constants'!$A$2:$E$10002,5,FALSE)</f>
        <v>Shadowfen</v>
      </c>
      <c r="AD24" s="20" t="s">
        <v>2587</v>
      </c>
      <c r="AE24" t="s">
        <v>4285</v>
      </c>
      <c r="AF24" s="3" t="str">
        <f>IF(AG24&lt;&gt;"",VLOOKUP(AG24,'ESO zone constants'!$E$3:$L$5000,8,FALSE),"")</f>
        <v/>
      </c>
      <c r="AH24" s="20" t="s">
        <v>2587</v>
      </c>
      <c r="AI24" t="s">
        <v>4285</v>
      </c>
      <c r="AJ24" s="3" t="str">
        <f>IF(AK24&lt;&gt;"",VLOOKUP(AK24,'ESO zone constants'!$E$3:$L$1002,6,FALSE),"")</f>
        <v/>
      </c>
      <c r="AL24" s="20" t="s">
        <v>2587</v>
      </c>
      <c r="AM24" t="s">
        <v>4285</v>
      </c>
      <c r="AN24" s="27" t="str">
        <f>IF(A24&lt;&gt;"",CONCATENATE("[",A24,"] = {wayshrines={")&amp;IF(N24&lt;&gt;"",CONCATENATE(N24,","),"")&amp;IF(O24&lt;&gt;"",CONCATENATE(O24,","),"")&amp;IF(P24&lt;&gt;"",CONCATENATE(P24,","),"")&amp;CONCATENATE("}")&amp;IF(VALUE(Q24)&gt;0,CONCATENATE(", traitsNeeded=",Q24),"")&amp;CONCATENATE(", dlcId=",T24,),"")</f>
        <v>[41] = {wayshrines={82,151,78,}, traitsNeeded=4, dlcId=0</v>
      </c>
      <c r="AO24" s="27" t="str">
        <f>IF(A24&lt;&gt;"",IF(R24&lt;&gt;"",CONCATENATE(", zoneIds={",R24),"")&amp;IF(X24&lt;&gt;"",CONCATENATE(",",X24),"")&amp;IF(AJ24&lt;&gt;"",CONCATENATE(",",AJ24),"")&amp;IF(R24&lt;&gt;"",CONCATENATE("}",""),"")&amp;IF(OR(L24="true",L24="false",L24&lt;&gt;""), CONCATENATE(", veteran=", L24), ""),"")</f>
        <v>, zoneIds={20,108}, veteran=false</v>
      </c>
      <c r="AP24" s="27" t="str">
        <f>IF(A24&lt;&gt;"",IF(J24="Trial",", isTrial=true",IF(J24="Arena",", isArena=true", IF(J24="Monster",", isMonster=true",""))) &amp; IF(M24="true", CONCATENATE(", multiTrialSet=true"), ""),"")</f>
        <v/>
      </c>
      <c r="AQ24" s="27" t="str">
        <f>IF(C24&lt;&gt;"",CONCATENATE(" --",C24," / ",B24),"")</f>
        <v xml:space="preserve"> --Whitestrake's Retribution / Weißplankes Vergeltung </v>
      </c>
      <c r="AR24" s="27" t="str">
        <f>IF(A24&lt;&gt;"",IF(VALUE(Q24)&gt;0,CONCATENATE("[",A24,"] = true,        --",C24, " / ", B24), ""),"")</f>
        <v xml:space="preserve">[41] = true,        --Whitestrake's Retribution / Weißplankes Vergeltung </v>
      </c>
    </row>
    <row r="25" spans="1:44" x14ac:dyDescent="0.25">
      <c r="A25" s="5">
        <v>43</v>
      </c>
      <c r="B25" t="s">
        <v>84</v>
      </c>
      <c r="C25" t="s">
        <v>1455</v>
      </c>
      <c r="D25" t="s">
        <v>1454</v>
      </c>
      <c r="G25" s="3">
        <f>A25</f>
        <v>43</v>
      </c>
      <c r="J25" t="str">
        <f t="array" ref="J25">IF(VALUE(Q25)&gt;0,"Crafted",IF(OR(EXACT(A25,'LibSets constants'!#REF!)),"Monster",IF(OR(EXACT(A25,'LibSets constants'!#REF!)),"Trial",IF(OR(EXACT(A25,'LibSets constants'!#REF!)),"Arena",IF(OR(EXACT(A25,'LibSets constants'!#REF!)),"Overland","")))))</f>
        <v>Crafted</v>
      </c>
      <c r="L25" t="s">
        <v>101</v>
      </c>
      <c r="M25" t="s">
        <v>101</v>
      </c>
      <c r="N25">
        <v>23</v>
      </c>
      <c r="O25">
        <v>164</v>
      </c>
      <c r="P25">
        <v>32</v>
      </c>
      <c r="Q25">
        <v>3</v>
      </c>
      <c r="R25" s="3">
        <f>IF(S25&lt;&gt;"",VLOOKUP(S25,'ESO zone constants'!$E$2:$L$5000,8,FALSE),"")</f>
        <v>19</v>
      </c>
      <c r="S25" t="str">
        <f>VLOOKUP(N25,'ESO wayshrine node constants'!$A$2:$E$10002,5,FALSE)</f>
        <v>Stormhaven</v>
      </c>
      <c r="T25" s="24">
        <v>0</v>
      </c>
      <c r="U25" s="3" t="str">
        <f>VLOOKUP(T25,'LibSets constants'!$A$2:$B$16,2,FALSE)</f>
        <v>Included in base game</v>
      </c>
      <c r="V25" s="20" t="s">
        <v>2587</v>
      </c>
      <c r="W25" t="s">
        <v>4285</v>
      </c>
      <c r="X25" s="3">
        <f>IF(Y25&lt;&gt;"",VLOOKUP(Y25,'ESO zone constants'!$E$3:$L$5000,8,FALSE),"")</f>
        <v>383</v>
      </c>
      <c r="Y25" t="str">
        <f>VLOOKUP(O25,'ESO wayshrine node constants'!$A$2:$E$10002,5,FALSE)</f>
        <v>Grahtwood</v>
      </c>
      <c r="Z25" s="20" t="s">
        <v>2587</v>
      </c>
      <c r="AA25" t="s">
        <v>4285</v>
      </c>
      <c r="AB25" s="3">
        <f>IF(AC25&lt;&gt;"",VLOOKUP(AC25,'ESO zone constants'!$E$3:$L$5000,8,FALSE),"")</f>
        <v>57</v>
      </c>
      <c r="AC25" t="str">
        <f>VLOOKUP(P25,'ESO wayshrine node constants'!$A$2:$E$10002,5,FALSE)</f>
        <v>Deshaan</v>
      </c>
      <c r="AD25" s="20" t="s">
        <v>2587</v>
      </c>
      <c r="AE25" t="s">
        <v>4285</v>
      </c>
      <c r="AF25" s="3" t="str">
        <f>IF(AG25&lt;&gt;"",VLOOKUP(AG25,'ESO zone constants'!$E$3:$L$5000,8,FALSE),"")</f>
        <v/>
      </c>
      <c r="AH25" s="20" t="s">
        <v>2587</v>
      </c>
      <c r="AI25" t="s">
        <v>4285</v>
      </c>
      <c r="AJ25" s="3" t="str">
        <f>IF(AK25&lt;&gt;"",VLOOKUP(AK25,'ESO zone constants'!$E$3:$L$5000,8,FALSE),"")</f>
        <v/>
      </c>
      <c r="AL25" s="20" t="s">
        <v>2587</v>
      </c>
      <c r="AM25" t="s">
        <v>4285</v>
      </c>
      <c r="AN25" s="27" t="str">
        <f>IF(A25&lt;&gt;"",CONCATENATE("[",A25,"] = {wayshrines={")&amp;IF(N25&lt;&gt;"",CONCATENATE(N25,","),"")&amp;IF(O25&lt;&gt;"",CONCATENATE(O25,","),"")&amp;IF(P25&lt;&gt;"",CONCATENATE(P25,","),"")&amp;CONCATENATE("}")&amp;IF(VALUE(Q25)&gt;0,CONCATENATE(", traitsNeeded=",Q25),"")&amp;CONCATENATE(", dlcId=",T25,),"")</f>
        <v>[43] = {wayshrines={23,164,32,}, traitsNeeded=3, dlcId=0</v>
      </c>
      <c r="AO25" s="27" t="str">
        <f>IF(A25&lt;&gt;"",IF(R25&lt;&gt;"",CONCATENATE(", zoneIds={",R25),"")&amp;IF(X25&lt;&gt;"",CONCATENATE(",",X25),"")&amp;IF(AJ25&lt;&gt;"",CONCATENATE(",",AJ25),"")&amp;IF(R25&lt;&gt;"",CONCATENATE("}",""),"")&amp;IF(OR(L25="true",L25="false",L25&lt;&gt;""), CONCATENATE(", veteran=", L25), ""),"")</f>
        <v>, zoneIds={19,383}, veteran=false</v>
      </c>
      <c r="AP25" s="27" t="str">
        <f>IF(A25&lt;&gt;"",IF(J25="Trial",", isTrial=true",IF(J25="Arena",", isArena=true", IF(J25="Monster",", isMonster=true",""))) &amp; IF(M25="true", CONCATENATE(", multiTrialSet=true"), ""),"")</f>
        <v/>
      </c>
      <c r="AQ25" s="27" t="str">
        <f>IF(C25&lt;&gt;"",CONCATENATE(" --",C25," / ",B25),"")</f>
        <v xml:space="preserve"> --Armor of the Seducer / Rüstung der Verführung </v>
      </c>
      <c r="AR25" s="27" t="str">
        <f>IF(A25&lt;&gt;"",IF(VALUE(Q25)&gt;0,CONCATENATE("[",A25,"] = true,        --",C25, " / ", B25), ""),"")</f>
        <v xml:space="preserve">[43] = true,        --Armor of the Seducer / Rüstung der Verführung </v>
      </c>
    </row>
    <row r="26" spans="1:44" x14ac:dyDescent="0.25">
      <c r="A26" s="5">
        <v>44</v>
      </c>
      <c r="B26" t="s">
        <v>83</v>
      </c>
      <c r="C26" t="s">
        <v>1457</v>
      </c>
      <c r="D26" t="s">
        <v>1456</v>
      </c>
      <c r="G26" s="3">
        <f>A26</f>
        <v>44</v>
      </c>
      <c r="J26" t="str">
        <f t="array" ref="J26">IF(VALUE(Q26)&gt;0,"Crafted",IF(OR(EXACT(A26,'LibSets constants'!#REF!)),"Monster",IF(OR(EXACT(A26,'LibSets constants'!#REF!)),"Trial",IF(OR(EXACT(A26,'LibSets constants'!#REF!)),"Arena",IF(OR(EXACT(A26,'LibSets constants'!#REF!)),"Overland","")))))</f>
        <v>Crafted</v>
      </c>
      <c r="L26" t="s">
        <v>101</v>
      </c>
      <c r="M26" t="s">
        <v>101</v>
      </c>
      <c r="N26">
        <v>58</v>
      </c>
      <c r="O26">
        <v>101</v>
      </c>
      <c r="P26">
        <v>93</v>
      </c>
      <c r="Q26">
        <v>5</v>
      </c>
      <c r="R26" s="3">
        <f>IF(S26&lt;&gt;"",VLOOKUP(S26,'ESO zone constants'!$E$2:$L$5000,8,FALSE),"")</f>
        <v>104</v>
      </c>
      <c r="S26" t="str">
        <f>VLOOKUP(N26,'ESO wayshrine node constants'!$A$2:$E$10002,5,FALSE)</f>
        <v>Alik'r Desert</v>
      </c>
      <c r="T26" s="24">
        <v>0</v>
      </c>
      <c r="U26" s="3" t="str">
        <f>VLOOKUP(T26,'LibSets constants'!$A$2:$B$16,2,FALSE)</f>
        <v>Included in base game</v>
      </c>
      <c r="V26" s="20" t="s">
        <v>2587</v>
      </c>
      <c r="W26" t="s">
        <v>4285</v>
      </c>
      <c r="X26" s="3">
        <f>IF(Y26&lt;&gt;"",VLOOKUP(Y26,'ESO zone constants'!$E$3:$L$5000,8,FALSE),"")</f>
        <v>58</v>
      </c>
      <c r="Y26" t="str">
        <f>VLOOKUP(O26,'ESO wayshrine node constants'!$A$2:$E$10002,5,FALSE)</f>
        <v>Malabal Tor</v>
      </c>
      <c r="Z26" s="20" t="s">
        <v>2587</v>
      </c>
      <c r="AA26" t="s">
        <v>4285</v>
      </c>
      <c r="AB26" s="3">
        <f>IF(AC26&lt;&gt;"",VLOOKUP(AC26,'ESO zone constants'!$E$3:$L$5000,8,FALSE),"")</f>
        <v>101</v>
      </c>
      <c r="AC26" t="str">
        <f>VLOOKUP(P26,'ESO wayshrine node constants'!$A$2:$E$10002,5,FALSE)</f>
        <v>Eastmarch</v>
      </c>
      <c r="AD26" s="20" t="s">
        <v>2587</v>
      </c>
      <c r="AE26" t="s">
        <v>4285</v>
      </c>
      <c r="AF26" s="3" t="str">
        <f>IF(AG26&lt;&gt;"",VLOOKUP(AG26,'ESO zone constants'!$E$3:$L$5000,8,FALSE),"")</f>
        <v/>
      </c>
      <c r="AH26" s="20" t="s">
        <v>2587</v>
      </c>
      <c r="AI26" t="s">
        <v>4285</v>
      </c>
      <c r="AJ26" s="3" t="str">
        <f>IF(AK26&lt;&gt;"",VLOOKUP(AK26,'ESO zone constants'!$E$3:$L$1002,6,FALSE),"")</f>
        <v/>
      </c>
      <c r="AL26" s="20" t="s">
        <v>2587</v>
      </c>
      <c r="AM26" t="s">
        <v>4285</v>
      </c>
      <c r="AN26" s="27" t="str">
        <f>IF(A26&lt;&gt;"",CONCATENATE("[",A26,"] = {wayshrines={")&amp;IF(N26&lt;&gt;"",CONCATENATE(N26,","),"")&amp;IF(O26&lt;&gt;"",CONCATENATE(O26,","),"")&amp;IF(P26&lt;&gt;"",CONCATENATE(P26,","),"")&amp;CONCATENATE("}")&amp;IF(VALUE(Q26)&gt;0,CONCATENATE(", traitsNeeded=",Q26),"")&amp;CONCATENATE(", dlcId=",T26,),"")</f>
        <v>[44] = {wayshrines={58,101,93,}, traitsNeeded=5, dlcId=0</v>
      </c>
      <c r="AO26" s="27" t="str">
        <f>IF(A26&lt;&gt;"",IF(R26&lt;&gt;"",CONCATENATE(", zoneIds={",R26),"")&amp;IF(X26&lt;&gt;"",CONCATENATE(",",X26),"")&amp;IF(AJ26&lt;&gt;"",CONCATENATE(",",AJ26),"")&amp;IF(R26&lt;&gt;"",CONCATENATE("}",""),"")&amp;IF(OR(L26="true",L26="false",L26&lt;&gt;""), CONCATENATE(", veteran=", L26), ""),"")</f>
        <v>, zoneIds={104,58}, veteran=false</v>
      </c>
      <c r="AP26" s="27" t="str">
        <f>IF(A26&lt;&gt;"",IF(J26="Trial",", isTrial=true",IF(J26="Arena",", isArena=true", IF(J26="Monster",", isMonster=true",""))) &amp; IF(M26="true", CONCATENATE(", multiTrialSet=true"), ""),"")</f>
        <v/>
      </c>
      <c r="AQ26" s="27" t="str">
        <f>IF(C26&lt;&gt;"",CONCATENATE(" --",C26," / ",B26),"")</f>
        <v xml:space="preserve"> --Vampire's Kiss / Kuss des Vampirs </v>
      </c>
      <c r="AR26" s="27" t="str">
        <f>IF(A26&lt;&gt;"",IF(VALUE(Q26)&gt;0,CONCATENATE("[",A26,"] = true,        --",C26, " / ", B26), ""),"")</f>
        <v xml:space="preserve">[44] = true,        --Vampire's Kiss / Kuss des Vampirs </v>
      </c>
    </row>
    <row r="27" spans="1:44" hidden="1" x14ac:dyDescent="0.25">
      <c r="A27" s="13">
        <v>46</v>
      </c>
      <c r="B27" t="s">
        <v>1458</v>
      </c>
      <c r="C27" t="s">
        <v>1460</v>
      </c>
      <c r="D27" t="s">
        <v>1459</v>
      </c>
      <c r="G27" s="3">
        <f>A27</f>
        <v>46</v>
      </c>
      <c r="J27" t="s">
        <v>2551</v>
      </c>
      <c r="L27" t="s">
        <v>101</v>
      </c>
      <c r="M27" t="s">
        <v>101</v>
      </c>
      <c r="N27">
        <v>-1</v>
      </c>
      <c r="O27">
        <v>-1</v>
      </c>
      <c r="P27">
        <v>-1</v>
      </c>
      <c r="Q27">
        <v>0</v>
      </c>
      <c r="R27" s="3">
        <f>IF(S27&lt;&gt;"",VLOOKUP(S27,'ESO zone constants'!$E$2:$L$5000,8,FALSE),"")</f>
        <v>64</v>
      </c>
      <c r="S27" t="s">
        <v>70</v>
      </c>
      <c r="T27" s="24">
        <v>0</v>
      </c>
      <c r="U27" s="3" t="str">
        <f>VLOOKUP(T27,'LibSets constants'!$A$2:$B$16,2,FALSE)</f>
        <v>Included in base game</v>
      </c>
      <c r="X27" s="3" t="str">
        <f>IF(Y27&lt;&gt;"",VLOOKUP(Y27,'ESO zone constants'!$E$3:$L$5000,8,FALSE),"")</f>
        <v/>
      </c>
      <c r="AB27" s="3" t="str">
        <f>IF(AC27&lt;&gt;"",VLOOKUP(AC27,'ESO zone constants'!$E$3:$L$5000,8,FALSE),"")</f>
        <v/>
      </c>
      <c r="AF27" s="3" t="str">
        <f>IF(AG27&lt;&gt;"",VLOOKUP(AG27,'ESO zone constants'!$E$3:$L$5000,8,FALSE),"")</f>
        <v/>
      </c>
      <c r="AJ27" s="3" t="str">
        <f>IF(AK27&lt;&gt;"",VLOOKUP(AK27,'ESO zone constants'!$E$3:$L$1002,6,FALSE),"")</f>
        <v/>
      </c>
      <c r="AN27" s="27" t="str">
        <f>IF(A27&lt;&gt;"",CONCATENATE("[",A27,"] = {wayshrines={")&amp;IF(N27&lt;&gt;"",CONCATENATE(N27,","),"")&amp;IF(O27&lt;&gt;"",CONCATENATE(O27,","),"")&amp;IF(P27&lt;&gt;"",CONCATENATE(P27,","),"")&amp;CONCATENATE("}")&amp;IF(VALUE(Q27)&gt;0,CONCATENATE(", traitsNeeded=",Q27),"")&amp;CONCATENATE(", dlcId=",T27,),"")</f>
        <v>[46] = {wayshrines={-1,-1,-1,}, dlcId=0</v>
      </c>
      <c r="AO27" s="27" t="str">
        <f>IF(A27&lt;&gt;"",IF(R27&lt;&gt;"",CONCATENATE(", zoneIds={",R27),"")&amp;IF(X27&lt;&gt;"",CONCATENATE(",",X27),"")&amp;IF(AJ27&lt;&gt;"",CONCATENATE(",",AJ27),"")&amp;IF(R27&lt;&gt;"",CONCATENATE("}",""),"")&amp;IF(OR(L27="true",L27="false",L27&lt;&gt;""), CONCATENATE(", veteran=", L27), ""),"")</f>
        <v>, zoneIds={64}, veteran=false</v>
      </c>
      <c r="AP27" s="27" t="str">
        <f>IF(A27&lt;&gt;"",IF(J27="Trial",", isTrial=true",IF(J27="Arena",", isArena=true", IF(J27="Monster",", isMonster=true",""))) &amp; IF(M27="true", CONCATENATE(", multiTrialSet=true"), ""),"")</f>
        <v/>
      </c>
      <c r="AQ27" s="27" t="str">
        <f>IF(C27&lt;&gt;"",CONCATENATE(" --",C27," / ",B27),"")</f>
        <v xml:space="preserve"> --Noble Duelist's Silks / Seide des edlen Duellanten</v>
      </c>
      <c r="AR27" s="27" t="str">
        <f>IF(A27&lt;&gt;"",IF(VALUE(Q27)&gt;0,CONCATENATE("[",A27,"] = true,        --",C27, " / ", B27), ""),"")</f>
        <v/>
      </c>
    </row>
    <row r="28" spans="1:44" hidden="1" x14ac:dyDescent="0.25">
      <c r="A28" s="13">
        <v>47</v>
      </c>
      <c r="B28" t="s">
        <v>1461</v>
      </c>
      <c r="C28" t="s">
        <v>1463</v>
      </c>
      <c r="D28" t="s">
        <v>1462</v>
      </c>
      <c r="G28" s="3">
        <f>A28</f>
        <v>47</v>
      </c>
      <c r="J28" t="s">
        <v>2536</v>
      </c>
      <c r="L28" t="s">
        <v>101</v>
      </c>
      <c r="M28" t="s">
        <v>101</v>
      </c>
      <c r="N28">
        <v>-1</v>
      </c>
      <c r="O28">
        <v>-1</v>
      </c>
      <c r="P28">
        <v>-1</v>
      </c>
      <c r="Q28">
        <v>0</v>
      </c>
      <c r="R28" s="3">
        <f>IF(S28&lt;&gt;"",VLOOKUP(S28,'ESO zone constants'!$E$2:$L$5000,8,FALSE),"")</f>
        <v>104</v>
      </c>
      <c r="S28" t="s">
        <v>159</v>
      </c>
      <c r="T28" s="24">
        <v>0</v>
      </c>
      <c r="U28" s="3" t="str">
        <f>VLOOKUP(T28,'LibSets constants'!$A$2:$B$16,2,FALSE)</f>
        <v>Included in base game</v>
      </c>
      <c r="X28" s="3" t="str">
        <f>IF(Y28&lt;&gt;"",VLOOKUP(Y28,'ESO zone constants'!$E$3:$L$5000,8,FALSE),"")</f>
        <v/>
      </c>
      <c r="AB28" s="3" t="str">
        <f>IF(AC28&lt;&gt;"",VLOOKUP(AC28,'ESO zone constants'!$E$3:$L$5000,8,FALSE),"")</f>
        <v/>
      </c>
      <c r="AF28" s="3" t="str">
        <f>IF(AG28&lt;&gt;"",VLOOKUP(AG28,'ESO zone constants'!$E$3:$L$5000,8,FALSE),"")</f>
        <v/>
      </c>
      <c r="AJ28" s="3" t="str">
        <f>IF(AK28&lt;&gt;"",VLOOKUP(AK28,'ESO zone constants'!$E$3:$L$1002,6,FALSE),"")</f>
        <v/>
      </c>
      <c r="AN28" s="27" t="str">
        <f>IF(A28&lt;&gt;"",CONCATENATE("[",A28,"] = {wayshrines={")&amp;IF(N28&lt;&gt;"",CONCATENATE(N28,","),"")&amp;IF(O28&lt;&gt;"",CONCATENATE(O28,","),"")&amp;IF(P28&lt;&gt;"",CONCATENATE(P28,","),"")&amp;CONCATENATE("}")&amp;IF(VALUE(Q28)&gt;0,CONCATENATE(", traitsNeeded=",Q28),"")&amp;CONCATENATE(", dlcId=",T28,),"")</f>
        <v>[47] = {wayshrines={-1,-1,-1,}, dlcId=0</v>
      </c>
      <c r="AO28" s="27" t="str">
        <f>IF(A28&lt;&gt;"",IF(R28&lt;&gt;"",CONCATENATE(", zoneIds={",R28),"")&amp;IF(X28&lt;&gt;"",CONCATENATE(",",X28),"")&amp;IF(AJ28&lt;&gt;"",CONCATENATE(",",AJ28),"")&amp;IF(R28&lt;&gt;"",CONCATENATE("}",""),"")&amp;IF(OR(L28="true",L28="false",L28&lt;&gt;""), CONCATENATE(", veteran=", L28), ""),"")</f>
        <v>, zoneIds={104}, veteran=false</v>
      </c>
      <c r="AP28" s="27" t="str">
        <f>IF(A28&lt;&gt;"",IF(J28="Trial",", isTrial=true",IF(J28="Arena",", isArena=true", IF(J28="Monster",", isMonster=true",""))) &amp; IF(M28="true", CONCATENATE(", multiTrialSet=true"), ""),"")</f>
        <v/>
      </c>
      <c r="AQ28" s="27" t="str">
        <f>IF(C28&lt;&gt;"",CONCATENATE(" --",C28," / ",B28),"")</f>
        <v xml:space="preserve"> --Robes of the Withered Hand / Roben der Verdorrten Hand</v>
      </c>
      <c r="AR28" s="27" t="str">
        <f>IF(A28&lt;&gt;"",IF(VALUE(Q28)&gt;0,CONCATENATE("[",A28,"] = true,        --",C28, " / ", B28), ""),"")</f>
        <v/>
      </c>
    </row>
    <row r="29" spans="1:44" x14ac:dyDescent="0.25">
      <c r="A29" s="5">
        <v>48</v>
      </c>
      <c r="B29" t="s">
        <v>1464</v>
      </c>
      <c r="C29" t="s">
        <v>1466</v>
      </c>
      <c r="D29" t="s">
        <v>1465</v>
      </c>
      <c r="G29" s="3">
        <f>A29</f>
        <v>48</v>
      </c>
      <c r="J29" t="str">
        <f t="array" ref="J29">IF(VALUE(Q29)&gt;0,"Crafted",IF(OR(EXACT(A29,'LibSets constants'!#REF!)),"Monster",IF(OR(EXACT(A29,'LibSets constants'!#REF!)),"Trial",IF(OR(EXACT(A29,'LibSets constants'!#REF!)),"Arena",IF(OR(EXACT(A29,'LibSets constants'!#REF!)),"Overland","")))))</f>
        <v>Crafted</v>
      </c>
      <c r="L29" t="s">
        <v>101</v>
      </c>
      <c r="M29" t="s">
        <v>101</v>
      </c>
      <c r="N29">
        <v>13</v>
      </c>
      <c r="O29">
        <v>148</v>
      </c>
      <c r="P29">
        <v>48</v>
      </c>
      <c r="Q29">
        <v>4</v>
      </c>
      <c r="R29" s="3">
        <f>IF(S29&lt;&gt;"",VLOOKUP(S29,'ESO zone constants'!$E$2:$L$5000,8,FALSE),"")</f>
        <v>20</v>
      </c>
      <c r="S29" t="str">
        <f>VLOOKUP(N29,'ESO wayshrine node constants'!$A$2:$E$10002,5,FALSE)</f>
        <v>Rivenspire</v>
      </c>
      <c r="T29" s="24">
        <v>0</v>
      </c>
      <c r="U29" s="3" t="str">
        <f>VLOOKUP(T29,'LibSets constants'!$A$2:$B$16,2,FALSE)</f>
        <v>Included in base game</v>
      </c>
      <c r="V29" s="20" t="s">
        <v>2587</v>
      </c>
      <c r="W29" t="s">
        <v>4285</v>
      </c>
      <c r="X29" s="3">
        <f>IF(Y29&lt;&gt;"",VLOOKUP(Y29,'ESO zone constants'!$E$3:$L$5000,8,FALSE),"")</f>
        <v>108</v>
      </c>
      <c r="Y29" t="str">
        <f>VLOOKUP(O29,'ESO wayshrine node constants'!$A$2:$E$10002,5,FALSE)</f>
        <v>Greenshade</v>
      </c>
      <c r="Z29" s="20" t="s">
        <v>2587</v>
      </c>
      <c r="AA29" t="s">
        <v>4285</v>
      </c>
      <c r="AB29" s="3">
        <f>IF(AC29&lt;&gt;"",VLOOKUP(AC29,'ESO zone constants'!$E$3:$L$5000,8,FALSE),"")</f>
        <v>117</v>
      </c>
      <c r="AC29" t="str">
        <f>VLOOKUP(P29,'ESO wayshrine node constants'!$A$2:$E$10002,5,FALSE)</f>
        <v>Shadowfen</v>
      </c>
      <c r="AD29" s="20" t="s">
        <v>2587</v>
      </c>
      <c r="AE29" t="s">
        <v>4285</v>
      </c>
      <c r="AF29" s="3" t="str">
        <f>IF(AG29&lt;&gt;"",VLOOKUP(AG29,'ESO zone constants'!$E$3:$L$5000,8,FALSE),"")</f>
        <v/>
      </c>
      <c r="AH29" s="20" t="s">
        <v>2587</v>
      </c>
      <c r="AI29" t="s">
        <v>4285</v>
      </c>
      <c r="AJ29" s="3" t="str">
        <f>IF(AK29&lt;&gt;"",VLOOKUP(AK29,'ESO zone constants'!$E$3:$L$1002,6,FALSE),"")</f>
        <v/>
      </c>
      <c r="AL29" s="20" t="s">
        <v>2587</v>
      </c>
      <c r="AM29" t="s">
        <v>4285</v>
      </c>
      <c r="AN29" s="27" t="str">
        <f>IF(A29&lt;&gt;"",CONCATENATE("[",A29,"] = {wayshrines={")&amp;IF(N29&lt;&gt;"",CONCATENATE(N29,","),"")&amp;IF(O29&lt;&gt;"",CONCATENATE(O29,","),"")&amp;IF(P29&lt;&gt;"",CONCATENATE(P29,","),"")&amp;CONCATENATE("}")&amp;IF(VALUE(Q29)&gt;0,CONCATENATE(", traitsNeeded=",Q29),"")&amp;CONCATENATE(", dlcId=",T29,),"")</f>
        <v>[48] = {wayshrines={13,148,48,}, traitsNeeded=4, dlcId=0</v>
      </c>
      <c r="AO29" s="27" t="str">
        <f>IF(A29&lt;&gt;"",IF(R29&lt;&gt;"",CONCATENATE(", zoneIds={",R29),"")&amp;IF(X29&lt;&gt;"",CONCATENATE(",",X29),"")&amp;IF(AJ29&lt;&gt;"",CONCATENATE(",",AJ29),"")&amp;IF(R29&lt;&gt;"",CONCATENATE("}",""),"")&amp;IF(OR(L29="true",L29="false",L29&lt;&gt;""), CONCATENATE(", veteran=", L29), ""),"")</f>
        <v>, zoneIds={20,108}, veteran=false</v>
      </c>
      <c r="AP29" s="27" t="str">
        <f>IF(A29&lt;&gt;"",IF(J29="Trial",", isTrial=true",IF(J29="Arena",", isArena=true", IF(J29="Monster",", isMonster=true",""))) &amp; IF(M29="true", CONCATENATE(", multiTrialSet=true"), ""),"")</f>
        <v/>
      </c>
      <c r="AQ29" s="27" t="str">
        <f>IF(C29&lt;&gt;"",CONCATENATE(" --",C29," / ",B29),"")</f>
        <v xml:space="preserve"> --Magnus' Gift / Magnus' Gabe</v>
      </c>
      <c r="AR29" s="27" t="str">
        <f>IF(A29&lt;&gt;"",IF(VALUE(Q29)&gt;0,CONCATENATE("[",A29,"] = true,        --",C29, " / ", B29), ""),"")</f>
        <v>[48] = true,        --Magnus' Gift / Magnus' Gabe</v>
      </c>
    </row>
    <row r="30" spans="1:44" hidden="1" x14ac:dyDescent="0.25">
      <c r="A30" s="13">
        <v>49</v>
      </c>
      <c r="B30" t="s">
        <v>1467</v>
      </c>
      <c r="C30" t="s">
        <v>1469</v>
      </c>
      <c r="D30" t="s">
        <v>1468</v>
      </c>
      <c r="G30" s="3">
        <f>A30</f>
        <v>49</v>
      </c>
      <c r="J30" t="s">
        <v>2536</v>
      </c>
      <c r="L30" t="s">
        <v>101</v>
      </c>
      <c r="M30" t="s">
        <v>101</v>
      </c>
      <c r="N30">
        <v>-1</v>
      </c>
      <c r="O30">
        <v>-1</v>
      </c>
      <c r="P30">
        <v>-1</v>
      </c>
      <c r="Q30">
        <v>0</v>
      </c>
      <c r="R30" s="3">
        <f>IF(S30&lt;&gt;"",VLOOKUP(S30,'ESO zone constants'!$E$2:$L$5000,8,FALSE),"")</f>
        <v>41</v>
      </c>
      <c r="S30" t="s">
        <v>153</v>
      </c>
      <c r="T30" s="24">
        <v>0</v>
      </c>
      <c r="U30" s="3" t="str">
        <f>VLOOKUP(T30,'LibSets constants'!$A$2:$B$16,2,FALSE)</f>
        <v>Included in base game</v>
      </c>
      <c r="X30" s="3" t="str">
        <f>IF(Y30&lt;&gt;"",VLOOKUP(Y30,'ESO zone constants'!$E$3:$L$5000,8,FALSE),"")</f>
        <v/>
      </c>
      <c r="AB30" s="3" t="str">
        <f>IF(AC30&lt;&gt;"",VLOOKUP(AC30,'ESO zone constants'!$E$3:$L$5000,8,FALSE),"")</f>
        <v/>
      </c>
      <c r="AF30" s="3" t="str">
        <f>IF(AG30&lt;&gt;"",VLOOKUP(AG30,'ESO zone constants'!$E$3:$L$5000,8,FALSE),"")</f>
        <v/>
      </c>
      <c r="AJ30" s="3" t="str">
        <f>IF(AK30&lt;&gt;"",VLOOKUP(AK30,'ESO zone constants'!$E$3:$L$1002,6,FALSE),"")</f>
        <v/>
      </c>
      <c r="AN30" s="27" t="str">
        <f>IF(A30&lt;&gt;"",CONCATENATE("[",A30,"] = {wayshrines={")&amp;IF(N30&lt;&gt;"",CONCATENATE(N30,","),"")&amp;IF(O30&lt;&gt;"",CONCATENATE(O30,","),"")&amp;IF(P30&lt;&gt;"",CONCATENATE(P30,","),"")&amp;CONCATENATE("}")&amp;IF(VALUE(Q30)&gt;0,CONCATENATE(", traitsNeeded=",Q30),"")&amp;CONCATENATE(", dlcId=",T30,),"")</f>
        <v>[49] = {wayshrines={-1,-1,-1,}, dlcId=0</v>
      </c>
      <c r="AO30" s="27" t="str">
        <f>IF(A30&lt;&gt;"",IF(R30&lt;&gt;"",CONCATENATE(", zoneIds={",R30),"")&amp;IF(X30&lt;&gt;"",CONCATENATE(",",X30),"")&amp;IF(AJ30&lt;&gt;"",CONCATENATE(",",AJ30),"")&amp;IF(R30&lt;&gt;"",CONCATENATE("}",""),"")&amp;IF(OR(L30="true",L30="false",L30&lt;&gt;""), CONCATENATE(", veteran=", L30), ""),"")</f>
        <v>, zoneIds={41}, veteran=false</v>
      </c>
      <c r="AP30" s="27" t="str">
        <f>IF(A30&lt;&gt;"",IF(J30="Trial",", isTrial=true",IF(J30="Arena",", isArena=true", IF(J30="Monster",", isMonster=true",""))) &amp; IF(M30="true", CONCATENATE(", multiTrialSet=true"), ""),"")</f>
        <v/>
      </c>
      <c r="AQ30" s="27" t="str">
        <f>IF(C30&lt;&gt;"",CONCATENATE(" --",C30," / ",B30),"")</f>
        <v xml:space="preserve"> --Shadow of the Red Mountain / Schatten des Roten Berges</v>
      </c>
      <c r="AR30" s="27" t="str">
        <f>IF(A30&lt;&gt;"",IF(VALUE(Q30)&gt;0,CONCATENATE("[",A30,"] = true,        --",C30, " / ", B30), ""),"")</f>
        <v/>
      </c>
    </row>
    <row r="31" spans="1:44" hidden="1" x14ac:dyDescent="0.25">
      <c r="A31" s="13">
        <v>50</v>
      </c>
      <c r="B31" t="s">
        <v>1470</v>
      </c>
      <c r="C31" t="s">
        <v>1472</v>
      </c>
      <c r="D31" t="s">
        <v>1471</v>
      </c>
      <c r="G31" s="3">
        <f>A31</f>
        <v>50</v>
      </c>
      <c r="J31" t="s">
        <v>4280</v>
      </c>
      <c r="L31" t="s">
        <v>101</v>
      </c>
      <c r="M31" t="s">
        <v>101</v>
      </c>
      <c r="N31">
        <v>-1</v>
      </c>
      <c r="O31">
        <v>-1</v>
      </c>
      <c r="P31">
        <v>-1</v>
      </c>
      <c r="Q31">
        <v>0</v>
      </c>
      <c r="R31" s="3">
        <f>IF(S31&lt;&gt;"",VLOOKUP(S31,'ESO zone constants'!$E$2:$L$5000,8,FALSE),"")</f>
        <v>181</v>
      </c>
      <c r="S31" t="s">
        <v>172</v>
      </c>
      <c r="T31" s="24">
        <v>0</v>
      </c>
      <c r="U31" s="3" t="str">
        <f>VLOOKUP(T31,'LibSets constants'!$A$2:$B$16,2,FALSE)</f>
        <v>Included in base game</v>
      </c>
      <c r="X31" s="3" t="str">
        <f>IF(Y31&lt;&gt;"",VLOOKUP(Y31,'ESO zone constants'!$E$3:$L$5000,8,FALSE),"")</f>
        <v/>
      </c>
      <c r="AB31" s="3" t="str">
        <f>IF(AC31&lt;&gt;"",VLOOKUP(AC31,'ESO zone constants'!$E$3:$L$5000,8,FALSE),"")</f>
        <v/>
      </c>
      <c r="AF31" s="3" t="str">
        <f>IF(AG31&lt;&gt;"",VLOOKUP(AG31,'ESO zone constants'!$E$3:$L$5000,8,FALSE),"")</f>
        <v/>
      </c>
      <c r="AJ31" s="3" t="str">
        <f>IF(AK31&lt;&gt;"",VLOOKUP(AK31,'ESO zone constants'!$E$3:$L$5000,8,FALSE),"")</f>
        <v/>
      </c>
      <c r="AN31" s="27" t="str">
        <f>IF(A31&lt;&gt;"",CONCATENATE("[",A31,"] = {wayshrines={")&amp;IF(N31&lt;&gt;"",CONCATENATE(N31,","),"")&amp;IF(O31&lt;&gt;"",CONCATENATE(O31,","),"")&amp;IF(P31&lt;&gt;"",CONCATENATE(P31,","),"")&amp;CONCATENATE("}")&amp;IF(VALUE(Q31)&gt;0,CONCATENATE(", traitsNeeded=",Q31),"")&amp;CONCATENATE(", dlcId=",T31,),"")</f>
        <v>[50] = {wayshrines={-1,-1,-1,}, dlcId=0</v>
      </c>
      <c r="AO31" s="27" t="str">
        <f>IF(A31&lt;&gt;"",IF(R31&lt;&gt;"",CONCATENATE(", zoneIds={",R31),"")&amp;IF(X31&lt;&gt;"",CONCATENATE(",",X31),"")&amp;IF(AJ31&lt;&gt;"",CONCATENATE(",",AJ31),"")&amp;IF(R31&lt;&gt;"",CONCATENATE("}",""),"")&amp;IF(OR(L31="true",L31="false",L31&lt;&gt;""), CONCATENATE(", veteran=", L31), ""),"")</f>
        <v>, zoneIds={181}, veteran=false</v>
      </c>
      <c r="AP31" s="27" t="str">
        <f>IF(A31&lt;&gt;"",IF(J31="Trial",", isTrial=true",IF(J31="Arena",", isArena=true", IF(J31="Monster",", isMonster=true",""))) &amp; IF(M31="true", CONCATENATE(", multiTrialSet=true"), ""),"")</f>
        <v/>
      </c>
      <c r="AQ31" s="27" t="str">
        <f>IF(C31&lt;&gt;"",CONCATENATE(" --",C31," / ",B31),"")</f>
        <v xml:space="preserve"> --The Morag Tong / Morag Tong</v>
      </c>
      <c r="AR31" s="27" t="str">
        <f>IF(A31&lt;&gt;"",IF(VALUE(Q31)&gt;0,CONCATENATE("[",A31,"] = true,        --",C31, " / ", B31), ""),"")</f>
        <v/>
      </c>
    </row>
    <row r="32" spans="1:44" x14ac:dyDescent="0.25">
      <c r="A32" s="5">
        <v>51</v>
      </c>
      <c r="B32" t="s">
        <v>1473</v>
      </c>
      <c r="C32" t="s">
        <v>1475</v>
      </c>
      <c r="D32" t="s">
        <v>1474</v>
      </c>
      <c r="G32" s="3">
        <f>A32</f>
        <v>51</v>
      </c>
      <c r="J32" t="str">
        <f t="array" ref="J32">IF(VALUE(Q32)&gt;0,"Crafted",IF(OR(EXACT(A32,'LibSets constants'!#REF!)),"Monster",IF(OR(EXACT(A32,'LibSets constants'!#REF!)),"Trial",IF(OR(EXACT(A32,'LibSets constants'!#REF!)),"Arena",IF(OR(EXACT(A32,'LibSets constants'!#REF!)),"Overland","")))))</f>
        <v>Crafted</v>
      </c>
      <c r="L32" t="s">
        <v>101</v>
      </c>
      <c r="M32" t="s">
        <v>101</v>
      </c>
      <c r="N32">
        <v>34</v>
      </c>
      <c r="O32">
        <v>156</v>
      </c>
      <c r="P32">
        <v>118</v>
      </c>
      <c r="Q32">
        <v>6</v>
      </c>
      <c r="R32" s="3">
        <f>IF(S32&lt;&gt;"",VLOOKUP(S32,'ESO zone constants'!$E$2:$L$5000,8,FALSE),"")</f>
        <v>92</v>
      </c>
      <c r="S32" t="str">
        <f>VLOOKUP(N32,'ESO wayshrine node constants'!$A$2:$E$10002,5,FALSE)</f>
        <v>Bangkorai</v>
      </c>
      <c r="T32" s="24">
        <v>0</v>
      </c>
      <c r="U32" s="3" t="str">
        <f>VLOOKUP(T32,'LibSets constants'!$A$2:$B$16,2,FALSE)</f>
        <v>Included in base game</v>
      </c>
      <c r="V32" s="20" t="s">
        <v>2587</v>
      </c>
      <c r="W32" t="s">
        <v>4285</v>
      </c>
      <c r="X32" s="3">
        <f>IF(Y32&lt;&gt;"",VLOOKUP(Y32,'ESO zone constants'!$E$3:$L$5000,8,FALSE),"")</f>
        <v>382</v>
      </c>
      <c r="Y32" t="str">
        <f>VLOOKUP(O32,'ESO wayshrine node constants'!$A$2:$E$10002,5,FALSE)</f>
        <v>Reaper's March</v>
      </c>
      <c r="Z32" s="20" t="s">
        <v>2587</v>
      </c>
      <c r="AA32" t="s">
        <v>4285</v>
      </c>
      <c r="AB32" s="3">
        <f>IF(AC32&lt;&gt;"",VLOOKUP(AC32,'ESO zone constants'!$E$3:$L$5000,8,FALSE),"")</f>
        <v>103</v>
      </c>
      <c r="AC32" t="str">
        <f>VLOOKUP(P32,'ESO wayshrine node constants'!$A$2:$E$10002,5,FALSE)</f>
        <v>The Rift</v>
      </c>
      <c r="AD32" s="20" t="s">
        <v>2587</v>
      </c>
      <c r="AE32" t="s">
        <v>4285</v>
      </c>
      <c r="AF32" s="3" t="str">
        <f>IF(AG32&lt;&gt;"",VLOOKUP(AG32,'ESO zone constants'!$E$3:$L$5000,8,FALSE),"")</f>
        <v/>
      </c>
      <c r="AH32" s="20" t="s">
        <v>2587</v>
      </c>
      <c r="AI32" t="s">
        <v>4285</v>
      </c>
      <c r="AJ32" s="32" t="str">
        <f>IF(AK32&lt;&gt;"",VLOOKUP(AK32,'ESO zone constants'!$E$3:$L$1002,6,FALSE),"")</f>
        <v/>
      </c>
      <c r="AL32" s="20" t="s">
        <v>2587</v>
      </c>
      <c r="AM32" t="s">
        <v>4285</v>
      </c>
      <c r="AN32" s="27" t="str">
        <f>IF(A32&lt;&gt;"",CONCATENATE("[",A32,"] = {wayshrines={")&amp;IF(N32&lt;&gt;"",CONCATENATE(N32,","),"")&amp;IF(O32&lt;&gt;"",CONCATENATE(O32,","),"")&amp;IF(P32&lt;&gt;"",CONCATENATE(P32,","),"")&amp;CONCATENATE("}")&amp;IF(VALUE(Q32)&gt;0,CONCATENATE(", traitsNeeded=",Q32),"")&amp;CONCATENATE(", dlcId=",T32,),"")</f>
        <v>[51] = {wayshrines={34,156,118,}, traitsNeeded=6, dlcId=0</v>
      </c>
      <c r="AO32" s="27" t="str">
        <f>IF(A32&lt;&gt;"",IF(R32&lt;&gt;"",CONCATENATE(", zoneIds={",R32),"")&amp;IF(X32&lt;&gt;"",CONCATENATE(",",X32),"")&amp;IF(AJ32&lt;&gt;"",CONCATENATE(",",AJ32),"")&amp;IF(R32&lt;&gt;"",CONCATENATE("}",""),"")&amp;IF(OR(L32="true",L32="false",L32&lt;&gt;""), CONCATENATE(", veteran=", L32), ""),"")</f>
        <v>, zoneIds={92,382}, veteran=false</v>
      </c>
      <c r="AP32" s="27" t="str">
        <f>IF(A32&lt;&gt;"",IF(J32="Trial",", isTrial=true",IF(J32="Arena",", isArena=true", IF(J32="Monster",", isMonster=true",""))) &amp; IF(M32="true", CONCATENATE(", multiTrialSet=true"), ""),"")</f>
        <v/>
      </c>
      <c r="AQ32" s="27" t="str">
        <f>IF(C32&lt;&gt;"",CONCATENATE(" --",C32," / ",B32),"")</f>
        <v xml:space="preserve"> --Night Mother's Gaze / Blick der Mutter der Nacht</v>
      </c>
      <c r="AR32" s="27" t="str">
        <f>IF(A32&lt;&gt;"",IF(VALUE(Q32)&gt;0,CONCATENATE("[",A32,"] = true,        --",C32, " / ", B32), ""),"")</f>
        <v>[51] = true,        --Night Mother's Gaze / Blick der Mutter der Nacht</v>
      </c>
    </row>
    <row r="33" spans="1:44" hidden="1" x14ac:dyDescent="0.25">
      <c r="A33" s="13">
        <v>52</v>
      </c>
      <c r="B33" t="s">
        <v>1476</v>
      </c>
      <c r="C33" t="s">
        <v>1478</v>
      </c>
      <c r="D33" t="s">
        <v>1477</v>
      </c>
      <c r="G33" s="3">
        <f>A33</f>
        <v>52</v>
      </c>
      <c r="J33" t="s">
        <v>4280</v>
      </c>
      <c r="L33" t="s">
        <v>101</v>
      </c>
      <c r="M33" t="s">
        <v>101</v>
      </c>
      <c r="N33">
        <v>-1</v>
      </c>
      <c r="O33">
        <v>-1</v>
      </c>
      <c r="P33">
        <v>-1</v>
      </c>
      <c r="Q33">
        <v>0</v>
      </c>
      <c r="R33" s="3">
        <f>IF(S33&lt;&gt;"",VLOOKUP(S33,'ESO zone constants'!$E$2:$L$5000,8,FALSE),"")</f>
        <v>181</v>
      </c>
      <c r="S33" t="s">
        <v>172</v>
      </c>
      <c r="T33" s="24">
        <v>0</v>
      </c>
      <c r="U33" s="3" t="str">
        <f>VLOOKUP(T33,'LibSets constants'!$A$2:$B$16,2,FALSE)</f>
        <v>Included in base game</v>
      </c>
      <c r="X33" s="3" t="str">
        <f>IF(Y33&lt;&gt;"",VLOOKUP(Y33,'ESO zone constants'!$E$3:$L$5000,8,FALSE),"")</f>
        <v/>
      </c>
      <c r="AB33" s="3" t="str">
        <f>IF(AC33&lt;&gt;"",VLOOKUP(AC33,'ESO zone constants'!$E$3:$L$5000,8,FALSE),"")</f>
        <v/>
      </c>
      <c r="AF33" s="3" t="str">
        <f>IF(AG33&lt;&gt;"",VLOOKUP(AG33,'ESO zone constants'!$E$3:$L$5000,8,FALSE),"")</f>
        <v/>
      </c>
      <c r="AJ33" s="3" t="str">
        <f>IF(AK33&lt;&gt;"",VLOOKUP(AK33,'ESO zone constants'!$E$3:$L$5000,8,FALSE),"")</f>
        <v/>
      </c>
      <c r="AN33" s="27" t="str">
        <f>IF(A33&lt;&gt;"",CONCATENATE("[",A33,"] = {wayshrines={")&amp;IF(N33&lt;&gt;"",CONCATENATE(N33,","),"")&amp;IF(O33&lt;&gt;"",CONCATENATE(O33,","),"")&amp;IF(P33&lt;&gt;"",CONCATENATE(P33,","),"")&amp;CONCATENATE("}")&amp;IF(VALUE(Q33)&gt;0,CONCATENATE(", traitsNeeded=",Q33),"")&amp;CONCATENATE(", dlcId=",T33,),"")</f>
        <v>[52] = {wayshrines={-1,-1,-1,}, dlcId=0</v>
      </c>
      <c r="AO33" s="27" t="str">
        <f>IF(A33&lt;&gt;"",IF(R33&lt;&gt;"",CONCATENATE(", zoneIds={",R33),"")&amp;IF(X33&lt;&gt;"",CONCATENATE(",",X33),"")&amp;IF(AJ33&lt;&gt;"",CONCATENATE(",",AJ33),"")&amp;IF(R33&lt;&gt;"",CONCATENATE("}",""),"")&amp;IF(OR(L33="true",L33="false",L33&lt;&gt;""), CONCATENATE(", veteran=", L33), ""),"")</f>
        <v>, zoneIds={181}, veteran=false</v>
      </c>
      <c r="AP33" s="27" t="str">
        <f>IF(A33&lt;&gt;"",IF(J33="Trial",", isTrial=true",IF(J33="Arena",", isArena=true", IF(J33="Monster",", isMonster=true",""))) &amp; IF(M33="true", CONCATENATE(", multiTrialSet=true"), ""),"")</f>
        <v/>
      </c>
      <c r="AQ33" s="27" t="str">
        <f>IF(C33&lt;&gt;"",CONCATENATE(" --",C33," / ",B33),"")</f>
        <v xml:space="preserve"> --Beckoning Steel / Klingender Stahl</v>
      </c>
      <c r="AR33" s="27" t="str">
        <f>IF(A33&lt;&gt;"",IF(VALUE(Q33)&gt;0,CONCATENATE("[",A33,"] = true,        --",C33, " / ", B33), ""),"")</f>
        <v/>
      </c>
    </row>
    <row r="34" spans="1:44" hidden="1" x14ac:dyDescent="0.25">
      <c r="A34" s="13">
        <v>53</v>
      </c>
      <c r="B34" t="s">
        <v>1479</v>
      </c>
      <c r="C34" t="s">
        <v>1481</v>
      </c>
      <c r="D34" t="s">
        <v>1480</v>
      </c>
      <c r="G34" s="3">
        <f>A34</f>
        <v>53</v>
      </c>
      <c r="J34" t="s">
        <v>2551</v>
      </c>
      <c r="L34" t="s">
        <v>101</v>
      </c>
      <c r="M34" t="s">
        <v>101</v>
      </c>
      <c r="N34">
        <v>-1</v>
      </c>
      <c r="O34">
        <v>-1</v>
      </c>
      <c r="P34">
        <v>-1</v>
      </c>
      <c r="Q34">
        <v>0</v>
      </c>
      <c r="R34" s="3">
        <f>IF(S34&lt;&gt;"",VLOOKUP(S34,'ESO zone constants'!$E$2:$L$5000,8,FALSE),"")</f>
        <v>449</v>
      </c>
      <c r="S34" t="s">
        <v>48</v>
      </c>
      <c r="T34" s="24">
        <v>0</v>
      </c>
      <c r="U34" s="3" t="str">
        <f>VLOOKUP(T34,'LibSets constants'!$A$2:$B$16,2,FALSE)</f>
        <v>Included in base game</v>
      </c>
      <c r="X34" s="3" t="str">
        <f>IF(Y34&lt;&gt;"",VLOOKUP(Y34,'ESO zone constants'!$E$3:$L$5000,8,FALSE),"")</f>
        <v/>
      </c>
      <c r="AB34" s="3" t="str">
        <f>IF(AC34&lt;&gt;"",VLOOKUP(AC34,'ESO zone constants'!$E$3:$L$5000,8,FALSE),"")</f>
        <v/>
      </c>
      <c r="AF34" s="3" t="str">
        <f>IF(AG34&lt;&gt;"",VLOOKUP(AG34,'ESO zone constants'!$E$3:$L$5000,8,FALSE),"")</f>
        <v/>
      </c>
      <c r="AJ34" s="3" t="str">
        <f>IF(AK34&lt;&gt;"",VLOOKUP(AK34,'ESO zone constants'!$E$3:$L$1002,6,FALSE),"")</f>
        <v/>
      </c>
      <c r="AN34" s="27" t="str">
        <f>IF(A34&lt;&gt;"",CONCATENATE("[",A34,"] = {wayshrines={")&amp;IF(N34&lt;&gt;"",CONCATENATE(N34,","),"")&amp;IF(O34&lt;&gt;"",CONCATENATE(O34,","),"")&amp;IF(P34&lt;&gt;"",CONCATENATE(P34,","),"")&amp;CONCATENATE("}")&amp;IF(VALUE(Q34)&gt;0,CONCATENATE(", traitsNeeded=",Q34),"")&amp;CONCATENATE(", dlcId=",T34,),"")</f>
        <v>[53] = {wayshrines={-1,-1,-1,}, dlcId=0</v>
      </c>
      <c r="AO34" s="27" t="str">
        <f>IF(A34&lt;&gt;"",IF(R34&lt;&gt;"",CONCATENATE(", zoneIds={",R34),"")&amp;IF(X34&lt;&gt;"",CONCATENATE(",",X34),"")&amp;IF(AJ34&lt;&gt;"",CONCATENATE(",",AJ34),"")&amp;IF(R34&lt;&gt;"",CONCATENATE("}",""),"")&amp;IF(OR(L34="true",L34="false",L34&lt;&gt;""), CONCATENATE(", veteran=", L34), ""),"")</f>
        <v>, zoneIds={449}, veteran=false</v>
      </c>
      <c r="AP34" s="27" t="str">
        <f>IF(A34&lt;&gt;"",IF(J34="Trial",", isTrial=true",IF(J34="Arena",", isArena=true", IF(J34="Monster",", isMonster=true",""))) &amp; IF(M34="true", CONCATENATE(", multiTrialSet=true"), ""),"")</f>
        <v/>
      </c>
      <c r="AQ34" s="27" t="str">
        <f>IF(C34&lt;&gt;"",CONCATENATE(" --",C34," / ",B34),"")</f>
        <v xml:space="preserve"> --The Ice Furnace / Eisschmiede</v>
      </c>
      <c r="AR34" s="27" t="str">
        <f>IF(A34&lt;&gt;"",IF(VALUE(Q34)&gt;0,CONCATENATE("[",A34,"] = true,        --",C34, " / ", B34), ""),"")</f>
        <v/>
      </c>
    </row>
    <row r="35" spans="1:44" x14ac:dyDescent="0.25">
      <c r="A35" s="5">
        <v>54</v>
      </c>
      <c r="B35" t="s">
        <v>1482</v>
      </c>
      <c r="C35" t="s">
        <v>1484</v>
      </c>
      <c r="D35" t="s">
        <v>1483</v>
      </c>
      <c r="G35" s="3">
        <f>A35</f>
        <v>54</v>
      </c>
      <c r="J35" t="str">
        <f t="array" ref="J35">IF(VALUE(Q35)&gt;0,"Crafted",IF(OR(EXACT(A35,'LibSets constants'!#REF!)),"Monster",IF(OR(EXACT(A35,'LibSets constants'!#REF!)),"Trial",IF(OR(EXACT(A35,'LibSets constants'!#REF!)),"Arena",IF(OR(EXACT(A35,'LibSets constants'!#REF!)),"Overland","")))))</f>
        <v>Crafted</v>
      </c>
      <c r="L35" t="s">
        <v>101</v>
      </c>
      <c r="M35" t="s">
        <v>101</v>
      </c>
      <c r="N35">
        <v>7</v>
      </c>
      <c r="O35">
        <v>175</v>
      </c>
      <c r="P35">
        <v>77</v>
      </c>
      <c r="Q35">
        <v>2</v>
      </c>
      <c r="R35" s="3">
        <f>IF(S35&lt;&gt;"",VLOOKUP(S35,'ESO zone constants'!$E$2:$L$5000,8,FALSE),"")</f>
        <v>3</v>
      </c>
      <c r="S35" t="str">
        <f>VLOOKUP(N35,'ESO wayshrine node constants'!$A$2:$E$10002,5,FALSE)</f>
        <v>Glenumbra</v>
      </c>
      <c r="T35" s="24">
        <v>0</v>
      </c>
      <c r="U35" s="3" t="str">
        <f>VLOOKUP(T35,'LibSets constants'!$A$2:$B$16,2,FALSE)</f>
        <v>Included in base game</v>
      </c>
      <c r="V35" s="20" t="s">
        <v>2587</v>
      </c>
      <c r="W35" t="s">
        <v>4285</v>
      </c>
      <c r="X35" s="3">
        <f>IF(Y35&lt;&gt;"",VLOOKUP(Y35,'ESO zone constants'!$E$3:$L$5000,8,FALSE),"")</f>
        <v>381</v>
      </c>
      <c r="Y35" t="str">
        <f>VLOOKUP(O35,'ESO wayshrine node constants'!$A$2:$E$10002,5,FALSE)</f>
        <v>Auridon</v>
      </c>
      <c r="Z35" s="20" t="s">
        <v>2587</v>
      </c>
      <c r="AA35" t="s">
        <v>4285</v>
      </c>
      <c r="AB35" s="3">
        <f>IF(AC35&lt;&gt;"",VLOOKUP(AC35,'ESO zone constants'!$E$3:$L$5000,8,FALSE),"")</f>
        <v>41</v>
      </c>
      <c r="AC35" t="str">
        <f>VLOOKUP(P35,'ESO wayshrine node constants'!$A$2:$E$10002,5,FALSE)</f>
        <v>Stonefalls</v>
      </c>
      <c r="AD35" s="20" t="s">
        <v>2587</v>
      </c>
      <c r="AE35" t="s">
        <v>4285</v>
      </c>
      <c r="AF35" s="3" t="str">
        <f>IF(AG35&lt;&gt;"",VLOOKUP(AG35,'ESO zone constants'!$E$3:$L$5000,8,FALSE),"")</f>
        <v/>
      </c>
      <c r="AH35" s="20" t="s">
        <v>2587</v>
      </c>
      <c r="AI35" t="s">
        <v>4285</v>
      </c>
      <c r="AJ35" s="3" t="str">
        <f>IF(AK35&lt;&gt;"",VLOOKUP(AK35,'ESO zone constants'!$E$3:$L$5000,8,FALSE),"")</f>
        <v/>
      </c>
      <c r="AL35" s="20" t="s">
        <v>2587</v>
      </c>
      <c r="AM35" t="s">
        <v>4285</v>
      </c>
      <c r="AN35" s="27" t="str">
        <f>IF(A35&lt;&gt;"",CONCATENATE("[",A35,"] = {wayshrines={")&amp;IF(N35&lt;&gt;"",CONCATENATE(N35,","),"")&amp;IF(O35&lt;&gt;"",CONCATENATE(O35,","),"")&amp;IF(P35&lt;&gt;"",CONCATENATE(P35,","),"")&amp;CONCATENATE("}")&amp;IF(VALUE(Q35)&gt;0,CONCATENATE(", traitsNeeded=",Q35),"")&amp;CONCATENATE(", dlcId=",T35,),"")</f>
        <v>[54] = {wayshrines={7,175,77,}, traitsNeeded=2, dlcId=0</v>
      </c>
      <c r="AO35" s="27" t="str">
        <f>IF(A35&lt;&gt;"",IF(R35&lt;&gt;"",CONCATENATE(", zoneIds={",R35),"")&amp;IF(X35&lt;&gt;"",CONCATENATE(",",X35),"")&amp;IF(AJ35&lt;&gt;"",CONCATENATE(",",AJ35),"")&amp;IF(R35&lt;&gt;"",CONCATENATE("}",""),"")&amp;IF(OR(L35="true",L35="false",L35&lt;&gt;""), CONCATENATE(", veteran=", L35), ""),"")</f>
        <v>, zoneIds={3,381}, veteran=false</v>
      </c>
      <c r="AP35" s="27" t="str">
        <f>IF(A35&lt;&gt;"",IF(J35="Trial",", isTrial=true",IF(J35="Arena",", isArena=true", IF(J35="Monster",", isMonster=true",""))) &amp; IF(M35="true", CONCATENATE(", multiTrialSet=true"), ""),"")</f>
        <v/>
      </c>
      <c r="AQ35" s="27" t="str">
        <f>IF(C35&lt;&gt;"",CONCATENATE(" --",C35," / ",B35),"")</f>
        <v xml:space="preserve"> --Ashen Grip / Aschengriff</v>
      </c>
      <c r="AR35" s="27" t="str">
        <f>IF(A35&lt;&gt;"",IF(VALUE(Q35)&gt;0,CONCATENATE("[",A35,"] = true,        --",C35, " / ", B35), ""),"")</f>
        <v>[54] = true,        --Ashen Grip / Aschengriff</v>
      </c>
    </row>
    <row r="36" spans="1:44" hidden="1" x14ac:dyDescent="0.25">
      <c r="A36" s="13">
        <v>55</v>
      </c>
      <c r="B36" t="s">
        <v>1485</v>
      </c>
      <c r="C36" t="s">
        <v>1487</v>
      </c>
      <c r="D36" t="s">
        <v>1486</v>
      </c>
      <c r="G36" s="3">
        <f>A36</f>
        <v>55</v>
      </c>
      <c r="J36" t="s">
        <v>2551</v>
      </c>
      <c r="L36" t="s">
        <v>101</v>
      </c>
      <c r="M36" t="s">
        <v>101</v>
      </c>
      <c r="N36">
        <v>-1</v>
      </c>
      <c r="O36">
        <v>-1</v>
      </c>
      <c r="P36">
        <v>-1</v>
      </c>
      <c r="Q36">
        <v>0</v>
      </c>
      <c r="R36" s="3">
        <f>IF(S36&lt;&gt;"",VLOOKUP(S36,'ESO zone constants'!$E$2:$L$5000,8,FALSE),"")</f>
        <v>144</v>
      </c>
      <c r="S36" t="s">
        <v>66</v>
      </c>
      <c r="T36" s="24">
        <v>0</v>
      </c>
      <c r="U36" s="3" t="str">
        <f>VLOOKUP(T36,'LibSets constants'!$A$2:$B$16,2,FALSE)</f>
        <v>Included in base game</v>
      </c>
      <c r="X36" s="3">
        <f>IF(Y36&lt;&gt;"",VLOOKUP(Y36,'ESO zone constants'!$E$3:$L$5000,8,FALSE),"")</f>
        <v>936</v>
      </c>
      <c r="Y36" t="s">
        <v>42</v>
      </c>
      <c r="AB36" s="3" t="str">
        <f>IF(AC36&lt;&gt;"",VLOOKUP(AC36,'ESO zone constants'!$E$3:$L$5000,8,FALSE),"")</f>
        <v/>
      </c>
      <c r="AF36" s="3" t="str">
        <f>IF(AG36&lt;&gt;"",VLOOKUP(AG36,'ESO zone constants'!$E$3:$L$5000,8,FALSE),"")</f>
        <v/>
      </c>
      <c r="AJ36" s="3" t="str">
        <f>IF(AK36&lt;&gt;"",VLOOKUP(AK36,'ESO zone constants'!$E$3:$L$1002,6,FALSE),"")</f>
        <v/>
      </c>
      <c r="AN36" s="27" t="str">
        <f>IF(A36&lt;&gt;"",CONCATENATE("[",A36,"] = {wayshrines={")&amp;IF(N36&lt;&gt;"",CONCATENATE(N36,","),"")&amp;IF(O36&lt;&gt;"",CONCATENATE(O36,","),"")&amp;IF(P36&lt;&gt;"",CONCATENATE(P36,","),"")&amp;CONCATENATE("}")&amp;IF(VALUE(Q36)&gt;0,CONCATENATE(", traitsNeeded=",Q36),"")&amp;CONCATENATE(", dlcId=",T36,),"")</f>
        <v>[55] = {wayshrines={-1,-1,-1,}, dlcId=0</v>
      </c>
      <c r="AO36" s="27" t="str">
        <f>IF(A36&lt;&gt;"",IF(R36&lt;&gt;"",CONCATENATE(", zoneIds={",R36),"")&amp;IF(X36&lt;&gt;"",CONCATENATE(",",X36),"")&amp;IF(AJ36&lt;&gt;"",CONCATENATE(",",AJ36),"")&amp;IF(R36&lt;&gt;"",CONCATENATE("}",""),"")&amp;IF(OR(L36="true",L36="false",L36&lt;&gt;""), CONCATENATE(", veteran=", L36), ""),"")</f>
        <v>, zoneIds={144,936}, veteran=false</v>
      </c>
      <c r="AP36" s="27" t="str">
        <f>IF(A36&lt;&gt;"",IF(J36="Trial",", isTrial=true",IF(J36="Arena",", isArena=true", IF(J36="Monster",", isMonster=true",""))) &amp; IF(M36="true", CONCATENATE(", multiTrialSet=true"), ""),"")</f>
        <v/>
      </c>
      <c r="AQ36" s="27" t="str">
        <f>IF(C36&lt;&gt;"",CONCATENATE(" --",C36," / ",B36),"")</f>
        <v xml:space="preserve"> --Prayer Shawl / Gebetstuch</v>
      </c>
      <c r="AR36" s="27" t="str">
        <f>IF(A36&lt;&gt;"",IF(VALUE(Q36)&gt;0,CONCATENATE("[",A36,"] = true,        --",C36, " / ", B36), ""),"")</f>
        <v/>
      </c>
    </row>
    <row r="37" spans="1:44" hidden="1" x14ac:dyDescent="0.25">
      <c r="A37" s="13">
        <v>56</v>
      </c>
      <c r="B37" t="s">
        <v>1488</v>
      </c>
      <c r="C37" t="s">
        <v>1490</v>
      </c>
      <c r="D37" t="s">
        <v>1489</v>
      </c>
      <c r="G37" s="3">
        <f>A37</f>
        <v>56</v>
      </c>
      <c r="J37" t="s">
        <v>2536</v>
      </c>
      <c r="L37" t="s">
        <v>101</v>
      </c>
      <c r="M37" t="s">
        <v>101</v>
      </c>
      <c r="N37">
        <v>-1</v>
      </c>
      <c r="O37">
        <v>-1</v>
      </c>
      <c r="P37">
        <v>-1</v>
      </c>
      <c r="Q37">
        <v>0</v>
      </c>
      <c r="R37" s="3">
        <f>IF(S37&lt;&gt;"",VLOOKUP(S37,'ESO zone constants'!$E$2:$L$5000,8,FALSE),"")</f>
        <v>101</v>
      </c>
      <c r="S37" t="s">
        <v>157</v>
      </c>
      <c r="T37" s="24">
        <v>0</v>
      </c>
      <c r="U37" s="3" t="str">
        <f>VLOOKUP(T37,'LibSets constants'!$A$2:$B$16,2,FALSE)</f>
        <v>Included in base game</v>
      </c>
      <c r="X37" s="3" t="str">
        <f>IF(Y37&lt;&gt;"",VLOOKUP(Y37,'ESO zone constants'!$E$3:$L$5000,8,FALSE),"")</f>
        <v/>
      </c>
      <c r="AB37" s="3" t="str">
        <f>IF(AC37&lt;&gt;"",VLOOKUP(AC37,'ESO zone constants'!$E$3:$L$5000,8,FALSE),"")</f>
        <v/>
      </c>
      <c r="AF37" s="3" t="str">
        <f>IF(AG37&lt;&gt;"",VLOOKUP(AG37,'ESO zone constants'!$E$3:$L$5000,8,FALSE),"")</f>
        <v/>
      </c>
      <c r="AJ37" s="3" t="str">
        <f>IF(AK37&lt;&gt;"",VLOOKUP(AK37,'ESO zone constants'!$E$3:$L$1002,6,FALSE),"")</f>
        <v/>
      </c>
      <c r="AN37" s="27" t="str">
        <f>IF(A37&lt;&gt;"",CONCATENATE("[",A37,"] = {wayshrines={")&amp;IF(N37&lt;&gt;"",CONCATENATE(N37,","),"")&amp;IF(O37&lt;&gt;"",CONCATENATE(O37,","),"")&amp;IF(P37&lt;&gt;"",CONCATENATE(P37,","),"")&amp;CONCATENATE("}")&amp;IF(VALUE(Q37)&gt;0,CONCATENATE(", traitsNeeded=",Q37),"")&amp;CONCATENATE(", dlcId=",T37,),"")</f>
        <v>[56] = {wayshrines={-1,-1,-1,}, dlcId=0</v>
      </c>
      <c r="AO37" s="27" t="str">
        <f>IF(A37&lt;&gt;"",IF(R37&lt;&gt;"",CONCATENATE(", zoneIds={",R37),"")&amp;IF(X37&lt;&gt;"",CONCATENATE(",",X37),"")&amp;IF(AJ37&lt;&gt;"",CONCATENATE(",",AJ37),"")&amp;IF(R37&lt;&gt;"",CONCATENATE("}",""),"")&amp;IF(OR(L37="true",L37="false",L37&lt;&gt;""), CONCATENATE(", veteran=", L37), ""),"")</f>
        <v>, zoneIds={101}, veteran=false</v>
      </c>
      <c r="AP37" s="27" t="str">
        <f>IF(A37&lt;&gt;"",IF(J37="Trial",", isTrial=true",IF(J37="Arena",", isArena=true", IF(J37="Monster",", isMonster=true",""))) &amp; IF(M37="true", CONCATENATE(", multiTrialSet=true"), ""),"")</f>
        <v/>
      </c>
      <c r="AQ37" s="27" t="str">
        <f>IF(C37&lt;&gt;"",CONCATENATE(" --",C37," / ",B37),"")</f>
        <v xml:space="preserve"> --Stendarr's Embrace / Stendarrs Umarmung</v>
      </c>
      <c r="AR37" s="27" t="str">
        <f>IF(A37&lt;&gt;"",IF(VALUE(Q37)&gt;0,CONCATENATE("[",A37,"] = true,        --",C37, " / ", B37), ""),"")</f>
        <v/>
      </c>
    </row>
    <row r="38" spans="1:44" hidden="1" x14ac:dyDescent="0.25">
      <c r="A38" s="13">
        <v>57</v>
      </c>
      <c r="B38" t="s">
        <v>1491</v>
      </c>
      <c r="C38" t="s">
        <v>1493</v>
      </c>
      <c r="D38" t="s">
        <v>1492</v>
      </c>
      <c r="G38" s="3">
        <f>A38</f>
        <v>57</v>
      </c>
      <c r="J38" t="s">
        <v>2536</v>
      </c>
      <c r="L38" t="s">
        <v>101</v>
      </c>
      <c r="M38" t="s">
        <v>101</v>
      </c>
      <c r="N38">
        <v>-1</v>
      </c>
      <c r="O38">
        <v>-1</v>
      </c>
      <c r="P38">
        <v>-1</v>
      </c>
      <c r="Q38">
        <v>0</v>
      </c>
      <c r="R38" s="3">
        <f>IF(S38&lt;&gt;"",VLOOKUP(S38,'ESO zone constants'!$E$2:$L$5000,8,FALSE),"")</f>
        <v>383</v>
      </c>
      <c r="S38" t="s">
        <v>313</v>
      </c>
      <c r="T38" s="24">
        <v>0</v>
      </c>
      <c r="U38" s="3" t="str">
        <f>VLOOKUP(T38,'LibSets constants'!$A$2:$B$16,2,FALSE)</f>
        <v>Included in base game</v>
      </c>
      <c r="X38" s="3" t="str">
        <f>IF(Y38&lt;&gt;"",VLOOKUP(Y38,'ESO zone constants'!$E$3:$L$5000,8,FALSE),"")</f>
        <v/>
      </c>
      <c r="AB38" s="3" t="str">
        <f>IF(AC38&lt;&gt;"",VLOOKUP(AC38,'ESO zone constants'!$E$3:$L$5000,8,FALSE),"")</f>
        <v/>
      </c>
      <c r="AF38" s="3" t="str">
        <f>IF(AG38&lt;&gt;"",VLOOKUP(AG38,'ESO zone constants'!$E$3:$L$5000,8,FALSE),"")</f>
        <v/>
      </c>
      <c r="AJ38" s="3" t="str">
        <f>IF(AK38&lt;&gt;"",VLOOKUP(AK38,'ESO zone constants'!$E$3:$L$1002,6,FALSE),"")</f>
        <v/>
      </c>
      <c r="AN38" s="27" t="str">
        <f>IF(A38&lt;&gt;"",CONCATENATE("[",A38,"] = {wayshrines={")&amp;IF(N38&lt;&gt;"",CONCATENATE(N38,","),"")&amp;IF(O38&lt;&gt;"",CONCATENATE(O38,","),"")&amp;IF(P38&lt;&gt;"",CONCATENATE(P38,","),"")&amp;CONCATENATE("}")&amp;IF(VALUE(Q38)&gt;0,CONCATENATE(", traitsNeeded=",Q38),"")&amp;CONCATENATE(", dlcId=",T38,),"")</f>
        <v>[57] = {wayshrines={-1,-1,-1,}, dlcId=0</v>
      </c>
      <c r="AO38" s="27" t="str">
        <f>IF(A38&lt;&gt;"",IF(R38&lt;&gt;"",CONCATENATE(", zoneIds={",R38),"")&amp;IF(X38&lt;&gt;"",CONCATENATE(",",X38),"")&amp;IF(AJ38&lt;&gt;"",CONCATENATE(",",AJ38),"")&amp;IF(R38&lt;&gt;"",CONCATENATE("}",""),"")&amp;IF(OR(L38="true",L38="false",L38&lt;&gt;""), CONCATENATE(", veteran=", L38), ""),"")</f>
        <v>, zoneIds={383}, veteran=false</v>
      </c>
      <c r="AP38" s="27" t="str">
        <f>IF(A38&lt;&gt;"",IF(J38="Trial",", isTrial=true",IF(J38="Arena",", isArena=true", IF(J38="Monster",", isMonster=true",""))) &amp; IF(M38="true", CONCATENATE(", multiTrialSet=true"), ""),"")</f>
        <v/>
      </c>
      <c r="AQ38" s="27" t="str">
        <f>IF(C38&lt;&gt;"",CONCATENATE(" --",C38," / ",B38),"")</f>
        <v xml:space="preserve"> --Syrabane's Grip / Syrabanns Griff</v>
      </c>
      <c r="AR38" s="27" t="str">
        <f>IF(A38&lt;&gt;"",IF(VALUE(Q38)&gt;0,CONCATENATE("[",A38,"] = true,        --",C38, " / ", B38), ""),"")</f>
        <v/>
      </c>
    </row>
    <row r="39" spans="1:44" hidden="1" x14ac:dyDescent="0.25">
      <c r="A39" s="13">
        <v>58</v>
      </c>
      <c r="B39" t="s">
        <v>1494</v>
      </c>
      <c r="C39" t="s">
        <v>1496</v>
      </c>
      <c r="D39" t="s">
        <v>1495</v>
      </c>
      <c r="G39" s="3">
        <f>A39</f>
        <v>58</v>
      </c>
      <c r="J39" t="s">
        <v>2536</v>
      </c>
      <c r="L39" t="s">
        <v>101</v>
      </c>
      <c r="M39" t="s">
        <v>101</v>
      </c>
      <c r="N39">
        <v>-1</v>
      </c>
      <c r="O39">
        <v>-1</v>
      </c>
      <c r="P39">
        <v>-1</v>
      </c>
      <c r="Q39">
        <v>0</v>
      </c>
      <c r="R39" s="3">
        <f>IF(S39&lt;&gt;"",VLOOKUP(S39,'ESO zone constants'!$E$2:$L$5000,8,FALSE),"")</f>
        <v>3</v>
      </c>
      <c r="S39" t="s">
        <v>150</v>
      </c>
      <c r="T39" s="24">
        <v>0</v>
      </c>
      <c r="U39" s="3" t="str">
        <f>VLOOKUP(T39,'LibSets constants'!$A$2:$B$16,2,FALSE)</f>
        <v>Included in base game</v>
      </c>
      <c r="X39" s="3" t="str">
        <f>IF(Y39&lt;&gt;"",VLOOKUP(Y39,'ESO zone constants'!$E$3:$L$5000,8,FALSE),"")</f>
        <v/>
      </c>
      <c r="AB39" s="3" t="str">
        <f>IF(AC39&lt;&gt;"",VLOOKUP(AC39,'ESO zone constants'!$E$3:$L$5000,8,FALSE),"")</f>
        <v/>
      </c>
      <c r="AF39" s="3" t="str">
        <f>IF(AG39&lt;&gt;"",VLOOKUP(AG39,'ESO zone constants'!$E$3:$L$5000,8,FALSE),"")</f>
        <v/>
      </c>
      <c r="AJ39" s="32" t="str">
        <f>IF(AK39&lt;&gt;"",VLOOKUP(AK39,'ESO zone constants'!$E$3:$L$1002,6,FALSE),"")</f>
        <v/>
      </c>
      <c r="AN39" s="27" t="str">
        <f>IF(A39&lt;&gt;"",CONCATENATE("[",A39,"] = {wayshrines={")&amp;IF(N39&lt;&gt;"",CONCATENATE(N39,","),"")&amp;IF(O39&lt;&gt;"",CONCATENATE(O39,","),"")&amp;IF(P39&lt;&gt;"",CONCATENATE(P39,","),"")&amp;CONCATENATE("}")&amp;IF(VALUE(Q39)&gt;0,CONCATENATE(", traitsNeeded=",Q39),"")&amp;CONCATENATE(", dlcId=",T39,),"")</f>
        <v>[58] = {wayshrines={-1,-1,-1,}, dlcId=0</v>
      </c>
      <c r="AO39" s="27" t="str">
        <f>IF(A39&lt;&gt;"",IF(R39&lt;&gt;"",CONCATENATE(", zoneIds={",R39),"")&amp;IF(X39&lt;&gt;"",CONCATENATE(",",X39),"")&amp;IF(AJ39&lt;&gt;"",CONCATENATE(",",AJ39),"")&amp;IF(R39&lt;&gt;"",CONCATENATE("}",""),"")&amp;IF(OR(L39="true",L39="false",L39&lt;&gt;""), CONCATENATE(", veteran=", L39), ""),"")</f>
        <v>, zoneIds={3}, veteran=false</v>
      </c>
      <c r="AP39" s="27" t="str">
        <f>IF(A39&lt;&gt;"",IF(J39="Trial",", isTrial=true",IF(J39="Arena",", isArena=true", IF(J39="Monster",", isMonster=true",""))) &amp; IF(M39="true", CONCATENATE(", multiTrialSet=true"), ""),"")</f>
        <v/>
      </c>
      <c r="AQ39" s="27" t="str">
        <f>IF(C39&lt;&gt;"",CONCATENATE(" --",C39," / ",B39),"")</f>
        <v xml:space="preserve"> --Hide of the Werewolf / Fell des Werwolfs</v>
      </c>
      <c r="AR39" s="27" t="str">
        <f>IF(A39&lt;&gt;"",IF(VALUE(Q39)&gt;0,CONCATENATE("[",A39,"] = true,        --",C39, " / ", B39), ""),"")</f>
        <v/>
      </c>
    </row>
    <row r="40" spans="1:44" hidden="1" x14ac:dyDescent="0.25">
      <c r="A40" s="13">
        <v>59</v>
      </c>
      <c r="B40" t="s">
        <v>1497</v>
      </c>
      <c r="C40" t="s">
        <v>1499</v>
      </c>
      <c r="D40" t="s">
        <v>1498</v>
      </c>
      <c r="G40" s="3">
        <f>A40</f>
        <v>59</v>
      </c>
      <c r="J40" t="s">
        <v>4280</v>
      </c>
      <c r="L40" t="s">
        <v>101</v>
      </c>
      <c r="M40" t="s">
        <v>101</v>
      </c>
      <c r="N40">
        <v>-1</v>
      </c>
      <c r="O40">
        <v>-1</v>
      </c>
      <c r="P40">
        <v>-1</v>
      </c>
      <c r="Q40">
        <v>0</v>
      </c>
      <c r="R40" s="3">
        <f>IF(S40&lt;&gt;"",VLOOKUP(S40,'ESO zone constants'!$E$2:$L$5000,8,FALSE),"")</f>
        <v>181</v>
      </c>
      <c r="S40" t="s">
        <v>172</v>
      </c>
      <c r="T40" s="24">
        <v>0</v>
      </c>
      <c r="U40" s="3" t="str">
        <f>VLOOKUP(T40,'LibSets constants'!$A$2:$B$16,2,FALSE)</f>
        <v>Included in base game</v>
      </c>
      <c r="X40" s="3" t="str">
        <f>IF(Y40&lt;&gt;"",VLOOKUP(Y40,'ESO zone constants'!$E$3:$L$5000,8,FALSE),"")</f>
        <v/>
      </c>
      <c r="AB40" s="3" t="str">
        <f>IF(AC40&lt;&gt;"",VLOOKUP(AC40,'ESO zone constants'!$E$3:$L$5000,8,FALSE),"")</f>
        <v/>
      </c>
      <c r="AF40" s="3" t="str">
        <f>IF(AG40&lt;&gt;"",VLOOKUP(AG40,'ESO zone constants'!$E$3:$L$5000,8,FALSE),"")</f>
        <v/>
      </c>
      <c r="AJ40" s="3" t="str">
        <f>IF(AK40&lt;&gt;"",VLOOKUP(AK40,'ESO zone constants'!$E$3:$L$5000,8,FALSE),"")</f>
        <v/>
      </c>
      <c r="AN40" s="27" t="str">
        <f>IF(A40&lt;&gt;"",CONCATENATE("[",A40,"] = {wayshrines={")&amp;IF(N40&lt;&gt;"",CONCATENATE(N40,","),"")&amp;IF(O40&lt;&gt;"",CONCATENATE(O40,","),"")&amp;IF(P40&lt;&gt;"",CONCATENATE(P40,","),"")&amp;CONCATENATE("}")&amp;IF(VALUE(Q40)&gt;0,CONCATENATE(", traitsNeeded=",Q40),"")&amp;CONCATENATE(", dlcId=",T40,),"")</f>
        <v>[59] = {wayshrines={-1,-1,-1,}, dlcId=0</v>
      </c>
      <c r="AO40" s="27" t="str">
        <f>IF(A40&lt;&gt;"",IF(R40&lt;&gt;"",CONCATENATE(", zoneIds={",R40),"")&amp;IF(X40&lt;&gt;"",CONCATENATE(",",X40),"")&amp;IF(AJ40&lt;&gt;"",CONCATENATE(",",AJ40),"")&amp;IF(R40&lt;&gt;"",CONCATENATE("}",""),"")&amp;IF(OR(L40="true",L40="false",L40&lt;&gt;""), CONCATENATE(", veteran=", L40), ""),"")</f>
        <v>, zoneIds={181}, veteran=false</v>
      </c>
      <c r="AP40" s="27" t="str">
        <f>IF(A40&lt;&gt;"",IF(J41="Trial",", isTrial=true",IF(J41="Arena",", isArena=true", IF(J41="Monster",", isMonster=true",""))) &amp; IF(M40="true", CONCATENATE(", multiTrialSet=true"), ""),"")</f>
        <v/>
      </c>
      <c r="AQ40" s="27" t="str">
        <f>IF(C40&lt;&gt;"",CONCATENATE(" --",C40," / ",B40),"")</f>
        <v xml:space="preserve"> --Kyne's Kiss / Kynes Kuss</v>
      </c>
      <c r="AR40" s="27" t="str">
        <f>IF(A40&lt;&gt;"",IF(VALUE(Q40)&gt;0,CONCATENATE("[",A40,"] = true,        --",C40, " / ", B40), ""),"")</f>
        <v/>
      </c>
    </row>
    <row r="41" spans="1:44" hidden="1" x14ac:dyDescent="0.25">
      <c r="A41" s="13">
        <v>60</v>
      </c>
      <c r="B41" t="s">
        <v>1500</v>
      </c>
      <c r="C41" t="s">
        <v>1502</v>
      </c>
      <c r="D41" t="s">
        <v>1501</v>
      </c>
      <c r="G41" s="3">
        <f>A41</f>
        <v>60</v>
      </c>
      <c r="J41" t="s">
        <v>2536</v>
      </c>
      <c r="L41" t="s">
        <v>101</v>
      </c>
      <c r="M41" t="s">
        <v>101</v>
      </c>
      <c r="N41">
        <v>-1</v>
      </c>
      <c r="O41">
        <v>-1</v>
      </c>
      <c r="P41">
        <v>-1</v>
      </c>
      <c r="Q41">
        <v>0</v>
      </c>
      <c r="R41" s="3">
        <f>IF(S41&lt;&gt;"",VLOOKUP(S41,'ESO zone constants'!$E$2:$L$5000,8,FALSE),"")</f>
        <v>20</v>
      </c>
      <c r="S41" t="s">
        <v>152</v>
      </c>
      <c r="T41" s="24">
        <v>0</v>
      </c>
      <c r="U41" s="3" t="str">
        <f>VLOOKUP(T41,'LibSets constants'!$A$2:$B$16,2,FALSE)</f>
        <v>Included in base game</v>
      </c>
      <c r="X41" s="3" t="str">
        <f>IF(Y41&lt;&gt;"",VLOOKUP(Y41,'ESO zone constants'!$E$3:$L$5000,8,FALSE),"")</f>
        <v/>
      </c>
      <c r="AB41" s="3" t="str">
        <f>IF(AC41&lt;&gt;"",VLOOKUP(AC41,'ESO zone constants'!$E$3:$L$5000,8,FALSE),"")</f>
        <v/>
      </c>
      <c r="AF41" s="3" t="str">
        <f>IF(AG41&lt;&gt;"",VLOOKUP(AG41,'ESO zone constants'!$E$3:$L$5000,8,FALSE),"")</f>
        <v/>
      </c>
      <c r="AJ41" s="3" t="str">
        <f>IF(AK41&lt;&gt;"",VLOOKUP(AK41,'ESO zone constants'!$E$3:$L$1002,6,FALSE),"")</f>
        <v/>
      </c>
      <c r="AN41" s="27" t="str">
        <f>IF(A41&lt;&gt;"",CONCATENATE("[",A41,"] = {wayshrines={")&amp;IF(N41&lt;&gt;"",CONCATENATE(N41,","),"")&amp;IF(O41&lt;&gt;"",CONCATENATE(O41,","),"")&amp;IF(P41&lt;&gt;"",CONCATENATE(P41,","),"")&amp;CONCATENATE("}")&amp;IF(VALUE(Q41)&gt;0,CONCATENATE(", traitsNeeded=",Q41),"")&amp;CONCATENATE(", dlcId=",T41,),"")</f>
        <v>[60] = {wayshrines={-1,-1,-1,}, dlcId=0</v>
      </c>
      <c r="AO41" s="27" t="str">
        <f>IF(A41&lt;&gt;"",IF(R41&lt;&gt;"",CONCATENATE(", zoneIds={",R41),"")&amp;IF(X41&lt;&gt;"",CONCATENATE(",",X41),"")&amp;IF(AJ41&lt;&gt;"",CONCATENATE(",",AJ41),"")&amp;IF(R41&lt;&gt;"",CONCATENATE("}",""),"")&amp;IF(OR(L41="true",L41="false",L41&lt;&gt;""), CONCATENATE(", veteran=", L41), ""),"")</f>
        <v>, zoneIds={20}, veteran=false</v>
      </c>
      <c r="AP41" s="27" t="str">
        <f>IF(A41&lt;&gt;"",IF(J41="Trial",", isTrial=true",IF(J41="Arena",", isArena=true", IF(J41="Monster",", isMonster=true",""))) &amp; IF(M41="true", CONCATENATE(", multiTrialSet=true"), ""),"")</f>
        <v/>
      </c>
      <c r="AQ41" s="27" t="str">
        <f>IF(C41&lt;&gt;"",CONCATENATE(" --",C41," / ",B41),"")</f>
        <v xml:space="preserve"> --Darkstride / Dunkelschritt</v>
      </c>
      <c r="AR41" s="27" t="str">
        <f>IF(A41&lt;&gt;"",IF(VALUE(Q41)&gt;0,CONCATENATE("[",A41,"] = true,        --",C41, " / ", B41), ""),"")</f>
        <v/>
      </c>
    </row>
    <row r="42" spans="1:44" hidden="1" x14ac:dyDescent="0.25">
      <c r="A42" s="13">
        <v>61</v>
      </c>
      <c r="B42" t="s">
        <v>1503</v>
      </c>
      <c r="C42" t="s">
        <v>1505</v>
      </c>
      <c r="D42" t="s">
        <v>1504</v>
      </c>
      <c r="G42" s="3">
        <f>A42</f>
        <v>61</v>
      </c>
      <c r="J42" t="s">
        <v>2551</v>
      </c>
      <c r="L42" t="s">
        <v>101</v>
      </c>
      <c r="M42" t="s">
        <v>101</v>
      </c>
      <c r="N42">
        <v>-1</v>
      </c>
      <c r="O42">
        <v>-1</v>
      </c>
      <c r="P42">
        <v>-1</v>
      </c>
      <c r="Q42">
        <v>0</v>
      </c>
      <c r="R42" s="3">
        <f>IF(S42&lt;&gt;"",VLOOKUP(S42,'ESO zone constants'!$E$2:$L$5000,8,FALSE),"")</f>
        <v>283</v>
      </c>
      <c r="S42" t="s">
        <v>51</v>
      </c>
      <c r="T42" s="24">
        <v>0</v>
      </c>
      <c r="U42" s="3" t="str">
        <f>VLOOKUP(T42,'LibSets constants'!$A$2:$B$16,2,FALSE)</f>
        <v>Included in base game</v>
      </c>
      <c r="X42" s="3">
        <f>IF(Y42&lt;&gt;"",VLOOKUP(Y42,'ESO zone constants'!$E$3:$L$5000,8,FALSE),"")</f>
        <v>934</v>
      </c>
      <c r="Y42" t="s">
        <v>63</v>
      </c>
      <c r="AB42" s="3" t="str">
        <f>IF(AC42&lt;&gt;"",VLOOKUP(AC42,'ESO zone constants'!$E$3:$L$5000,8,FALSE),"")</f>
        <v/>
      </c>
      <c r="AF42" s="3" t="str">
        <f>IF(AG42&lt;&gt;"",VLOOKUP(AG42,'ESO zone constants'!$E$3:$L$5000,8,FALSE),"")</f>
        <v/>
      </c>
      <c r="AJ42" s="3" t="str">
        <f>IF(AK42&lt;&gt;"",VLOOKUP(AK42,'ESO zone constants'!$E$3:$L$1002,6,FALSE),"")</f>
        <v/>
      </c>
      <c r="AN42" s="27" t="str">
        <f>IF(A42&lt;&gt;"",CONCATENATE("[",A42,"] = {wayshrines={")&amp;IF(N42&lt;&gt;"",CONCATENATE(N42,","),"")&amp;IF(O42&lt;&gt;"",CONCATENATE(O42,","),"")&amp;IF(P42&lt;&gt;"",CONCATENATE(P42,","),"")&amp;CONCATENATE("}")&amp;IF(VALUE(Q42)&gt;0,CONCATENATE(", traitsNeeded=",Q42),"")&amp;CONCATENATE(", dlcId=",T42,),"")</f>
        <v>[61] = {wayshrines={-1,-1,-1,}, dlcId=0</v>
      </c>
      <c r="AO42" s="27" t="str">
        <f>IF(A42&lt;&gt;"",IF(R42&lt;&gt;"",CONCATENATE(", zoneIds={",R42),"")&amp;IF(X42&lt;&gt;"",CONCATENATE(",",X42),"")&amp;IF(AJ42&lt;&gt;"",CONCATENATE(",",AJ42),"")&amp;IF(R42&lt;&gt;"",CONCATENATE("}",""),"")&amp;IF(OR(L42="true",L42="false",L42&lt;&gt;""), CONCATENATE(", veteran=", L42), ""),"")</f>
        <v>, zoneIds={283,934}, veteran=false</v>
      </c>
      <c r="AP42" s="27" t="str">
        <f>IF(A42&lt;&gt;"",IF(J42="Trial",", isTrial=true",IF(J42="Arena",", isArena=true", IF(J42="Monster",", isMonster=true",""))) &amp; IF(M42="true", CONCATENATE(", multiTrialSet=true"), ""),"")</f>
        <v/>
      </c>
      <c r="AQ42" s="27" t="str">
        <f>IF(C42&lt;&gt;"",CONCATENATE(" --",C42," / ",B42),"")</f>
        <v xml:space="preserve"> --Dreugh King Slayer / Dreughkönigsschlächter</v>
      </c>
      <c r="AR42" s="27" t="str">
        <f>IF(A42&lt;&gt;"",IF(VALUE(Q42)&gt;0,CONCATENATE("[",A42,"] = true,        --",C42, " / ", B42), ""),"")</f>
        <v/>
      </c>
    </row>
    <row r="43" spans="1:44" hidden="1" x14ac:dyDescent="0.25">
      <c r="A43" s="13">
        <v>62</v>
      </c>
      <c r="B43" t="s">
        <v>1506</v>
      </c>
      <c r="C43" t="s">
        <v>1508</v>
      </c>
      <c r="D43" t="s">
        <v>1507</v>
      </c>
      <c r="G43" s="3">
        <f>A43</f>
        <v>62</v>
      </c>
      <c r="J43" t="s">
        <v>2536</v>
      </c>
      <c r="L43" t="s">
        <v>101</v>
      </c>
      <c r="M43" t="s">
        <v>101</v>
      </c>
      <c r="N43">
        <v>-1</v>
      </c>
      <c r="O43">
        <v>-1</v>
      </c>
      <c r="P43">
        <v>-1</v>
      </c>
      <c r="Q43">
        <v>0</v>
      </c>
      <c r="R43" s="3">
        <f>IF(S43&lt;&gt;"",VLOOKUP(S43,'ESO zone constants'!$E$2:$L$5000,8,FALSE),"")</f>
        <v>117</v>
      </c>
      <c r="S43" t="s">
        <v>161</v>
      </c>
      <c r="T43" s="24">
        <v>0</v>
      </c>
      <c r="U43" s="3" t="str">
        <f>VLOOKUP(T43,'LibSets constants'!$A$2:$B$16,2,FALSE)</f>
        <v>Included in base game</v>
      </c>
      <c r="X43" s="3" t="str">
        <f>IF(Y43&lt;&gt;"",VLOOKUP(Y43,'ESO zone constants'!$E$3:$L$5000,8,FALSE),"")</f>
        <v/>
      </c>
      <c r="AB43" s="3" t="str">
        <f>IF(AC43&lt;&gt;"",VLOOKUP(AC43,'ESO zone constants'!$E$3:$L$5000,8,FALSE),"")</f>
        <v/>
      </c>
      <c r="AF43" s="3" t="str">
        <f>IF(AG43&lt;&gt;"",VLOOKUP(AG43,'ESO zone constants'!$E$3:$L$5000,8,FALSE),"")</f>
        <v/>
      </c>
      <c r="AJ43" s="32" t="str">
        <f>IF(AK43&lt;&gt;"",VLOOKUP(AK43,'ESO zone constants'!$E$3:$L$1002,6,FALSE),"")</f>
        <v/>
      </c>
      <c r="AN43" s="27" t="str">
        <f>IF(A43&lt;&gt;"",CONCATENATE("[",A43,"] = {wayshrines={")&amp;IF(N43&lt;&gt;"",CONCATENATE(N43,","),"")&amp;IF(O43&lt;&gt;"",CONCATENATE(O43,","),"")&amp;IF(P43&lt;&gt;"",CONCATENATE(P43,","),"")&amp;CONCATENATE("}")&amp;IF(VALUE(Q43)&gt;0,CONCATENATE(", traitsNeeded=",Q43),"")&amp;CONCATENATE(", dlcId=",T43,),"")</f>
        <v>[62] = {wayshrines={-1,-1,-1,}, dlcId=0</v>
      </c>
      <c r="AO43" s="27" t="str">
        <f>IF(A43&lt;&gt;"",IF(R43&lt;&gt;"",CONCATENATE(", zoneIds={",R43),"")&amp;IF(X43&lt;&gt;"",CONCATENATE(",",X43),"")&amp;IF(AJ43&lt;&gt;"",CONCATENATE(",",AJ43),"")&amp;IF(R43&lt;&gt;"",CONCATENATE("}",""),"")&amp;IF(OR(L43="true",L43="false",L43&lt;&gt;""), CONCATENATE(", veteran=", L43), ""),"")</f>
        <v>, zoneIds={117}, veteran=false</v>
      </c>
      <c r="AP43" s="27" t="str">
        <f>IF(A43&lt;&gt;"",IF(J43="Trial",", isTrial=true",IF(J43="Arena",", isArena=true", IF(J43="Monster",", isMonster=true",""))) &amp; IF(M43="true", CONCATENATE(", multiTrialSet=true"), ""),"")</f>
        <v/>
      </c>
      <c r="AQ43" s="27" t="str">
        <f>IF(C43&lt;&gt;"",CONCATENATE(" --",C43," / ",B43),"")</f>
        <v xml:space="preserve"> --Hatchling's Shell / Schlüpflingspanzer</v>
      </c>
      <c r="AR43" s="27" t="str">
        <f>IF(A43&lt;&gt;"",IF(VALUE(Q43)&gt;0,CONCATENATE("[",A43,"] = true,        --",C43, " / ", B43), ""),"")</f>
        <v/>
      </c>
    </row>
    <row r="44" spans="1:44" hidden="1" x14ac:dyDescent="0.25">
      <c r="A44" s="13">
        <v>63</v>
      </c>
      <c r="B44" t="s">
        <v>1509</v>
      </c>
      <c r="C44" t="s">
        <v>1511</v>
      </c>
      <c r="D44" t="s">
        <v>1510</v>
      </c>
      <c r="G44" s="3">
        <f>A44</f>
        <v>63</v>
      </c>
      <c r="J44" t="s">
        <v>4280</v>
      </c>
      <c r="L44" t="s">
        <v>101</v>
      </c>
      <c r="M44" t="s">
        <v>101</v>
      </c>
      <c r="N44">
        <v>-1</v>
      </c>
      <c r="O44">
        <v>-1</v>
      </c>
      <c r="P44">
        <v>-1</v>
      </c>
      <c r="Q44">
        <v>0</v>
      </c>
      <c r="R44" s="3">
        <f>IF(S44&lt;&gt;"",VLOOKUP(S44,'ESO zone constants'!$E$2:$L$5000,8,FALSE),"")</f>
        <v>181</v>
      </c>
      <c r="S44" t="s">
        <v>172</v>
      </c>
      <c r="T44" s="24">
        <v>0</v>
      </c>
      <c r="U44" s="3" t="str">
        <f>VLOOKUP(T44,'LibSets constants'!$A$2:$B$16,2,FALSE)</f>
        <v>Included in base game</v>
      </c>
      <c r="X44" s="3" t="str">
        <f>IF(Y44&lt;&gt;"",VLOOKUP(Y44,'ESO zone constants'!$E$3:$L$5000,8,FALSE),"")</f>
        <v/>
      </c>
      <c r="AB44" s="3" t="str">
        <f>IF(AC44&lt;&gt;"",VLOOKUP(AC44,'ESO zone constants'!$E$3:$L$5000,8,FALSE),"")</f>
        <v/>
      </c>
      <c r="AF44" s="3" t="str">
        <f>IF(AG44&lt;&gt;"",VLOOKUP(AG44,'ESO zone constants'!$E$3:$L$5000,8,FALSE),"")</f>
        <v/>
      </c>
      <c r="AJ44" s="3" t="str">
        <f>IF(AK44&lt;&gt;"",VLOOKUP(AK44,'ESO zone constants'!$E$3:$L$5000,8,FALSE),"")</f>
        <v/>
      </c>
      <c r="AN44" s="27" t="str">
        <f>IF(A44&lt;&gt;"",CONCATENATE("[",A44,"] = {wayshrines={")&amp;IF(N44&lt;&gt;"",CONCATENATE(N44,","),"")&amp;IF(O44&lt;&gt;"",CONCATENATE(O44,","),"")&amp;IF(P44&lt;&gt;"",CONCATENATE(P44,","),"")&amp;CONCATENATE("}")&amp;IF(VALUE(Q44)&gt;0,CONCATENATE(", traitsNeeded=",Q44),"")&amp;CONCATENATE(", dlcId=",T44,),"")</f>
        <v>[63] = {wayshrines={-1,-1,-1,}, dlcId=0</v>
      </c>
      <c r="AO44" s="27" t="str">
        <f>IF(A44&lt;&gt;"",IF(R44&lt;&gt;"",CONCATENATE(", zoneIds={",R44),"")&amp;IF(X44&lt;&gt;"",CONCATENATE(",",X44),"")&amp;IF(AJ44&lt;&gt;"",CONCATENATE(",",AJ44),"")&amp;IF(R44&lt;&gt;"",CONCATENATE("}",""),"")&amp;IF(OR(L44="true",L44="false",L44&lt;&gt;""), CONCATENATE(", veteran=", L44), ""),"")</f>
        <v>, zoneIds={181}, veteran=false</v>
      </c>
      <c r="AP44" s="27" t="str">
        <f>IF(A44&lt;&gt;"",IF(J44="Trial",", isTrial=true",IF(J44="Arena",", isArena=true", IF(J44="Monster",", isMonster=true",""))) &amp; IF(M44="true", CONCATENATE(", multiTrialSet=true"), ""),"")</f>
        <v/>
      </c>
      <c r="AQ44" s="27" t="str">
        <f>IF(C44&lt;&gt;"",CONCATENATE(" --",C44," / ",B44),"")</f>
        <v xml:space="preserve"> --The Juggernaut / Koloss</v>
      </c>
      <c r="AR44" s="27" t="str">
        <f>IF(A44&lt;&gt;"",IF(VALUE(Q44)&gt;0,CONCATENATE("[",A44,"] = true,        --",C44, " / ", B44), ""),"")</f>
        <v/>
      </c>
    </row>
    <row r="45" spans="1:44" hidden="1" x14ac:dyDescent="0.25">
      <c r="A45" s="13">
        <v>64</v>
      </c>
      <c r="B45" t="s">
        <v>1512</v>
      </c>
      <c r="C45" t="s">
        <v>1514</v>
      </c>
      <c r="D45" t="s">
        <v>1513</v>
      </c>
      <c r="G45" s="3">
        <f>A45</f>
        <v>64</v>
      </c>
      <c r="J45" t="s">
        <v>2536</v>
      </c>
      <c r="L45" t="s">
        <v>101</v>
      </c>
      <c r="M45" t="s">
        <v>101</v>
      </c>
      <c r="N45">
        <v>-1</v>
      </c>
      <c r="O45">
        <v>-1</v>
      </c>
      <c r="P45">
        <v>-1</v>
      </c>
      <c r="Q45">
        <v>0</v>
      </c>
      <c r="R45" s="3">
        <f>IF(S45&lt;&gt;"",VLOOKUP(S45,'ESO zone constants'!$E$2:$L$5000,8,FALSE),"")</f>
        <v>108</v>
      </c>
      <c r="S45" t="s">
        <v>160</v>
      </c>
      <c r="T45" s="24">
        <v>0</v>
      </c>
      <c r="U45" s="3" t="str">
        <f>VLOOKUP(T45,'LibSets constants'!$A$2:$B$16,2,FALSE)</f>
        <v>Included in base game</v>
      </c>
      <c r="X45" s="3" t="str">
        <f>IF(Y45&lt;&gt;"",VLOOKUP(Y45,'ESO zone constants'!$E$3:$L$5000,8,FALSE),"")</f>
        <v/>
      </c>
      <c r="AB45" s="3" t="str">
        <f>IF(AC45&lt;&gt;"",VLOOKUP(AC45,'ESO zone constants'!$E$3:$L$5000,8,FALSE),"")</f>
        <v/>
      </c>
      <c r="AF45" s="3" t="str">
        <f>IF(AG45&lt;&gt;"",VLOOKUP(AG45,'ESO zone constants'!$E$3:$L$5000,8,FALSE),"")</f>
        <v/>
      </c>
      <c r="AJ45" s="3" t="str">
        <f>IF(AK45&lt;&gt;"",VLOOKUP(AK45,'ESO zone constants'!$E$3:$L$1002,6,FALSE),"")</f>
        <v/>
      </c>
      <c r="AN45" s="27" t="str">
        <f>IF(A45&lt;&gt;"",CONCATENATE("[",A45,"] = {wayshrines={")&amp;IF(N45&lt;&gt;"",CONCATENATE(N45,","),"")&amp;IF(O45&lt;&gt;"",CONCATENATE(O45,","),"")&amp;IF(P45&lt;&gt;"",CONCATENATE(P45,","),"")&amp;CONCATENATE("}")&amp;IF(VALUE(Q45)&gt;0,CONCATENATE(", traitsNeeded=",Q45),"")&amp;CONCATENATE(", dlcId=",T45,),"")</f>
        <v>[64] = {wayshrines={-1,-1,-1,}, dlcId=0</v>
      </c>
      <c r="AO45" s="27" t="str">
        <f>IF(A45&lt;&gt;"",IF(R45&lt;&gt;"",CONCATENATE(", zoneIds={",R45),"")&amp;IF(X45&lt;&gt;"",CONCATENATE(",",X45),"")&amp;IF(AJ45&lt;&gt;"",CONCATENATE(",",AJ45),"")&amp;IF(R45&lt;&gt;"",CONCATENATE("}",""),"")&amp;IF(OR(L45="true",L45="false",L45&lt;&gt;""), CONCATENATE(", veteran=", L45), ""),"")</f>
        <v>, zoneIds={108}, veteran=false</v>
      </c>
      <c r="AP45" s="27" t="str">
        <f>IF(A45&lt;&gt;"",IF(J45="Trial",", isTrial=true",IF(J45="Arena",", isArena=true", IF(J45="Monster",", isMonster=true",""))) &amp; IF(M45="true", CONCATENATE(", multiTrialSet=true"), ""),"")</f>
        <v/>
      </c>
      <c r="AQ45" s="27" t="str">
        <f>IF(C45&lt;&gt;"",CONCATENATE(" --",C45," / ",B45),"")</f>
        <v xml:space="preserve"> --Shadow Dancer's Raiment / Kleidung des Schattentänzers</v>
      </c>
      <c r="AR45" s="27" t="str">
        <f>IF(A45&lt;&gt;"",IF(VALUE(Q45)&gt;0,CONCATENATE("[",A45,"] = true,        --",C45, " / ", B45), ""),"")</f>
        <v/>
      </c>
    </row>
    <row r="46" spans="1:44" hidden="1" x14ac:dyDescent="0.25">
      <c r="A46" s="13">
        <v>65</v>
      </c>
      <c r="B46" t="s">
        <v>1515</v>
      </c>
      <c r="C46" t="s">
        <v>1517</v>
      </c>
      <c r="D46" t="s">
        <v>1516</v>
      </c>
      <c r="G46" s="3">
        <f>A46</f>
        <v>65</v>
      </c>
      <c r="J46" t="s">
        <v>2536</v>
      </c>
      <c r="L46" t="s">
        <v>101</v>
      </c>
      <c r="M46" t="s">
        <v>101</v>
      </c>
      <c r="N46">
        <v>-1</v>
      </c>
      <c r="O46">
        <v>-1</v>
      </c>
      <c r="P46">
        <v>-1</v>
      </c>
      <c r="Q46">
        <v>0</v>
      </c>
      <c r="R46" s="3">
        <f>IF(S46&lt;&gt;"",VLOOKUP(S46,'ESO zone constants'!$E$2:$L$5000,8,FALSE),"")</f>
        <v>3</v>
      </c>
      <c r="S46" t="s">
        <v>150</v>
      </c>
      <c r="T46" s="24">
        <v>0</v>
      </c>
      <c r="U46" s="3" t="str">
        <f>VLOOKUP(T46,'LibSets constants'!$A$2:$B$16,2,FALSE)</f>
        <v>Included in base game</v>
      </c>
      <c r="X46" s="3" t="str">
        <f>IF(Y46&lt;&gt;"",VLOOKUP(Y46,'ESO zone constants'!$E$3:$L$5000,8,FALSE),"")</f>
        <v/>
      </c>
      <c r="AB46" s="3" t="str">
        <f>IF(AC46&lt;&gt;"",VLOOKUP(AC46,'ESO zone constants'!$E$3:$L$5000,8,FALSE),"")</f>
        <v/>
      </c>
      <c r="AF46" s="3" t="str">
        <f>IF(AG46&lt;&gt;"",VLOOKUP(AG46,'ESO zone constants'!$E$3:$L$5000,8,FALSE),"")</f>
        <v/>
      </c>
      <c r="AJ46" s="3" t="str">
        <f>IF(AK46&lt;&gt;"",VLOOKUP(AK46,'ESO zone constants'!$E$3:$L$5000,8,FALSE),"")</f>
        <v/>
      </c>
      <c r="AN46" s="27" t="str">
        <f>IF(A46&lt;&gt;"",CONCATENATE("[",A46,"] = {wayshrines={")&amp;IF(N46&lt;&gt;"",CONCATENATE(N46,","),"")&amp;IF(O46&lt;&gt;"",CONCATENATE(O46,","),"")&amp;IF(P46&lt;&gt;"",CONCATENATE(P46,","),"")&amp;CONCATENATE("}")&amp;IF(VALUE(Q46)&gt;0,CONCATENATE(", traitsNeeded=",Q46),"")&amp;CONCATENATE(", dlcId=",T46,),"")</f>
        <v>[65] = {wayshrines={-1,-1,-1,}, dlcId=0</v>
      </c>
      <c r="AO46" s="27" t="str">
        <f>IF(A46&lt;&gt;"",IF(R46&lt;&gt;"",CONCATENATE(", zoneIds={",R46),"")&amp;IF(X46&lt;&gt;"",CONCATENATE(",",X46),"")&amp;IF(AJ46&lt;&gt;"",CONCATENATE(",",AJ46),"")&amp;IF(R46&lt;&gt;"",CONCATENATE("}",""),"")&amp;IF(OR(L46="true",L46="false",L46&lt;&gt;""), CONCATENATE(", veteran=", L46), ""),"")</f>
        <v>, zoneIds={3}, veteran=false</v>
      </c>
      <c r="AP46" s="27" t="str">
        <f>IF(A46&lt;&gt;"",IF(J46="Trial",", isTrial=true",IF(J46="Arena",", isArena=true", IF(J46="Monster",", isMonster=true",""))) &amp; IF(M46="true", CONCATENATE(", multiTrialSet=true"), ""),"")</f>
        <v/>
      </c>
      <c r="AQ46" s="27" t="str">
        <f>IF(C46&lt;&gt;"",CONCATENATE(" --",C46," / ",B46),"")</f>
        <v xml:space="preserve"> --Bloodthorn's Touch / Spur eines Blutdorns</v>
      </c>
      <c r="AR46" s="27" t="str">
        <f>IF(A46&lt;&gt;"",IF(VALUE(Q46)&gt;0,CONCATENATE("[",A46,"] = true,        --",C46, " / ", B46), ""),"")</f>
        <v/>
      </c>
    </row>
    <row r="47" spans="1:44" hidden="1" x14ac:dyDescent="0.25">
      <c r="A47" s="13">
        <v>66</v>
      </c>
      <c r="B47" t="s">
        <v>1518</v>
      </c>
      <c r="C47" t="s">
        <v>1520</v>
      </c>
      <c r="D47" t="s">
        <v>1519</v>
      </c>
      <c r="G47" s="3">
        <f>A47</f>
        <v>66</v>
      </c>
      <c r="J47" t="s">
        <v>2536</v>
      </c>
      <c r="L47" t="s">
        <v>101</v>
      </c>
      <c r="M47" t="s">
        <v>101</v>
      </c>
      <c r="N47">
        <v>-1</v>
      </c>
      <c r="O47">
        <v>-1</v>
      </c>
      <c r="P47">
        <v>-1</v>
      </c>
      <c r="Q47">
        <v>0</v>
      </c>
      <c r="R47" s="3">
        <f>IF(S47&lt;&gt;"",VLOOKUP(S47,'ESO zone constants'!$E$2:$L$5000,8,FALSE),"")</f>
        <v>117</v>
      </c>
      <c r="S47" t="s">
        <v>161</v>
      </c>
      <c r="T47" s="24">
        <v>0</v>
      </c>
      <c r="U47" s="3" t="str">
        <f>VLOOKUP(T47,'LibSets constants'!$A$2:$B$16,2,FALSE)</f>
        <v>Included in base game</v>
      </c>
      <c r="X47" s="3" t="str">
        <f>IF(Y47&lt;&gt;"",VLOOKUP(Y47,'ESO zone constants'!$E$3:$L$5000,8,FALSE),"")</f>
        <v/>
      </c>
      <c r="AB47" s="3" t="str">
        <f>IF(AC47&lt;&gt;"",VLOOKUP(AC47,'ESO zone constants'!$E$3:$L$5000,8,FALSE),"")</f>
        <v/>
      </c>
      <c r="AF47" s="3" t="str">
        <f>IF(AG47&lt;&gt;"",VLOOKUP(AG47,'ESO zone constants'!$E$3:$L$5000,8,FALSE),"")</f>
        <v/>
      </c>
      <c r="AJ47" s="3" t="str">
        <f>IF(AK47&lt;&gt;"",VLOOKUP(AK47,'ESO zone constants'!$E$3:$L$1002,6,FALSE),"")</f>
        <v/>
      </c>
      <c r="AN47" s="27" t="str">
        <f>IF(A47&lt;&gt;"",CONCATENATE("[",A47,"] = {wayshrines={")&amp;IF(N47&lt;&gt;"",CONCATENATE(N47,","),"")&amp;IF(O47&lt;&gt;"",CONCATENATE(O47,","),"")&amp;IF(P47&lt;&gt;"",CONCATENATE(P47,","),"")&amp;CONCATENATE("}")&amp;IF(VALUE(Q47)&gt;0,CONCATENATE(", traitsNeeded=",Q47),"")&amp;CONCATENATE(", dlcId=",T47,),"")</f>
        <v>[66] = {wayshrines={-1,-1,-1,}, dlcId=0</v>
      </c>
      <c r="AO47" s="27" t="str">
        <f>IF(A47&lt;&gt;"",IF(R47&lt;&gt;"",CONCATENATE(", zoneIds={",R47),"")&amp;IF(X47&lt;&gt;"",CONCATENATE(",",X47),"")&amp;IF(AJ47&lt;&gt;"",CONCATENATE(",",AJ47),"")&amp;IF(R47&lt;&gt;"",CONCATENATE("}",""),"")&amp;IF(OR(L47="true",L47="false",L47&lt;&gt;""), CONCATENATE(", veteran=", L47), ""),"")</f>
        <v>, zoneIds={117}, veteran=false</v>
      </c>
      <c r="AP47" s="27" t="str">
        <f>IF(A47&lt;&gt;"",IF(J47="Trial",", isTrial=true",IF(J47="Arena",", isArena=true", IF(J47="Monster",", isMonster=true",""))) &amp; IF(M47="true", CONCATENATE(", multiTrialSet=true"), ""),"")</f>
        <v/>
      </c>
      <c r="AQ47" s="27" t="str">
        <f>IF(C47&lt;&gt;"",CONCATENATE(" --",C47," / ",B47),"")</f>
        <v xml:space="preserve"> --Robes of the Hist / Roben des Hist</v>
      </c>
      <c r="AR47" s="27" t="str">
        <f>IF(A47&lt;&gt;"",IF(VALUE(Q47)&gt;0,CONCATENATE("[",A47,"] = true,        --",C47, " / ", B47), ""),"")</f>
        <v/>
      </c>
    </row>
    <row r="48" spans="1:44" hidden="1" x14ac:dyDescent="0.25">
      <c r="A48" s="13">
        <v>67</v>
      </c>
      <c r="B48" t="s">
        <v>1521</v>
      </c>
      <c r="C48" t="s">
        <v>1523</v>
      </c>
      <c r="D48" t="s">
        <v>1522</v>
      </c>
      <c r="G48" s="3">
        <f>A48</f>
        <v>67</v>
      </c>
      <c r="J48" t="s">
        <v>4280</v>
      </c>
      <c r="L48" t="s">
        <v>101</v>
      </c>
      <c r="M48" t="s">
        <v>101</v>
      </c>
      <c r="N48">
        <v>-1</v>
      </c>
      <c r="O48">
        <v>-1</v>
      </c>
      <c r="P48">
        <v>-1</v>
      </c>
      <c r="Q48">
        <v>0</v>
      </c>
      <c r="R48" s="3">
        <f>IF(S48&lt;&gt;"",VLOOKUP(S48,'ESO zone constants'!$E$2:$L$5000,8,FALSE),"")</f>
        <v>181</v>
      </c>
      <c r="S48" t="s">
        <v>172</v>
      </c>
      <c r="T48" s="24">
        <v>0</v>
      </c>
      <c r="U48" s="3" t="str">
        <f>VLOOKUP(T48,'LibSets constants'!$A$2:$B$16,2,FALSE)</f>
        <v>Included in base game</v>
      </c>
      <c r="X48" s="3" t="str">
        <f>IF(Y48&lt;&gt;"",VLOOKUP(Y48,'ESO zone constants'!$E$3:$L$5000,8,FALSE),"")</f>
        <v/>
      </c>
      <c r="AB48" s="3" t="str">
        <f>IF(AC48&lt;&gt;"",VLOOKUP(AC48,'ESO zone constants'!$E$3:$L$5000,8,FALSE),"")</f>
        <v/>
      </c>
      <c r="AF48" s="3" t="str">
        <f>IF(AG48&lt;&gt;"",VLOOKUP(AG48,'ESO zone constants'!$E$3:$L$5000,8,FALSE),"")</f>
        <v/>
      </c>
      <c r="AJ48" s="3" t="str">
        <f>IF(AK48&lt;&gt;"",VLOOKUP(AK48,'ESO zone constants'!$E$3:$L$5000,8,FALSE),"")</f>
        <v/>
      </c>
      <c r="AN48" s="27" t="str">
        <f>IF(A48&lt;&gt;"",CONCATENATE("[",A48,"] = {wayshrines={")&amp;IF(N48&lt;&gt;"",CONCATENATE(N48,","),"")&amp;IF(O48&lt;&gt;"",CONCATENATE(O48,","),"")&amp;IF(P48&lt;&gt;"",CONCATENATE(P48,","),"")&amp;CONCATENATE("}")&amp;IF(VALUE(Q48)&gt;0,CONCATENATE(", traitsNeeded=",Q48),"")&amp;CONCATENATE(", dlcId=",T48,),"")</f>
        <v>[67] = {wayshrines={-1,-1,-1,}, dlcId=0</v>
      </c>
      <c r="AO48" s="27" t="str">
        <f>IF(A48&lt;&gt;"",IF(R48&lt;&gt;"",CONCATENATE(", zoneIds={",R48),"")&amp;IF(X48&lt;&gt;"",CONCATENATE(",",X48),"")&amp;IF(AJ48&lt;&gt;"",CONCATENATE(",",AJ48),"")&amp;IF(R48&lt;&gt;"",CONCATENATE("}",""),"")&amp;IF(OR(L48="true",L48="false",L48&lt;&gt;""), CONCATENATE(", veteran=", L48), ""),"")</f>
        <v>, zoneIds={181}, veteran=false</v>
      </c>
      <c r="AP48" s="27" t="str">
        <f>IF(A48&lt;&gt;"",IF(J48="Trial",", isTrial=true",IF(J48="Arena",", isArena=true", IF(J48="Monster",", isMonster=true",""))) &amp; IF(M48="true", CONCATENATE(", multiTrialSet=true"), ""),"")</f>
        <v/>
      </c>
      <c r="AQ48" s="27" t="str">
        <f>IF(C48&lt;&gt;"",CONCATENATE(" --",C48," / ",B48),"")</f>
        <v xml:space="preserve"> --Shadow Walker / Schattengänger</v>
      </c>
      <c r="AR48" s="27" t="str">
        <f>IF(A48&lt;&gt;"",IF(VALUE(Q48)&gt;0,CONCATENATE("[",A48,"] = true,        --",C48, " / ", B48), ""),"")</f>
        <v/>
      </c>
    </row>
    <row r="49" spans="1:44" hidden="1" x14ac:dyDescent="0.25">
      <c r="A49" s="13">
        <v>68</v>
      </c>
      <c r="B49" t="s">
        <v>1524</v>
      </c>
      <c r="C49" t="s">
        <v>1526</v>
      </c>
      <c r="D49" t="s">
        <v>1525</v>
      </c>
      <c r="G49" s="3">
        <f>A49</f>
        <v>68</v>
      </c>
      <c r="J49" t="s">
        <v>2536</v>
      </c>
      <c r="L49" t="s">
        <v>101</v>
      </c>
      <c r="M49" t="s">
        <v>101</v>
      </c>
      <c r="N49">
        <v>-1</v>
      </c>
      <c r="O49">
        <v>-1</v>
      </c>
      <c r="P49">
        <v>-1</v>
      </c>
      <c r="Q49">
        <v>0</v>
      </c>
      <c r="R49" s="3">
        <f>IF(S49&lt;&gt;"",VLOOKUP(S49,'ESO zone constants'!$E$2:$L$5000,8,FALSE),"")</f>
        <v>347</v>
      </c>
      <c r="S49" t="s">
        <v>288</v>
      </c>
      <c r="T49" s="24">
        <v>0</v>
      </c>
      <c r="U49" s="3" t="str">
        <f>VLOOKUP(T49,'LibSets constants'!$A$2:$B$16,2,FALSE)</f>
        <v>Included in base game</v>
      </c>
      <c r="X49" s="3" t="str">
        <f>IF(Y49&lt;&gt;"",VLOOKUP(Y49,'ESO zone constants'!$E$3:$L$5000,8,FALSE),"")</f>
        <v/>
      </c>
      <c r="AB49" s="3" t="str">
        <f>IF(AC49&lt;&gt;"",VLOOKUP(AC49,'ESO zone constants'!$E$3:$L$5000,8,FALSE),"")</f>
        <v/>
      </c>
      <c r="AF49" s="3" t="str">
        <f>IF(AG49&lt;&gt;"",VLOOKUP(AG49,'ESO zone constants'!$E$3:$L$5000,8,FALSE),"")</f>
        <v/>
      </c>
      <c r="AJ49" s="3" t="str">
        <f>IF(AK49&lt;&gt;"",VLOOKUP(AK49,'ESO zone constants'!$E$3:$L$1002,6,FALSE),"")</f>
        <v/>
      </c>
      <c r="AN49" s="27" t="str">
        <f>IF(A49&lt;&gt;"",CONCATENATE("[",A49,"] = {wayshrines={")&amp;IF(N49&lt;&gt;"",CONCATENATE(N49,","),"")&amp;IF(O49&lt;&gt;"",CONCATENATE(O49,","),"")&amp;IF(P49&lt;&gt;"",CONCATENATE(P49,","),"")&amp;CONCATENATE("}")&amp;IF(VALUE(Q49)&gt;0,CONCATENATE(", traitsNeeded=",Q49),"")&amp;CONCATENATE(", dlcId=",T49,),"")</f>
        <v>[68] = {wayshrines={-1,-1,-1,}, dlcId=0</v>
      </c>
      <c r="AO49" s="27" t="str">
        <f>IF(A49&lt;&gt;"",IF(R49&lt;&gt;"",CONCATENATE(", zoneIds={",R49),"")&amp;IF(X49&lt;&gt;"",CONCATENATE(",",X49),"")&amp;IF(AJ49&lt;&gt;"",CONCATENATE(",",AJ49),"")&amp;IF(R49&lt;&gt;"",CONCATENATE("}",""),"")&amp;IF(OR(L49="true",L49="false",L49&lt;&gt;""), CONCATENATE(", veteran=", L49), ""),"")</f>
        <v>, zoneIds={347}, veteran=false</v>
      </c>
      <c r="AP49" s="27" t="str">
        <f>IF(A49&lt;&gt;"",IF(J49="Trial",", isTrial=true",IF(J49="Arena",", isArena=true", IF(J49="Monster",", isMonster=true",""))) &amp; IF(M49="true", CONCATENATE(", multiTrialSet=true"), ""),"")</f>
        <v/>
      </c>
      <c r="AQ49" s="27" t="str">
        <f>IF(C49&lt;&gt;"",CONCATENATE(" --",C49," / ",B49),"")</f>
        <v xml:space="preserve"> --Stygian / Stygier</v>
      </c>
      <c r="AR49" s="27" t="str">
        <f>IF(A49&lt;&gt;"",IF(VALUE(Q49)&gt;0,CONCATENATE("[",A49,"] = true,        --",C49, " / ", B49), ""),"")</f>
        <v/>
      </c>
    </row>
    <row r="50" spans="1:44" hidden="1" x14ac:dyDescent="0.25">
      <c r="A50" s="13">
        <v>69</v>
      </c>
      <c r="B50" t="s">
        <v>1527</v>
      </c>
      <c r="C50" t="s">
        <v>1529</v>
      </c>
      <c r="D50" t="s">
        <v>1528</v>
      </c>
      <c r="G50" s="3">
        <f>A50</f>
        <v>69</v>
      </c>
      <c r="J50" t="s">
        <v>2536</v>
      </c>
      <c r="L50" t="s">
        <v>101</v>
      </c>
      <c r="M50" t="s">
        <v>101</v>
      </c>
      <c r="N50">
        <v>-1</v>
      </c>
      <c r="O50">
        <v>-1</v>
      </c>
      <c r="P50">
        <v>-1</v>
      </c>
      <c r="Q50">
        <v>0</v>
      </c>
      <c r="R50" s="3">
        <f>IF(S50&lt;&gt;"",VLOOKUP(S50,'ESO zone constants'!$E$2:$L$5000,8,FALSE),"")</f>
        <v>383</v>
      </c>
      <c r="S50" t="s">
        <v>313</v>
      </c>
      <c r="T50" s="24">
        <v>0</v>
      </c>
      <c r="U50" s="3" t="str">
        <f>VLOOKUP(T50,'LibSets constants'!$A$2:$B$16,2,FALSE)</f>
        <v>Included in base game</v>
      </c>
      <c r="X50" s="3" t="str">
        <f>IF(Y50&lt;&gt;"",VLOOKUP(Y50,'ESO zone constants'!$E$3:$L$5000,8,FALSE),"")</f>
        <v/>
      </c>
      <c r="AB50" s="3" t="str">
        <f>IF(AC50&lt;&gt;"",VLOOKUP(AC50,'ESO zone constants'!$E$3:$L$5000,8,FALSE),"")</f>
        <v/>
      </c>
      <c r="AF50" s="3" t="str">
        <f>IF(AG50&lt;&gt;"",VLOOKUP(AG50,'ESO zone constants'!$E$3:$L$5000,8,FALSE),"")</f>
        <v/>
      </c>
      <c r="AJ50" s="3" t="str">
        <f>IF(AK50&lt;&gt;"",VLOOKUP(AK50,'ESO zone constants'!$E$3:$L$1002,6,FALSE),"")</f>
        <v/>
      </c>
      <c r="AN50" s="27" t="str">
        <f>IF(A50&lt;&gt;"",CONCATENATE("[",A50,"] = {wayshrines={")&amp;IF(N50&lt;&gt;"",CONCATENATE(N50,","),"")&amp;IF(O50&lt;&gt;"",CONCATENATE(O50,","),"")&amp;IF(P50&lt;&gt;"",CONCATENATE(P50,","),"")&amp;CONCATENATE("}")&amp;IF(VALUE(Q50)&gt;0,CONCATENATE(", traitsNeeded=",Q50),"")&amp;CONCATENATE(", dlcId=",T50,),"")</f>
        <v>[69] = {wayshrines={-1,-1,-1,}, dlcId=0</v>
      </c>
      <c r="AO50" s="27" t="str">
        <f>IF(A50&lt;&gt;"",IF(R50&lt;&gt;"",CONCATENATE(", zoneIds={",R50),"")&amp;IF(X50&lt;&gt;"",CONCATENATE(",",X50),"")&amp;IF(AJ50&lt;&gt;"",CONCATENATE(",",AJ50),"")&amp;IF(R50&lt;&gt;"",CONCATENATE("}",""),"")&amp;IF(OR(L50="true",L50="false",L50&lt;&gt;""), CONCATENATE(", veteran=", L50), ""),"")</f>
        <v>, zoneIds={383}, veteran=false</v>
      </c>
      <c r="AP50" s="27" t="str">
        <f>IF(A50&lt;&gt;"",IF(J50="Trial",", isTrial=true",IF(J50="Arena",", isArena=true", IF(J50="Monster",", isMonster=true",""))) &amp; IF(M50="true", CONCATENATE(", multiTrialSet=true"), ""),"")</f>
        <v/>
      </c>
      <c r="AQ50" s="27" t="str">
        <f>IF(C50&lt;&gt;"",CONCATENATE(" --",C50," / ",B50),"")</f>
        <v xml:space="preserve"> --Ranger's Gait / Laufstil des Waldläufers</v>
      </c>
      <c r="AR50" s="27" t="str">
        <f>IF(A50&lt;&gt;"",IF(VALUE(Q50)&gt;0,CONCATENATE("[",A50,"] = true,        --",C50, " / ", B50), ""),"")</f>
        <v/>
      </c>
    </row>
    <row r="51" spans="1:44" hidden="1" x14ac:dyDescent="0.25">
      <c r="A51" s="13">
        <v>70</v>
      </c>
      <c r="B51" t="s">
        <v>1530</v>
      </c>
      <c r="C51" t="s">
        <v>1532</v>
      </c>
      <c r="D51" t="s">
        <v>1531</v>
      </c>
      <c r="G51" s="3">
        <f>A51</f>
        <v>70</v>
      </c>
      <c r="J51" t="s">
        <v>2536</v>
      </c>
      <c r="L51" t="s">
        <v>101</v>
      </c>
      <c r="M51" t="s">
        <v>101</v>
      </c>
      <c r="N51">
        <v>-1</v>
      </c>
      <c r="O51">
        <v>-1</v>
      </c>
      <c r="P51">
        <v>-1</v>
      </c>
      <c r="Q51">
        <v>0</v>
      </c>
      <c r="R51" s="3">
        <f>IF(S51&lt;&gt;"",VLOOKUP(S51,'ESO zone constants'!$E$2:$L$5000,8,FALSE),"")</f>
        <v>92</v>
      </c>
      <c r="S51" t="s">
        <v>156</v>
      </c>
      <c r="T51" s="24">
        <v>0</v>
      </c>
      <c r="U51" s="3" t="str">
        <f>VLOOKUP(T51,'LibSets constants'!$A$2:$B$16,2,FALSE)</f>
        <v>Included in base game</v>
      </c>
      <c r="X51" s="3" t="str">
        <f>IF(Y51&lt;&gt;"",VLOOKUP(Y51,'ESO zone constants'!$E$3:$L$5000,8,FALSE),"")</f>
        <v/>
      </c>
      <c r="AB51" s="3" t="str">
        <f>IF(AC51&lt;&gt;"",VLOOKUP(AC51,'ESO zone constants'!$E$3:$L$5000,8,FALSE),"")</f>
        <v/>
      </c>
      <c r="AF51" s="3" t="str">
        <f>IF(AG51&lt;&gt;"",VLOOKUP(AG51,'ESO zone constants'!$E$3:$L$5000,8,FALSE),"")</f>
        <v/>
      </c>
      <c r="AJ51" s="3" t="str">
        <f>IF(AK51&lt;&gt;"",VLOOKUP(AK51,'ESO zone constants'!$E$3:$L$1002,6,FALSE),"")</f>
        <v/>
      </c>
      <c r="AN51" s="27" t="str">
        <f>IF(A51&lt;&gt;"",CONCATENATE("[",A51,"] = {wayshrines={")&amp;IF(N51&lt;&gt;"",CONCATENATE(N51,","),"")&amp;IF(O51&lt;&gt;"",CONCATENATE(O51,","),"")&amp;IF(P51&lt;&gt;"",CONCATENATE(P51,","),"")&amp;CONCATENATE("}")&amp;IF(VALUE(Q51)&gt;0,CONCATENATE(", traitsNeeded=",Q51),"")&amp;CONCATENATE(", dlcId=",T51,),"")</f>
        <v>[70] = {wayshrines={-1,-1,-1,}, dlcId=0</v>
      </c>
      <c r="AO51" s="27" t="str">
        <f>IF(A51&lt;&gt;"",IF(R51&lt;&gt;"",CONCATENATE(", zoneIds={",R51),"")&amp;IF(X51&lt;&gt;"",CONCATENATE(",",X51),"")&amp;IF(AJ51&lt;&gt;"",CONCATENATE(",",AJ51),"")&amp;IF(R51&lt;&gt;"",CONCATENATE("}",""),"")&amp;IF(OR(L51="true",L51="false",L51&lt;&gt;""), CONCATENATE(", veteran=", L51), ""),"")</f>
        <v>, zoneIds={92}, veteran=false</v>
      </c>
      <c r="AP51" s="27" t="str">
        <f>IF(A51&lt;&gt;"",IF(J51="Trial",", isTrial=true",IF(J51="Arena",", isArena=true", IF(J51="Monster",", isMonster=true",""))) &amp; IF(M51="true", CONCATENATE(", multiTrialSet=true"), ""),"")</f>
        <v/>
      </c>
      <c r="AQ51" s="27" t="str">
        <f>IF(C51&lt;&gt;"",CONCATENATE(" --",C51," / ",B51),"")</f>
        <v xml:space="preserve"> --Seventh Legion Brute / Rohling der siebten Legion</v>
      </c>
      <c r="AR51" s="27" t="str">
        <f>IF(A51&lt;&gt;"",IF(VALUE(Q51)&gt;0,CONCATENATE("[",A51,"] = true,        --",C51, " / ", B51), ""),"")</f>
        <v/>
      </c>
    </row>
    <row r="52" spans="1:44" hidden="1" x14ac:dyDescent="0.25">
      <c r="A52" s="13">
        <v>71</v>
      </c>
      <c r="B52" t="s">
        <v>1533</v>
      </c>
      <c r="C52" t="s">
        <v>1535</v>
      </c>
      <c r="D52" t="s">
        <v>1534</v>
      </c>
      <c r="G52" s="3">
        <f>A52</f>
        <v>71</v>
      </c>
      <c r="J52" t="s">
        <v>2551</v>
      </c>
      <c r="L52" t="s">
        <v>101</v>
      </c>
      <c r="M52" t="s">
        <v>101</v>
      </c>
      <c r="N52">
        <v>-1</v>
      </c>
      <c r="O52">
        <v>-1</v>
      </c>
      <c r="P52">
        <v>-1</v>
      </c>
      <c r="Q52">
        <v>0</v>
      </c>
      <c r="R52" s="3">
        <f>IF(S52&lt;&gt;"",VLOOKUP(S52,'ESO zone constants'!$E$2:$L$5000,8,FALSE),"")</f>
        <v>31</v>
      </c>
      <c r="S52" t="s">
        <v>59</v>
      </c>
      <c r="T52" s="24">
        <v>0</v>
      </c>
      <c r="U52" s="3" t="str">
        <f>VLOOKUP(T52,'LibSets constants'!$A$2:$B$16,2,FALSE)</f>
        <v>Included in base game</v>
      </c>
      <c r="X52" s="3" t="str">
        <f>IF(Y52&lt;&gt;"",VLOOKUP(Y52,'ESO zone constants'!$E$3:$L$5000,8,FALSE),"")</f>
        <v/>
      </c>
      <c r="AB52" s="3" t="str">
        <f>IF(AC52&lt;&gt;"",VLOOKUP(AC52,'ESO zone constants'!$E$3:$L$5000,8,FALSE),"")</f>
        <v/>
      </c>
      <c r="AF52" s="3" t="str">
        <f>IF(AG52&lt;&gt;"",VLOOKUP(AG52,'ESO zone constants'!$E$3:$L$5000,8,FALSE),"")</f>
        <v/>
      </c>
      <c r="AJ52" s="3" t="str">
        <f>IF(AK52&lt;&gt;"",VLOOKUP(AK52,'ESO zone constants'!$E$3:$L$1002,6,FALSE),"")</f>
        <v/>
      </c>
      <c r="AN52" s="27" t="str">
        <f>IF(A52&lt;&gt;"",CONCATENATE("[",A52,"] = {wayshrines={")&amp;IF(N52&lt;&gt;"",CONCATENATE(N52,","),"")&amp;IF(O52&lt;&gt;"",CONCATENATE(O52,","),"")&amp;IF(P52&lt;&gt;"",CONCATENATE(P52,","),"")&amp;CONCATENATE("}")&amp;IF(VALUE(Q52)&gt;0,CONCATENATE(", traitsNeeded=",Q52),"")&amp;CONCATENATE(", dlcId=",T52,),"")</f>
        <v>[71] = {wayshrines={-1,-1,-1,}, dlcId=0</v>
      </c>
      <c r="AO52" s="27" t="str">
        <f>IF(A52&lt;&gt;"",IF(R52&lt;&gt;"",CONCATENATE(", zoneIds={",R52),"")&amp;IF(X52&lt;&gt;"",CONCATENATE(",",X52),"")&amp;IF(AJ52&lt;&gt;"",CONCATENATE(",",AJ52),"")&amp;IF(R52&lt;&gt;"",CONCATENATE("}",""),"")&amp;IF(OR(L52="true",L52="false",L52&lt;&gt;""), CONCATENATE(", veteran=", L52), ""),"")</f>
        <v>, zoneIds={31}, veteran=false</v>
      </c>
      <c r="AP52" s="27" t="str">
        <f>IF(A52&lt;&gt;"",IF(J52="Trial",", isTrial=true",IF(J52="Arena",", isArena=true", IF(J52="Monster",", isMonster=true",""))) &amp; IF(M52="true", CONCATENATE(", multiTrialSet=true"), ""),"")</f>
        <v/>
      </c>
      <c r="AQ52" s="27" t="str">
        <f>IF(C52&lt;&gt;"",CONCATENATE(" --",C52," / ",B52),"")</f>
        <v xml:space="preserve"> --Durok's Bane / Duroks Fluch</v>
      </c>
      <c r="AR52" s="27" t="str">
        <f>IF(A52&lt;&gt;"",IF(VALUE(Q52)&gt;0,CONCATENATE("[",A52,"] = true,        --",C52, " / ", B52), ""),"")</f>
        <v/>
      </c>
    </row>
    <row r="53" spans="1:44" hidden="1" x14ac:dyDescent="0.25">
      <c r="A53" s="13">
        <v>72</v>
      </c>
      <c r="B53" t="s">
        <v>1536</v>
      </c>
      <c r="C53" t="s">
        <v>1538</v>
      </c>
      <c r="D53" t="s">
        <v>1537</v>
      </c>
      <c r="G53" s="3">
        <f>A53</f>
        <v>72</v>
      </c>
      <c r="J53" t="s">
        <v>2551</v>
      </c>
      <c r="L53" t="s">
        <v>101</v>
      </c>
      <c r="M53" t="s">
        <v>101</v>
      </c>
      <c r="N53">
        <v>-1</v>
      </c>
      <c r="O53">
        <v>-1</v>
      </c>
      <c r="P53">
        <v>-1</v>
      </c>
      <c r="Q53">
        <v>0</v>
      </c>
      <c r="R53" s="3">
        <f>IF(S53&lt;&gt;"",VLOOKUP(S53,'ESO zone constants'!$E$2:$L$5000,8,FALSE),"")</f>
        <v>64</v>
      </c>
      <c r="S53" t="s">
        <v>70</v>
      </c>
      <c r="T53" s="24">
        <v>0</v>
      </c>
      <c r="U53" s="3" t="str">
        <f>VLOOKUP(T53,'LibSets constants'!$A$2:$B$16,2,FALSE)</f>
        <v>Included in base game</v>
      </c>
      <c r="X53" s="3" t="str">
        <f>IF(Y53&lt;&gt;"",VLOOKUP(Y53,'ESO zone constants'!$E$3:$L$5000,8,FALSE),"")</f>
        <v/>
      </c>
      <c r="AB53" s="3" t="str">
        <f>IF(AC53&lt;&gt;"",VLOOKUP(AC53,'ESO zone constants'!$E$3:$L$5000,8,FALSE),"")</f>
        <v/>
      </c>
      <c r="AF53" s="3" t="str">
        <f>IF(AG53&lt;&gt;"",VLOOKUP(AG53,'ESO zone constants'!$E$3:$L$5000,8,FALSE),"")</f>
        <v/>
      </c>
      <c r="AJ53" s="3" t="str">
        <f>IF(AK53&lt;&gt;"",VLOOKUP(AK53,'ESO zone constants'!$E$3:$L$1002,6,FALSE),"")</f>
        <v/>
      </c>
      <c r="AN53" s="27" t="str">
        <f>IF(A53&lt;&gt;"",CONCATENATE("[",A53,"] = {wayshrines={")&amp;IF(N53&lt;&gt;"",CONCATENATE(N53,","),"")&amp;IF(O53&lt;&gt;"",CONCATENATE(O53,","),"")&amp;IF(P53&lt;&gt;"",CONCATENATE(P53,","),"")&amp;CONCATENATE("}")&amp;IF(VALUE(Q53)&gt;0,CONCATENATE(", traitsNeeded=",Q53),"")&amp;CONCATENATE(", dlcId=",T53,),"")</f>
        <v>[72] = {wayshrines={-1,-1,-1,}, dlcId=0</v>
      </c>
      <c r="AO53" s="27" t="str">
        <f>IF(A53&lt;&gt;"",IF(R53&lt;&gt;"",CONCATENATE(", zoneIds={",R53),"")&amp;IF(X53&lt;&gt;"",CONCATENATE(",",X53),"")&amp;IF(AJ53&lt;&gt;"",CONCATENATE(",",AJ53),"")&amp;IF(R53&lt;&gt;"",CONCATENATE("}",""),"")&amp;IF(OR(L53="true",L53="false",L53&lt;&gt;""), CONCATENATE(", veteran=", L53), ""),"")</f>
        <v>, zoneIds={64}, veteran=false</v>
      </c>
      <c r="AP53" s="27" t="str">
        <f>IF(A53&lt;&gt;"",IF(J53="Trial",", isTrial=true",IF(J53="Arena",", isArena=true", IF(J53="Monster",", isMonster=true",""))) &amp; IF(M53="true", CONCATENATE(", multiTrialSet=true"), ""),"")</f>
        <v/>
      </c>
      <c r="AQ53" s="27" t="str">
        <f>IF(C53&lt;&gt;"",CONCATENATE(" --",C53," / ",B53),"")</f>
        <v xml:space="preserve"> --Nikulas' Heavy Armor / Nikulas' schwere Rüstung</v>
      </c>
      <c r="AR53" s="27" t="str">
        <f>IF(A53&lt;&gt;"",IF(VALUE(Q53)&gt;0,CONCATENATE("[",A53,"] = true,        --",C53, " / ", B53), ""),"")</f>
        <v/>
      </c>
    </row>
    <row r="54" spans="1:44" x14ac:dyDescent="0.25">
      <c r="A54" s="5">
        <v>73</v>
      </c>
      <c r="B54" t="s">
        <v>1539</v>
      </c>
      <c r="C54" t="s">
        <v>1541</v>
      </c>
      <c r="D54" t="s">
        <v>1540</v>
      </c>
      <c r="G54" s="3">
        <f>A54</f>
        <v>73</v>
      </c>
      <c r="J54" t="str">
        <f t="array" ref="J54">IF(VALUE(Q54)&gt;0,"Crafted",IF(OR(EXACT(A54,'LibSets constants'!#REF!)),"Monster",IF(OR(EXACT(A54,'LibSets constants'!#REF!)),"Trial",IF(OR(EXACT(A54,'LibSets constants'!#REF!)),"Arena",IF(OR(EXACT(A54,'LibSets constants'!#REF!)),"Overland","")))))</f>
        <v>Crafted</v>
      </c>
      <c r="L54" t="s">
        <v>101</v>
      </c>
      <c r="M54" t="s">
        <v>101</v>
      </c>
      <c r="N54">
        <v>135</v>
      </c>
      <c r="O54">
        <v>135</v>
      </c>
      <c r="P54">
        <v>135</v>
      </c>
      <c r="Q54">
        <v>8</v>
      </c>
      <c r="R54" s="3">
        <f>IF(S54&lt;&gt;"",VLOOKUP(S54,'ESO zone constants'!$E$2:$L$5000,8,FALSE),"")</f>
        <v>347</v>
      </c>
      <c r="S54" t="str">
        <f>VLOOKUP(N54,'ESO wayshrine node constants'!$A$2:$E$10002,5,FALSE)</f>
        <v>Coldharbour</v>
      </c>
      <c r="T54" s="24">
        <v>0</v>
      </c>
      <c r="U54" s="3" t="str">
        <f>VLOOKUP(T54,'LibSets constants'!$A$2:$B$16,2,FALSE)</f>
        <v>Included in base game</v>
      </c>
      <c r="V54" s="20" t="s">
        <v>2587</v>
      </c>
      <c r="W54" t="s">
        <v>4285</v>
      </c>
      <c r="X54" s="3">
        <f>IF(Y54&lt;&gt;"",VLOOKUP(Y54,'ESO zone constants'!$E$3:$L$5000,8,FALSE),"")</f>
        <v>347</v>
      </c>
      <c r="Y54" t="str">
        <f>VLOOKUP(O54,'ESO wayshrine node constants'!$A$2:$E$10002,5,FALSE)</f>
        <v>Coldharbour</v>
      </c>
      <c r="Z54" s="20" t="s">
        <v>2587</v>
      </c>
      <c r="AA54" t="s">
        <v>4285</v>
      </c>
      <c r="AB54" s="3">
        <f>IF(AC54&lt;&gt;"",VLOOKUP(AC54,'ESO zone constants'!$E$3:$L$5000,8,FALSE),"")</f>
        <v>347</v>
      </c>
      <c r="AC54" t="str">
        <f>VLOOKUP(P54,'ESO wayshrine node constants'!$A$2:$E$10002,5,FALSE)</f>
        <v>Coldharbour</v>
      </c>
      <c r="AD54" s="20" t="s">
        <v>2587</v>
      </c>
      <c r="AE54" t="s">
        <v>4285</v>
      </c>
      <c r="AF54" s="3" t="str">
        <f>IF(AG54&lt;&gt;"",VLOOKUP(AG54,'ESO zone constants'!$E$3:$L$5000,8,FALSE),"")</f>
        <v/>
      </c>
      <c r="AH54" s="20" t="s">
        <v>2587</v>
      </c>
      <c r="AI54" t="s">
        <v>4285</v>
      </c>
      <c r="AJ54" s="3" t="str">
        <f>IF(AK54&lt;&gt;"",VLOOKUP(AK54,'ESO zone constants'!$E$3:$L$1002,6,FALSE),"")</f>
        <v/>
      </c>
      <c r="AL54" s="20" t="s">
        <v>2587</v>
      </c>
      <c r="AM54" t="s">
        <v>4285</v>
      </c>
      <c r="AN54" s="27" t="str">
        <f>IF(A54&lt;&gt;"",CONCATENATE("[",A54,"] = {wayshrines={")&amp;IF(N54&lt;&gt;"",CONCATENATE(N54,","),"")&amp;IF(O54&lt;&gt;"",CONCATENATE(O54,","),"")&amp;IF(P54&lt;&gt;"",CONCATENATE(P54,","),"")&amp;CONCATENATE("}")&amp;IF(VALUE(Q54)&gt;0,CONCATENATE(", traitsNeeded=",Q54),"")&amp;CONCATENATE(", dlcId=",T54,),"")</f>
        <v>[73] = {wayshrines={135,135,135,}, traitsNeeded=8, dlcId=0</v>
      </c>
      <c r="AO54" s="27" t="str">
        <f>IF(A54&lt;&gt;"",IF(R54&lt;&gt;"",CONCATENATE(", zoneIds={",R54),"")&amp;IF(X54&lt;&gt;"",CONCATENATE(",",X54),"")&amp;IF(AJ54&lt;&gt;"",CONCATENATE(",",AJ54),"")&amp;IF(R54&lt;&gt;"",CONCATENATE("}",""),"")&amp;IF(OR(L54="true",L54="false",L54&lt;&gt;""), CONCATENATE(", veteran=", L54), ""),"")</f>
        <v>, zoneIds={347,347}, veteran=false</v>
      </c>
      <c r="AP54" s="27" t="str">
        <f>IF(A54&lt;&gt;"",IF(J54="Trial",", isTrial=true",IF(J54="Arena",", isArena=true", IF(J54="Monster",", isMonster=true",""))) &amp; IF(M54="true", CONCATENATE(", multiTrialSet=true"), ""),"")</f>
        <v/>
      </c>
      <c r="AQ54" s="27" t="str">
        <f>IF(C54&lt;&gt;"",CONCATENATE(" --",C54," / ",B54),"")</f>
        <v xml:space="preserve"> --Oblivion's Foe / Erinnerung</v>
      </c>
      <c r="AR54" s="27" t="str">
        <f>IF(A54&lt;&gt;"",IF(VALUE(Q54)&gt;0,CONCATENATE("[",A54,"] = true,        --",C54, " / ", B54), ""),"")</f>
        <v>[73] = true,        --Oblivion's Foe / Erinnerung</v>
      </c>
    </row>
    <row r="55" spans="1:44" x14ac:dyDescent="0.25">
      <c r="A55" s="5">
        <v>74</v>
      </c>
      <c r="B55" t="s">
        <v>1542</v>
      </c>
      <c r="C55" t="s">
        <v>1544</v>
      </c>
      <c r="D55" t="s">
        <v>1543</v>
      </c>
      <c r="G55" s="3">
        <f>A55</f>
        <v>74</v>
      </c>
      <c r="J55" t="str">
        <f t="array" ref="J55">IF(VALUE(Q55)&gt;0,"Crafted",IF(OR(EXACT(A55,'LibSets constants'!#REF!)),"Monster",IF(OR(EXACT(A55,'LibSets constants'!#REF!)),"Trial",IF(OR(EXACT(A55,'LibSets constants'!#REF!)),"Arena",IF(OR(EXACT(A55,'LibSets constants'!#REF!)),"Overland","")))))</f>
        <v>Crafted</v>
      </c>
      <c r="L55" t="s">
        <v>101</v>
      </c>
      <c r="M55" t="s">
        <v>101</v>
      </c>
      <c r="N55">
        <v>133</v>
      </c>
      <c r="O55">
        <v>133</v>
      </c>
      <c r="P55">
        <v>133</v>
      </c>
      <c r="Q55">
        <v>8</v>
      </c>
      <c r="R55" s="3">
        <f>IF(S55&lt;&gt;"",VLOOKUP(S55,'ESO zone constants'!$E$2:$L$5000,8,FALSE),"")</f>
        <v>347</v>
      </c>
      <c r="S55" t="str">
        <f>VLOOKUP(N55,'ESO wayshrine node constants'!$A$2:$E$10002,5,FALSE)</f>
        <v>Coldharbour</v>
      </c>
      <c r="T55" s="24">
        <v>0</v>
      </c>
      <c r="U55" s="3" t="str">
        <f>VLOOKUP(T55,'LibSets constants'!$A$2:$B$16,2,FALSE)</f>
        <v>Included in base game</v>
      </c>
      <c r="V55" s="20" t="s">
        <v>2587</v>
      </c>
      <c r="W55" t="s">
        <v>4285</v>
      </c>
      <c r="X55" s="3">
        <f>IF(Y55&lt;&gt;"",VLOOKUP(Y55,'ESO zone constants'!$E$3:$L$5000,8,FALSE),"")</f>
        <v>347</v>
      </c>
      <c r="Y55" t="str">
        <f>VLOOKUP(O55,'ESO wayshrine node constants'!$A$2:$E$10002,5,FALSE)</f>
        <v>Coldharbour</v>
      </c>
      <c r="Z55" s="20" t="s">
        <v>2587</v>
      </c>
      <c r="AA55" t="s">
        <v>4285</v>
      </c>
      <c r="AB55" s="3">
        <f>IF(AC55&lt;&gt;"",VLOOKUP(AC55,'ESO zone constants'!$E$3:$L$5000,8,FALSE),"")</f>
        <v>347</v>
      </c>
      <c r="AC55" t="str">
        <f>VLOOKUP(P55,'ESO wayshrine node constants'!$A$2:$E$10002,5,FALSE)</f>
        <v>Coldharbour</v>
      </c>
      <c r="AD55" s="20" t="s">
        <v>2587</v>
      </c>
      <c r="AE55" t="s">
        <v>4285</v>
      </c>
      <c r="AF55" s="3" t="str">
        <f>IF(AG55&lt;&gt;"",VLOOKUP(AG55,'ESO zone constants'!$E$3:$L$5000,8,FALSE),"")</f>
        <v/>
      </c>
      <c r="AH55" s="20" t="s">
        <v>2587</v>
      </c>
      <c r="AI55" t="s">
        <v>4285</v>
      </c>
      <c r="AJ55" s="3" t="str">
        <f>IF(AK55&lt;&gt;"",VLOOKUP(AK55,'ESO zone constants'!$E$3:$L$1002,6,FALSE),"")</f>
        <v/>
      </c>
      <c r="AL55" s="20" t="s">
        <v>2587</v>
      </c>
      <c r="AM55" t="s">
        <v>4285</v>
      </c>
      <c r="AN55" s="27" t="str">
        <f>IF(A55&lt;&gt;"",CONCATENATE("[",A55,"] = {wayshrines={")&amp;IF(N55&lt;&gt;"",CONCATENATE(N55,","),"")&amp;IF(O55&lt;&gt;"",CONCATENATE(O55,","),"")&amp;IF(P55&lt;&gt;"",CONCATENATE(P55,","),"")&amp;CONCATENATE("}")&amp;IF(VALUE(Q55)&gt;0,CONCATENATE(", traitsNeeded=",Q55),"")&amp;CONCATENATE(", dlcId=",T55,),"")</f>
        <v>[74] = {wayshrines={133,133,133,}, traitsNeeded=8, dlcId=0</v>
      </c>
      <c r="AO55" s="27" t="str">
        <f>IF(A55&lt;&gt;"",IF(R55&lt;&gt;"",CONCATENATE(", zoneIds={",R55),"")&amp;IF(X55&lt;&gt;"",CONCATENATE(",",X55),"")&amp;IF(AJ55&lt;&gt;"",CONCATENATE(",",AJ55),"")&amp;IF(R55&lt;&gt;"",CONCATENATE("}",""),"")&amp;IF(OR(L55="true",L55="false",L55&lt;&gt;""), CONCATENATE(", veteran=", L55), ""),"")</f>
        <v>, zoneIds={347,347}, veteran=false</v>
      </c>
      <c r="AP55" s="27" t="str">
        <f>IF(A55&lt;&gt;"",IF(J55="Trial",", isTrial=true",IF(J55="Arena",", isArena=true", IF(J55="Monster",", isMonster=true",""))) &amp; IF(M55="true", CONCATENATE(", multiTrialSet=true"), ""),"")</f>
        <v/>
      </c>
      <c r="AQ55" s="27" t="str">
        <f>IF(C55&lt;&gt;"",CONCATENATE(" --",C55," / ",B55),"")</f>
        <v xml:space="preserve"> --Spectre's Eye / Schemenauge</v>
      </c>
      <c r="AR55" s="27" t="str">
        <f>IF(A55&lt;&gt;"",IF(VALUE(Q55)&gt;0,CONCATENATE("[",A55,"] = true,        --",C55, " / ", B55), ""),"")</f>
        <v>[74] = true,        --Spectre's Eye / Schemenauge</v>
      </c>
    </row>
    <row r="56" spans="1:44" x14ac:dyDescent="0.25">
      <c r="A56" s="5">
        <v>75</v>
      </c>
      <c r="B56" t="s">
        <v>1545</v>
      </c>
      <c r="C56" t="s">
        <v>1547</v>
      </c>
      <c r="D56" t="s">
        <v>1546</v>
      </c>
      <c r="G56" s="3">
        <f>A56</f>
        <v>75</v>
      </c>
      <c r="J56" t="str">
        <f t="array" ref="J56">IF(VALUE(Q56)&gt;0,"Crafted",IF(OR(EXACT(A56,'LibSets constants'!#REF!)),"Monster",IF(OR(EXACT(A56,'LibSets constants'!#REF!)),"Trial",IF(OR(EXACT(A56,'LibSets constants'!#REF!)),"Arena",IF(OR(EXACT(A56,'LibSets constants'!#REF!)),"Overland","")))))</f>
        <v>Crafted</v>
      </c>
      <c r="L56" t="s">
        <v>101</v>
      </c>
      <c r="M56" t="s">
        <v>101</v>
      </c>
      <c r="N56">
        <v>19</v>
      </c>
      <c r="O56">
        <v>165</v>
      </c>
      <c r="P56">
        <v>24</v>
      </c>
      <c r="Q56">
        <v>3</v>
      </c>
      <c r="R56" s="3">
        <f>IF(S56&lt;&gt;"",VLOOKUP(S56,'ESO zone constants'!$E$2:$L$5000,8,FALSE),"")</f>
        <v>19</v>
      </c>
      <c r="S56" t="str">
        <f>VLOOKUP(N56,'ESO wayshrine node constants'!$A$2:$E$10002,5,FALSE)</f>
        <v>Stormhaven</v>
      </c>
      <c r="T56" s="24">
        <v>0</v>
      </c>
      <c r="U56" s="3" t="str">
        <f>VLOOKUP(T56,'LibSets constants'!$A$2:$B$16,2,FALSE)</f>
        <v>Included in base game</v>
      </c>
      <c r="V56" s="20" t="s">
        <v>2587</v>
      </c>
      <c r="W56" t="s">
        <v>4285</v>
      </c>
      <c r="X56" s="3">
        <f>IF(Y56&lt;&gt;"",VLOOKUP(Y56,'ESO zone constants'!$E$3:$L$5000,8,FALSE),"")</f>
        <v>383</v>
      </c>
      <c r="Y56" t="str">
        <f>VLOOKUP(O56,'ESO wayshrine node constants'!$A$2:$E$10002,5,FALSE)</f>
        <v>Grahtwood</v>
      </c>
      <c r="Z56" s="20" t="s">
        <v>2587</v>
      </c>
      <c r="AA56" t="s">
        <v>4285</v>
      </c>
      <c r="AB56" s="3">
        <f>IF(AC56&lt;&gt;"",VLOOKUP(AC56,'ESO zone constants'!$E$3:$L$5000,8,FALSE),"")</f>
        <v>57</v>
      </c>
      <c r="AC56" t="str">
        <f>VLOOKUP(P56,'ESO wayshrine node constants'!$A$2:$E$10002,5,FALSE)</f>
        <v>Deshaan</v>
      </c>
      <c r="AD56" s="20" t="s">
        <v>2587</v>
      </c>
      <c r="AE56" t="s">
        <v>4285</v>
      </c>
      <c r="AF56" s="3" t="str">
        <f>IF(AG56&lt;&gt;"",VLOOKUP(AG56,'ESO zone constants'!$E$3:$L$5000,8,FALSE),"")</f>
        <v/>
      </c>
      <c r="AH56" s="20" t="s">
        <v>2587</v>
      </c>
      <c r="AI56" t="s">
        <v>4285</v>
      </c>
      <c r="AJ56" s="3" t="str">
        <f>IF(AK56&lt;&gt;"",VLOOKUP(AK56,'ESO zone constants'!$E$3:$L$1002,6,FALSE),"")</f>
        <v/>
      </c>
      <c r="AL56" s="20" t="s">
        <v>2587</v>
      </c>
      <c r="AM56" t="s">
        <v>4285</v>
      </c>
      <c r="AN56" s="27" t="str">
        <f>IF(A56&lt;&gt;"",CONCATENATE("[",A56,"] = {wayshrines={")&amp;IF(N56&lt;&gt;"",CONCATENATE(N56,","),"")&amp;IF(O56&lt;&gt;"",CONCATENATE(O56,","),"")&amp;IF(P56&lt;&gt;"",CONCATENATE(P56,","),"")&amp;CONCATENATE("}")&amp;IF(VALUE(Q56)&gt;0,CONCATENATE(", traitsNeeded=",Q56),"")&amp;CONCATENATE(", dlcId=",T56,),"")</f>
        <v>[75] = {wayshrines={19,165,24,}, traitsNeeded=3, dlcId=0</v>
      </c>
      <c r="AO56" s="27" t="str">
        <f>IF(A56&lt;&gt;"",IF(R56&lt;&gt;"",CONCATENATE(", zoneIds={",R56),"")&amp;IF(X56&lt;&gt;"",CONCATENATE(",",X56),"")&amp;IF(AJ56&lt;&gt;"",CONCATENATE(",",AJ56),"")&amp;IF(R56&lt;&gt;"",CONCATENATE("}",""),"")&amp;IF(OR(L56="true",L56="false",L56&lt;&gt;""), CONCATENATE(", veteran=", L56), ""),"")</f>
        <v>, zoneIds={19,383}, veteran=false</v>
      </c>
      <c r="AP56" s="27" t="str">
        <f>IF(A56&lt;&gt;"",IF(J56="Trial",", isTrial=true",IF(J56="Arena",", isArena=true", IF(J56="Monster",", isMonster=true",""))) &amp; IF(M56="true", CONCATENATE(", multiTrialSet=true"), ""),"")</f>
        <v/>
      </c>
      <c r="AQ56" s="27" t="str">
        <f>IF(C56&lt;&gt;"",CONCATENATE(" --",C56," / ",B56),"")</f>
        <v xml:space="preserve"> --Torug's Pact / Torugs Pakt</v>
      </c>
      <c r="AR56" s="27" t="str">
        <f>IF(A56&lt;&gt;"",IF(VALUE(Q56)&gt;0,CONCATENATE("[",A56,"] = true,        --",C56, " / ", B56), ""),"")</f>
        <v>[75] = true,        --Torug's Pact / Torugs Pakt</v>
      </c>
    </row>
    <row r="57" spans="1:44" hidden="1" x14ac:dyDescent="0.25">
      <c r="A57" s="13">
        <v>76</v>
      </c>
      <c r="B57" t="s">
        <v>1548</v>
      </c>
      <c r="C57" t="s">
        <v>1550</v>
      </c>
      <c r="D57" t="s">
        <v>1549</v>
      </c>
      <c r="G57" s="3">
        <f>A57</f>
        <v>76</v>
      </c>
      <c r="J57" t="s">
        <v>4280</v>
      </c>
      <c r="L57" t="s">
        <v>101</v>
      </c>
      <c r="M57" t="s">
        <v>101</v>
      </c>
      <c r="N57">
        <v>-1</v>
      </c>
      <c r="O57">
        <v>-1</v>
      </c>
      <c r="P57">
        <v>-1</v>
      </c>
      <c r="Q57">
        <v>0</v>
      </c>
      <c r="R57" s="3">
        <f>IF(S57&lt;&gt;"",VLOOKUP(S57,'ESO zone constants'!$E$2:$L$5000,8,FALSE),"")</f>
        <v>181</v>
      </c>
      <c r="S57" t="s">
        <v>172</v>
      </c>
      <c r="T57" s="24">
        <v>0</v>
      </c>
      <c r="U57" s="3" t="str">
        <f>VLOOKUP(T57,'LibSets constants'!$A$2:$B$16,2,FALSE)</f>
        <v>Included in base game</v>
      </c>
      <c r="X57" s="3" t="str">
        <f>IF(Y57&lt;&gt;"",VLOOKUP(Y57,'ESO zone constants'!$E$3:$L$5000,8,FALSE),"")</f>
        <v/>
      </c>
      <c r="AB57" s="3" t="str">
        <f>IF(AC57&lt;&gt;"",VLOOKUP(AC57,'ESO zone constants'!$E$3:$L$5000,8,FALSE),"")</f>
        <v/>
      </c>
      <c r="AF57" s="3" t="str">
        <f>IF(AG57&lt;&gt;"",VLOOKUP(AG57,'ESO zone constants'!$E$3:$L$5000,8,FALSE),"")</f>
        <v/>
      </c>
      <c r="AJ57" s="3" t="str">
        <f>IF(AK57&lt;&gt;"",VLOOKUP(AK57,'ESO zone constants'!$E$3:$L$5000,8,FALSE),"")</f>
        <v/>
      </c>
      <c r="AN57" s="27" t="str">
        <f>IF(A57&lt;&gt;"",CONCATENATE("[",A57,"] = {wayshrines={")&amp;IF(N57&lt;&gt;"",CONCATENATE(N57,","),"")&amp;IF(O57&lt;&gt;"",CONCATENATE(O57,","),"")&amp;IF(P57&lt;&gt;"",CONCATENATE(P57,","),"")&amp;CONCATENATE("}")&amp;IF(VALUE(Q57)&gt;0,CONCATENATE(", traitsNeeded=",Q57),"")&amp;CONCATENATE(", dlcId=",T57,),"")</f>
        <v>[76] = {wayshrines={-1,-1,-1,}, dlcId=0</v>
      </c>
      <c r="AO57" s="27" t="str">
        <f>IF(A57&lt;&gt;"",IF(R57&lt;&gt;"",CONCATENATE(", zoneIds={",R57),"")&amp;IF(X57&lt;&gt;"",CONCATENATE(",",X57),"")&amp;IF(AJ57&lt;&gt;"",CONCATENATE(",",AJ57),"")&amp;IF(R57&lt;&gt;"",CONCATENATE("}",""),"")&amp;IF(OR(L57="true",L57="false",L57&lt;&gt;""), CONCATENATE(", veteran=", L57), ""),"")</f>
        <v>, zoneIds={181}, veteran=false</v>
      </c>
      <c r="AP57" s="27" t="str">
        <f>IF(A57&lt;&gt;"",IF(J57="Trial",", isTrial=true",IF(J57="Arena",", isArena=true", IF(J57="Monster",", isMonster=true",""))) &amp; IF(M57="true", CONCATENATE(", multiTrialSet=true"), ""),"")</f>
        <v/>
      </c>
      <c r="AQ57" s="27" t="str">
        <f>IF(C57&lt;&gt;"",CONCATENATE(" --",C57," / ",B57),"")</f>
        <v xml:space="preserve"> --Robes of Alteration Mastery / Roben der Veränderungsbeherrschung</v>
      </c>
      <c r="AR57" s="27" t="str">
        <f>IF(A57&lt;&gt;"",IF(VALUE(Q57)&gt;0,CONCATENATE("[",A57,"] = true,        --",C57, " / ", B57), ""),"")</f>
        <v/>
      </c>
    </row>
    <row r="58" spans="1:44" hidden="1" x14ac:dyDescent="0.25">
      <c r="A58" s="13">
        <v>77</v>
      </c>
      <c r="B58" t="s">
        <v>1551</v>
      </c>
      <c r="C58" t="s">
        <v>1553</v>
      </c>
      <c r="D58" t="s">
        <v>1552</v>
      </c>
      <c r="G58" s="3">
        <f>A58</f>
        <v>77</v>
      </c>
      <c r="J58" t="s">
        <v>2551</v>
      </c>
      <c r="L58" t="s">
        <v>101</v>
      </c>
      <c r="M58" t="s">
        <v>101</v>
      </c>
      <c r="N58">
        <v>-1</v>
      </c>
      <c r="O58">
        <v>-1</v>
      </c>
      <c r="P58">
        <v>-1</v>
      </c>
      <c r="Q58">
        <v>0</v>
      </c>
      <c r="R58" s="3">
        <f>IF(S58&lt;&gt;"",VLOOKUP(S58,'ESO zone constants'!$E$2:$L$5000,8,FALSE),"")</f>
        <v>22</v>
      </c>
      <c r="S58" t="s">
        <v>68</v>
      </c>
      <c r="T58" s="24">
        <v>0</v>
      </c>
      <c r="U58" s="3" t="str">
        <f>VLOOKUP(T58,'LibSets constants'!$A$2:$B$16,2,FALSE)</f>
        <v>Included in base game</v>
      </c>
      <c r="X58" s="3" t="str">
        <f>IF(Y58&lt;&gt;"",VLOOKUP(Y58,'ESO zone constants'!$E$3:$L$5000,8,FALSE),"")</f>
        <v/>
      </c>
      <c r="AB58" s="3" t="str">
        <f>IF(AC58&lt;&gt;"",VLOOKUP(AC58,'ESO zone constants'!$E$3:$L$5000,8,FALSE),"")</f>
        <v/>
      </c>
      <c r="AF58" s="3" t="str">
        <f>IF(AG58&lt;&gt;"",VLOOKUP(AG58,'ESO zone constants'!$E$3:$L$5000,8,FALSE),"")</f>
        <v/>
      </c>
      <c r="AJ58" s="3" t="str">
        <f>IF(AK58&lt;&gt;"",VLOOKUP(AK58,'ESO zone constants'!$E$3:$L$1002,6,FALSE),"")</f>
        <v/>
      </c>
      <c r="AN58" s="27" t="str">
        <f>IF(A58&lt;&gt;"",CONCATENATE("[",A58,"] = {wayshrines={")&amp;IF(N58&lt;&gt;"",CONCATENATE(N58,","),"")&amp;IF(O58&lt;&gt;"",CONCATENATE(O58,","),"")&amp;IF(P58&lt;&gt;"",CONCATENATE(P58,","),"")&amp;CONCATENATE("}")&amp;IF(VALUE(Q58)&gt;0,CONCATENATE(", traitsNeeded=",Q58),"")&amp;CONCATENATE(", dlcId=",T58,),"")</f>
        <v>[77] = {wayshrines={-1,-1,-1,}, dlcId=0</v>
      </c>
      <c r="AO58" s="27" t="str">
        <f>IF(A58&lt;&gt;"",IF(R58&lt;&gt;"",CONCATENATE(", zoneIds={",R58),"")&amp;IF(X58&lt;&gt;"",CONCATENATE(",",X58),"")&amp;IF(AJ58&lt;&gt;"",CONCATENATE(",",AJ58),"")&amp;IF(R58&lt;&gt;"",CONCATENATE("}",""),"")&amp;IF(OR(L58="true",L58="false",L58&lt;&gt;""), CONCATENATE(", veteran=", L58), ""),"")</f>
        <v>, zoneIds={22}, veteran=false</v>
      </c>
      <c r="AP58" s="27" t="str">
        <f>IF(A58&lt;&gt;"",IF(J58="Trial",", isTrial=true",IF(J58="Arena",", isArena=true", IF(J58="Monster",", isMonster=true",""))) &amp; IF(M58="true", CONCATENATE(", multiTrialSet=true"), ""),"")</f>
        <v/>
      </c>
      <c r="AQ58" s="27" t="str">
        <f>IF(C58&lt;&gt;"",CONCATENATE(" --",C58," / ",B58),"")</f>
        <v xml:space="preserve"> --Crusader / Glaubenskrieger</v>
      </c>
      <c r="AR58" s="27" t="str">
        <f>IF(A58&lt;&gt;"",IF(VALUE(Q58)&gt;0,CONCATENATE("[",A58,"] = true,        --",C58, " / ", B58), ""),"")</f>
        <v/>
      </c>
    </row>
    <row r="59" spans="1:44" x14ac:dyDescent="0.25">
      <c r="A59" s="5">
        <v>78</v>
      </c>
      <c r="B59" t="s">
        <v>1554</v>
      </c>
      <c r="C59" t="s">
        <v>1556</v>
      </c>
      <c r="D59" t="s">
        <v>1555</v>
      </c>
      <c r="G59" s="3">
        <f>A59</f>
        <v>78</v>
      </c>
      <c r="J59" t="str">
        <f t="array" ref="J59">IF(VALUE(Q59)&gt;0,"Crafted",IF(OR(EXACT(A59,'LibSets constants'!#REF!)),"Monster",IF(OR(EXACT(A59,'LibSets constants'!#REF!)),"Trial",IF(OR(EXACT(A59,'LibSets constants'!#REF!)),"Arena",IF(OR(EXACT(A59,'LibSets constants'!#REF!)),"Overland","")))))</f>
        <v>Crafted</v>
      </c>
      <c r="L59" t="s">
        <v>101</v>
      </c>
      <c r="M59" t="s">
        <v>101</v>
      </c>
      <c r="N59">
        <v>9</v>
      </c>
      <c r="O59">
        <v>154</v>
      </c>
      <c r="P59">
        <v>51</v>
      </c>
      <c r="Q59">
        <v>4</v>
      </c>
      <c r="R59" s="3">
        <f>IF(S59&lt;&gt;"",VLOOKUP(S59,'ESO zone constants'!$E$2:$L$5000,8,FALSE),"")</f>
        <v>20</v>
      </c>
      <c r="S59" t="str">
        <f>VLOOKUP(N59,'ESO wayshrine node constants'!$A$2:$E$10002,5,FALSE)</f>
        <v>Rivenspire</v>
      </c>
      <c r="T59" s="24">
        <v>0</v>
      </c>
      <c r="U59" s="3" t="str">
        <f>VLOOKUP(T59,'LibSets constants'!$A$2:$B$16,2,FALSE)</f>
        <v>Included in base game</v>
      </c>
      <c r="V59" s="20" t="s">
        <v>2587</v>
      </c>
      <c r="W59" t="s">
        <v>4285</v>
      </c>
      <c r="X59" s="3">
        <f>IF(Y59&lt;&gt;"",VLOOKUP(Y59,'ESO zone constants'!$E$3:$L$5000,8,FALSE),"")</f>
        <v>108</v>
      </c>
      <c r="Y59" t="str">
        <f>VLOOKUP(O59,'ESO wayshrine node constants'!$A$2:$E$10002,5,FALSE)</f>
        <v>Greenshade</v>
      </c>
      <c r="Z59" s="20" t="s">
        <v>2587</v>
      </c>
      <c r="AA59" t="s">
        <v>4285</v>
      </c>
      <c r="AB59" s="3">
        <f>IF(AC59&lt;&gt;"",VLOOKUP(AC59,'ESO zone constants'!$E$3:$L$5000,8,FALSE),"")</f>
        <v>117</v>
      </c>
      <c r="AC59" t="str">
        <f>VLOOKUP(P59,'ESO wayshrine node constants'!$A$2:$E$10002,5,FALSE)</f>
        <v>Shadowfen</v>
      </c>
      <c r="AD59" s="20" t="s">
        <v>2587</v>
      </c>
      <c r="AE59" t="s">
        <v>4285</v>
      </c>
      <c r="AF59" s="3" t="str">
        <f>IF(AG59&lt;&gt;"",VLOOKUP(AG59,'ESO zone constants'!$E$3:$L$5000,8,FALSE),"")</f>
        <v/>
      </c>
      <c r="AH59" s="20" t="s">
        <v>2587</v>
      </c>
      <c r="AI59" t="s">
        <v>4285</v>
      </c>
      <c r="AJ59" s="32" t="str">
        <f>IF(AK59&lt;&gt;"",VLOOKUP(AK59,'ESO zone constants'!$E$3:$L$1002,6,FALSE),"")</f>
        <v/>
      </c>
      <c r="AL59" s="20" t="s">
        <v>2587</v>
      </c>
      <c r="AM59" t="s">
        <v>4285</v>
      </c>
      <c r="AN59" s="27" t="str">
        <f>IF(A59&lt;&gt;"",CONCATENATE("[",A59,"] = {wayshrines={")&amp;IF(N59&lt;&gt;"",CONCATENATE(N59,","),"")&amp;IF(O59&lt;&gt;"",CONCATENATE(O59,","),"")&amp;IF(P59&lt;&gt;"",CONCATENATE(P59,","),"")&amp;CONCATENATE("}")&amp;IF(VALUE(Q59)&gt;0,CONCATENATE(", traitsNeeded=",Q59),"")&amp;CONCATENATE(", dlcId=",T59,),"")</f>
        <v>[78] = {wayshrines={9,154,51,}, traitsNeeded=4, dlcId=0</v>
      </c>
      <c r="AO59" s="27" t="str">
        <f>IF(A59&lt;&gt;"",IF(R59&lt;&gt;"",CONCATENATE(", zoneIds={",R59),"")&amp;IF(X59&lt;&gt;"",CONCATENATE(",",X59),"")&amp;IF(AJ59&lt;&gt;"",CONCATENATE(",",AJ59),"")&amp;IF(R59&lt;&gt;"",CONCATENATE("}",""),"")&amp;IF(OR(L59="true",L59="false",L59&lt;&gt;""), CONCATENATE(", veteran=", L59), ""),"")</f>
        <v>, zoneIds={20,108}, veteran=false</v>
      </c>
      <c r="AP59" s="27" t="str">
        <f>IF(A59&lt;&gt;"",IF(J59="Trial",", isTrial=true",IF(J59="Arena",", isArena=true", IF(J59="Monster",", isMonster=true",""))) &amp; IF(M59="true", CONCATENATE(", multiTrialSet=true"), ""),"")</f>
        <v/>
      </c>
      <c r="AQ59" s="27" t="str">
        <f>IF(C59&lt;&gt;"",CONCATENATE(" --",C59," / ",B59),"")</f>
        <v xml:space="preserve"> --Hist Bark / Histrinde</v>
      </c>
      <c r="AR59" s="27" t="str">
        <f>IF(A59&lt;&gt;"",IF(VALUE(Q59)&gt;0,CONCATENATE("[",A59,"] = true,        --",C59, " / ", B59), ""),"")</f>
        <v>[78] = true,        --Hist Bark / Histrinde</v>
      </c>
    </row>
    <row r="60" spans="1:44" x14ac:dyDescent="0.25">
      <c r="A60" s="5">
        <v>79</v>
      </c>
      <c r="B60" t="s">
        <v>1557</v>
      </c>
      <c r="C60" t="s">
        <v>1559</v>
      </c>
      <c r="D60" t="s">
        <v>1558</v>
      </c>
      <c r="G60" s="3">
        <f>A60</f>
        <v>79</v>
      </c>
      <c r="J60" t="str">
        <f t="array" ref="J60">IF(VALUE(Q60)&gt;0,"Crafted",IF(OR(EXACT(A60,'LibSets constants'!#REF!)),"Monster",IF(OR(EXACT(A60,'LibSets constants'!#REF!)),"Trial",IF(OR(EXACT(A60,'LibSets constants'!#REF!)),"Arena",IF(OR(EXACT(A60,'LibSets constants'!#REF!)),"Overland","")))))</f>
        <v>Crafted</v>
      </c>
      <c r="L60" t="s">
        <v>101</v>
      </c>
      <c r="M60" t="s">
        <v>101</v>
      </c>
      <c r="N60">
        <v>35</v>
      </c>
      <c r="O60">
        <v>144</v>
      </c>
      <c r="P60">
        <v>111</v>
      </c>
      <c r="Q60">
        <v>6</v>
      </c>
      <c r="R60" s="3">
        <f>IF(S60&lt;&gt;"",VLOOKUP(S60,'ESO zone constants'!$E$2:$L$5000,8,FALSE),"")</f>
        <v>92</v>
      </c>
      <c r="S60" t="str">
        <f>VLOOKUP(N60,'ESO wayshrine node constants'!$A$2:$E$10002,5,FALSE)</f>
        <v>Bangkorai</v>
      </c>
      <c r="T60" s="24">
        <v>0</v>
      </c>
      <c r="U60" s="3" t="str">
        <f>VLOOKUP(T60,'LibSets constants'!$A$2:$B$16,2,FALSE)</f>
        <v>Included in base game</v>
      </c>
      <c r="V60" s="20" t="s">
        <v>2587</v>
      </c>
      <c r="W60" t="s">
        <v>4285</v>
      </c>
      <c r="X60" s="3">
        <f>IF(Y60&lt;&gt;"",VLOOKUP(Y60,'ESO zone constants'!$E$3:$L$5000,8,FALSE),"")</f>
        <v>382</v>
      </c>
      <c r="Y60" t="str">
        <f>VLOOKUP(O60,'ESO wayshrine node constants'!$A$2:$E$10002,5,FALSE)</f>
        <v>Reaper's March</v>
      </c>
      <c r="Z60" s="20" t="s">
        <v>2587</v>
      </c>
      <c r="AA60" t="s">
        <v>4285</v>
      </c>
      <c r="AB60" s="3">
        <f>IF(AC60&lt;&gt;"",VLOOKUP(AC60,'ESO zone constants'!$E$3:$L$5000,8,FALSE),"")</f>
        <v>103</v>
      </c>
      <c r="AC60" t="str">
        <f>VLOOKUP(P60,'ESO wayshrine node constants'!$A$2:$E$10002,5,FALSE)</f>
        <v>The Rift</v>
      </c>
      <c r="AD60" s="20" t="s">
        <v>2587</v>
      </c>
      <c r="AE60" t="s">
        <v>4285</v>
      </c>
      <c r="AF60" s="3" t="str">
        <f>IF(AG60&lt;&gt;"",VLOOKUP(AG60,'ESO zone constants'!$E$3:$L$5000,8,FALSE),"")</f>
        <v/>
      </c>
      <c r="AH60" s="20" t="s">
        <v>2587</v>
      </c>
      <c r="AI60" t="s">
        <v>4285</v>
      </c>
      <c r="AJ60" s="3" t="str">
        <f>IF(AK60&lt;&gt;"",VLOOKUP(AK60,'ESO zone constants'!$E$3:$L$1002,6,FALSE),"")</f>
        <v/>
      </c>
      <c r="AL60" s="20" t="s">
        <v>2587</v>
      </c>
      <c r="AM60" t="s">
        <v>4285</v>
      </c>
      <c r="AN60" s="27" t="str">
        <f>IF(A60&lt;&gt;"",CONCATENATE("[",A60,"] = {wayshrines={")&amp;IF(N60&lt;&gt;"",CONCATENATE(N60,","),"")&amp;IF(O60&lt;&gt;"",CONCATENATE(O60,","),"")&amp;IF(P60&lt;&gt;"",CONCATENATE(P60,","),"")&amp;CONCATENATE("}")&amp;IF(VALUE(Q60)&gt;0,CONCATENATE(", traitsNeeded=",Q60),"")&amp;CONCATENATE(", dlcId=",T60,),"")</f>
        <v>[79] = {wayshrines={35,144,111,}, traitsNeeded=6, dlcId=0</v>
      </c>
      <c r="AO60" s="27" t="str">
        <f>IF(A60&lt;&gt;"",IF(R60&lt;&gt;"",CONCATENATE(", zoneIds={",R60),"")&amp;IF(X60&lt;&gt;"",CONCATENATE(",",X60),"")&amp;IF(AJ60&lt;&gt;"",CONCATENATE(",",AJ60),"")&amp;IF(R60&lt;&gt;"",CONCATENATE("}",""),"")&amp;IF(OR(L60="true",L60="false",L60&lt;&gt;""), CONCATENATE(", veteran=", L60), ""),"")</f>
        <v>, zoneIds={92,382}, veteran=false</v>
      </c>
      <c r="AP60" s="27" t="str">
        <f>IF(A60&lt;&gt;"",IF(J60="Trial",", isTrial=true",IF(J60="Arena",", isArena=true", IF(J60="Monster",", isMonster=true",""))) &amp; IF(M60="true", CONCATENATE(", multiTrialSet=true"), ""),"")</f>
        <v/>
      </c>
      <c r="AQ60" s="27" t="str">
        <f>IF(C60&lt;&gt;"",CONCATENATE(" --",C60," / ",B60),"")</f>
        <v xml:space="preserve"> --Willow's Path / Weidenpfad</v>
      </c>
      <c r="AR60" s="27" t="str">
        <f>IF(A60&lt;&gt;"",IF(VALUE(Q60)&gt;0,CONCATENATE("[",A60,"] = true,        --",C60, " / ", B60), ""),"")</f>
        <v>[79] = true,        --Willow's Path / Weidenpfad</v>
      </c>
    </row>
    <row r="61" spans="1:44" x14ac:dyDescent="0.25">
      <c r="A61" s="5">
        <v>80</v>
      </c>
      <c r="B61" t="s">
        <v>1560</v>
      </c>
      <c r="C61" t="s">
        <v>1562</v>
      </c>
      <c r="D61" t="s">
        <v>1561</v>
      </c>
      <c r="G61" s="3">
        <f>A61</f>
        <v>80</v>
      </c>
      <c r="J61" t="str">
        <f t="array" ref="J61">IF(VALUE(Q61)&gt;0,"Crafted",IF(OR(EXACT(A61,'LibSets constants'!#REF!)),"Monster",IF(OR(EXACT(A61,'LibSets constants'!#REF!)),"Trial",IF(OR(EXACT(A61,'LibSets constants'!#REF!)),"Arena",IF(OR(EXACT(A61,'LibSets constants'!#REF!)),"Overland","")))))</f>
        <v>Crafted</v>
      </c>
      <c r="L61" t="s">
        <v>101</v>
      </c>
      <c r="M61" t="s">
        <v>101</v>
      </c>
      <c r="N61">
        <v>39</v>
      </c>
      <c r="O61">
        <v>161</v>
      </c>
      <c r="P61">
        <v>113</v>
      </c>
      <c r="Q61">
        <v>6</v>
      </c>
      <c r="R61" s="3">
        <f>IF(S61&lt;&gt;"",VLOOKUP(S61,'ESO zone constants'!$E$2:$L$5000,8,FALSE),"")</f>
        <v>92</v>
      </c>
      <c r="S61" t="str">
        <f>VLOOKUP(N61,'ESO wayshrine node constants'!$A$2:$E$10002,5,FALSE)</f>
        <v>Bangkorai</v>
      </c>
      <c r="T61" s="24">
        <v>0</v>
      </c>
      <c r="U61" s="3" t="str">
        <f>VLOOKUP(T61,'LibSets constants'!$A$2:$B$16,2,FALSE)</f>
        <v>Included in base game</v>
      </c>
      <c r="V61" s="20" t="s">
        <v>2587</v>
      </c>
      <c r="W61" t="s">
        <v>4285</v>
      </c>
      <c r="X61" s="3">
        <f>IF(Y61&lt;&gt;"",VLOOKUP(Y61,'ESO zone constants'!$E$3:$L$5000,8,FALSE),"")</f>
        <v>382</v>
      </c>
      <c r="Y61" t="str">
        <f>VLOOKUP(O61,'ESO wayshrine node constants'!$A$2:$E$10002,5,FALSE)</f>
        <v>Reaper's March</v>
      </c>
      <c r="Z61" s="20" t="s">
        <v>2587</v>
      </c>
      <c r="AA61" t="s">
        <v>4285</v>
      </c>
      <c r="AB61" s="3">
        <f>IF(AC61&lt;&gt;"",VLOOKUP(AC61,'ESO zone constants'!$E$3:$L$5000,8,FALSE),"")</f>
        <v>103</v>
      </c>
      <c r="AC61" t="str">
        <f>VLOOKUP(P61,'ESO wayshrine node constants'!$A$2:$E$10002,5,FALSE)</f>
        <v>The Rift</v>
      </c>
      <c r="AD61" s="20" t="s">
        <v>2587</v>
      </c>
      <c r="AE61" t="s">
        <v>4285</v>
      </c>
      <c r="AF61" s="3" t="str">
        <f>IF(AG61&lt;&gt;"",VLOOKUP(AG61,'ESO zone constants'!$E$3:$L$5000,8,FALSE),"")</f>
        <v/>
      </c>
      <c r="AH61" s="20" t="s">
        <v>2587</v>
      </c>
      <c r="AI61" t="s">
        <v>4285</v>
      </c>
      <c r="AJ61" s="32" t="str">
        <f>IF(AK61&lt;&gt;"",VLOOKUP(AK61,'ESO zone constants'!$E$3:$L$1002,6,FALSE),"")</f>
        <v/>
      </c>
      <c r="AL61" s="20" t="s">
        <v>2587</v>
      </c>
      <c r="AM61" t="s">
        <v>4285</v>
      </c>
      <c r="AN61" s="27" t="str">
        <f>IF(A61&lt;&gt;"",CONCATENATE("[",A61,"] = {wayshrines={")&amp;IF(N61&lt;&gt;"",CONCATENATE(N61,","),"")&amp;IF(O61&lt;&gt;"",CONCATENATE(O61,","),"")&amp;IF(P61&lt;&gt;"",CONCATENATE(P61,","),"")&amp;CONCATENATE("}")&amp;IF(VALUE(Q61)&gt;0,CONCATENATE(", traitsNeeded=",Q61),"")&amp;CONCATENATE(", dlcId=",T61,),"")</f>
        <v>[80] = {wayshrines={39,161,113,}, traitsNeeded=6, dlcId=0</v>
      </c>
      <c r="AO61" s="27" t="str">
        <f>IF(A61&lt;&gt;"",IF(R61&lt;&gt;"",CONCATENATE(", zoneIds={",R61),"")&amp;IF(X61&lt;&gt;"",CONCATENATE(",",X61),"")&amp;IF(AJ61&lt;&gt;"",CONCATENATE(",",AJ61),"")&amp;IF(R61&lt;&gt;"",CONCATENATE("}",""),"")&amp;IF(OR(L61="true",L61="false",L61&lt;&gt;""), CONCATENATE(", veteran=", L61), ""),"")</f>
        <v>, zoneIds={92,382}, veteran=false</v>
      </c>
      <c r="AP61" s="27" t="str">
        <f>IF(A61&lt;&gt;"",IF(J61="Trial",", isTrial=true",IF(J61="Arena",", isArena=true", IF(J61="Monster",", isMonster=true",""))) &amp; IF(M61="true", CONCATENATE(", multiTrialSet=true"), ""),"")</f>
        <v/>
      </c>
      <c r="AQ61" s="27" t="str">
        <f>IF(C61&lt;&gt;"",CONCATENATE(" --",C61," / ",B61),"")</f>
        <v xml:space="preserve"> --Hunding's Rage / Hundings Zorn</v>
      </c>
      <c r="AR61" s="27" t="str">
        <f>IF(A61&lt;&gt;"",IF(VALUE(Q61)&gt;0,CONCATENATE("[",A61,"] = true,        --",C61, " / ", B61), ""),"")</f>
        <v>[80] = true,        --Hunding's Rage / Hundings Zorn</v>
      </c>
    </row>
    <row r="62" spans="1:44" x14ac:dyDescent="0.25">
      <c r="A62" s="5">
        <v>81</v>
      </c>
      <c r="B62" t="s">
        <v>1563</v>
      </c>
      <c r="C62" t="s">
        <v>1565</v>
      </c>
      <c r="D62" t="s">
        <v>1564</v>
      </c>
      <c r="G62" s="3">
        <f>A62</f>
        <v>81</v>
      </c>
      <c r="J62" t="str">
        <f t="array" ref="J62">IF(VALUE(Q62)&gt;0,"Crafted",IF(OR(EXACT(A62,'LibSets constants'!#REF!)),"Monster",IF(OR(EXACT(A62,'LibSets constants'!#REF!)),"Trial",IF(OR(EXACT(A62,'LibSets constants'!#REF!)),"Arena",IF(OR(EXACT(A62,'LibSets constants'!#REF!)),"Overland","")))))</f>
        <v>Crafted</v>
      </c>
      <c r="L62" t="s">
        <v>101</v>
      </c>
      <c r="M62" t="s">
        <v>101</v>
      </c>
      <c r="N62">
        <v>137</v>
      </c>
      <c r="O62">
        <v>103</v>
      </c>
      <c r="P62">
        <v>89</v>
      </c>
      <c r="Q62">
        <v>5</v>
      </c>
      <c r="R62" s="3">
        <f>IF(S62&lt;&gt;"",VLOOKUP(S62,'ESO zone constants'!$E$2:$L$5000,8,FALSE),"")</f>
        <v>104</v>
      </c>
      <c r="S62" t="str">
        <f>VLOOKUP(N62,'ESO wayshrine node constants'!$A$2:$E$10002,5,FALSE)</f>
        <v>Alik'r Desert</v>
      </c>
      <c r="T62" s="24">
        <v>0</v>
      </c>
      <c r="U62" s="3" t="str">
        <f>VLOOKUP(T62,'LibSets constants'!$A$2:$B$16,2,FALSE)</f>
        <v>Included in base game</v>
      </c>
      <c r="V62" s="20" t="s">
        <v>2587</v>
      </c>
      <c r="W62" t="s">
        <v>4285</v>
      </c>
      <c r="X62" s="3">
        <f>IF(Y62&lt;&gt;"",VLOOKUP(Y62,'ESO zone constants'!$E$3:$L$5000,8,FALSE),"")</f>
        <v>58</v>
      </c>
      <c r="Y62" t="str">
        <f>VLOOKUP(O62,'ESO wayshrine node constants'!$A$2:$E$10002,5,FALSE)</f>
        <v>Malabal Tor</v>
      </c>
      <c r="Z62" s="20" t="s">
        <v>2587</v>
      </c>
      <c r="AA62" t="s">
        <v>4285</v>
      </c>
      <c r="AB62" s="3">
        <f>IF(AC62&lt;&gt;"",VLOOKUP(AC62,'ESO zone constants'!$E$3:$L$5000,8,FALSE),"")</f>
        <v>101</v>
      </c>
      <c r="AC62" t="str">
        <f>VLOOKUP(P62,'ESO wayshrine node constants'!$A$2:$E$10002,5,FALSE)</f>
        <v>Eastmarch</v>
      </c>
      <c r="AD62" s="20" t="s">
        <v>2587</v>
      </c>
      <c r="AE62" t="s">
        <v>4285</v>
      </c>
      <c r="AF62" s="3" t="str">
        <f>IF(AG62&lt;&gt;"",VLOOKUP(AG62,'ESO zone constants'!$E$3:$L$5000,8,FALSE),"")</f>
        <v/>
      </c>
      <c r="AH62" s="20" t="s">
        <v>2587</v>
      </c>
      <c r="AI62" t="s">
        <v>4285</v>
      </c>
      <c r="AJ62" s="3" t="str">
        <f>IF(AK62&lt;&gt;"",VLOOKUP(AK62,'ESO zone constants'!$E$3:$L$1002,6,FALSE),"")</f>
        <v/>
      </c>
      <c r="AL62" s="20" t="s">
        <v>2587</v>
      </c>
      <c r="AM62" t="s">
        <v>4285</v>
      </c>
      <c r="AN62" s="27" t="str">
        <f>IF(A62&lt;&gt;"",CONCATENATE("[",A62,"] = {wayshrines={")&amp;IF(N62&lt;&gt;"",CONCATENATE(N62,","),"")&amp;IF(O62&lt;&gt;"",CONCATENATE(O62,","),"")&amp;IF(P62&lt;&gt;"",CONCATENATE(P62,","),"")&amp;CONCATENATE("}")&amp;IF(VALUE(Q62)&gt;0,CONCATENATE(", traitsNeeded=",Q62),"")&amp;CONCATENATE(", dlcId=",T62,),"")</f>
        <v>[81] = {wayshrines={137,103,89,}, traitsNeeded=5, dlcId=0</v>
      </c>
      <c r="AO62" s="27" t="str">
        <f>IF(A62&lt;&gt;"",IF(R62&lt;&gt;"",CONCATENATE(", zoneIds={",R62),"")&amp;IF(X62&lt;&gt;"",CONCATENATE(",",X62),"")&amp;IF(AJ62&lt;&gt;"",CONCATENATE(",",AJ62),"")&amp;IF(R62&lt;&gt;"",CONCATENATE("}",""),"")&amp;IF(OR(L62="true",L62="false",L62&lt;&gt;""), CONCATENATE(", veteran=", L62), ""),"")</f>
        <v>, zoneIds={104,58}, veteran=false</v>
      </c>
      <c r="AP62" s="27" t="str">
        <f>IF(A62&lt;&gt;"",IF(J62="Trial",", isTrial=true",IF(J62="Arena",", isArena=true", IF(J62="Monster",", isMonster=true",""))) &amp; IF(M62="true", CONCATENATE(", multiTrialSet=true"), ""),"")</f>
        <v/>
      </c>
      <c r="AQ62" s="27" t="str">
        <f>IF(C62&lt;&gt;"",CONCATENATE(" --",C62," / ",B62),"")</f>
        <v xml:space="preserve"> --Song of Lamae / Lied der Lamien</v>
      </c>
      <c r="AR62" s="27" t="str">
        <f>IF(A62&lt;&gt;"",IF(VALUE(Q62)&gt;0,CONCATENATE("[",A62,"] = true,        --",C62, " / ", B62), ""),"")</f>
        <v>[81] = true,        --Song of Lamae / Lied der Lamien</v>
      </c>
    </row>
    <row r="63" spans="1:44" x14ac:dyDescent="0.25">
      <c r="A63" s="5">
        <v>82</v>
      </c>
      <c r="B63" t="s">
        <v>1566</v>
      </c>
      <c r="C63" t="s">
        <v>1568</v>
      </c>
      <c r="D63" t="s">
        <v>1567</v>
      </c>
      <c r="G63" s="3">
        <f>A63</f>
        <v>82</v>
      </c>
      <c r="J63" t="str">
        <f t="array" ref="J63">IF(VALUE(Q63)&gt;0,"Crafted",IF(OR(EXACT(A63,'LibSets constants'!#REF!)),"Monster",IF(OR(EXACT(A63,'LibSets constants'!#REF!)),"Trial",IF(OR(EXACT(A63,'LibSets constants'!#REF!)),"Arena",IF(OR(EXACT(A63,'LibSets constants'!#REF!)),"Overland","")))))</f>
        <v>Crafted</v>
      </c>
      <c r="L63" t="s">
        <v>101</v>
      </c>
      <c r="M63" t="s">
        <v>101</v>
      </c>
      <c r="N63">
        <v>155</v>
      </c>
      <c r="O63">
        <v>105</v>
      </c>
      <c r="P63">
        <v>95</v>
      </c>
      <c r="Q63">
        <v>5</v>
      </c>
      <c r="R63" s="3">
        <f>IF(S63&lt;&gt;"",VLOOKUP(S63,'ESO zone constants'!$E$2:$L$5000,8,FALSE),"")</f>
        <v>104</v>
      </c>
      <c r="S63" t="str">
        <f>VLOOKUP(N63,'ESO wayshrine node constants'!$A$2:$E$10002,5,FALSE)</f>
        <v>Alik'r Desert</v>
      </c>
      <c r="T63" s="24">
        <v>0</v>
      </c>
      <c r="U63" s="3" t="str">
        <f>VLOOKUP(T63,'LibSets constants'!$A$2:$B$16,2,FALSE)</f>
        <v>Included in base game</v>
      </c>
      <c r="V63" s="20" t="s">
        <v>2587</v>
      </c>
      <c r="W63" t="s">
        <v>4285</v>
      </c>
      <c r="X63" s="3">
        <f>IF(Y63&lt;&gt;"",VLOOKUP(Y63,'ESO zone constants'!$E$3:$L$5000,8,FALSE),"")</f>
        <v>58</v>
      </c>
      <c r="Y63" t="str">
        <f>VLOOKUP(O63,'ESO wayshrine node constants'!$A$2:$E$10002,5,FALSE)</f>
        <v>Malabal Tor</v>
      </c>
      <c r="Z63" s="20" t="s">
        <v>2587</v>
      </c>
      <c r="AA63" t="s">
        <v>4285</v>
      </c>
      <c r="AB63" s="3">
        <f>IF(AC63&lt;&gt;"",VLOOKUP(AC63,'ESO zone constants'!$E$3:$L$5000,8,FALSE),"")</f>
        <v>101</v>
      </c>
      <c r="AC63" t="str">
        <f>VLOOKUP(P63,'ESO wayshrine node constants'!$A$2:$E$10002,5,FALSE)</f>
        <v>Eastmarch</v>
      </c>
      <c r="AD63" s="20" t="s">
        <v>2587</v>
      </c>
      <c r="AE63" t="s">
        <v>4285</v>
      </c>
      <c r="AF63" s="3" t="str">
        <f>IF(AG63&lt;&gt;"",VLOOKUP(AG63,'ESO zone constants'!$E$3:$L$5000,8,FALSE),"")</f>
        <v/>
      </c>
      <c r="AH63" s="20" t="s">
        <v>2587</v>
      </c>
      <c r="AI63" t="s">
        <v>4285</v>
      </c>
      <c r="AJ63" s="3" t="str">
        <f>IF(AK63&lt;&gt;"",VLOOKUP(AK63,'ESO zone constants'!$E$3:$L$5000,8,FALSE),"")</f>
        <v/>
      </c>
      <c r="AL63" s="20" t="s">
        <v>2587</v>
      </c>
      <c r="AM63" t="s">
        <v>4285</v>
      </c>
      <c r="AN63" s="27" t="str">
        <f>IF(A63&lt;&gt;"",CONCATENATE("[",A63,"] = {wayshrines={")&amp;IF(N63&lt;&gt;"",CONCATENATE(N63,","),"")&amp;IF(O63&lt;&gt;"",CONCATENATE(O63,","),"")&amp;IF(P63&lt;&gt;"",CONCATENATE(P63,","),"")&amp;CONCATENATE("}")&amp;IF(VALUE(Q63)&gt;0,CONCATENATE(", traitsNeeded=",Q63),"")&amp;CONCATENATE(", dlcId=",T63,),"")</f>
        <v>[82] = {wayshrines={155,105,95,}, traitsNeeded=5, dlcId=0</v>
      </c>
      <c r="AO63" s="27" t="str">
        <f>IF(A63&lt;&gt;"",IF(R63&lt;&gt;"",CONCATENATE(", zoneIds={",R63),"")&amp;IF(X63&lt;&gt;"",CONCATENATE(",",X63),"")&amp;IF(AJ63&lt;&gt;"",CONCATENATE(",",AJ63),"")&amp;IF(R63&lt;&gt;"",CONCATENATE("}",""),"")&amp;IF(OR(L63="true",L63="false",L63&lt;&gt;""), CONCATENATE(", veteran=", L63), ""),"")</f>
        <v>, zoneIds={104,58}, veteran=false</v>
      </c>
      <c r="AP63" s="27" t="str">
        <f>IF(A63&lt;&gt;"",IF(J63="Trial",", isTrial=true",IF(J63="Arena",", isArena=true", IF(J63="Monster",", isMonster=true",""))) &amp; IF(M63="true", CONCATENATE(", multiTrialSet=true"), ""),"")</f>
        <v/>
      </c>
      <c r="AQ63" s="27" t="str">
        <f>IF(C63&lt;&gt;"",CONCATENATE(" --",C63," / ",B63),"")</f>
        <v xml:space="preserve"> --Alessia's Bulwark / Alessias Bollwerk</v>
      </c>
      <c r="AR63" s="27" t="str">
        <f>IF(A63&lt;&gt;"",IF(VALUE(Q63)&gt;0,CONCATENATE("[",A63,"] = true,        --",C63, " / ", B63), ""),"")</f>
        <v>[82] = true,        --Alessia's Bulwark / Alessias Bollwerk</v>
      </c>
    </row>
    <row r="64" spans="1:44" hidden="1" x14ac:dyDescent="0.25">
      <c r="A64" s="13">
        <v>83</v>
      </c>
      <c r="B64" t="s">
        <v>1569</v>
      </c>
      <c r="C64" t="s">
        <v>1571</v>
      </c>
      <c r="D64" t="s">
        <v>1570</v>
      </c>
      <c r="G64" s="3">
        <f>A64</f>
        <v>83</v>
      </c>
      <c r="J64" t="s">
        <v>4280</v>
      </c>
      <c r="L64" t="s">
        <v>101</v>
      </c>
      <c r="M64" t="s">
        <v>101</v>
      </c>
      <c r="N64">
        <v>-1</v>
      </c>
      <c r="O64">
        <v>-1</v>
      </c>
      <c r="P64">
        <v>-1</v>
      </c>
      <c r="Q64">
        <v>0</v>
      </c>
      <c r="R64" s="3">
        <f>IF(S64&lt;&gt;"",VLOOKUP(S64,'ESO zone constants'!$E$2:$L$5000,8,FALSE),"")</f>
        <v>181</v>
      </c>
      <c r="S64" t="s">
        <v>172</v>
      </c>
      <c r="T64" s="24">
        <v>0</v>
      </c>
      <c r="U64" s="3" t="str">
        <f>VLOOKUP(T64,'LibSets constants'!$A$2:$B$16,2,FALSE)</f>
        <v>Included in base game</v>
      </c>
      <c r="X64" s="3" t="str">
        <f>IF(Y64&lt;&gt;"",VLOOKUP(Y64,'ESO zone constants'!$E$3:$L$5000,8,FALSE),"")</f>
        <v/>
      </c>
      <c r="AB64" s="3" t="str">
        <f>IF(AC64&lt;&gt;"",VLOOKUP(AC64,'ESO zone constants'!$E$3:$L$5000,8,FALSE),"")</f>
        <v/>
      </c>
      <c r="AF64" s="3" t="str">
        <f>IF(AG64&lt;&gt;"",VLOOKUP(AG64,'ESO zone constants'!$E$3:$L$5000,8,FALSE),"")</f>
        <v/>
      </c>
      <c r="AJ64" s="3" t="str">
        <f>IF(AK64&lt;&gt;"",VLOOKUP(AK64,'ESO zone constants'!$E$3:$L$5000,8,FALSE),"")</f>
        <v/>
      </c>
      <c r="AN64" s="27" t="str">
        <f>IF(A64&lt;&gt;"",CONCATENATE("[",A64,"] = {wayshrines={")&amp;IF(N64&lt;&gt;"",CONCATENATE(N64,","),"")&amp;IF(O64&lt;&gt;"",CONCATENATE(O64,","),"")&amp;IF(P64&lt;&gt;"",CONCATENATE(P64,","),"")&amp;CONCATENATE("}")&amp;IF(VALUE(Q64)&gt;0,CONCATENATE(", traitsNeeded=",Q64),"")&amp;CONCATENATE(", dlcId=",T64,),"")</f>
        <v>[83] = {wayshrines={-1,-1,-1,}, dlcId=0</v>
      </c>
      <c r="AO64" s="27" t="str">
        <f>IF(A64&lt;&gt;"",IF(R64&lt;&gt;"",CONCATENATE(", zoneIds={",R64),"")&amp;IF(X64&lt;&gt;"",CONCATENATE(",",X64),"")&amp;IF(AJ64&lt;&gt;"",CONCATENATE(",",AJ64),"")&amp;IF(R64&lt;&gt;"",CONCATENATE("}",""),"")&amp;IF(OR(L64="true",L64="false",L64&lt;&gt;""), CONCATENATE(", veteran=", L64), ""),"")</f>
        <v>, zoneIds={181}, veteran=false</v>
      </c>
      <c r="AP64" s="27" t="str">
        <f>IF(A64&lt;&gt;"",IF(J64="Trial",", isTrial=true",IF(J64="Arena",", isArena=true", IF(J64="Monster",", isMonster=true",""))) &amp; IF(M64="true", CONCATENATE(", multiTrialSet=true"), ""),"")</f>
        <v/>
      </c>
      <c r="AQ64" s="27" t="str">
        <f>IF(C64&lt;&gt;"",CONCATENATE(" --",C64," / ",B64),"")</f>
        <v xml:space="preserve"> --Elf Bane / Elfenfluch</v>
      </c>
      <c r="AR64" s="27" t="str">
        <f>IF(A64&lt;&gt;"",IF(VALUE(Q64)&gt;0,CONCATENATE("[",A64,"] = true,        --",C64, " / ", B64), ""),"")</f>
        <v/>
      </c>
    </row>
    <row r="65" spans="1:44" x14ac:dyDescent="0.25">
      <c r="A65" s="5">
        <v>84</v>
      </c>
      <c r="B65" t="s">
        <v>1572</v>
      </c>
      <c r="C65" t="s">
        <v>1574</v>
      </c>
      <c r="D65" t="s">
        <v>1573</v>
      </c>
      <c r="G65" s="3">
        <f>A65</f>
        <v>84</v>
      </c>
      <c r="J65" t="str">
        <f t="array" ref="J65">IF(VALUE(Q65)&gt;0,"Crafted",IF(OR(EXACT(A65,'LibSets constants'!#REF!)),"Monster",IF(OR(EXACT(A65,'LibSets constants'!#REF!)),"Trial",IF(OR(EXACT(A65,'LibSets constants'!#REF!)),"Arena",IF(OR(EXACT(A65,'LibSets constants'!#REF!)),"Overland","")))))</f>
        <v>Crafted</v>
      </c>
      <c r="L65" t="s">
        <v>101</v>
      </c>
      <c r="M65" t="s">
        <v>101</v>
      </c>
      <c r="N65">
        <v>-2</v>
      </c>
      <c r="O65">
        <v>-2</v>
      </c>
      <c r="P65">
        <v>-2</v>
      </c>
      <c r="Q65">
        <v>8</v>
      </c>
      <c r="R65" s="3">
        <f>IF(S65&lt;&gt;"",VLOOKUP(S65,'ESO zone constants'!$E$2:$L$5000,8,FALSE),"")</f>
        <v>208</v>
      </c>
      <c r="S65" t="s">
        <v>185</v>
      </c>
      <c r="T65" s="24">
        <v>0</v>
      </c>
      <c r="U65" s="3" t="str">
        <f>VLOOKUP(T65,'LibSets constants'!$A$2:$B$16,2,FALSE)</f>
        <v>Included in base game</v>
      </c>
      <c r="V65" s="20" t="s">
        <v>2587</v>
      </c>
      <c r="W65" t="s">
        <v>4285</v>
      </c>
      <c r="X65" s="3">
        <f>IF(Y65&lt;&gt;"",VLOOKUP(Y65,'ESO zone constants'!$E$3:$L$5000,8,FALSE),"")</f>
        <v>208</v>
      </c>
      <c r="Y65" t="s">
        <v>185</v>
      </c>
      <c r="Z65" s="20" t="s">
        <v>2587</v>
      </c>
      <c r="AA65" t="s">
        <v>4285</v>
      </c>
      <c r="AB65" s="3">
        <f>IF(AC65&lt;&gt;"",VLOOKUP(AC65,'ESO zone constants'!$E$3:$L$5000,8,FALSE),"")</f>
        <v>208</v>
      </c>
      <c r="AC65" t="s">
        <v>185</v>
      </c>
      <c r="AD65" s="20" t="s">
        <v>2587</v>
      </c>
      <c r="AE65" t="s">
        <v>4285</v>
      </c>
      <c r="AF65" s="3" t="str">
        <f>IF(AG65&lt;&gt;"",VLOOKUP(AG65,'ESO zone constants'!$E$3:$L$5000,8,FALSE),"")</f>
        <v/>
      </c>
      <c r="AH65" s="20" t="s">
        <v>2587</v>
      </c>
      <c r="AI65" t="s">
        <v>4285</v>
      </c>
      <c r="AJ65" s="3" t="str">
        <f>IF(AK65&lt;&gt;"",VLOOKUP(AK65,'ESO zone constants'!$E$3:$L$1002,6,FALSE),"")</f>
        <v/>
      </c>
      <c r="AL65" s="20" t="s">
        <v>2587</v>
      </c>
      <c r="AM65" t="s">
        <v>4285</v>
      </c>
      <c r="AN65" s="27" t="str">
        <f>IF(A65&lt;&gt;"",CONCATENATE("[",A65,"] = {wayshrines={")&amp;IF(N65&lt;&gt;"",CONCATENATE(N65,","),"")&amp;IF(O65&lt;&gt;"",CONCATENATE(O65,","),"")&amp;IF(P65&lt;&gt;"",CONCATENATE(P65,","),"")&amp;CONCATENATE("}")&amp;IF(VALUE(Q65)&gt;0,CONCATENATE(", traitsNeeded=",Q65),"")&amp;CONCATENATE(", dlcId=",T65,),"")</f>
        <v>[84] = {wayshrines={-2,-2,-2,}, traitsNeeded=8, dlcId=0</v>
      </c>
      <c r="AO65" s="27" t="str">
        <f>IF(A65&lt;&gt;"",IF(R65&lt;&gt;"",CONCATENATE(", zoneIds={",R65),"")&amp;IF(X65&lt;&gt;"",CONCATENATE(",",X65),"")&amp;IF(AJ65&lt;&gt;"",CONCATENATE(",",AJ65),"")&amp;IF(R65&lt;&gt;"",CONCATENATE("}",""),"")&amp;IF(OR(L65="true",L65="false",L65&lt;&gt;""), CONCATENATE(", veteran=", L65), ""),"")</f>
        <v>, zoneIds={208,208}, veteran=false</v>
      </c>
      <c r="AP65" s="27" t="str">
        <f>IF(A65&lt;&gt;"",IF(J65="Trial",", isTrial=true",IF(J65="Arena",", isArena=true", IF(J65="Monster",", isMonster=true",""))) &amp; IF(M65="true", CONCATENATE(", multiTrialSet=true"), ""),"")</f>
        <v/>
      </c>
      <c r="AQ65" s="27" t="str">
        <f>IF(C65&lt;&gt;"",CONCATENATE(" --",C65," / ",B65),"")</f>
        <v xml:space="preserve"> --Orgnum's Scales / Orgnums Schuppen</v>
      </c>
      <c r="AR65" s="27" t="str">
        <f>IF(A65&lt;&gt;"",IF(VALUE(Q65)&gt;0,CONCATENATE("[",A65,"] = true,        --",C65, " / ", B65), ""),"")</f>
        <v>[84] = true,        --Orgnum's Scales / Orgnums Schuppen</v>
      </c>
    </row>
    <row r="66" spans="1:44" hidden="1" x14ac:dyDescent="0.25">
      <c r="A66" s="13">
        <v>85</v>
      </c>
      <c r="B66" t="s">
        <v>1575</v>
      </c>
      <c r="C66" t="s">
        <v>1577</v>
      </c>
      <c r="D66" t="s">
        <v>1576</v>
      </c>
      <c r="G66" s="3">
        <f>A66</f>
        <v>85</v>
      </c>
      <c r="J66" t="s">
        <v>4280</v>
      </c>
      <c r="L66" t="s">
        <v>101</v>
      </c>
      <c r="M66" t="s">
        <v>101</v>
      </c>
      <c r="N66">
        <v>-1</v>
      </c>
      <c r="O66">
        <v>-1</v>
      </c>
      <c r="P66">
        <v>-1</v>
      </c>
      <c r="Q66">
        <v>0</v>
      </c>
      <c r="R66" s="3">
        <f>IF(S66&lt;&gt;"",VLOOKUP(S66,'ESO zone constants'!$E$2:$L$5000,8,FALSE),"")</f>
        <v>181</v>
      </c>
      <c r="S66" t="s">
        <v>172</v>
      </c>
      <c r="T66" s="24">
        <v>0</v>
      </c>
      <c r="U66" s="3" t="str">
        <f>VLOOKUP(T66,'LibSets constants'!$A$2:$B$16,2,FALSE)</f>
        <v>Included in base game</v>
      </c>
      <c r="X66" s="3" t="str">
        <f>IF(Y66&lt;&gt;"",VLOOKUP(Y66,'ESO zone constants'!$E$3:$L$5000,8,FALSE),"")</f>
        <v/>
      </c>
      <c r="AB66" s="3" t="str">
        <f>IF(AC66&lt;&gt;"",VLOOKUP(AC66,'ESO zone constants'!$E$3:$L$5000,8,FALSE),"")</f>
        <v/>
      </c>
      <c r="AF66" s="3" t="str">
        <f>IF(AG66&lt;&gt;"",VLOOKUP(AG66,'ESO zone constants'!$E$3:$L$5000,8,FALSE),"")</f>
        <v/>
      </c>
      <c r="AJ66" s="3" t="str">
        <f>IF(AK66&lt;&gt;"",VLOOKUP(AK66,'ESO zone constants'!$E$3:$L$5000,8,FALSE),"")</f>
        <v/>
      </c>
      <c r="AN66" s="27" t="str">
        <f>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dlcId=",T66,),"")</f>
        <v>[85] = {wayshrines={-1,-1,-1,}, dlcId=0</v>
      </c>
      <c r="AO66" s="27" t="str">
        <f>IF(A66&lt;&gt;"",IF(R66&lt;&gt;"",CONCATENATE(", zoneIds={",R66),"")&amp;IF(X66&lt;&gt;"",CONCATENATE(",",X66),"")&amp;IF(AJ66&lt;&gt;"",CONCATENATE(",",AJ66),"")&amp;IF(R66&lt;&gt;"",CONCATENATE("}",""),"")&amp;IF(OR(L66="true",L66="false",L66&lt;&gt;""), CONCATENATE(", veteran=", L66), ""),"")</f>
        <v>, zoneIds={181}, veteran=false</v>
      </c>
      <c r="AP66" s="27" t="str">
        <f>IF(A66&lt;&gt;"",IF(J66="Trial",", isTrial=true",IF(J66="Arena",", isArena=true", IF(J66="Monster",", isMonster=true",""))) &amp; IF(M66="true", CONCATENATE(", multiTrialSet=true"), ""),"")</f>
        <v/>
      </c>
      <c r="AQ66" s="27" t="str">
        <f>IF(C66&lt;&gt;"",CONCATENATE(" --",C66," / ",B66),"")</f>
        <v xml:space="preserve"> --Almalexia's Mercy / Almalexias Gnade</v>
      </c>
      <c r="AR66" s="27" t="str">
        <f>IF(A66&lt;&gt;"",IF(VALUE(Q66)&gt;0,CONCATENATE("[",A66,"] = true,        --",C66, " / ", B66), ""),"")</f>
        <v/>
      </c>
    </row>
    <row r="67" spans="1:44" hidden="1" x14ac:dyDescent="0.25">
      <c r="A67" s="13">
        <v>86</v>
      </c>
      <c r="B67" t="s">
        <v>1578</v>
      </c>
      <c r="C67" t="s">
        <v>1580</v>
      </c>
      <c r="D67" t="s">
        <v>1579</v>
      </c>
      <c r="G67" s="3">
        <f>A67</f>
        <v>86</v>
      </c>
      <c r="J67" t="s">
        <v>2536</v>
      </c>
      <c r="L67" t="s">
        <v>101</v>
      </c>
      <c r="M67" t="s">
        <v>101</v>
      </c>
      <c r="N67">
        <v>-1</v>
      </c>
      <c r="O67">
        <v>-1</v>
      </c>
      <c r="P67">
        <v>-1</v>
      </c>
      <c r="Q67">
        <v>0</v>
      </c>
      <c r="R67" s="3">
        <f>IF(S67&lt;&gt;"",VLOOKUP(S67,'ESO zone constants'!$E$2:$L$5000,8,FALSE),"")</f>
        <v>381</v>
      </c>
      <c r="S67" t="s">
        <v>311</v>
      </c>
      <c r="T67" s="24">
        <v>0</v>
      </c>
      <c r="U67" s="3" t="str">
        <f>VLOOKUP(T67,'LibSets constants'!$A$2:$B$16,2,FALSE)</f>
        <v>Included in base game</v>
      </c>
      <c r="X67" s="3" t="str">
        <f>IF(Y67&lt;&gt;"",VLOOKUP(Y67,'ESO zone constants'!$E$3:$L$5000,8,FALSE),"")</f>
        <v/>
      </c>
      <c r="AB67" s="3" t="str">
        <f>IF(AC67&lt;&gt;"",VLOOKUP(AC67,'ESO zone constants'!$E$3:$L$5000,8,FALSE),"")</f>
        <v/>
      </c>
      <c r="AF67" s="3" t="str">
        <f>IF(AG67&lt;&gt;"",VLOOKUP(AG67,'ESO zone constants'!$E$3:$L$5000,8,FALSE),"")</f>
        <v/>
      </c>
      <c r="AJ67" s="3" t="str">
        <f>IF(AK67&lt;&gt;"",VLOOKUP(AK67,'ESO zone constants'!$E$3:$L$1002,6,FALSE),"")</f>
        <v/>
      </c>
      <c r="AN67" s="27" t="str">
        <f>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dlcId=",T67,),"")</f>
        <v>[86] = {wayshrines={-1,-1,-1,}, dlcId=0</v>
      </c>
      <c r="AO67" s="27" t="str">
        <f>IF(A67&lt;&gt;"",IF(R67&lt;&gt;"",CONCATENATE(", zoneIds={",R67),"")&amp;IF(X67&lt;&gt;"",CONCATENATE(",",X67),"")&amp;IF(AJ67&lt;&gt;"",CONCATENATE(",",AJ67),"")&amp;IF(R67&lt;&gt;"",CONCATENATE("}",""),"")&amp;IF(OR(L67="true",L67="false",L67&lt;&gt;""), CONCATENATE(", veteran=", L67), ""),"")</f>
        <v>, zoneIds={381}, veteran=false</v>
      </c>
      <c r="AP67" s="27" t="str">
        <f>IF(A67&lt;&gt;"",IF(J67="Trial",", isTrial=true",IF(J67="Arena",", isArena=true", IF(J67="Monster",", isMonster=true",""))) &amp; IF(M67="true", CONCATENATE(", multiTrialSet=true"), ""),"")</f>
        <v/>
      </c>
      <c r="AQ67" s="27" t="str">
        <f>IF(C67&lt;&gt;"",CONCATENATE(" --",C67," / ",B67),"")</f>
        <v xml:space="preserve"> --Queen's Elegance / Eleganz der Königin</v>
      </c>
      <c r="AR67" s="27" t="str">
        <f>IF(A67&lt;&gt;"",IF(VALUE(Q67)&gt;0,CONCATENATE("[",A67,"] = true,        --",C67, " / ", B67), ""),"")</f>
        <v/>
      </c>
    </row>
    <row r="68" spans="1:44" x14ac:dyDescent="0.25">
      <c r="A68" s="5">
        <v>87</v>
      </c>
      <c r="B68" t="s">
        <v>1581</v>
      </c>
      <c r="C68" t="s">
        <v>1583</v>
      </c>
      <c r="D68" t="s">
        <v>1582</v>
      </c>
      <c r="G68" s="3">
        <f>A68</f>
        <v>87</v>
      </c>
      <c r="J68" t="str">
        <f t="array" ref="J68">IF(VALUE(Q68)&gt;0,"Crafted",IF(OR(EXACT(A68,'LibSets constants'!#REF!)),"Monster",IF(OR(EXACT(A68,'LibSets constants'!#REF!)),"Trial",IF(OR(EXACT(A68,'LibSets constants'!#REF!)),"Arena",IF(OR(EXACT(A68,'LibSets constants'!#REF!)),"Overland","")))))</f>
        <v>Crafted</v>
      </c>
      <c r="L68" t="s">
        <v>101</v>
      </c>
      <c r="M68" t="s">
        <v>101</v>
      </c>
      <c r="N68">
        <v>-1</v>
      </c>
      <c r="O68">
        <v>-1</v>
      </c>
      <c r="P68">
        <v>-1</v>
      </c>
      <c r="Q68">
        <v>8</v>
      </c>
      <c r="R68" s="3">
        <f>IF(S68&lt;&gt;"",VLOOKUP(S68,'ESO zone constants'!$E$2:$L$5000,8,FALSE),"")</f>
        <v>267</v>
      </c>
      <c r="S68" t="s">
        <v>234</v>
      </c>
      <c r="T68" s="24">
        <v>0</v>
      </c>
      <c r="U68" s="3" t="str">
        <f>VLOOKUP(T68,'LibSets constants'!$A$2:$B$16,2,FALSE)</f>
        <v>Included in base game</v>
      </c>
      <c r="V68" s="20" t="s">
        <v>2587</v>
      </c>
      <c r="W68" t="s">
        <v>4285</v>
      </c>
      <c r="X68" s="3">
        <f>IF(Y68&lt;&gt;"",VLOOKUP(Y68,'ESO zone constants'!$E$3:$L$5000,8,FALSE),"")</f>
        <v>267</v>
      </c>
      <c r="Y68" t="s">
        <v>234</v>
      </c>
      <c r="Z68" s="20" t="s">
        <v>2587</v>
      </c>
      <c r="AA68" t="s">
        <v>4285</v>
      </c>
      <c r="AB68" s="3">
        <f>IF(AC68&lt;&gt;"",VLOOKUP(AC68,'ESO zone constants'!$E$3:$L$5000,8,FALSE),"")</f>
        <v>267</v>
      </c>
      <c r="AC68" t="s">
        <v>234</v>
      </c>
      <c r="AD68" s="20" t="s">
        <v>2587</v>
      </c>
      <c r="AE68" t="s">
        <v>4285</v>
      </c>
      <c r="AF68" s="3" t="str">
        <f>IF(AG68&lt;&gt;"",VLOOKUP(AG68,'ESO zone constants'!$E$3:$L$5000,8,FALSE),"")</f>
        <v/>
      </c>
      <c r="AH68" s="20" t="s">
        <v>2587</v>
      </c>
      <c r="AI68" t="s">
        <v>4285</v>
      </c>
      <c r="AJ68" s="3" t="str">
        <f>IF(AK68&lt;&gt;"",VLOOKUP(AK68,'ESO zone constants'!$E$3:$L$1002,6,FALSE),"")</f>
        <v/>
      </c>
      <c r="AL68" s="20" t="s">
        <v>2587</v>
      </c>
      <c r="AM68" t="s">
        <v>4285</v>
      </c>
      <c r="AN68" s="27" t="str">
        <f>IF(A68&lt;&gt;"",CONCATENATE("[",A68,"] = {wayshrines={")&amp;IF(N68&lt;&gt;"",CONCATENATE(N68,","),"")&amp;IF(O68&lt;&gt;"",CONCATENATE(O68,","),"")&amp;IF(P68&lt;&gt;"",CONCATENATE(P68,","),"")&amp;CONCATENATE("}")&amp;IF(VALUE(Q68)&gt;0,CONCATENATE(", traitsNeeded=",Q68),"")&amp;CONCATENATE(", dlcId=",T68,),"")</f>
        <v>[87] = {wayshrines={-1,-1,-1,}, traitsNeeded=8, dlcId=0</v>
      </c>
      <c r="AO68" s="27" t="str">
        <f>IF(A68&lt;&gt;"",IF(R68&lt;&gt;"",CONCATENATE(", zoneIds={",R68),"")&amp;IF(X68&lt;&gt;"",CONCATENATE(",",X68),"")&amp;IF(AJ68&lt;&gt;"",CONCATENATE(",",AJ68),"")&amp;IF(R68&lt;&gt;"",CONCATENATE("}",""),"")&amp;IF(OR(L68="true",L68="false",L68&lt;&gt;""), CONCATENATE(", veteran=", L68), ""),"")</f>
        <v>, zoneIds={267,267}, veteran=false</v>
      </c>
      <c r="AP68" s="27" t="str">
        <f>IF(A68&lt;&gt;"",IF(J68="Trial",", isTrial=true",IF(J68="Arena",", isArena=true", IF(J68="Monster",", isMonster=true",""))) &amp; IF(M68="true", CONCATENATE(", multiTrialSet=true"), ""),"")</f>
        <v/>
      </c>
      <c r="AQ68" s="27" t="str">
        <f>IF(C68&lt;&gt;"",CONCATENATE(" --",C68," / ",B68),"")</f>
        <v xml:space="preserve"> --Eyes of Mara / Augen von Mara</v>
      </c>
      <c r="AR68" s="27" t="str">
        <f>IF(A68&lt;&gt;"",IF(VALUE(Q68)&gt;0,CONCATENATE("[",A68,"] = true,        --",C68, " / ", B68), ""),"")</f>
        <v>[87] = true,        --Eyes of Mara / Augen von Mara</v>
      </c>
    </row>
    <row r="69" spans="1:44" hidden="1" x14ac:dyDescent="0.25">
      <c r="A69" s="13">
        <v>88</v>
      </c>
      <c r="B69" t="s">
        <v>1584</v>
      </c>
      <c r="C69" t="s">
        <v>1586</v>
      </c>
      <c r="D69" t="s">
        <v>1585</v>
      </c>
      <c r="G69" s="3">
        <f>A69</f>
        <v>88</v>
      </c>
      <c r="J69" t="s">
        <v>2466</v>
      </c>
      <c r="L69" t="s">
        <v>101</v>
      </c>
      <c r="M69" t="s">
        <v>101</v>
      </c>
      <c r="N69">
        <v>-1</v>
      </c>
      <c r="O69">
        <v>-1</v>
      </c>
      <c r="P69">
        <v>-1</v>
      </c>
      <c r="Q69">
        <v>0</v>
      </c>
      <c r="R69" s="3">
        <f>IF(S69&lt;&gt;"",VLOOKUP(S69,'ESO zone constants'!$E$2:$L$5000,8,FALSE),"")</f>
        <v>635</v>
      </c>
      <c r="S69" t="s">
        <v>489</v>
      </c>
      <c r="T69" s="24">
        <v>0</v>
      </c>
      <c r="U69" s="3" t="str">
        <f>VLOOKUP(T69,'LibSets constants'!$A$2:$B$16,2,FALSE)</f>
        <v>Included in base game</v>
      </c>
      <c r="V69" t="s">
        <v>2586</v>
      </c>
      <c r="X69" s="3" t="str">
        <f>IF(Y69&lt;&gt;"",VLOOKUP(Y69,'ESO zone constants'!$E$3:$L$5000,8,FALSE),"")</f>
        <v/>
      </c>
      <c r="AB69" s="3" t="str">
        <f>IF(AC69&lt;&gt;"",VLOOKUP(AC69,'ESO zone constants'!$E$3:$L$5000,8,FALSE),"")</f>
        <v/>
      </c>
      <c r="AF69" s="3" t="str">
        <f>IF(AG69&lt;&gt;"",VLOOKUP(AG69,'ESO zone constants'!$E$3:$L$5000,8,FALSE),"")</f>
        <v/>
      </c>
      <c r="AJ69" s="3" t="str">
        <f>IF(AK69&lt;&gt;"",VLOOKUP(AK69,'ESO zone constants'!$E$3:$L$1002,6,FALSE),"")</f>
        <v/>
      </c>
      <c r="AN69" s="27" t="str">
        <f>IF(A69&lt;&gt;"",CONCATENATE("[",A69,"] = {wayshrines={")&amp;IF(N69&lt;&gt;"",CONCATENATE(N69,","),"")&amp;IF(O69&lt;&gt;"",CONCATENATE(O69,","),"")&amp;IF(P69&lt;&gt;"",CONCATENATE(P69,","),"")&amp;CONCATENATE("}")&amp;IF(VALUE(Q69)&gt;0,CONCATENATE(", traitsNeeded=",Q69),"")&amp;CONCATENATE(", dlcId=",T69,),"")</f>
        <v>[88] = {wayshrines={-1,-1,-1,}, dlcId=0</v>
      </c>
      <c r="AO69" s="27" t="str">
        <f>IF(A69&lt;&gt;"",IF(R69&lt;&gt;"",CONCATENATE(", zoneIds={",R69),"")&amp;IF(X69&lt;&gt;"",CONCATENATE(",",X69),"")&amp;IF(AJ69&lt;&gt;"",CONCATENATE(",",AJ69),"")&amp;IF(R69&lt;&gt;"",CONCATENATE("}",""),"")&amp;IF(OR(L69="true",L69="false",L69&lt;&gt;""), CONCATENATE(", veteran=", L69), ""),"")</f>
        <v>, zoneIds={635}, veteran=false</v>
      </c>
      <c r="AP69" s="27" t="str">
        <f>IF(A69&lt;&gt;"",IF(J69="Trial",", isTrial=true",IF(J69="Arena",", isArena=true", IF(J69="Monster",", isMonster=true",""))) &amp; IF(M69="true", CONCATENATE(", multiTrialSet=true"), ""),"")</f>
        <v>, isArena=true</v>
      </c>
      <c r="AQ69" s="27" t="str">
        <f>IF(C69&lt;&gt;"",CONCATENATE(" --",C69," / ",B69),"")</f>
        <v xml:space="preserve"> --Robes of Destruction Mastery / Roben der Zerstörungsbeherrschung</v>
      </c>
      <c r="AR69" s="27" t="str">
        <f>IF(A69&lt;&gt;"",IF(VALUE(Q69)&gt;0,CONCATENATE("[",A69,"] = true,        --",C69, " / ", B69), ""),"")</f>
        <v/>
      </c>
    </row>
    <row r="70" spans="1:44" hidden="1" x14ac:dyDescent="0.25">
      <c r="A70" s="13">
        <v>89</v>
      </c>
      <c r="B70" t="s">
        <v>1587</v>
      </c>
      <c r="C70" t="s">
        <v>1589</v>
      </c>
      <c r="D70" t="s">
        <v>1588</v>
      </c>
      <c r="G70" s="3">
        <f>A70</f>
        <v>89</v>
      </c>
      <c r="J70" t="s">
        <v>4280</v>
      </c>
      <c r="L70" t="s">
        <v>101</v>
      </c>
      <c r="M70" t="s">
        <v>101</v>
      </c>
      <c r="N70">
        <v>-1</v>
      </c>
      <c r="O70">
        <v>-1</v>
      </c>
      <c r="P70">
        <v>-1</v>
      </c>
      <c r="Q70">
        <v>0</v>
      </c>
      <c r="R70" s="3">
        <f>IF(S70&lt;&gt;"",VLOOKUP(S70,'ESO zone constants'!$E$2:$L$5000,8,FALSE),"")</f>
        <v>181</v>
      </c>
      <c r="S70" t="s">
        <v>172</v>
      </c>
      <c r="T70" s="24">
        <v>0</v>
      </c>
      <c r="U70" s="3" t="str">
        <f>VLOOKUP(T70,'LibSets constants'!$A$2:$B$16,2,FALSE)</f>
        <v>Included in base game</v>
      </c>
      <c r="X70" s="3" t="str">
        <f>IF(Y70&lt;&gt;"",VLOOKUP(Y70,'ESO zone constants'!$E$3:$L$5000,8,FALSE),"")</f>
        <v/>
      </c>
      <c r="AB70" s="3" t="str">
        <f>IF(AC70&lt;&gt;"",VLOOKUP(AC70,'ESO zone constants'!$E$3:$L$5000,8,FALSE),"")</f>
        <v/>
      </c>
      <c r="AF70" s="3" t="str">
        <f>IF(AG70&lt;&gt;"",VLOOKUP(AG70,'ESO zone constants'!$E$3:$L$5000,8,FALSE),"")</f>
        <v/>
      </c>
      <c r="AJ70" s="3" t="str">
        <f>IF(AK70&lt;&gt;"",VLOOKUP(AK70,'ESO zone constants'!$E$3:$L$5000,8,FALSE),"")</f>
        <v/>
      </c>
      <c r="AN70" s="27" t="str">
        <f>IF(A70&lt;&gt;"",CONCATENATE("[",A70,"] = {wayshrines={")&amp;IF(N70&lt;&gt;"",CONCATENATE(N70,","),"")&amp;IF(O70&lt;&gt;"",CONCATENATE(O70,","),"")&amp;IF(P70&lt;&gt;"",CONCATENATE(P70,","),"")&amp;CONCATENATE("}")&amp;IF(VALUE(Q70)&gt;0,CONCATENATE(", traitsNeeded=",Q70),"")&amp;CONCATENATE(", dlcId=",T70,),"")</f>
        <v>[89] = {wayshrines={-1,-1,-1,}, dlcId=0</v>
      </c>
      <c r="AO70" s="27" t="str">
        <f>IF(A70&lt;&gt;"",IF(R70&lt;&gt;"",CONCATENATE(", zoneIds={",R70),"")&amp;IF(X70&lt;&gt;"",CONCATENATE(",",X70),"")&amp;IF(AJ70&lt;&gt;"",CONCATENATE(",",AJ70),"")&amp;IF(R70&lt;&gt;"",CONCATENATE("}",""),"")&amp;IF(OR(L70="true",L70="false",L70&lt;&gt;""), CONCATENATE(", veteran=", L70), ""),"")</f>
        <v>, zoneIds={181}, veteran=false</v>
      </c>
      <c r="AP70" s="27" t="str">
        <f>IF(A70&lt;&gt;"",IF(J70="Trial",", isTrial=true",IF(J70="Arena",", isArena=true", IF(J70="Monster",", isMonster=true",""))) &amp; IF(M70="true", CONCATENATE(", multiTrialSet=true"), ""),"")</f>
        <v/>
      </c>
      <c r="AQ70" s="27" t="str">
        <f>IF(C70&lt;&gt;"",CONCATENATE(" --",C70," / ",B70),"")</f>
        <v xml:space="preserve"> --Sentry / Wachposten</v>
      </c>
      <c r="AR70" s="27" t="str">
        <f>IF(A70&lt;&gt;"",IF(VALUE(Q70)&gt;0,CONCATENATE("[",A70,"] = true,        --",C70, " / ", B70), ""),"")</f>
        <v/>
      </c>
    </row>
    <row r="71" spans="1:44" hidden="1" x14ac:dyDescent="0.25">
      <c r="A71" s="13">
        <v>90</v>
      </c>
      <c r="B71" t="s">
        <v>1590</v>
      </c>
      <c r="C71" t="s">
        <v>1592</v>
      </c>
      <c r="D71" t="s">
        <v>1591</v>
      </c>
      <c r="G71" s="3">
        <f>A71</f>
        <v>90</v>
      </c>
      <c r="J71" t="s">
        <v>2536</v>
      </c>
      <c r="L71" t="s">
        <v>101</v>
      </c>
      <c r="M71" t="s">
        <v>101</v>
      </c>
      <c r="N71">
        <v>-1</v>
      </c>
      <c r="O71">
        <v>-1</v>
      </c>
      <c r="P71">
        <v>-1</v>
      </c>
      <c r="Q71">
        <v>0</v>
      </c>
      <c r="R71" s="3">
        <f>IF(S71&lt;&gt;"",VLOOKUP(S71,'ESO zone constants'!$E$2:$L$5000,8,FALSE),"")</f>
        <v>382</v>
      </c>
      <c r="S71" t="s">
        <v>312</v>
      </c>
      <c r="T71" s="24">
        <v>0</v>
      </c>
      <c r="U71" s="3" t="str">
        <f>VLOOKUP(T71,'LibSets constants'!$A$2:$B$16,2,FALSE)</f>
        <v>Included in base game</v>
      </c>
      <c r="X71" s="3" t="str">
        <f>IF(Y71&lt;&gt;"",VLOOKUP(Y71,'ESO zone constants'!$E$3:$L$5000,8,FALSE),"")</f>
        <v/>
      </c>
      <c r="AB71" s="3" t="str">
        <f>IF(AC71&lt;&gt;"",VLOOKUP(AC71,'ESO zone constants'!$E$3:$L$5000,8,FALSE),"")</f>
        <v/>
      </c>
      <c r="AF71" s="3" t="str">
        <f>IF(AG71&lt;&gt;"",VLOOKUP(AG71,'ESO zone constants'!$E$3:$L$5000,8,FALSE),"")</f>
        <v/>
      </c>
      <c r="AJ71" s="3" t="str">
        <f>IF(AK71&lt;&gt;"",VLOOKUP(AK71,'ESO zone constants'!$E$3:$L$1002,6,FALSE),"")</f>
        <v/>
      </c>
      <c r="AN71" s="27" t="str">
        <f>IF(A71&lt;&gt;"",CONCATENATE("[",A71,"] = {wayshrines={")&amp;IF(N71&lt;&gt;"",CONCATENATE(N71,","),"")&amp;IF(O71&lt;&gt;"",CONCATENATE(O71,","),"")&amp;IF(P71&lt;&gt;"",CONCATENATE(P71,","),"")&amp;CONCATENATE("}")&amp;IF(VALUE(Q71)&gt;0,CONCATENATE(", traitsNeeded=",Q71),"")&amp;CONCATENATE(", dlcId=",T71,),"")</f>
        <v>[90] = {wayshrines={-1,-1,-1,}, dlcId=0</v>
      </c>
      <c r="AO71" s="27" t="str">
        <f>IF(A71&lt;&gt;"",IF(R71&lt;&gt;"",CONCATENATE(", zoneIds={",R71),"")&amp;IF(X71&lt;&gt;"",CONCATENATE(",",X71),"")&amp;IF(AJ71&lt;&gt;"",CONCATENATE(",",AJ71),"")&amp;IF(R71&lt;&gt;"",CONCATENATE("}",""),"")&amp;IF(OR(L71="true",L71="false",L71&lt;&gt;""), CONCATENATE(", veteran=", L71), ""),"")</f>
        <v>, zoneIds={382}, veteran=false</v>
      </c>
      <c r="AP71" s="27" t="str">
        <f>IF(A71&lt;&gt;"",IF(J71="Trial",", isTrial=true",IF(J71="Arena",", isArena=true", IF(J71="Monster",", isMonster=true",""))) &amp; IF(M71="true", CONCATENATE(", multiTrialSet=true"), ""),"")</f>
        <v/>
      </c>
      <c r="AQ71" s="27" t="str">
        <f>IF(C71&lt;&gt;"",CONCATENATE(" --",C71," / ",B71),"")</f>
        <v xml:space="preserve"> --Senche's Bite / Biss des Senche</v>
      </c>
      <c r="AR71" s="27" t="str">
        <f>IF(A71&lt;&gt;"",IF(VALUE(Q71)&gt;0,CONCATENATE("[",A71,"] = true,        --",C71, " / ", B71), ""),"")</f>
        <v/>
      </c>
    </row>
    <row r="72" spans="1:44" hidden="1" x14ac:dyDescent="0.25">
      <c r="A72" s="13">
        <v>91</v>
      </c>
      <c r="B72" t="s">
        <v>1593</v>
      </c>
      <c r="C72" t="s">
        <v>1595</v>
      </c>
      <c r="D72" t="s">
        <v>1594</v>
      </c>
      <c r="G72" s="3">
        <f>A72</f>
        <v>91</v>
      </c>
      <c r="J72" t="s">
        <v>2551</v>
      </c>
      <c r="L72" t="s">
        <v>101</v>
      </c>
      <c r="M72" t="s">
        <v>101</v>
      </c>
      <c r="N72">
        <v>-1</v>
      </c>
      <c r="O72">
        <v>-1</v>
      </c>
      <c r="P72">
        <v>-1</v>
      </c>
      <c r="Q72">
        <v>0</v>
      </c>
      <c r="R72" s="3">
        <f>IF(S72&lt;&gt;"",VLOOKUP(S72,'ESO zone constants'!$E$2:$L$5000,8,FALSE),"")</f>
        <v>11</v>
      </c>
      <c r="S72" t="s">
        <v>47</v>
      </c>
      <c r="T72" s="24">
        <v>0</v>
      </c>
      <c r="U72" s="3" t="str">
        <f>VLOOKUP(T72,'LibSets constants'!$A$2:$B$16,2,FALSE)</f>
        <v>Included in base game</v>
      </c>
      <c r="X72" s="3" t="str">
        <f>IF(Y72&lt;&gt;"",VLOOKUP(Y72,'ESO zone constants'!$E$3:$L$5000,8,FALSE),"")</f>
        <v/>
      </c>
      <c r="AB72" s="3" t="str">
        <f>IF(AC72&lt;&gt;"",VLOOKUP(AC72,'ESO zone constants'!$E$3:$L$5000,8,FALSE),"")</f>
        <v/>
      </c>
      <c r="AF72" s="3" t="str">
        <f>IF(AG72&lt;&gt;"",VLOOKUP(AG72,'ESO zone constants'!$E$3:$L$5000,8,FALSE),"")</f>
        <v/>
      </c>
      <c r="AJ72" s="3" t="str">
        <f>IF(AK72&lt;&gt;"",VLOOKUP(AK72,'ESO zone constants'!$E$3:$L$1002,6,FALSE),"")</f>
        <v/>
      </c>
      <c r="AN72" s="27" t="str">
        <f>IF(A72&lt;&gt;"",CONCATENATE("[",A72,"] = {wayshrines={")&amp;IF(N72&lt;&gt;"",CONCATENATE(N72,","),"")&amp;IF(O72&lt;&gt;"",CONCATENATE(O72,","),"")&amp;IF(P72&lt;&gt;"",CONCATENATE(P72,","),"")&amp;CONCATENATE("}")&amp;IF(VALUE(Q72)&gt;0,CONCATENATE(", traitsNeeded=",Q72),"")&amp;CONCATENATE(", dlcId=",T72,),"")</f>
        <v>[91] = {wayshrines={-1,-1,-1,}, dlcId=0</v>
      </c>
      <c r="AO72" s="27" t="str">
        <f>IF(A72&lt;&gt;"",IF(R72&lt;&gt;"",CONCATENATE(", zoneIds={",R72),"")&amp;IF(X72&lt;&gt;"",CONCATENATE(",",X72),"")&amp;IF(AJ72&lt;&gt;"",CONCATENATE(",",AJ72),"")&amp;IF(R72&lt;&gt;"",CONCATENATE("}",""),"")&amp;IF(OR(L72="true",L72="false",L72&lt;&gt;""), CONCATENATE(", veteran=", L72), ""),"")</f>
        <v>, zoneIds={11}, veteran=false</v>
      </c>
      <c r="AP72" s="27" t="str">
        <f>IF(A72&lt;&gt;"",IF(J72="Trial",", isTrial=true",IF(J72="Arena",", isArena=true", IF(J72="Monster",", isMonster=true",""))) &amp; IF(M72="true", CONCATENATE(", multiTrialSet=true"), ""),"")</f>
        <v/>
      </c>
      <c r="AQ72" s="27" t="str">
        <f>IF(C72&lt;&gt;"",CONCATENATE(" --",C72," / ",B72),"")</f>
        <v xml:space="preserve"> --Oblivion's Edge / Vorteil des Vergessens</v>
      </c>
      <c r="AR72" s="27" t="str">
        <f>IF(A72&lt;&gt;"",IF(VALUE(Q72)&gt;0,CONCATENATE("[",A72,"] = true,        --",C72, " / ", B72), ""),"")</f>
        <v/>
      </c>
    </row>
    <row r="73" spans="1:44" x14ac:dyDescent="0.25">
      <c r="A73" s="5">
        <v>92</v>
      </c>
      <c r="B73" t="s">
        <v>1596</v>
      </c>
      <c r="C73" t="s">
        <v>1598</v>
      </c>
      <c r="D73" t="s">
        <v>1597</v>
      </c>
      <c r="G73" s="3">
        <f>A73</f>
        <v>92</v>
      </c>
      <c r="J73" t="str">
        <f t="array" ref="J73">IF(VALUE(Q73)&gt;0,"Crafted",IF(OR(EXACT(A73,'LibSets constants'!#REF!)),"Monster",IF(OR(EXACT(A73,'LibSets constants'!#REF!)),"Trial",IF(OR(EXACT(A73,'LibSets constants'!#REF!)),"Arena",IF(OR(EXACT(A73,'LibSets constants'!#REF!)),"Overland","")))))</f>
        <v>Crafted</v>
      </c>
      <c r="L73" t="s">
        <v>101</v>
      </c>
      <c r="M73" t="s">
        <v>101</v>
      </c>
      <c r="N73">
        <v>-2</v>
      </c>
      <c r="O73">
        <v>-2</v>
      </c>
      <c r="P73">
        <v>-2</v>
      </c>
      <c r="Q73">
        <v>8</v>
      </c>
      <c r="R73" s="3">
        <f>IF(S73&lt;&gt;"",VLOOKUP(S73,'ESO zone constants'!$E$2:$L$5000,8,FALSE),"")</f>
        <v>208</v>
      </c>
      <c r="S73" t="s">
        <v>185</v>
      </c>
      <c r="T73" s="24">
        <v>0</v>
      </c>
      <c r="U73" s="3" t="str">
        <f>VLOOKUP(T73,'LibSets constants'!$A$2:$B$16,2,FALSE)</f>
        <v>Included in base game</v>
      </c>
      <c r="V73" s="20" t="s">
        <v>2587</v>
      </c>
      <c r="W73" t="s">
        <v>4285</v>
      </c>
      <c r="X73" s="3">
        <f>IF(Y73&lt;&gt;"",VLOOKUP(Y73,'ESO zone constants'!$E$3:$L$5000,8,FALSE),"")</f>
        <v>208</v>
      </c>
      <c r="Y73" t="s">
        <v>185</v>
      </c>
      <c r="Z73" s="20" t="s">
        <v>2587</v>
      </c>
      <c r="AA73" t="s">
        <v>4285</v>
      </c>
      <c r="AB73" s="3">
        <f>IF(AC73&lt;&gt;"",VLOOKUP(AC73,'ESO zone constants'!$E$3:$L$5000,8,FALSE),"")</f>
        <v>208</v>
      </c>
      <c r="AC73" t="s">
        <v>185</v>
      </c>
      <c r="AD73" s="20" t="s">
        <v>2587</v>
      </c>
      <c r="AE73" t="s">
        <v>4285</v>
      </c>
      <c r="AF73" s="3" t="str">
        <f>IF(AG73&lt;&gt;"",VLOOKUP(AG73,'ESO zone constants'!$E$3:$L$5000,8,FALSE),"")</f>
        <v/>
      </c>
      <c r="AH73" s="20" t="s">
        <v>2587</v>
      </c>
      <c r="AI73" t="s">
        <v>4285</v>
      </c>
      <c r="AJ73" s="3" t="str">
        <f>IF(AK73&lt;&gt;"",VLOOKUP(AK73,'ESO zone constants'!$E$3:$L$1002,6,FALSE),"")</f>
        <v/>
      </c>
      <c r="AL73" s="20" t="s">
        <v>2587</v>
      </c>
      <c r="AM73" t="s">
        <v>4285</v>
      </c>
      <c r="AN73" s="27" t="str">
        <f>IF(A73&lt;&gt;"",CONCATENATE("[",A73,"] = {wayshrines={")&amp;IF(N73&lt;&gt;"",CONCATENATE(N73,","),"")&amp;IF(O73&lt;&gt;"",CONCATENATE(O73,","),"")&amp;IF(P73&lt;&gt;"",CONCATENATE(P73,","),"")&amp;CONCATENATE("}")&amp;IF(VALUE(Q73)&gt;0,CONCATENATE(", traitsNeeded=",Q73),"")&amp;CONCATENATE(", dlcId=",T73,),"")</f>
        <v>[92] = {wayshrines={-2,-2,-2,}, traitsNeeded=8, dlcId=0</v>
      </c>
      <c r="AO73" s="27" t="str">
        <f>IF(A73&lt;&gt;"",IF(R73&lt;&gt;"",CONCATENATE(", zoneIds={",R73),"")&amp;IF(Y73&lt;&gt;"",CONCATENATE(",",Y73),"")&amp;IF(AJ73&lt;&gt;"",CONCATENATE(",",AJ73),"")&amp;IF(R73&lt;&gt;"",CONCATENATE("}",""),"")&amp;IF(OR(L73="true",L73="false",L73&lt;&gt;""), CONCATENATE(", veteran=", L73), ""),"")</f>
        <v>, zoneIds={208,The Earth Forge}, veteran=false</v>
      </c>
      <c r="AP73" s="27" t="str">
        <f>IF(A73&lt;&gt;"",IF(J73="Trial",", isTrial=true",IF(J73="Arena",", isArena=true", IF(J73="Monster",", isMonster=true",""))) &amp; IF(M73="true", CONCATENATE(", multiTrialSet=true"), ""),"")</f>
        <v/>
      </c>
      <c r="AQ73" s="27" t="str">
        <f>IF(C73&lt;&gt;"",CONCATENATE(" --",C73," / ",B73),"")</f>
        <v xml:space="preserve"> --Kagrenac's Hope / Kagrenacs Hoffnung</v>
      </c>
      <c r="AR73" s="27" t="str">
        <f>IF(A73&lt;&gt;"",IF(VALUE(Q73)&gt;0,CONCATENATE("[",A73,"] = true,        --",C73, " / ", B73), ""),"")</f>
        <v>[92] = true,        --Kagrenac's Hope / Kagrenacs Hoffnung</v>
      </c>
    </row>
    <row r="74" spans="1:44" hidden="1" x14ac:dyDescent="0.25">
      <c r="A74" s="13">
        <v>93</v>
      </c>
      <c r="B74" t="s">
        <v>1599</v>
      </c>
      <c r="C74" t="s">
        <v>1601</v>
      </c>
      <c r="D74" t="s">
        <v>1600</v>
      </c>
      <c r="G74" s="3">
        <f>A74</f>
        <v>93</v>
      </c>
      <c r="J74" t="s">
        <v>2536</v>
      </c>
      <c r="L74" t="s">
        <v>101</v>
      </c>
      <c r="M74" t="s">
        <v>101</v>
      </c>
      <c r="N74">
        <v>-1</v>
      </c>
      <c r="O74">
        <v>-1</v>
      </c>
      <c r="P74">
        <v>-1</v>
      </c>
      <c r="Q74">
        <v>0</v>
      </c>
      <c r="R74" s="3">
        <f>IF(S74&lt;&gt;"",VLOOKUP(S74,'ESO zone constants'!$E$2:$L$5000,8,FALSE),"")</f>
        <v>19</v>
      </c>
      <c r="S74" t="s">
        <v>151</v>
      </c>
      <c r="T74" s="24">
        <v>0</v>
      </c>
      <c r="U74" s="3" t="str">
        <f>VLOOKUP(T74,'LibSets constants'!$A$2:$B$16,2,FALSE)</f>
        <v>Included in base game</v>
      </c>
      <c r="X74" s="3" t="str">
        <f>IF(Y74&lt;&gt;"",VLOOKUP(Y74,'ESO zone constants'!$E$3:$L$5000,8,FALSE),"")</f>
        <v/>
      </c>
      <c r="AB74" s="3" t="str">
        <f>IF(AC74&lt;&gt;"",VLOOKUP(AC74,'ESO zone constants'!$E$3:$L$5000,8,FALSE),"")</f>
        <v/>
      </c>
      <c r="AF74" s="3" t="str">
        <f>IF(AG74&lt;&gt;"",VLOOKUP(AG74,'ESO zone constants'!$E$3:$L$5000,8,FALSE),"")</f>
        <v/>
      </c>
      <c r="AJ74" s="3" t="str">
        <f>IF(AK74&lt;&gt;"",VLOOKUP(AK74,'ESO zone constants'!$E$3:$L$1002,6,FALSE),"")</f>
        <v/>
      </c>
      <c r="AN74" s="27" t="str">
        <f>IF(A74&lt;&gt;"",CONCATENATE("[",A74,"] = {wayshrines={")&amp;IF(N74&lt;&gt;"",CONCATENATE(N74,","),"")&amp;IF(O74&lt;&gt;"",CONCATENATE(O74,","),"")&amp;IF(P74&lt;&gt;"",CONCATENATE(P74,","),"")&amp;CONCATENATE("}")&amp;IF(VALUE(Q74)&gt;0,CONCATENATE(", traitsNeeded=",Q74),"")&amp;CONCATENATE(", dlcId=",T74,),"")</f>
        <v>[93] = {wayshrines={-1,-1,-1,}, dlcId=0</v>
      </c>
      <c r="AO74" s="27" t="str">
        <f>IF(A74&lt;&gt;"",IF(R74&lt;&gt;"",CONCATENATE(", zoneIds={",R74),"")&amp;IF(X74&lt;&gt;"",CONCATENATE(",",X74),"")&amp;IF(AJ74&lt;&gt;"",CONCATENATE(",",AJ74),"")&amp;IF(R74&lt;&gt;"",CONCATENATE("}",""),"")&amp;IF(OR(L74="true",L74="false",L74&lt;&gt;""), CONCATENATE(", veteran=", L74), ""),"")</f>
        <v>, zoneIds={19}, veteran=false</v>
      </c>
      <c r="AP74" s="27" t="str">
        <f>IF(A74&lt;&gt;"",IF(J74="Trial",", isTrial=true",IF(J74="Arena",", isArena=true", IF(J74="Monster",", isMonster=true",""))) &amp; IF(M74="true", CONCATENATE(", multiTrialSet=true"), ""),"")</f>
        <v/>
      </c>
      <c r="AQ74" s="27" t="str">
        <f>IF(C74&lt;&gt;"",CONCATENATE(" --",C74," / ",B74),"")</f>
        <v xml:space="preserve"> --Storm Knight's Plate / Wut des Sturmritters</v>
      </c>
      <c r="AR74" s="27" t="str">
        <f>IF(A74&lt;&gt;"",IF(VALUE(Q74)&gt;0,CONCATENATE("[",A74,"] = true,        --",C74, " / ", B74), ""),"")</f>
        <v/>
      </c>
    </row>
    <row r="75" spans="1:44" hidden="1" x14ac:dyDescent="0.25">
      <c r="A75" s="13">
        <v>94</v>
      </c>
      <c r="B75" t="s">
        <v>1602</v>
      </c>
      <c r="C75" t="s">
        <v>1604</v>
      </c>
      <c r="D75" t="s">
        <v>1603</v>
      </c>
      <c r="G75" s="3">
        <f>A75</f>
        <v>94</v>
      </c>
      <c r="J75" t="s">
        <v>2536</v>
      </c>
      <c r="L75" t="s">
        <v>101</v>
      </c>
      <c r="M75" t="s">
        <v>101</v>
      </c>
      <c r="N75">
        <v>-1</v>
      </c>
      <c r="O75">
        <v>-1</v>
      </c>
      <c r="P75">
        <v>-1</v>
      </c>
      <c r="Q75">
        <v>0</v>
      </c>
      <c r="R75" s="3">
        <f>IF(S75&lt;&gt;"",VLOOKUP(S75,'ESO zone constants'!$E$2:$L$5000,8,FALSE),"")</f>
        <v>347</v>
      </c>
      <c r="S75" t="s">
        <v>288</v>
      </c>
      <c r="T75" s="24">
        <v>0</v>
      </c>
      <c r="U75" s="3" t="str">
        <f>VLOOKUP(T75,'LibSets constants'!$A$2:$B$16,2,FALSE)</f>
        <v>Included in base game</v>
      </c>
      <c r="X75" s="3" t="str">
        <f>IF(Y75&lt;&gt;"",VLOOKUP(Y75,'ESO zone constants'!$E$3:$L$5000,8,FALSE),"")</f>
        <v/>
      </c>
      <c r="AB75" s="3" t="str">
        <f>IF(AC75&lt;&gt;"",VLOOKUP(AC75,'ESO zone constants'!$E$3:$L$5000,8,FALSE),"")</f>
        <v/>
      </c>
      <c r="AF75" s="3" t="str">
        <f>IF(AG75&lt;&gt;"",VLOOKUP(AG75,'ESO zone constants'!$E$3:$L$5000,8,FALSE),"")</f>
        <v/>
      </c>
      <c r="AJ75" s="3" t="str">
        <f>IF(AK75&lt;&gt;"",VLOOKUP(AK75,'ESO zone constants'!$E$3:$L$1002,6,FALSE),"")</f>
        <v/>
      </c>
      <c r="AN75" s="27" t="str">
        <f>IF(A75&lt;&gt;"",CONCATENATE("[",A75,"] = {wayshrines={")&amp;IF(N75&lt;&gt;"",CONCATENATE(N75,","),"")&amp;IF(O75&lt;&gt;"",CONCATENATE(O75,","),"")&amp;IF(P75&lt;&gt;"",CONCATENATE(P75,","),"")&amp;CONCATENATE("}")&amp;IF(VALUE(Q75)&gt;0,CONCATENATE(", traitsNeeded=",Q75),"")&amp;CONCATENATE(", dlcId=",T75,),"")</f>
        <v>[94] = {wayshrines={-1,-1,-1,}, dlcId=0</v>
      </c>
      <c r="AO75" s="27" t="str">
        <f>IF(A75&lt;&gt;"",IF(R75&lt;&gt;"",CONCATENATE(", zoneIds={",R75),"")&amp;IF(X75&lt;&gt;"",CONCATENATE(",",X75),"")&amp;IF(AJ75&lt;&gt;"",CONCATENATE(",",AJ75),"")&amp;IF(R75&lt;&gt;"",CONCATENATE("}",""),"")&amp;IF(OR(L75="true",L75="false",L75&lt;&gt;""), CONCATENATE(", veteran=", L75), ""),"")</f>
        <v>, zoneIds={347}, veteran=false</v>
      </c>
      <c r="AP75" s="27" t="str">
        <f>IF(A75&lt;&gt;"",IF(J75="Trial",", isTrial=true",IF(J75="Arena",", isArena=true", IF(J75="Monster",", isMonster=true",""))) &amp; IF(M75="true", CONCATENATE(", multiTrialSet=true"), ""),"")</f>
        <v/>
      </c>
      <c r="AQ75" s="27" t="str">
        <f>IF(C75&lt;&gt;"",CONCATENATE(" --",C75," / ",B75),"")</f>
        <v xml:space="preserve"> --Meridia's Blessed Armor / Meridias gesegnete Rüstung</v>
      </c>
      <c r="AR75" s="27" t="str">
        <f>IF(A75&lt;&gt;"",IF(VALUE(Q75)&gt;0,CONCATENATE("[",A75,"] = true,        --",C75, " / ", B75), ""),"")</f>
        <v/>
      </c>
    </row>
    <row r="76" spans="1:44" x14ac:dyDescent="0.25">
      <c r="A76" s="5">
        <v>95</v>
      </c>
      <c r="B76" t="s">
        <v>1605</v>
      </c>
      <c r="C76" t="s">
        <v>1607</v>
      </c>
      <c r="D76" t="s">
        <v>1606</v>
      </c>
      <c r="G76" s="3">
        <f>A76</f>
        <v>95</v>
      </c>
      <c r="J76" t="str">
        <f t="array" ref="J76">IF(VALUE(Q76)&gt;0,"Crafted",IF(OR(EXACT(A76,'LibSets constants'!#REF!)),"Monster",IF(OR(EXACT(A76,'LibSets constants'!#REF!)),"Trial",IF(OR(EXACT(A76,'LibSets constants'!#REF!)),"Arena",IF(OR(EXACT(A76,'LibSets constants'!#REF!)),"Overland","")))))</f>
        <v>Crafted</v>
      </c>
      <c r="L76" t="s">
        <v>101</v>
      </c>
      <c r="M76" t="s">
        <v>101</v>
      </c>
      <c r="N76">
        <v>-1</v>
      </c>
      <c r="O76">
        <v>-1</v>
      </c>
      <c r="P76">
        <v>-1</v>
      </c>
      <c r="Q76">
        <v>8</v>
      </c>
      <c r="R76" s="3">
        <f>IF(S76&lt;&gt;"",VLOOKUP(S76,'ESO zone constants'!$E$2:$L$5000,8,FALSE),"")</f>
        <v>267</v>
      </c>
      <c r="S76" t="s">
        <v>234</v>
      </c>
      <c r="T76" s="24">
        <v>0</v>
      </c>
      <c r="U76" s="3" t="str">
        <f>VLOOKUP(T76,'LibSets constants'!$A$2:$B$16,2,FALSE)</f>
        <v>Included in base game</v>
      </c>
      <c r="V76" s="20" t="s">
        <v>2587</v>
      </c>
      <c r="W76" t="s">
        <v>4285</v>
      </c>
      <c r="X76" s="3">
        <f>IF(Y76&lt;&gt;"",VLOOKUP(Y76,'ESO zone constants'!$E$3:$L$5000,8,FALSE),"")</f>
        <v>267</v>
      </c>
      <c r="Y76" t="s">
        <v>234</v>
      </c>
      <c r="Z76" s="20" t="s">
        <v>2587</v>
      </c>
      <c r="AA76" t="s">
        <v>4285</v>
      </c>
      <c r="AB76" s="3">
        <f>IF(AC76&lt;&gt;"",VLOOKUP(AC76,'ESO zone constants'!$E$3:$L$5000,8,FALSE),"")</f>
        <v>267</v>
      </c>
      <c r="AC76" t="s">
        <v>234</v>
      </c>
      <c r="AD76" s="20" t="s">
        <v>2587</v>
      </c>
      <c r="AE76" t="s">
        <v>4285</v>
      </c>
      <c r="AF76" s="3" t="str">
        <f>IF(AG76&lt;&gt;"",VLOOKUP(AG76,'ESO zone constants'!$E$3:$L$5000,8,FALSE),"")</f>
        <v/>
      </c>
      <c r="AH76" s="20" t="s">
        <v>2587</v>
      </c>
      <c r="AI76" t="s">
        <v>4285</v>
      </c>
      <c r="AJ76" s="3" t="str">
        <f>IF(AK76&lt;&gt;"",VLOOKUP(AK76,'ESO zone constants'!$E$3:$L$1002,6,FALSE),"")</f>
        <v/>
      </c>
      <c r="AL76" s="20" t="s">
        <v>2587</v>
      </c>
      <c r="AM76" t="s">
        <v>4285</v>
      </c>
      <c r="AN76" s="27" t="str">
        <f>IF(A76&lt;&gt;"",CONCATENATE("[",A76,"] = {wayshrines={")&amp;IF(N76&lt;&gt;"",CONCATENATE(N76,","),"")&amp;IF(O76&lt;&gt;"",CONCATENATE(O76,","),"")&amp;IF(P76&lt;&gt;"",CONCATENATE(P76,","),"")&amp;CONCATENATE("}")&amp;IF(VALUE(Q76)&gt;0,CONCATENATE(", traitsNeeded=",Q76),"")&amp;CONCATENATE(", dlcId=",T76,),"")</f>
        <v>[95] = {wayshrines={-1,-1,-1,}, traitsNeeded=8, dlcId=0</v>
      </c>
      <c r="AO76" s="27" t="str">
        <f>IF(A76&lt;&gt;"",IF(R76&lt;&gt;"",CONCATENATE(", zoneIds={",R76),"")&amp;IF(X76&lt;&gt;"",CONCATENATE(",",X76),"")&amp;IF(AJ76&lt;&gt;"",CONCATENATE(",",AJ76),"")&amp;IF(R76&lt;&gt;"",CONCATENATE("}",""),"")&amp;IF(OR(L76="true",L76="false",L76&lt;&gt;""), CONCATENATE(", veteran=", L76), ""),"")</f>
        <v>, zoneIds={267,267}, veteran=false</v>
      </c>
      <c r="AP76" s="27" t="str">
        <f>IF(A76&lt;&gt;"",IF(J76="Trial",", isTrial=true",IF(J76="Arena",", isArena=true", IF(J76="Monster",", isMonster=true",""))) &amp; IF(M76="true", CONCATENATE(", multiTrialSet=true"), ""),"")</f>
        <v/>
      </c>
      <c r="AQ76" s="27" t="str">
        <f>IF(C76&lt;&gt;"",CONCATENATE(" --",C76," / ",B76),"")</f>
        <v xml:space="preserve"> --Shalidor's Curse / Shalidors Fluch</v>
      </c>
      <c r="AR76" s="27" t="str">
        <f>IF(A76&lt;&gt;"",IF(VALUE(Q76)&gt;0,CONCATENATE("[",A76,"] = true,        --",C76, " / ", B76), ""),"")</f>
        <v>[95] = true,        --Shalidor's Curse / Shalidors Fluch</v>
      </c>
    </row>
    <row r="77" spans="1:44" hidden="1" x14ac:dyDescent="0.25">
      <c r="A77" s="13">
        <v>96</v>
      </c>
      <c r="B77" t="s">
        <v>1608</v>
      </c>
      <c r="C77" t="s">
        <v>1610</v>
      </c>
      <c r="D77" t="s">
        <v>1609</v>
      </c>
      <c r="G77" s="3">
        <f>A77</f>
        <v>96</v>
      </c>
      <c r="J77" t="s">
        <v>2551</v>
      </c>
      <c r="L77" t="s">
        <v>101</v>
      </c>
      <c r="M77" t="s">
        <v>101</v>
      </c>
      <c r="N77">
        <v>-1</v>
      </c>
      <c r="O77">
        <v>-1</v>
      </c>
      <c r="P77">
        <v>-1</v>
      </c>
      <c r="Q77">
        <v>0</v>
      </c>
      <c r="R77" s="3">
        <f>IF(S77&lt;&gt;"",VLOOKUP(S77,'ESO zone constants'!$E$2:$L$5000,8,FALSE),"")</f>
        <v>63</v>
      </c>
      <c r="S77" t="s">
        <v>61</v>
      </c>
      <c r="T77" s="24">
        <v>0</v>
      </c>
      <c r="U77" s="3" t="str">
        <f>VLOOKUP(T77,'LibSets constants'!$A$2:$B$16,2,FALSE)</f>
        <v>Included in base game</v>
      </c>
      <c r="X77" s="3">
        <f>IF(Y77&lt;&gt;"",VLOOKUP(Y77,'ESO zone constants'!$E$3:$L$5000,8,FALSE),"")</f>
        <v>930</v>
      </c>
      <c r="Y77" t="s">
        <v>46</v>
      </c>
      <c r="AB77" s="3" t="str">
        <f>IF(AC77&lt;&gt;"",VLOOKUP(AC77,'ESO zone constants'!$E$3:$L$5000,8,FALSE),"")</f>
        <v/>
      </c>
      <c r="AF77" s="3" t="str">
        <f>IF(AG77&lt;&gt;"",VLOOKUP(AG77,'ESO zone constants'!$E$3:$L$5000,8,FALSE),"")</f>
        <v/>
      </c>
      <c r="AJ77" s="3" t="str">
        <f>IF(AK77&lt;&gt;"",VLOOKUP(AK77,'ESO zone constants'!$E$3:$L$5000,8,FALSE),"")</f>
        <v/>
      </c>
      <c r="AN77" s="27" t="str">
        <f>IF(A77&lt;&gt;"",CONCATENATE("[",A77,"] = {wayshrines={")&amp;IF(N77&lt;&gt;"",CONCATENATE(N77,","),"")&amp;IF(O77&lt;&gt;"",CONCATENATE(O77,","),"")&amp;IF(P77&lt;&gt;"",CONCATENATE(P77,","),"")&amp;CONCATENATE("}")&amp;IF(VALUE(Q77)&gt;0,CONCATENATE(", traitsNeeded=",Q77),"")&amp;CONCATENATE(", dlcId=",T77,),"")</f>
        <v>[96] = {wayshrines={-1,-1,-1,}, dlcId=0</v>
      </c>
      <c r="AO77" s="27" t="str">
        <f>IF(A77&lt;&gt;"",IF(R77&lt;&gt;"",CONCATENATE(", zoneIds={",R77),"")&amp;IF(X77&lt;&gt;"",CONCATENATE(",",X77),"")&amp;IF(AJ77&lt;&gt;"",CONCATENATE(",",AJ77),"")&amp;IF(R77&lt;&gt;"",CONCATENATE("}",""),"")&amp;IF(OR(L77="true",L77="false",L77&lt;&gt;""), CONCATENATE(", veteran=", L77), ""),"")</f>
        <v>, zoneIds={63,930}, veteran=false</v>
      </c>
      <c r="AP77" s="27" t="str">
        <f>IF(A77&lt;&gt;"",IF(J77="Trial",", isTrial=true",IF(J77="Arena",", isArena=true", IF(J77="Monster",", isMonster=true",""))) &amp; IF(M77="true", CONCATENATE(", multiTrialSet=true"), ""),"")</f>
        <v/>
      </c>
      <c r="AQ77" s="27" t="str">
        <f>IF(C77&lt;&gt;"",CONCATENATE(" --",C77," / ",B77),"")</f>
        <v xml:space="preserve"> --Armor of Truth / Rüstung der Wahrheit</v>
      </c>
      <c r="AR77" s="27" t="str">
        <f>IF(A77&lt;&gt;"",IF(VALUE(Q77)&gt;0,CONCATENATE("[",A77,"] = true,        --",C77, " / ", B77), ""),"")</f>
        <v/>
      </c>
    </row>
    <row r="78" spans="1:44" hidden="1" x14ac:dyDescent="0.25">
      <c r="A78" s="13">
        <v>97</v>
      </c>
      <c r="B78" t="s">
        <v>1611</v>
      </c>
      <c r="C78" t="s">
        <v>1613</v>
      </c>
      <c r="D78" t="s">
        <v>1612</v>
      </c>
      <c r="G78" s="3">
        <f>A78</f>
        <v>97</v>
      </c>
      <c r="I78" t="s">
        <v>4276</v>
      </c>
      <c r="J78" t="s">
        <v>4280</v>
      </c>
      <c r="L78" t="s">
        <v>101</v>
      </c>
      <c r="M78" t="s">
        <v>101</v>
      </c>
      <c r="N78">
        <v>-1</v>
      </c>
      <c r="O78">
        <v>-1</v>
      </c>
      <c r="P78">
        <v>-1</v>
      </c>
      <c r="Q78">
        <v>0</v>
      </c>
      <c r="R78" s="3">
        <f>IF(S78&lt;&gt;"",VLOOKUP(S78,'ESO zone constants'!$E$2:$L$5000,8,FALSE),"")</f>
        <v>181</v>
      </c>
      <c r="S78" t="s">
        <v>172</v>
      </c>
      <c r="T78" s="24">
        <v>0</v>
      </c>
      <c r="U78" s="3" t="str">
        <f>VLOOKUP(T78,'LibSets constants'!$A$2:$B$16,2,FALSE)</f>
        <v>Included in base game</v>
      </c>
      <c r="X78" s="3" t="str">
        <f>IF(Y78&lt;&gt;"",VLOOKUP(Y78,'ESO zone constants'!$E$3:$L$5000,8,FALSE),"")</f>
        <v/>
      </c>
      <c r="AB78" s="3" t="str">
        <f>IF(AC78&lt;&gt;"",VLOOKUP(AC78,'ESO zone constants'!$E$3:$L$5000,8,FALSE),"")</f>
        <v/>
      </c>
      <c r="AF78" s="3" t="str">
        <f>IF(AG78&lt;&gt;"",VLOOKUP(AG78,'ESO zone constants'!$E$3:$L$5000,8,FALSE),"")</f>
        <v/>
      </c>
      <c r="AJ78" s="3" t="str">
        <f>IF(AK78&lt;&gt;"",VLOOKUP(AK78,'ESO zone constants'!$E$3:$L$5000,8,FALSE),"")</f>
        <v/>
      </c>
      <c r="AN78" s="27" t="str">
        <f>IF(A78&lt;&gt;"",CONCATENATE("[",A78,"] = {wayshrines={")&amp;IF(N78&lt;&gt;"",CONCATENATE(N78,","),"")&amp;IF(O78&lt;&gt;"",CONCATENATE(O78,","),"")&amp;IF(P78&lt;&gt;"",CONCATENATE(P78,","),"")&amp;CONCATENATE("}")&amp;IF(VALUE(Q78)&gt;0,CONCATENATE(", traitsNeeded=",Q78),"")&amp;CONCATENATE(", dlcId=",T78,),"")</f>
        <v>[97] = {wayshrines={-1,-1,-1,}, dlcId=0</v>
      </c>
      <c r="AO78" s="27" t="str">
        <f>IF(A78&lt;&gt;"",IF(R78&lt;&gt;"",CONCATENATE(", zoneIds={",R78),"")&amp;IF(X78&lt;&gt;"",CONCATENATE(",",X78),"")&amp;IF(AJ78&lt;&gt;"",CONCATENATE(",",AJ78),"")&amp;IF(R78&lt;&gt;"",CONCATENATE("}",""),"")&amp;IF(OR(L78="true",L78="false",L78&lt;&gt;""), CONCATENATE(", veteran=", L78), ""),"")</f>
        <v>, zoneIds={181}, veteran=false</v>
      </c>
      <c r="AP78" s="27" t="str">
        <f>IF(A78&lt;&gt;"",IF(J78="Trial",", isTrial=true",IF(J78="Arena",", isArena=true", IF(J78="Monster",", isMonster=true",""))) &amp; IF(M78="true", CONCATENATE(", multiTrialSet=true"), ""),"")</f>
        <v/>
      </c>
      <c r="AQ78" s="27" t="str">
        <f>IF(C78&lt;&gt;"",CONCATENATE(" --",C78," / ",B78),"")</f>
        <v xml:space="preserve"> --The Arch-Mage / Erzmagier</v>
      </c>
      <c r="AR78" s="27" t="str">
        <f>IF(A78&lt;&gt;"",IF(VALUE(Q78)&gt;0,CONCATENATE("[",A78,"] = true,        --",C78, " / ", B78), ""),"")</f>
        <v/>
      </c>
    </row>
    <row r="79" spans="1:44" hidden="1" x14ac:dyDescent="0.25">
      <c r="A79" s="13">
        <v>98</v>
      </c>
      <c r="B79" t="s">
        <v>1614</v>
      </c>
      <c r="C79" t="s">
        <v>1616</v>
      </c>
      <c r="D79" t="s">
        <v>1615</v>
      </c>
      <c r="G79" s="3">
        <f>A79</f>
        <v>98</v>
      </c>
      <c r="J79" t="s">
        <v>2536</v>
      </c>
      <c r="L79" t="s">
        <v>101</v>
      </c>
      <c r="M79" t="s">
        <v>101</v>
      </c>
      <c r="N79">
        <v>-1</v>
      </c>
      <c r="O79">
        <v>-1</v>
      </c>
      <c r="P79">
        <v>-1</v>
      </c>
      <c r="Q79">
        <v>0</v>
      </c>
      <c r="R79" s="3">
        <f>IF(S79&lt;&gt;"",VLOOKUP(S79,'ESO zone constants'!$E$2:$L$5000,8,FALSE),"")</f>
        <v>20</v>
      </c>
      <c r="S79" t="s">
        <v>152</v>
      </c>
      <c r="T79" s="24">
        <v>0</v>
      </c>
      <c r="U79" s="3" t="str">
        <f>VLOOKUP(T79,'LibSets constants'!$A$2:$B$16,2,FALSE)</f>
        <v>Included in base game</v>
      </c>
      <c r="X79" s="3" t="str">
        <f>IF(Y79&lt;&gt;"",VLOOKUP(Y79,'ESO zone constants'!$E$3:$L$5000,8,FALSE),"")</f>
        <v/>
      </c>
      <c r="AB79" s="3" t="str">
        <f>IF(AC79&lt;&gt;"",VLOOKUP(AC79,'ESO zone constants'!$E$3:$L$5000,8,FALSE),"")</f>
        <v/>
      </c>
      <c r="AF79" s="3" t="str">
        <f>IF(AG79&lt;&gt;"",VLOOKUP(AG79,'ESO zone constants'!$E$3:$L$5000,8,FALSE),"")</f>
        <v/>
      </c>
      <c r="AJ79" s="3" t="str">
        <f>IF(AK79&lt;&gt;"",VLOOKUP(AK79,'ESO zone constants'!$E$3:$L$1002,6,FALSE),"")</f>
        <v/>
      </c>
      <c r="AN79" s="27" t="str">
        <f>IF(A79&lt;&gt;"",CONCATENATE("[",A79,"] = {wayshrines={")&amp;IF(N79&lt;&gt;"",CONCATENATE(N79,","),"")&amp;IF(O79&lt;&gt;"",CONCATENATE(O79,","),"")&amp;IF(P79&lt;&gt;"",CONCATENATE(P79,","),"")&amp;CONCATENATE("}")&amp;IF(VALUE(Q79)&gt;0,CONCATENATE(", traitsNeeded=",Q79),"")&amp;CONCATENATE(", dlcId=",T79,),"")</f>
        <v>[98] = {wayshrines={-1,-1,-1,}, dlcId=0</v>
      </c>
      <c r="AO79" s="27" t="str">
        <f>IF(A79&lt;&gt;"",IF(R79&lt;&gt;"",CONCATENATE(", zoneIds={",R79),"")&amp;IF(X79&lt;&gt;"",CONCATENATE(",",X79),"")&amp;IF(AJ79&lt;&gt;"",CONCATENATE(",",AJ79),"")&amp;IF(R79&lt;&gt;"",CONCATENATE("}",""),"")&amp;IF(OR(L79="true",L79="false",L79&lt;&gt;""), CONCATENATE(", veteran=", L79), ""),"")</f>
        <v>, zoneIds={20}, veteran=false</v>
      </c>
      <c r="AP79" s="27" t="str">
        <f>IF(A79&lt;&gt;"",IF(J79="Trial",", isTrial=true",IF(J79="Arena",", isArena=true", IF(J79="Monster",", isMonster=true",""))) &amp; IF(M79="true", CONCATENATE(", multiTrialSet=true"), ""),"")</f>
        <v/>
      </c>
      <c r="AQ79" s="27" t="str">
        <f>IF(C79&lt;&gt;"",CONCATENATE(" --",C79," / ",B79),"")</f>
        <v xml:space="preserve"> --Necropotence / Nekropotenz</v>
      </c>
      <c r="AR79" s="27" t="str">
        <f>IF(A79&lt;&gt;"",IF(VALUE(Q79)&gt;0,CONCATENATE("[",A79,"] = true,        --",C79, " / ", B79), ""),"")</f>
        <v/>
      </c>
    </row>
    <row r="80" spans="1:44" hidden="1" x14ac:dyDescent="0.25">
      <c r="A80" s="13">
        <v>99</v>
      </c>
      <c r="B80" t="s">
        <v>1617</v>
      </c>
      <c r="C80" t="s">
        <v>1619</v>
      </c>
      <c r="D80" t="s">
        <v>1618</v>
      </c>
      <c r="G80" s="3">
        <f>A80</f>
        <v>99</v>
      </c>
      <c r="J80" t="s">
        <v>2536</v>
      </c>
      <c r="L80" t="s">
        <v>101</v>
      </c>
      <c r="M80" t="s">
        <v>101</v>
      </c>
      <c r="N80">
        <v>-1</v>
      </c>
      <c r="O80">
        <v>-1</v>
      </c>
      <c r="P80">
        <v>-1</v>
      </c>
      <c r="Q80">
        <v>0</v>
      </c>
      <c r="R80" s="3">
        <f>IF(S80&lt;&gt;"",VLOOKUP(S80,'ESO zone constants'!$E$2:$L$5000,8,FALSE),"")</f>
        <v>58</v>
      </c>
      <c r="S80" t="s">
        <v>155</v>
      </c>
      <c r="T80" s="24">
        <v>0</v>
      </c>
      <c r="U80" s="3" t="str">
        <f>VLOOKUP(T80,'LibSets constants'!$A$2:$B$16,2,FALSE)</f>
        <v>Included in base game</v>
      </c>
      <c r="X80" s="3" t="str">
        <f>IF(Y80&lt;&gt;"",VLOOKUP(Y80,'ESO zone constants'!$E$3:$L$5000,8,FALSE),"")</f>
        <v/>
      </c>
      <c r="AB80" s="3" t="str">
        <f>IF(AC80&lt;&gt;"",VLOOKUP(AC80,'ESO zone constants'!$E$3:$L$5000,8,FALSE),"")</f>
        <v/>
      </c>
      <c r="AF80" s="3" t="str">
        <f>IF(AG80&lt;&gt;"",VLOOKUP(AG80,'ESO zone constants'!$E$3:$L$5000,8,FALSE),"")</f>
        <v/>
      </c>
      <c r="AJ80" s="3" t="str">
        <f>IF(AK80&lt;&gt;"",VLOOKUP(AK80,'ESO zone constants'!$E$3:$L$1002,6,FALSE),"")</f>
        <v/>
      </c>
      <c r="AN80" s="27" t="str">
        <f>IF(A80&lt;&gt;"",CONCATENATE("[",A80,"] = {wayshrines={")&amp;IF(N80&lt;&gt;"",CONCATENATE(N80,","),"")&amp;IF(O80&lt;&gt;"",CONCATENATE(O80,","),"")&amp;IF(P80&lt;&gt;"",CONCATENATE(P80,","),"")&amp;CONCATENATE("}")&amp;IF(VALUE(Q80)&gt;0,CONCATENATE(", traitsNeeded=",Q80),"")&amp;CONCATENATE(", dlcId=",T80,),"")</f>
        <v>[99] = {wayshrines={-1,-1,-1,}, dlcId=0</v>
      </c>
      <c r="AO80" s="27" t="str">
        <f>IF(A80&lt;&gt;"",IF(R80&lt;&gt;"",CONCATENATE(", zoneIds={",R80),"")&amp;IF(X80&lt;&gt;"",CONCATENATE(",",X80),"")&amp;IF(AJ80&lt;&gt;"",CONCATENATE(",",AJ80),"")&amp;IF(R80&lt;&gt;"",CONCATENATE("}",""),"")&amp;IF(OR(L80="true",L80="false",L80&lt;&gt;""), CONCATENATE(", veteran=", L80), ""),"")</f>
        <v>, zoneIds={58}, veteran=false</v>
      </c>
      <c r="AP80" s="27" t="str">
        <f>IF(A80&lt;&gt;"",IF(J80="Trial",", isTrial=true",IF(J80="Arena",", isArena=true", IF(J80="Monster",", isMonster=true",""))) &amp; IF(M80="true", CONCATENATE(", multiTrialSet=true"), ""),"")</f>
        <v/>
      </c>
      <c r="AQ80" s="27" t="str">
        <f>IF(C80&lt;&gt;"",CONCATENATE(" --",C80," / ",B80),"")</f>
        <v xml:space="preserve"> --Salvation / Erlösung</v>
      </c>
      <c r="AR80" s="27" t="str">
        <f>IF(A80&lt;&gt;"",IF(VALUE(Q80)&gt;0,CONCATENATE("[",A80,"] = true,        --",C80, " / ", B80), ""),"")</f>
        <v/>
      </c>
    </row>
    <row r="81" spans="1:44" hidden="1" x14ac:dyDescent="0.25">
      <c r="A81" s="13">
        <v>100</v>
      </c>
      <c r="B81" t="s">
        <v>1620</v>
      </c>
      <c r="C81" t="s">
        <v>1622</v>
      </c>
      <c r="D81" t="s">
        <v>1621</v>
      </c>
      <c r="G81" s="3">
        <f>A81</f>
        <v>100</v>
      </c>
      <c r="J81" t="s">
        <v>4280</v>
      </c>
      <c r="L81" t="s">
        <v>101</v>
      </c>
      <c r="M81" t="s">
        <v>101</v>
      </c>
      <c r="N81">
        <v>-1</v>
      </c>
      <c r="O81">
        <v>-1</v>
      </c>
      <c r="P81">
        <v>-1</v>
      </c>
      <c r="Q81">
        <v>0</v>
      </c>
      <c r="R81" s="3">
        <f>IF(S81&lt;&gt;"",VLOOKUP(S81,'ESO zone constants'!$E$2:$L$5000,8,FALSE),"")</f>
        <v>181</v>
      </c>
      <c r="S81" t="s">
        <v>172</v>
      </c>
      <c r="T81" s="24">
        <v>0</v>
      </c>
      <c r="U81" s="3" t="str">
        <f>VLOOKUP(T81,'LibSets constants'!$A$2:$B$16,2,FALSE)</f>
        <v>Included in base game</v>
      </c>
      <c r="X81" s="3" t="str">
        <f>IF(Y81&lt;&gt;"",VLOOKUP(Y81,'ESO zone constants'!$E$3:$L$5000,8,FALSE),"")</f>
        <v/>
      </c>
      <c r="AB81" s="3" t="str">
        <f>IF(AC81&lt;&gt;"",VLOOKUP(AC81,'ESO zone constants'!$E$3:$L$5000,8,FALSE),"")</f>
        <v/>
      </c>
      <c r="AF81" s="3" t="str">
        <f>IF(AG81&lt;&gt;"",VLOOKUP(AG81,'ESO zone constants'!$E$3:$L$5000,8,FALSE),"")</f>
        <v/>
      </c>
      <c r="AJ81" s="3" t="str">
        <f>IF(AK81&lt;&gt;"",VLOOKUP(AK81,'ESO zone constants'!$E$3:$L$5000,8,FALSE),"")</f>
        <v/>
      </c>
      <c r="AN81" s="27" t="str">
        <f>IF(A81&lt;&gt;"",CONCATENATE("[",A81,"] = {wayshrines={")&amp;IF(N81&lt;&gt;"",CONCATENATE(N81,","),"")&amp;IF(O81&lt;&gt;"",CONCATENATE(O81,","),"")&amp;IF(P81&lt;&gt;"",CONCATENATE(P81,","),"")&amp;CONCATENATE("}")&amp;IF(VALUE(Q81)&gt;0,CONCATENATE(", traitsNeeded=",Q81),"")&amp;CONCATENATE(", dlcId=",T81,),"")</f>
        <v>[100] = {wayshrines={-1,-1,-1,}, dlcId=0</v>
      </c>
      <c r="AO81" s="27" t="str">
        <f>IF(A81&lt;&gt;"",IF(R81&lt;&gt;"",CONCATENATE(", zoneIds={",R81),"")&amp;IF(X81&lt;&gt;"",CONCATENATE(",",X81),"")&amp;IF(AJ81&lt;&gt;"",CONCATENATE(",",AJ81),"")&amp;IF(R81&lt;&gt;"",CONCATENATE("}",""),"")&amp;IF(OR(L81="true",L81="false",L81&lt;&gt;""), CONCATENATE(", veteran=", L81), ""),"")</f>
        <v>, zoneIds={181}, veteran=false</v>
      </c>
      <c r="AP81" s="27" t="str">
        <f>IF(A81&lt;&gt;"",IF(J81="Trial",", isTrial=true",IF(J81="Arena",", isArena=true", IF(J81="Monster",", isMonster=true",""))) &amp; IF(M81="true", CONCATENATE(", multiTrialSet=true"), ""),"")</f>
        <v/>
      </c>
      <c r="AQ81" s="27" t="str">
        <f>IF(C81&lt;&gt;"",CONCATENATE(" --",C81," / ",B81),"")</f>
        <v xml:space="preserve"> --Hawk's Eye / Falkenauge</v>
      </c>
      <c r="AR81" s="27" t="str">
        <f>IF(A81&lt;&gt;"",IF(VALUE(Q81)&gt;0,CONCATENATE("[",A81,"] = true,        --",C81, " / ", B81), ""),"")</f>
        <v/>
      </c>
    </row>
    <row r="82" spans="1:44" hidden="1" x14ac:dyDescent="0.25">
      <c r="A82" s="13">
        <v>101</v>
      </c>
      <c r="B82" t="s">
        <v>1623</v>
      </c>
      <c r="C82" t="s">
        <v>1624</v>
      </c>
      <c r="D82" t="s">
        <v>1624</v>
      </c>
      <c r="G82" s="3">
        <f>A82</f>
        <v>101</v>
      </c>
      <c r="J82" t="s">
        <v>4280</v>
      </c>
      <c r="L82" t="s">
        <v>101</v>
      </c>
      <c r="M82" t="s">
        <v>101</v>
      </c>
      <c r="N82">
        <v>-1</v>
      </c>
      <c r="O82">
        <v>-1</v>
      </c>
      <c r="P82">
        <v>-1</v>
      </c>
      <c r="Q82">
        <v>0</v>
      </c>
      <c r="R82" s="3">
        <f>IF(S82&lt;&gt;"",VLOOKUP(S82,'ESO zone constants'!$E$2:$L$5000,8,FALSE),"")</f>
        <v>181</v>
      </c>
      <c r="S82" t="s">
        <v>172</v>
      </c>
      <c r="T82" s="24">
        <v>0</v>
      </c>
      <c r="U82" s="3" t="str">
        <f>VLOOKUP(T82,'LibSets constants'!$A$2:$B$16,2,FALSE)</f>
        <v>Included in base game</v>
      </c>
      <c r="X82" s="3" t="str">
        <f>IF(Y82&lt;&gt;"",VLOOKUP(Y82,'ESO zone constants'!$E$3:$L$5000,8,FALSE),"")</f>
        <v/>
      </c>
      <c r="AB82" s="3" t="str">
        <f>IF(AC82&lt;&gt;"",VLOOKUP(AC82,'ESO zone constants'!$E$3:$L$5000,8,FALSE),"")</f>
        <v/>
      </c>
      <c r="AF82" s="3" t="str">
        <f>IF(AG82&lt;&gt;"",VLOOKUP(AG82,'ESO zone constants'!$E$3:$L$5000,8,FALSE),"")</f>
        <v/>
      </c>
      <c r="AJ82" s="3" t="str">
        <f>IF(AK82&lt;&gt;"",VLOOKUP(AK82,'ESO zone constants'!$E$3:$L$5000,8,FALSE),"")</f>
        <v/>
      </c>
      <c r="AN82" s="27" t="str">
        <f>IF(A82&lt;&gt;"",CONCATENATE("[",A82,"] = {wayshrines={")&amp;IF(N82&lt;&gt;"",CONCATENATE(N82,","),"")&amp;IF(O82&lt;&gt;"",CONCATENATE(O82,","),"")&amp;IF(P82&lt;&gt;"",CONCATENATE(P82,","),"")&amp;CONCATENATE("}")&amp;IF(VALUE(Q82)&gt;0,CONCATENATE(", traitsNeeded=",Q82),"")&amp;CONCATENATE(", dlcId=",T82,),"")</f>
        <v>[101] = {wayshrines={-1,-1,-1,}, dlcId=0</v>
      </c>
      <c r="AO82" s="27" t="str">
        <f>IF(A82&lt;&gt;"",IF(R82&lt;&gt;"",CONCATENATE(", zoneIds={",R82),"")&amp;IF(X82&lt;&gt;"",CONCATENATE(",",X82),"")&amp;IF(AJ82&lt;&gt;"",CONCATENATE(",",AJ82),"")&amp;IF(R82&lt;&gt;"",CONCATENATE("}",""),"")&amp;IF(OR(L82="true",L82="false",L82&lt;&gt;""), CONCATENATE(", veteran=", L82), ""),"")</f>
        <v>, zoneIds={181}, veteran=false</v>
      </c>
      <c r="AP82" s="27" t="str">
        <f>IF(A82&lt;&gt;"",IF(J82="Trial",", isTrial=true",IF(J82="Arena",", isArena=true", IF(J82="Monster",", isMonster=true",""))) &amp; IF(M82="true", CONCATENATE(", multiTrialSet=true"), ""),"")</f>
        <v/>
      </c>
      <c r="AQ82" s="27" t="str">
        <f>IF(C82&lt;&gt;"",CONCATENATE(" --",C82," / ",B82),"")</f>
        <v xml:space="preserve"> --Affliction / Elend</v>
      </c>
      <c r="AR82" s="27" t="str">
        <f>IF(A82&lt;&gt;"",IF(VALUE(Q82)&gt;0,CONCATENATE("[",A82,"] = true,        --",C82, " / ", B82), ""),"")</f>
        <v/>
      </c>
    </row>
    <row r="83" spans="1:44" hidden="1" x14ac:dyDescent="0.25">
      <c r="A83" s="13">
        <v>102</v>
      </c>
      <c r="B83" t="s">
        <v>1625</v>
      </c>
      <c r="C83" t="s">
        <v>1627</v>
      </c>
      <c r="D83" t="s">
        <v>1626</v>
      </c>
      <c r="G83" s="3">
        <f>A83</f>
        <v>102</v>
      </c>
      <c r="J83" t="s">
        <v>2551</v>
      </c>
      <c r="L83" t="s">
        <v>101</v>
      </c>
      <c r="M83" t="s">
        <v>101</v>
      </c>
      <c r="N83">
        <v>-1</v>
      </c>
      <c r="O83">
        <v>-1</v>
      </c>
      <c r="P83">
        <v>-1</v>
      </c>
      <c r="Q83">
        <v>0</v>
      </c>
      <c r="R83" s="3">
        <f>IF(S83&lt;&gt;"",VLOOKUP(S83,'ESO zone constants'!$E$2:$L$5000,8,FALSE),"")</f>
        <v>22</v>
      </c>
      <c r="S83" t="s">
        <v>68</v>
      </c>
      <c r="T83" s="24">
        <v>0</v>
      </c>
      <c r="U83" s="3" t="str">
        <f>VLOOKUP(T83,'LibSets constants'!$A$2:$B$16,2,FALSE)</f>
        <v>Included in base game</v>
      </c>
      <c r="X83" s="3" t="str">
        <f>IF(Y83&lt;&gt;"",VLOOKUP(Y83,'ESO zone constants'!$E$3:$L$5000,8,FALSE),"")</f>
        <v/>
      </c>
      <c r="AB83" s="3" t="str">
        <f>IF(AC83&lt;&gt;"",VLOOKUP(AC83,'ESO zone constants'!$E$3:$L$5000,8,FALSE),"")</f>
        <v/>
      </c>
      <c r="AF83" s="3" t="str">
        <f>IF(AG83&lt;&gt;"",VLOOKUP(AG83,'ESO zone constants'!$E$3:$L$5000,8,FALSE),"")</f>
        <v/>
      </c>
      <c r="AJ83" s="3" t="str">
        <f>IF(AK83&lt;&gt;"",VLOOKUP(AK83,'ESO zone constants'!$E$3:$L$1002,6,FALSE),"")</f>
        <v/>
      </c>
      <c r="AN83" s="27" t="str">
        <f>IF(A83&lt;&gt;"",CONCATENATE("[",A83,"] = {wayshrines={")&amp;IF(N83&lt;&gt;"",CONCATENATE(N83,","),"")&amp;IF(O83&lt;&gt;"",CONCATENATE(O83,","),"")&amp;IF(P83&lt;&gt;"",CONCATENATE(P83,","),"")&amp;CONCATENATE("}")&amp;IF(VALUE(Q83)&gt;0,CONCATENATE(", traitsNeeded=",Q83),"")&amp;CONCATENATE(", dlcId=",T83,),"")</f>
        <v>[102] = {wayshrines={-1,-1,-1,}, dlcId=0</v>
      </c>
      <c r="AO83" s="27" t="str">
        <f>IF(A83&lt;&gt;"",IF(R83&lt;&gt;"",CONCATENATE(", zoneIds={",R83),"")&amp;IF(X83&lt;&gt;"",CONCATENATE(",",X83),"")&amp;IF(AJ83&lt;&gt;"",CONCATENATE(",",AJ83),"")&amp;IF(R83&lt;&gt;"",CONCATENATE("}",""),"")&amp;IF(OR(L83="true",L83="false",L83&lt;&gt;""), CONCATENATE(", veteran=", L83), ""),"")</f>
        <v>, zoneIds={22}, veteran=false</v>
      </c>
      <c r="AP83" s="27" t="str">
        <f>IF(A83&lt;&gt;"",IF(J83="Trial",", isTrial=true",IF(J83="Arena",", isArena=true", IF(J83="Monster",", isMonster=true",""))) &amp; IF(M83="true", CONCATENATE(", multiTrialSet=true"), ""),"")</f>
        <v/>
      </c>
      <c r="AQ83" s="27" t="str">
        <f>IF(C83&lt;&gt;"",CONCATENATE(" --",C83," / ",B83),"")</f>
        <v xml:space="preserve"> --Duneripper's Scales / Schuppen des Dünenbrechers</v>
      </c>
      <c r="AR83" s="27" t="str">
        <f>IF(A83&lt;&gt;"",IF(VALUE(Q83)&gt;0,CONCATENATE("[",A83,"] = true,        --",C83, " / ", B83), ""),"")</f>
        <v/>
      </c>
    </row>
    <row r="84" spans="1:44" hidden="1" x14ac:dyDescent="0.25">
      <c r="A84" s="13">
        <v>103</v>
      </c>
      <c r="B84" t="s">
        <v>1628</v>
      </c>
      <c r="C84" t="s">
        <v>1630</v>
      </c>
      <c r="D84" t="s">
        <v>1629</v>
      </c>
      <c r="G84" s="3">
        <f>A84</f>
        <v>103</v>
      </c>
      <c r="J84" t="s">
        <v>2551</v>
      </c>
      <c r="L84" t="s">
        <v>101</v>
      </c>
      <c r="M84" t="s">
        <v>101</v>
      </c>
      <c r="N84">
        <v>-1</v>
      </c>
      <c r="O84">
        <v>-1</v>
      </c>
      <c r="P84">
        <v>-1</v>
      </c>
      <c r="Q84">
        <v>0</v>
      </c>
      <c r="R84" s="3">
        <f>IF(S84&lt;&gt;"",VLOOKUP(S84,'ESO zone constants'!$E$2:$L$5000,8,FALSE),"")</f>
        <v>449</v>
      </c>
      <c r="S84" t="s">
        <v>48</v>
      </c>
      <c r="T84" s="24">
        <v>0</v>
      </c>
      <c r="U84" s="3" t="str">
        <f>VLOOKUP(T84,'LibSets constants'!$A$2:$B$16,2,FALSE)</f>
        <v>Included in base game</v>
      </c>
      <c r="X84" s="3" t="str">
        <f>IF(Y84&lt;&gt;"",VLOOKUP(Y84,'ESO zone constants'!$E$3:$L$5000,8,FALSE),"")</f>
        <v/>
      </c>
      <c r="AB84" s="3" t="str">
        <f>IF(AC84&lt;&gt;"",VLOOKUP(AC84,'ESO zone constants'!$E$3:$L$5000,8,FALSE),"")</f>
        <v/>
      </c>
      <c r="AF84" s="3" t="str">
        <f>IF(AG84&lt;&gt;"",VLOOKUP(AG84,'ESO zone constants'!$E$3:$L$5000,8,FALSE),"")</f>
        <v/>
      </c>
      <c r="AJ84" s="3" t="str">
        <f>IF(AK84&lt;&gt;"",VLOOKUP(AK84,'ESO zone constants'!$E$3:$L$1002,6,FALSE),"")</f>
        <v/>
      </c>
      <c r="AN84" s="27" t="str">
        <f>IF(A84&lt;&gt;"",CONCATENATE("[",A84,"] = {wayshrines={")&amp;IF(N84&lt;&gt;"",CONCATENATE(N84,","),"")&amp;IF(O84&lt;&gt;"",CONCATENATE(O84,","),"")&amp;IF(P84&lt;&gt;"",CONCATENATE(P84,","),"")&amp;CONCATENATE("}")&amp;IF(VALUE(Q84)&gt;0,CONCATENATE(", traitsNeeded=",Q84),"")&amp;CONCATENATE(", dlcId=",T84,),"")</f>
        <v>[103] = {wayshrines={-1,-1,-1,}, dlcId=0</v>
      </c>
      <c r="AO84" s="27" t="str">
        <f>IF(A84&lt;&gt;"",IF(R84&lt;&gt;"",CONCATENATE(", zoneIds={",R84),"")&amp;IF(X84&lt;&gt;"",CONCATENATE(",",X84),"")&amp;IF(AJ84&lt;&gt;"",CONCATENATE(",",AJ84),"")&amp;IF(R84&lt;&gt;"",CONCATENATE("}",""),"")&amp;IF(OR(L84="true",L84="false",L84&lt;&gt;""), CONCATENATE(", veteran=", L84), ""),"")</f>
        <v>, zoneIds={449}, veteran=false</v>
      </c>
      <c r="AP84" s="27" t="str">
        <f>IF(A84&lt;&gt;"",IF(J84="Trial",", isTrial=true",IF(J84="Arena",", isArena=true", IF(J84="Monster",", isMonster=true",""))) &amp; IF(M84="true", CONCATENATE(", multiTrialSet=true"), ""),"")</f>
        <v/>
      </c>
      <c r="AQ84" s="27" t="str">
        <f>IF(C84&lt;&gt;"",CONCATENATE(" --",C84," / ",B84),"")</f>
        <v xml:space="preserve"> --Magicka Furnace / Magickaschmiede</v>
      </c>
      <c r="AR84" s="27" t="str">
        <f>IF(A84&lt;&gt;"",IF(VALUE(Q84)&gt;0,CONCATENATE("[",A84,"] = true,        --",C84, " / ", B84), ""),"")</f>
        <v/>
      </c>
    </row>
    <row r="85" spans="1:44" hidden="1" x14ac:dyDescent="0.25">
      <c r="A85" s="13">
        <v>104</v>
      </c>
      <c r="B85" t="s">
        <v>1631</v>
      </c>
      <c r="C85" t="s">
        <v>1633</v>
      </c>
      <c r="D85" t="s">
        <v>1632</v>
      </c>
      <c r="G85" s="3">
        <f>A85</f>
        <v>104</v>
      </c>
      <c r="J85" t="s">
        <v>4280</v>
      </c>
      <c r="L85" t="s">
        <v>101</v>
      </c>
      <c r="M85" t="s">
        <v>101</v>
      </c>
      <c r="N85">
        <v>-1</v>
      </c>
      <c r="O85">
        <v>-1</v>
      </c>
      <c r="P85">
        <v>-1</v>
      </c>
      <c r="Q85">
        <v>0</v>
      </c>
      <c r="R85" s="3">
        <f>IF(S85&lt;&gt;"",VLOOKUP(S85,'ESO zone constants'!$E$2:$L$5000,8,FALSE),"")</f>
        <v>181</v>
      </c>
      <c r="S85" t="s">
        <v>172</v>
      </c>
      <c r="T85" s="24">
        <v>0</v>
      </c>
      <c r="U85" s="3" t="str">
        <f>VLOOKUP(T85,'LibSets constants'!$A$2:$B$16,2,FALSE)</f>
        <v>Included in base game</v>
      </c>
      <c r="X85" s="3" t="str">
        <f>IF(Y85&lt;&gt;"",VLOOKUP(Y85,'ESO zone constants'!$E$3:$L$5000,8,FALSE),"")</f>
        <v/>
      </c>
      <c r="AB85" s="3" t="str">
        <f>IF(AC85&lt;&gt;"",VLOOKUP(AC85,'ESO zone constants'!$E$3:$L$5000,8,FALSE),"")</f>
        <v/>
      </c>
      <c r="AF85" s="3" t="str">
        <f>IF(AG85&lt;&gt;"",VLOOKUP(AG85,'ESO zone constants'!$E$3:$L$5000,8,FALSE),"")</f>
        <v/>
      </c>
      <c r="AJ85" s="3" t="str">
        <f>IF(AK85&lt;&gt;"",VLOOKUP(AK85,'ESO zone constants'!$E$3:$L$5000,8,FALSE),"")</f>
        <v/>
      </c>
      <c r="AN85" s="27" t="str">
        <f>IF(A85&lt;&gt;"",CONCATENATE("[",A85,"] = {wayshrines={")&amp;IF(N85&lt;&gt;"",CONCATENATE(N85,","),"")&amp;IF(O85&lt;&gt;"",CONCATENATE(O85,","),"")&amp;IF(P85&lt;&gt;"",CONCATENATE(P85,","),"")&amp;CONCATENATE("}")&amp;IF(VALUE(Q85)&gt;0,CONCATENATE(", traitsNeeded=",Q85),"")&amp;CONCATENATE(", dlcId=",T85,),"")</f>
        <v>[104] = {wayshrines={-1,-1,-1,}, dlcId=0</v>
      </c>
      <c r="AO85" s="27" t="str">
        <f>IF(A85&lt;&gt;"",IF(R85&lt;&gt;"",CONCATENATE(", zoneIds={",R85),"")&amp;IF(X85&lt;&gt;"",CONCATENATE(",",X85),"")&amp;IF(AJ85&lt;&gt;"",CONCATENATE(",",AJ85),"")&amp;IF(R85&lt;&gt;"",CONCATENATE("}",""),"")&amp;IF(OR(L85="true",L85="false",L85&lt;&gt;""), CONCATENATE(", veteran=", L85), ""),"")</f>
        <v>, zoneIds={181}, veteran=false</v>
      </c>
      <c r="AP85" s="27" t="str">
        <f>IF(A85&lt;&gt;"",IF(J85="Trial",", isTrial=true",IF(J85="Arena",", isArena=true", IF(J85="Monster",", isMonster=true",""))) &amp; IF(M85="true", CONCATENATE(", multiTrialSet=true"), ""),"")</f>
        <v/>
      </c>
      <c r="AQ85" s="27" t="str">
        <f>IF(C85&lt;&gt;"",CONCATENATE(" --",C85," / ",B85),"")</f>
        <v xml:space="preserve"> --Curse Eater / Fluchfresser</v>
      </c>
      <c r="AR85" s="27" t="str">
        <f>IF(A85&lt;&gt;"",IF(VALUE(Q85)&gt;0,CONCATENATE("[",A85,"] = true,        --",C85, " / ", B85), ""),"")</f>
        <v/>
      </c>
    </row>
    <row r="86" spans="1:44" hidden="1" x14ac:dyDescent="0.25">
      <c r="A86" s="13">
        <v>105</v>
      </c>
      <c r="B86" t="s">
        <v>1634</v>
      </c>
      <c r="C86" t="s">
        <v>1636</v>
      </c>
      <c r="D86" t="s">
        <v>1635</v>
      </c>
      <c r="G86" s="3">
        <f>A86</f>
        <v>105</v>
      </c>
      <c r="J86" t="s">
        <v>2536</v>
      </c>
      <c r="L86" t="s">
        <v>101</v>
      </c>
      <c r="M86" t="s">
        <v>101</v>
      </c>
      <c r="N86">
        <v>-1</v>
      </c>
      <c r="O86">
        <v>-1</v>
      </c>
      <c r="P86">
        <v>-1</v>
      </c>
      <c r="Q86">
        <v>0</v>
      </c>
      <c r="R86" s="3">
        <f>IF(S86&lt;&gt;"",VLOOKUP(S86,'ESO zone constants'!$E$2:$L$5000,8,FALSE),"")</f>
        <v>381</v>
      </c>
      <c r="S86" t="s">
        <v>311</v>
      </c>
      <c r="T86" s="24">
        <v>0</v>
      </c>
      <c r="U86" s="3" t="str">
        <f>VLOOKUP(T86,'LibSets constants'!$A$2:$B$16,2,FALSE)</f>
        <v>Included in base game</v>
      </c>
      <c r="X86" s="3" t="str">
        <f>IF(Y86&lt;&gt;"",VLOOKUP(Y86,'ESO zone constants'!$E$3:$L$5000,8,FALSE),"")</f>
        <v/>
      </c>
      <c r="AB86" s="3" t="str">
        <f>IF(AC86&lt;&gt;"",VLOOKUP(AC86,'ESO zone constants'!$E$3:$L$5000,8,FALSE),"")</f>
        <v/>
      </c>
      <c r="AF86" s="3" t="str">
        <f>IF(AG86&lt;&gt;"",VLOOKUP(AG86,'ESO zone constants'!$E$3:$L$5000,8,FALSE),"")</f>
        <v/>
      </c>
      <c r="AJ86" s="3" t="str">
        <f>IF(AK86&lt;&gt;"",VLOOKUP(AK86,'ESO zone constants'!$E$3:$L$1002,6,FALSE),"")</f>
        <v/>
      </c>
      <c r="AN86" s="27" t="str">
        <f>IF(A86&lt;&gt;"",CONCATENATE("[",A86,"] = {wayshrines={")&amp;IF(N86&lt;&gt;"",CONCATENATE(N86,","),"")&amp;IF(O86&lt;&gt;"",CONCATENATE(O86,","),"")&amp;IF(P86&lt;&gt;"",CONCATENATE(P86,","),"")&amp;CONCATENATE("}")&amp;IF(VALUE(Q86)&gt;0,CONCATENATE(", traitsNeeded=",Q86),"")&amp;CONCATENATE(", dlcId=",T86,),"")</f>
        <v>[105] = {wayshrines={-1,-1,-1,}, dlcId=0</v>
      </c>
      <c r="AO86" s="27" t="str">
        <f>IF(A86&lt;&gt;"",IF(R86&lt;&gt;"",CONCATENATE(", zoneIds={",R86),"")&amp;IF(X86&lt;&gt;"",CONCATENATE(",",X86),"")&amp;IF(AJ86&lt;&gt;"",CONCATENATE(",",AJ86),"")&amp;IF(R86&lt;&gt;"",CONCATENATE("}",""),"")&amp;IF(OR(L86="true",L86="false",L86&lt;&gt;""), CONCATENATE(", veteran=", L86), ""),"")</f>
        <v>, zoneIds={381}, veteran=false</v>
      </c>
      <c r="AP86" s="27" t="str">
        <f>IF(A86&lt;&gt;"",IF(J86="Trial",", isTrial=true",IF(J86="Arena",", isArena=true", IF(J86="Monster",", isMonster=true",""))) &amp; IF(M86="true", CONCATENATE(", multiTrialSet=true"), ""),"")</f>
        <v/>
      </c>
      <c r="AQ86" s="27" t="str">
        <f>IF(C86&lt;&gt;"",CONCATENATE(" --",C86," / ",B86),"")</f>
        <v xml:space="preserve"> --Twin Sisters / Zwillingsschwestern</v>
      </c>
      <c r="AR86" s="27" t="str">
        <f>IF(A86&lt;&gt;"",IF(VALUE(Q86)&gt;0,CONCATENATE("[",A86,"] = true,        --",C86, " / ", B86), ""),"")</f>
        <v/>
      </c>
    </row>
    <row r="87" spans="1:44" hidden="1" x14ac:dyDescent="0.25">
      <c r="A87" s="13">
        <v>106</v>
      </c>
      <c r="B87" t="s">
        <v>1637</v>
      </c>
      <c r="C87" t="s">
        <v>1639</v>
      </c>
      <c r="D87" t="s">
        <v>1638</v>
      </c>
      <c r="G87" s="3">
        <f>A87</f>
        <v>106</v>
      </c>
      <c r="J87" t="s">
        <v>2536</v>
      </c>
      <c r="L87" t="s">
        <v>101</v>
      </c>
      <c r="M87" t="s">
        <v>101</v>
      </c>
      <c r="N87">
        <v>-1</v>
      </c>
      <c r="O87">
        <v>-1</v>
      </c>
      <c r="P87">
        <v>-1</v>
      </c>
      <c r="Q87">
        <v>0</v>
      </c>
      <c r="R87" s="3">
        <f>IF(S87&lt;&gt;"",VLOOKUP(S87,'ESO zone constants'!$E$2:$L$5000,8,FALSE),"")</f>
        <v>108</v>
      </c>
      <c r="S87" t="s">
        <v>160</v>
      </c>
      <c r="T87" s="24">
        <v>0</v>
      </c>
      <c r="U87" s="3" t="str">
        <f>VLOOKUP(T87,'LibSets constants'!$A$2:$B$16,2,FALSE)</f>
        <v>Included in base game</v>
      </c>
      <c r="X87" s="3" t="str">
        <f>IF(Y87&lt;&gt;"",VLOOKUP(Y87,'ESO zone constants'!$E$3:$L$5000,8,FALSE),"")</f>
        <v/>
      </c>
      <c r="AB87" s="3" t="str">
        <f>IF(AC87&lt;&gt;"",VLOOKUP(AC87,'ESO zone constants'!$E$3:$L$5000,8,FALSE),"")</f>
        <v/>
      </c>
      <c r="AF87" s="3" t="str">
        <f>IF(AG87&lt;&gt;"",VLOOKUP(AG87,'ESO zone constants'!$E$3:$L$5000,8,FALSE),"")</f>
        <v/>
      </c>
      <c r="AJ87" s="3" t="str">
        <f>IF(AK87&lt;&gt;"",VLOOKUP(AK87,'ESO zone constants'!$E$3:$L$1002,6,FALSE),"")</f>
        <v/>
      </c>
      <c r="AN87" s="27" t="str">
        <f>IF(A87&lt;&gt;"",CONCATENATE("[",A87,"] = {wayshrines={")&amp;IF(N87&lt;&gt;"",CONCATENATE(N87,","),"")&amp;IF(O87&lt;&gt;"",CONCATENATE(O87,","),"")&amp;IF(P87&lt;&gt;"",CONCATENATE(P87,","),"")&amp;CONCATENATE("}")&amp;IF(VALUE(Q87)&gt;0,CONCATENATE(", traitsNeeded=",Q87),"")&amp;CONCATENATE(", dlcId=",T87,),"")</f>
        <v>[106] = {wayshrines={-1,-1,-1,}, dlcId=0</v>
      </c>
      <c r="AO87" s="27" t="str">
        <f>IF(A87&lt;&gt;"",IF(R87&lt;&gt;"",CONCATENATE(", zoneIds={",R87),"")&amp;IF(X87&lt;&gt;"",CONCATENATE(",",X87),"")&amp;IF(AJ87&lt;&gt;"",CONCATENATE(",",AJ87),"")&amp;IF(R87&lt;&gt;"",CONCATENATE("}",""),"")&amp;IF(OR(L87="true",L87="false",L87&lt;&gt;""), CONCATENATE(", veteran=", L87), ""),"")</f>
        <v>, zoneIds={108}, veteran=false</v>
      </c>
      <c r="AP87" s="27" t="str">
        <f>IF(A87&lt;&gt;"",IF(J87="Trial",", isTrial=true",IF(J87="Arena",", isArena=true", IF(J87="Monster",", isMonster=true",""))) &amp; IF(M87="true", CONCATENATE(", multiTrialSet=true"), ""),"")</f>
        <v/>
      </c>
      <c r="AQ87" s="27" t="str">
        <f>IF(C87&lt;&gt;"",CONCATENATE(" --",C87," / ",B87),"")</f>
        <v xml:space="preserve"> --Wilderqueen's Arch / Bogen der Wildkönigin</v>
      </c>
      <c r="AR87" s="27" t="str">
        <f>IF(A87&lt;&gt;"",IF(VALUE(Q87)&gt;0,CONCATENATE("[",A87,"] = true,        --",C87, " / ", B87), ""),"")</f>
        <v/>
      </c>
    </row>
    <row r="88" spans="1:44" hidden="1" x14ac:dyDescent="0.25">
      <c r="A88" s="13">
        <v>107</v>
      </c>
      <c r="B88" t="s">
        <v>1640</v>
      </c>
      <c r="C88" t="s">
        <v>1642</v>
      </c>
      <c r="D88" t="s">
        <v>1641</v>
      </c>
      <c r="G88" s="3">
        <f>A88</f>
        <v>107</v>
      </c>
      <c r="J88" t="s">
        <v>2536</v>
      </c>
      <c r="L88" t="s">
        <v>101</v>
      </c>
      <c r="M88" t="s">
        <v>101</v>
      </c>
      <c r="N88">
        <v>-1</v>
      </c>
      <c r="O88">
        <v>-1</v>
      </c>
      <c r="P88">
        <v>-1</v>
      </c>
      <c r="Q88">
        <v>0</v>
      </c>
      <c r="R88" s="3">
        <f>IF(S88&lt;&gt;"",VLOOKUP(S88,'ESO zone constants'!$E$2:$L$5000,8,FALSE),"")</f>
        <v>3</v>
      </c>
      <c r="S88" t="s">
        <v>150</v>
      </c>
      <c r="T88" s="24">
        <v>0</v>
      </c>
      <c r="U88" s="3" t="str">
        <f>VLOOKUP(T88,'LibSets constants'!$A$2:$B$16,2,FALSE)</f>
        <v>Included in base game</v>
      </c>
      <c r="X88" s="3" t="str">
        <f>IF(Y88&lt;&gt;"",VLOOKUP(Y88,'ESO zone constants'!$E$3:$L$5000,8,FALSE),"")</f>
        <v/>
      </c>
      <c r="AB88" s="3" t="str">
        <f>IF(AC88&lt;&gt;"",VLOOKUP(AC88,'ESO zone constants'!$E$3:$L$5000,8,FALSE),"")</f>
        <v/>
      </c>
      <c r="AF88" s="3" t="str">
        <f>IF(AG88&lt;&gt;"",VLOOKUP(AG88,'ESO zone constants'!$E$3:$L$5000,8,FALSE),"")</f>
        <v/>
      </c>
      <c r="AJ88" s="3" t="str">
        <f>IF(AK88&lt;&gt;"",VLOOKUP(AK88,'ESO zone constants'!$E$3:$L$1002,6,FALSE),"")</f>
        <v/>
      </c>
      <c r="AN88" s="27" t="str">
        <f>IF(A88&lt;&gt;"",CONCATENATE("[",A88,"] = {wayshrines={")&amp;IF(N88&lt;&gt;"",CONCATENATE(N88,","),"")&amp;IF(O88&lt;&gt;"",CONCATENATE(O88,","),"")&amp;IF(P88&lt;&gt;"",CONCATENATE(P88,","),"")&amp;CONCATENATE("}")&amp;IF(VALUE(Q88)&gt;0,CONCATENATE(", traitsNeeded=",Q88),"")&amp;CONCATENATE(", dlcId=",T88,),"")</f>
        <v>[107] = {wayshrines={-1,-1,-1,}, dlcId=0</v>
      </c>
      <c r="AO88" s="27" t="str">
        <f>IF(A88&lt;&gt;"",IF(R88&lt;&gt;"",CONCATENATE(", zoneIds={",R88),"")&amp;IF(X88&lt;&gt;"",CONCATENATE(",",X88),"")&amp;IF(AJ88&lt;&gt;"",CONCATENATE(",",AJ88),"")&amp;IF(R88&lt;&gt;"",CONCATENATE("}",""),"")&amp;IF(OR(L88="true",L88="false",L88&lt;&gt;""), CONCATENATE(", veteran=", L88), ""),"")</f>
        <v>, zoneIds={3}, veteran=false</v>
      </c>
      <c r="AP88" s="27" t="str">
        <f>IF(A88&lt;&gt;"",IF(J88="Trial",", isTrial=true",IF(J88="Arena",", isArena=true", IF(J88="Monster",", isMonster=true",""))) &amp; IF(M88="true", CONCATENATE(", multiTrialSet=true"), ""),"")</f>
        <v/>
      </c>
      <c r="AQ88" s="27" t="str">
        <f>IF(C88&lt;&gt;"",CONCATENATE(" --",C88," / ",B88),"")</f>
        <v xml:space="preserve"> --Wyrd Tree's Blessing / Segen des Wyrdbaums</v>
      </c>
      <c r="AR88" s="27" t="str">
        <f>IF(A88&lt;&gt;"",IF(VALUE(Q88)&gt;0,CONCATENATE("[",A88,"] = true,        --",C88, " / ", B88), ""),"")</f>
        <v/>
      </c>
    </row>
    <row r="89" spans="1:44" hidden="1" x14ac:dyDescent="0.25">
      <c r="A89" s="13">
        <v>108</v>
      </c>
      <c r="B89" t="s">
        <v>1643</v>
      </c>
      <c r="C89" t="s">
        <v>1645</v>
      </c>
      <c r="D89" t="s">
        <v>1644</v>
      </c>
      <c r="G89" s="3">
        <f>A89</f>
        <v>108</v>
      </c>
      <c r="J89" t="s">
        <v>4280</v>
      </c>
      <c r="L89" t="s">
        <v>101</v>
      </c>
      <c r="M89" t="s">
        <v>101</v>
      </c>
      <c r="N89">
        <v>-1</v>
      </c>
      <c r="O89">
        <v>-1</v>
      </c>
      <c r="P89">
        <v>-1</v>
      </c>
      <c r="Q89">
        <v>0</v>
      </c>
      <c r="R89" s="3">
        <f>IF(S89&lt;&gt;"",VLOOKUP(S89,'ESO zone constants'!$E$2:$L$5000,8,FALSE),"")</f>
        <v>181</v>
      </c>
      <c r="S89" t="s">
        <v>172</v>
      </c>
      <c r="T89" s="24">
        <v>0</v>
      </c>
      <c r="U89" s="3" t="str">
        <f>VLOOKUP(T89,'LibSets constants'!$A$2:$B$16,2,FALSE)</f>
        <v>Included in base game</v>
      </c>
      <c r="X89" s="3" t="str">
        <f>IF(Y89&lt;&gt;"",VLOOKUP(Y89,'ESO zone constants'!$E$3:$L$5000,8,FALSE),"")</f>
        <v/>
      </c>
      <c r="AB89" s="3" t="str">
        <f>IF(AC89&lt;&gt;"",VLOOKUP(AC89,'ESO zone constants'!$E$3:$L$5000,8,FALSE),"")</f>
        <v/>
      </c>
      <c r="AF89" s="3" t="str">
        <f>IF(AG89&lt;&gt;"",VLOOKUP(AG89,'ESO zone constants'!$E$3:$L$5000,8,FALSE),"")</f>
        <v/>
      </c>
      <c r="AJ89" s="3" t="str">
        <f>IF(AK89&lt;&gt;"",VLOOKUP(AK89,'ESO zone constants'!$E$3:$L$5000,8,FALSE),"")</f>
        <v/>
      </c>
      <c r="AN89" s="27" t="str">
        <f>IF(A89&lt;&gt;"",CONCATENATE("[",A89,"] = {wayshrines={")&amp;IF(N89&lt;&gt;"",CONCATENATE(N89,","),"")&amp;IF(O89&lt;&gt;"",CONCATENATE(O89,","),"")&amp;IF(P89&lt;&gt;"",CONCATENATE(P89,","),"")&amp;CONCATENATE("}")&amp;IF(VALUE(Q89)&gt;0,CONCATENATE(", traitsNeeded=",Q89),"")&amp;CONCATENATE(", dlcId=",T89,),"")</f>
        <v>[108] = {wayshrines={-1,-1,-1,}, dlcId=0</v>
      </c>
      <c r="AO89" s="27" t="str">
        <f>IF(A89&lt;&gt;"",IF(R89&lt;&gt;"",CONCATENATE(", zoneIds={",R89),"")&amp;IF(X89&lt;&gt;"",CONCATENATE(",",X89),"")&amp;IF(AJ89&lt;&gt;"",CONCATENATE(",",AJ89),"")&amp;IF(R89&lt;&gt;"",CONCATENATE("}",""),"")&amp;IF(OR(L89="true",L89="false",L89&lt;&gt;""), CONCATENATE(", veteran=", L89), ""),"")</f>
        <v>, zoneIds={181}, veteran=false</v>
      </c>
      <c r="AP89" s="27" t="str">
        <f>IF(A89&lt;&gt;"",IF(J89="Trial",", isTrial=true",IF(J89="Arena",", isArena=true", IF(J89="Monster",", isMonster=true",""))) &amp; IF(M89="true", CONCATENATE(", multiTrialSet=true"), ""),"")</f>
        <v/>
      </c>
      <c r="AQ89" s="27" t="str">
        <f>IF(C89&lt;&gt;"",CONCATENATE(" --",C89," / ",B89),"")</f>
        <v xml:space="preserve"> --Ravager / Verwüster</v>
      </c>
      <c r="AR89" s="27" t="str">
        <f>IF(A89&lt;&gt;"",IF(VALUE(Q89)&gt;0,CONCATENATE("[",A89,"] = true,        --",C89, " / ", B89), ""),"")</f>
        <v/>
      </c>
    </row>
    <row r="90" spans="1:44" hidden="1" x14ac:dyDescent="0.25">
      <c r="A90" s="13">
        <v>109</v>
      </c>
      <c r="B90" t="s">
        <v>1646</v>
      </c>
      <c r="C90" t="s">
        <v>1648</v>
      </c>
      <c r="D90" t="s">
        <v>1647</v>
      </c>
      <c r="G90" s="3">
        <f>A90</f>
        <v>109</v>
      </c>
      <c r="J90" t="s">
        <v>4280</v>
      </c>
      <c r="L90" t="s">
        <v>101</v>
      </c>
      <c r="M90" t="s">
        <v>101</v>
      </c>
      <c r="N90">
        <v>-1</v>
      </c>
      <c r="O90">
        <v>-1</v>
      </c>
      <c r="P90">
        <v>-1</v>
      </c>
      <c r="Q90">
        <v>0</v>
      </c>
      <c r="R90" s="3">
        <f>IF(S90&lt;&gt;"",VLOOKUP(S90,'ESO zone constants'!$E$2:$L$5000,8,FALSE),"")</f>
        <v>181</v>
      </c>
      <c r="S90" t="s">
        <v>172</v>
      </c>
      <c r="T90" s="24">
        <v>0</v>
      </c>
      <c r="U90" s="3" t="str">
        <f>VLOOKUP(T90,'LibSets constants'!$A$2:$B$16,2,FALSE)</f>
        <v>Included in base game</v>
      </c>
      <c r="X90" s="3" t="str">
        <f>IF(Y90&lt;&gt;"",VLOOKUP(Y90,'ESO zone constants'!$E$3:$L$5000,8,FALSE),"")</f>
        <v/>
      </c>
      <c r="AB90" s="3" t="str">
        <f>IF(AC90&lt;&gt;"",VLOOKUP(AC90,'ESO zone constants'!$E$3:$L$5000,8,FALSE),"")</f>
        <v/>
      </c>
      <c r="AF90" s="3" t="str">
        <f>IF(AG90&lt;&gt;"",VLOOKUP(AG90,'ESO zone constants'!$E$3:$L$5000,8,FALSE),"")</f>
        <v/>
      </c>
      <c r="AJ90" s="3" t="str">
        <f>IF(AK90&lt;&gt;"",VLOOKUP(AK90,'ESO zone constants'!$E$3:$L$5000,8,FALSE),"")</f>
        <v/>
      </c>
      <c r="AN90" s="27" t="str">
        <f>IF(A90&lt;&gt;"",CONCATENATE("[",A90,"] = {wayshrines={")&amp;IF(N90&lt;&gt;"",CONCATENATE(N90,","),"")&amp;IF(O90&lt;&gt;"",CONCATENATE(O90,","),"")&amp;IF(P90&lt;&gt;"",CONCATENATE(P90,","),"")&amp;CONCATENATE("}")&amp;IF(VALUE(Q90)&gt;0,CONCATENATE(", traitsNeeded=",Q90),"")&amp;CONCATENATE(", dlcId=",T90,),"")</f>
        <v>[109] = {wayshrines={-1,-1,-1,}, dlcId=0</v>
      </c>
      <c r="AO90" s="27" t="str">
        <f>IF(A90&lt;&gt;"",IF(R90&lt;&gt;"",CONCATENATE(", zoneIds={",R90),"")&amp;IF(X90&lt;&gt;"",CONCATENATE(",",X90),"")&amp;IF(AJ90&lt;&gt;"",CONCATENATE(",",AJ90),"")&amp;IF(R90&lt;&gt;"",CONCATENATE("}",""),"")&amp;IF(OR(L90="true",L90="false",L90&lt;&gt;""), CONCATENATE(", veteran=", L90), ""),"")</f>
        <v>, zoneIds={181}, veteran=false</v>
      </c>
      <c r="AP90" s="27" t="str">
        <f>IF(A90&lt;&gt;"",IF(J90="Trial",", isTrial=true",IF(J90="Arena",", isArena=true", IF(J90="Monster",", isMonster=true",""))) &amp; IF(M90="true", CONCATENATE(", multiTrialSet=true"), ""),"")</f>
        <v/>
      </c>
      <c r="AQ90" s="27" t="str">
        <f>IF(C90&lt;&gt;"",CONCATENATE(" --",C90," / ",B90),"")</f>
        <v xml:space="preserve"> --Light of Cyrodiil / Licht von Cyrodiil</v>
      </c>
      <c r="AR90" s="27" t="str">
        <f>IF(A90&lt;&gt;"",IF(VALUE(Q90)&gt;0,CONCATENATE("[",A90,"] = true,        --",C90, " / ", B90), ""),"")</f>
        <v/>
      </c>
    </row>
    <row r="91" spans="1:44" hidden="1" x14ac:dyDescent="0.25">
      <c r="A91" s="13">
        <v>110</v>
      </c>
      <c r="B91" t="s">
        <v>1649</v>
      </c>
      <c r="C91" t="s">
        <v>1651</v>
      </c>
      <c r="D91" t="s">
        <v>1650</v>
      </c>
      <c r="G91" s="3">
        <f>A91</f>
        <v>110</v>
      </c>
      <c r="J91" t="s">
        <v>2551</v>
      </c>
      <c r="L91" t="s">
        <v>101</v>
      </c>
      <c r="M91" t="s">
        <v>101</v>
      </c>
      <c r="N91">
        <v>-1</v>
      </c>
      <c r="O91">
        <v>-1</v>
      </c>
      <c r="P91">
        <v>-1</v>
      </c>
      <c r="Q91">
        <v>0</v>
      </c>
      <c r="R91" s="3">
        <f>IF(S91&lt;&gt;"",VLOOKUP(S91,'ESO zone constants'!$E$2:$L$5000,8,FALSE),"")</f>
        <v>380</v>
      </c>
      <c r="S91" t="s">
        <v>142</v>
      </c>
      <c r="T91" s="24">
        <v>0</v>
      </c>
      <c r="U91" s="3" t="str">
        <f>VLOOKUP(T91,'LibSets constants'!$A$2:$B$16,2,FALSE)</f>
        <v>Included in base game</v>
      </c>
      <c r="X91" s="3">
        <f>IF(Y91&lt;&gt;"",VLOOKUP(Y91,'ESO zone constants'!$E$3:$L$5000,8,FALSE),"")</f>
        <v>935</v>
      </c>
      <c r="Y91" t="s">
        <v>143</v>
      </c>
      <c r="AB91" s="3" t="str">
        <f>IF(AC91&lt;&gt;"",VLOOKUP(AC91,'ESO zone constants'!$E$3:$L$5000,8,FALSE),"")</f>
        <v/>
      </c>
      <c r="AF91" s="3" t="str">
        <f>IF(AG91&lt;&gt;"",VLOOKUP(AG91,'ESO zone constants'!$E$3:$L$5000,8,FALSE),"")</f>
        <v/>
      </c>
      <c r="AJ91" s="3" t="str">
        <f>IF(AK91&lt;&gt;"",VLOOKUP(AK91,'ESO zone constants'!$E$3:$L$1002,6,FALSE),"")</f>
        <v/>
      </c>
      <c r="AN91" s="27" t="str">
        <f>IF(A91&lt;&gt;"",CONCATENATE("[",A91,"] = {wayshrines={")&amp;IF(N91&lt;&gt;"",CONCATENATE(N91,","),"")&amp;IF(O91&lt;&gt;"",CONCATENATE(O91,","),"")&amp;IF(P91&lt;&gt;"",CONCATENATE(P91,","),"")&amp;CONCATENATE("}")&amp;IF(VALUE(Q91)&gt;0,CONCATENATE(", traitsNeeded=",Q91),"")&amp;CONCATENATE(", dlcId=",T91,),"")</f>
        <v>[110] = {wayshrines={-1,-1,-1,}, dlcId=0</v>
      </c>
      <c r="AO91" s="27" t="str">
        <f>IF(A91&lt;&gt;"",IF(R91&lt;&gt;"",CONCATENATE(", zoneIds={",R91),"")&amp;IF(X91&lt;&gt;"",CONCATENATE(",",X91),"")&amp;IF(AJ91&lt;&gt;"",CONCATENATE(",",AJ91),"")&amp;IF(R91&lt;&gt;"",CONCATENATE("}",""),"")&amp;IF(OR(L91="true",L91="false",L91&lt;&gt;""), CONCATENATE(", veteran=", L91), ""),"")</f>
        <v>, zoneIds={380,935}, veteran=false</v>
      </c>
      <c r="AP91" s="27" t="str">
        <f>IF(A91&lt;&gt;"",IF(J91="Trial",", isTrial=true",IF(J91="Arena",", isArena=true", IF(J91="Monster",", isMonster=true",""))) &amp; IF(M91="true", CONCATENATE(", multiTrialSet=true"), ""),"")</f>
        <v/>
      </c>
      <c r="AQ91" s="27" t="str">
        <f>IF(C91&lt;&gt;"",CONCATENATE(" --",C91," / ",B91),"")</f>
        <v xml:space="preserve"> --Sanctuary / Heiligtum</v>
      </c>
      <c r="AR91" s="27" t="str">
        <f>IF(A91&lt;&gt;"",IF(VALUE(Q91)&gt;0,CONCATENATE("[",A91,"] = true,        --",C91, " / ", B91), ""),"")</f>
        <v/>
      </c>
    </row>
    <row r="92" spans="1:44" hidden="1" x14ac:dyDescent="0.25">
      <c r="A92" s="13">
        <v>111</v>
      </c>
      <c r="B92" t="s">
        <v>1652</v>
      </c>
      <c r="C92" t="s">
        <v>1654</v>
      </c>
      <c r="D92" t="s">
        <v>1653</v>
      </c>
      <c r="G92" s="3">
        <f>A92</f>
        <v>111</v>
      </c>
      <c r="J92" t="s">
        <v>4280</v>
      </c>
      <c r="L92" t="s">
        <v>101</v>
      </c>
      <c r="M92" t="s">
        <v>101</v>
      </c>
      <c r="N92">
        <v>-1</v>
      </c>
      <c r="O92">
        <v>-1</v>
      </c>
      <c r="P92">
        <v>-1</v>
      </c>
      <c r="Q92">
        <v>0</v>
      </c>
      <c r="R92" s="3">
        <f>IF(S92&lt;&gt;"",VLOOKUP(S92,'ESO zone constants'!$E$2:$L$5000,8,FALSE),"")</f>
        <v>181</v>
      </c>
      <c r="S92" t="s">
        <v>172</v>
      </c>
      <c r="T92" s="24">
        <v>0</v>
      </c>
      <c r="U92" s="3" t="str">
        <f>VLOOKUP(T92,'LibSets constants'!$A$2:$B$16,2,FALSE)</f>
        <v>Included in base game</v>
      </c>
      <c r="X92" s="3" t="str">
        <f>IF(Y92&lt;&gt;"",VLOOKUP(Y92,'ESO zone constants'!$E$3:$L$5000,8,FALSE),"")</f>
        <v/>
      </c>
      <c r="AB92" s="3" t="str">
        <f>IF(AC92&lt;&gt;"",VLOOKUP(AC92,'ESO zone constants'!$E$3:$L$5000,8,FALSE),"")</f>
        <v/>
      </c>
      <c r="AF92" s="3" t="str">
        <f>IF(AG92&lt;&gt;"",VLOOKUP(AG92,'ESO zone constants'!$E$3:$L$5000,8,FALSE),"")</f>
        <v/>
      </c>
      <c r="AJ92" s="3" t="str">
        <f>IF(AK92&lt;&gt;"",VLOOKUP(AK92,'ESO zone constants'!$E$3:$L$5000,8,FALSE),"")</f>
        <v/>
      </c>
      <c r="AN92" s="27" t="str">
        <f>IF(A92&lt;&gt;"",CONCATENATE("[",A92,"] = {wayshrines={")&amp;IF(N92&lt;&gt;"",CONCATENATE(N92,","),"")&amp;IF(O92&lt;&gt;"",CONCATENATE(O92,","),"")&amp;IF(P92&lt;&gt;"",CONCATENATE(P92,","),"")&amp;CONCATENATE("}")&amp;IF(VALUE(Q92)&gt;0,CONCATENATE(", traitsNeeded=",Q92),"")&amp;CONCATENATE(", dlcId=",T92,),"")</f>
        <v>[111] = {wayshrines={-1,-1,-1,}, dlcId=0</v>
      </c>
      <c r="AO92" s="27" t="str">
        <f>IF(A92&lt;&gt;"",IF(R92&lt;&gt;"",CONCATENATE(", zoneIds={",R92),"")&amp;IF(X92&lt;&gt;"",CONCATENATE(",",X92),"")&amp;IF(AJ92&lt;&gt;"",CONCATENATE(",",AJ92),"")&amp;IF(R92&lt;&gt;"",CONCATENATE("}",""),"")&amp;IF(OR(L92="true",L92="false",L92&lt;&gt;""), CONCATENATE(", veteran=", L92), ""),"")</f>
        <v>, zoneIds={181}, veteran=false</v>
      </c>
      <c r="AP92" s="27" t="str">
        <f>IF(A92&lt;&gt;"",IF(J92="Trial",", isTrial=true",IF(J92="Arena",", isArena=true", IF(J92="Monster",", isMonster=true",""))) &amp; IF(M92="true", CONCATENATE(", multiTrialSet=true"), ""),"")</f>
        <v/>
      </c>
      <c r="AQ92" s="27" t="str">
        <f>IF(C92&lt;&gt;"",CONCATENATE(" --",C92," / ",B92),"")</f>
        <v xml:space="preserve"> --Ward of Cyrodiil / Schutz von Cyrodiil</v>
      </c>
      <c r="AR92" s="27" t="str">
        <f>IF(A92&lt;&gt;"",IF(VALUE(Q92)&gt;0,CONCATENATE("[",A92,"] = true,        --",C92, " / ", B92), ""),"")</f>
        <v/>
      </c>
    </row>
    <row r="93" spans="1:44" hidden="1" x14ac:dyDescent="0.25">
      <c r="A93" s="13">
        <v>112</v>
      </c>
      <c r="B93" t="s">
        <v>1655</v>
      </c>
      <c r="C93" t="s">
        <v>1657</v>
      </c>
      <c r="D93" t="s">
        <v>1656</v>
      </c>
      <c r="G93" s="3">
        <f>A93</f>
        <v>112</v>
      </c>
      <c r="J93" t="s">
        <v>2536</v>
      </c>
      <c r="L93" t="s">
        <v>101</v>
      </c>
      <c r="M93" t="s">
        <v>101</v>
      </c>
      <c r="N93">
        <v>-1</v>
      </c>
      <c r="O93">
        <v>-1</v>
      </c>
      <c r="P93">
        <v>-1</v>
      </c>
      <c r="Q93">
        <v>0</v>
      </c>
      <c r="R93" s="3">
        <f>IF(S93&lt;&gt;"",VLOOKUP(S93,'ESO zone constants'!$E$2:$L$5000,8,FALSE),"")</f>
        <v>19</v>
      </c>
      <c r="S93" t="s">
        <v>151</v>
      </c>
      <c r="T93" s="24">
        <v>0</v>
      </c>
      <c r="U93" s="3" t="str">
        <f>VLOOKUP(T93,'LibSets constants'!$A$2:$B$16,2,FALSE)</f>
        <v>Included in base game</v>
      </c>
      <c r="X93" s="3" t="str">
        <f>IF(Y93&lt;&gt;"",VLOOKUP(Y93,'ESO zone constants'!$E$3:$L$5000,8,FALSE),"")</f>
        <v/>
      </c>
      <c r="AB93" s="3" t="str">
        <f>IF(AC93&lt;&gt;"",VLOOKUP(AC93,'ESO zone constants'!$E$3:$L$5000,8,FALSE),"")</f>
        <v/>
      </c>
      <c r="AF93" s="3" t="str">
        <f>IF(AG93&lt;&gt;"",VLOOKUP(AG93,'ESO zone constants'!$E$3:$L$5000,8,FALSE),"")</f>
        <v/>
      </c>
      <c r="AJ93" s="3" t="str">
        <f>IF(AK93&lt;&gt;"",VLOOKUP(AK93,'ESO zone constants'!$E$3:$L$1002,6,FALSE),"")</f>
        <v/>
      </c>
      <c r="AN93" s="27" t="str">
        <f>IF(A93&lt;&gt;"",CONCATENATE("[",A93,"] = {wayshrines={")&amp;IF(N93&lt;&gt;"",CONCATENATE(N93,","),"")&amp;IF(O93&lt;&gt;"",CONCATENATE(O93,","),"")&amp;IF(P93&lt;&gt;"",CONCATENATE(P93,","),"")&amp;CONCATENATE("}")&amp;IF(VALUE(Q93)&gt;0,CONCATENATE(", traitsNeeded=",Q93),"")&amp;CONCATENATE(", dlcId=",T93,),"")</f>
        <v>[112] = {wayshrines={-1,-1,-1,}, dlcId=0</v>
      </c>
      <c r="AO93" s="27" t="str">
        <f>IF(A93&lt;&gt;"",IF(R93&lt;&gt;"",CONCATENATE(", zoneIds={",R93),"")&amp;IF(X93&lt;&gt;"",CONCATENATE(",",X93),"")&amp;IF(AJ93&lt;&gt;"",CONCATENATE(",",AJ93),"")&amp;IF(R93&lt;&gt;"",CONCATENATE("}",""),"")&amp;IF(OR(L93="true",L93="false",L93&lt;&gt;""), CONCATENATE(", veteran=", L93), ""),"")</f>
        <v>, zoneIds={19}, veteran=false</v>
      </c>
      <c r="AP93" s="27" t="str">
        <f>IF(A93&lt;&gt;"",IF(J93="Trial",", isTrial=true",IF(J93="Arena",", isArena=true", IF(J93="Monster",", isMonster=true",""))) &amp; IF(M93="true", CONCATENATE(", multiTrialSet=true"), ""),"")</f>
        <v/>
      </c>
      <c r="AQ93" s="27" t="str">
        <f>IF(C93&lt;&gt;"",CONCATENATE(" --",C93," / ",B93),"")</f>
        <v xml:space="preserve"> --Night Terror / Nachtschrecken</v>
      </c>
      <c r="AR93" s="27" t="str">
        <f>IF(A93&lt;&gt;"",IF(VALUE(Q93)&gt;0,CONCATENATE("[",A93,"] = true,        --",C93, " / ", B93), ""),"")</f>
        <v/>
      </c>
    </row>
    <row r="94" spans="1:44" hidden="1" x14ac:dyDescent="0.25">
      <c r="A94" s="13">
        <v>113</v>
      </c>
      <c r="B94" t="s">
        <v>1658</v>
      </c>
      <c r="C94" t="s">
        <v>1660</v>
      </c>
      <c r="D94" t="s">
        <v>1659</v>
      </c>
      <c r="G94" s="3">
        <f>A94</f>
        <v>113</v>
      </c>
      <c r="J94" t="s">
        <v>4280</v>
      </c>
      <c r="L94" t="s">
        <v>101</v>
      </c>
      <c r="M94" t="s">
        <v>101</v>
      </c>
      <c r="N94">
        <v>-1</v>
      </c>
      <c r="O94">
        <v>-1</v>
      </c>
      <c r="P94">
        <v>-1</v>
      </c>
      <c r="Q94">
        <v>0</v>
      </c>
      <c r="R94" s="3">
        <f>IF(S94&lt;&gt;"",VLOOKUP(S94,'ESO zone constants'!$E$2:$L$5000,8,FALSE),"")</f>
        <v>181</v>
      </c>
      <c r="S94" t="s">
        <v>172</v>
      </c>
      <c r="T94" s="24">
        <v>0</v>
      </c>
      <c r="U94" s="3" t="str">
        <f>VLOOKUP(T94,'LibSets constants'!$A$2:$B$16,2,FALSE)</f>
        <v>Included in base game</v>
      </c>
      <c r="X94" s="3" t="str">
        <f>IF(Y94&lt;&gt;"",VLOOKUP(Y94,'ESO zone constants'!$E$3:$L$5000,8,FALSE),"")</f>
        <v/>
      </c>
      <c r="AB94" s="3" t="str">
        <f>IF(AC94&lt;&gt;"",VLOOKUP(AC94,'ESO zone constants'!$E$3:$L$5000,8,FALSE),"")</f>
        <v/>
      </c>
      <c r="AF94" s="3" t="str">
        <f>IF(AG94&lt;&gt;"",VLOOKUP(AG94,'ESO zone constants'!$E$3:$L$5000,8,FALSE),"")</f>
        <v/>
      </c>
      <c r="AJ94" s="3" t="str">
        <f>IF(AK94&lt;&gt;"",VLOOKUP(AK94,'ESO zone constants'!$E$3:$L$5000,8,FALSE),"")</f>
        <v/>
      </c>
      <c r="AN94" s="27" t="str">
        <f>IF(A94&lt;&gt;"",CONCATENATE("[",A94,"] = {wayshrines={")&amp;IF(N94&lt;&gt;"",CONCATENATE(N94,","),"")&amp;IF(O94&lt;&gt;"",CONCATENATE(O94,","),"")&amp;IF(P94&lt;&gt;"",CONCATENATE(P94,","),"")&amp;CONCATENATE("}")&amp;IF(VALUE(Q94)&gt;0,CONCATENATE(", traitsNeeded=",Q94),"")&amp;CONCATENATE(", dlcId=",T94,),"")</f>
        <v>[113] = {wayshrines={-1,-1,-1,}, dlcId=0</v>
      </c>
      <c r="AO94" s="27" t="str">
        <f>IF(A94&lt;&gt;"",IF(R94&lt;&gt;"",CONCATENATE(", zoneIds={",R94),"")&amp;IF(X94&lt;&gt;"",CONCATENATE(",",X94),"")&amp;IF(AJ94&lt;&gt;"",CONCATENATE(",",AJ94),"")&amp;IF(R94&lt;&gt;"",CONCATENATE("}",""),"")&amp;IF(OR(L94="true",L94="false",L94&lt;&gt;""), CONCATENATE(", veteran=", L94), ""),"")</f>
        <v>, zoneIds={181}, veteran=false</v>
      </c>
      <c r="AP94" s="27" t="str">
        <f>IF(A94&lt;&gt;"",IF(J94="Trial",", isTrial=true",IF(J94="Arena",", isArena=true", IF(J94="Monster",", isMonster=true",""))) &amp; IF(M94="true", CONCATENATE(", multiTrialSet=true"), ""),"")</f>
        <v/>
      </c>
      <c r="AQ94" s="27" t="str">
        <f>IF(C94&lt;&gt;"",CONCATENATE(" --",C94," / ",B94),"")</f>
        <v xml:space="preserve"> --Crest of Cyrodiil / Wappen von Cyrodiil</v>
      </c>
      <c r="AR94" s="27" t="str">
        <f>IF(A94&lt;&gt;"",IF(VALUE(Q94)&gt;0,CONCATENATE("[",A94,"] = true,        --",C94, " / ", B94), ""),"")</f>
        <v/>
      </c>
    </row>
    <row r="95" spans="1:44" hidden="1" x14ac:dyDescent="0.25">
      <c r="A95" s="13">
        <v>114</v>
      </c>
      <c r="B95" t="s">
        <v>1661</v>
      </c>
      <c r="C95" t="s">
        <v>1663</v>
      </c>
      <c r="D95" t="s">
        <v>1662</v>
      </c>
      <c r="G95" s="3">
        <f>A95</f>
        <v>114</v>
      </c>
      <c r="J95" t="s">
        <v>2536</v>
      </c>
      <c r="L95" t="s">
        <v>101</v>
      </c>
      <c r="M95" t="s">
        <v>101</v>
      </c>
      <c r="N95">
        <v>-1</v>
      </c>
      <c r="O95">
        <v>-1</v>
      </c>
      <c r="P95">
        <v>-1</v>
      </c>
      <c r="Q95">
        <v>0</v>
      </c>
      <c r="R95" s="3">
        <f>IF(S95&lt;&gt;"",VLOOKUP(S95,'ESO zone constants'!$E$2:$L$5000,8,FALSE),"")</f>
        <v>382</v>
      </c>
      <c r="S95" t="s">
        <v>312</v>
      </c>
      <c r="T95" s="24">
        <v>0</v>
      </c>
      <c r="U95" s="3" t="str">
        <f>VLOOKUP(T95,'LibSets constants'!$A$2:$B$16,2,FALSE)</f>
        <v>Included in base game</v>
      </c>
      <c r="X95" s="3" t="str">
        <f>IF(Y95&lt;&gt;"",VLOOKUP(Y95,'ESO zone constants'!$E$3:$L$5000,8,FALSE),"")</f>
        <v/>
      </c>
      <c r="AB95" s="3" t="str">
        <f>IF(AC95&lt;&gt;"",VLOOKUP(AC95,'ESO zone constants'!$E$3:$L$5000,8,FALSE),"")</f>
        <v/>
      </c>
      <c r="AF95" s="3" t="str">
        <f>IF(AG95&lt;&gt;"",VLOOKUP(AG95,'ESO zone constants'!$E$3:$L$5000,8,FALSE),"")</f>
        <v/>
      </c>
      <c r="AJ95" s="3" t="str">
        <f>IF(AK95&lt;&gt;"",VLOOKUP(AK95,'ESO zone constants'!$E$3:$L$1002,6,FALSE),"")</f>
        <v/>
      </c>
      <c r="AN95" s="27" t="str">
        <f>IF(A95&lt;&gt;"",CONCATENATE("[",A95,"] = {wayshrines={")&amp;IF(N95&lt;&gt;"",CONCATENATE(N95,","),"")&amp;IF(O95&lt;&gt;"",CONCATENATE(O95,","),"")&amp;IF(P95&lt;&gt;"",CONCATENATE(P95,","),"")&amp;CONCATENATE("}")&amp;IF(VALUE(Q95)&gt;0,CONCATENATE(", traitsNeeded=",Q95),"")&amp;CONCATENATE(", dlcId=",T95,),"")</f>
        <v>[114] = {wayshrines={-1,-1,-1,}, dlcId=0</v>
      </c>
      <c r="AO95" s="27" t="str">
        <f>IF(A95&lt;&gt;"",IF(R95&lt;&gt;"",CONCATENATE(", zoneIds={",R95),"")&amp;IF(X95&lt;&gt;"",CONCATENATE(",",X95),"")&amp;IF(AJ95&lt;&gt;"",CONCATENATE(",",AJ95),"")&amp;IF(R95&lt;&gt;"",CONCATENATE("}",""),"")&amp;IF(OR(L95="true",L95="false",L95&lt;&gt;""), CONCATENATE(", veteran=", L95), ""),"")</f>
        <v>, zoneIds={382}, veteran=false</v>
      </c>
      <c r="AP95" s="27" t="str">
        <f>IF(A95&lt;&gt;"",IF(J95="Trial",", isTrial=true",IF(J95="Arena",", isArena=true", IF(J95="Monster",", isMonster=true",""))) &amp; IF(M95="true", CONCATENATE(", multiTrialSet=true"), ""),"")</f>
        <v/>
      </c>
      <c r="AQ95" s="27" t="str">
        <f>IF(C95&lt;&gt;"",CONCATENATE(" --",C95," / ",B95),"")</f>
        <v xml:space="preserve"> --Soulshine / Seelenschein</v>
      </c>
      <c r="AR95" s="27" t="str">
        <f>IF(A95&lt;&gt;"",IF(VALUE(Q95)&gt;0,CONCATENATE("[",A95,"] = true,        --",C95, " / ", B95), ""),"")</f>
        <v/>
      </c>
    </row>
    <row r="96" spans="1:44" hidden="1" x14ac:dyDescent="0.25">
      <c r="A96" s="13">
        <v>116</v>
      </c>
      <c r="B96" t="s">
        <v>1664</v>
      </c>
      <c r="C96" t="s">
        <v>1666</v>
      </c>
      <c r="D96" t="s">
        <v>1665</v>
      </c>
      <c r="G96" s="3">
        <f>A96</f>
        <v>116</v>
      </c>
      <c r="L96" t="s">
        <v>101</v>
      </c>
      <c r="M96" t="s">
        <v>101</v>
      </c>
      <c r="N96">
        <v>-1</v>
      </c>
      <c r="O96">
        <v>-1</v>
      </c>
      <c r="P96">
        <v>-1</v>
      </c>
      <c r="Q96">
        <v>0</v>
      </c>
      <c r="R96" s="3" t="str">
        <f>IF(S96&lt;&gt;"",VLOOKUP(S96,'ESO zone constants'!$E$2:$L$5000,8,FALSE),"")</f>
        <v/>
      </c>
      <c r="T96" s="24">
        <v>0</v>
      </c>
      <c r="U96" s="3" t="str">
        <f>VLOOKUP(T96,'LibSets constants'!$A$2:$B$16,2,FALSE)</f>
        <v>Included in base game</v>
      </c>
      <c r="X96" s="3" t="str">
        <f>IF(Y96&lt;&gt;"",VLOOKUP(Y96,'ESO zone constants'!$E$3:$L$5000,8,FALSE),"")</f>
        <v/>
      </c>
      <c r="AB96" s="3" t="str">
        <f>IF(AC96&lt;&gt;"",VLOOKUP(AC96,'ESO zone constants'!$E$3:$L$5000,8,FALSE),"")</f>
        <v/>
      </c>
      <c r="AF96" s="3" t="str">
        <f>IF(AG96&lt;&gt;"",VLOOKUP(AG96,'ESO zone constants'!$E$3:$L$5000,8,FALSE),"")</f>
        <v/>
      </c>
      <c r="AJ96" s="3" t="str">
        <f>IF(AK96&lt;&gt;"",VLOOKUP(AK96,'ESO zone constants'!$E$3:$L$5000,8,FALSE),"")</f>
        <v/>
      </c>
      <c r="AN96" s="27" t="str">
        <f>IF(A96&lt;&gt;"",CONCATENATE("[",A96,"] = {wayshrines={")&amp;IF(N96&lt;&gt;"",CONCATENATE(N96,","),"")&amp;IF(O96&lt;&gt;"",CONCATENATE(O96,","),"")&amp;IF(P96&lt;&gt;"",CONCATENATE(P96,","),"")&amp;CONCATENATE("}")&amp;IF(VALUE(Q96)&gt;0,CONCATENATE(", traitsNeeded=",Q96),"")&amp;CONCATENATE(", dlcId=",T96,),"")</f>
        <v>[116] = {wayshrines={-1,-1,-1,}, dlcId=0</v>
      </c>
      <c r="AO96" s="27" t="str">
        <f>IF(A96&lt;&gt;"",IF(R96&lt;&gt;"",CONCATENATE(", zoneIds={",R96),"")&amp;IF(X96&lt;&gt;"",CONCATENATE(",",X96),"")&amp;IF(AJ96&lt;&gt;"",CONCATENATE(",",AJ96),"")&amp;IF(R96&lt;&gt;"",CONCATENATE("}",""),"")&amp;IF(OR(L96="true",L96="false",L96&lt;&gt;""), CONCATENATE(", veteran=", L96), ""),"")</f>
        <v>, veteran=false</v>
      </c>
      <c r="AP96" s="27" t="str">
        <f>IF(A96&lt;&gt;"",IF(J96="Trial",", isTrial=true",IF(J96="Arena",", isArena=true", IF(J96="Monster",", isMonster=true",""))) &amp; IF(M96="true", CONCATENATE(", multiTrialSet=true"), ""),"")</f>
        <v/>
      </c>
      <c r="AQ96" s="27" t="str">
        <f>IF(C96&lt;&gt;"",CONCATENATE(" --",C96," / ",B96),"")</f>
        <v xml:space="preserve"> --The Destruction Suite / Garnitur der Zerstörung</v>
      </c>
      <c r="AR96" s="27" t="str">
        <f>IF(A96&lt;&gt;"",IF(VALUE(Q96)&gt;0,CONCATENATE("[",A96,"] = true,        --",C96, " / ", B96), ""),"")</f>
        <v/>
      </c>
    </row>
    <row r="97" spans="1:44" hidden="1" x14ac:dyDescent="0.25">
      <c r="A97" s="13">
        <v>117</v>
      </c>
      <c r="B97" t="s">
        <v>1667</v>
      </c>
      <c r="C97" t="s">
        <v>1669</v>
      </c>
      <c r="D97" t="s">
        <v>1668</v>
      </c>
      <c r="G97" s="3">
        <f>A97</f>
        <v>117</v>
      </c>
      <c r="L97" t="s">
        <v>101</v>
      </c>
      <c r="M97" t="s">
        <v>101</v>
      </c>
      <c r="N97">
        <v>-1</v>
      </c>
      <c r="O97">
        <v>-1</v>
      </c>
      <c r="P97">
        <v>-1</v>
      </c>
      <c r="Q97">
        <v>0</v>
      </c>
      <c r="R97" s="3" t="str">
        <f>IF(S97&lt;&gt;"",VLOOKUP(S97,'ESO zone constants'!$E$2:$L$5000,8,FALSE),"")</f>
        <v/>
      </c>
      <c r="T97" s="24">
        <v>0</v>
      </c>
      <c r="U97" s="3" t="str">
        <f>VLOOKUP(T97,'LibSets constants'!$A$2:$B$16,2,FALSE)</f>
        <v>Included in base game</v>
      </c>
      <c r="X97" s="3" t="str">
        <f>IF(Y97&lt;&gt;"",VLOOKUP(Y97,'ESO zone constants'!$E$3:$L$5000,8,FALSE),"")</f>
        <v/>
      </c>
      <c r="AB97" s="3" t="str">
        <f>IF(AC97&lt;&gt;"",VLOOKUP(AC97,'ESO zone constants'!$E$3:$L$5000,8,FALSE),"")</f>
        <v/>
      </c>
      <c r="AF97" s="3" t="str">
        <f>IF(AG97&lt;&gt;"",VLOOKUP(AG97,'ESO zone constants'!$E$3:$L$5000,8,FALSE),"")</f>
        <v/>
      </c>
      <c r="AJ97" s="3" t="str">
        <f>IF(AK97&lt;&gt;"",VLOOKUP(AK97,'ESO zone constants'!$E$3:$L$5000,8,FALSE),"")</f>
        <v/>
      </c>
      <c r="AN97" s="27" t="str">
        <f>IF(A97&lt;&gt;"",CONCATENATE("[",A97,"] = {wayshrines={")&amp;IF(N97&lt;&gt;"",CONCATENATE(N97,","),"")&amp;IF(O97&lt;&gt;"",CONCATENATE(O97,","),"")&amp;IF(P97&lt;&gt;"",CONCATENATE(P97,","),"")&amp;CONCATENATE("}")&amp;IF(VALUE(Q97)&gt;0,CONCATENATE(", traitsNeeded=",Q97),"")&amp;CONCATENATE(", dlcId=",T97,),"")</f>
        <v>[117] = {wayshrines={-1,-1,-1,}, dlcId=0</v>
      </c>
      <c r="AO97" s="27" t="str">
        <f>IF(A97&lt;&gt;"",IF(R97&lt;&gt;"",CONCATENATE(", zoneIds={",R97),"")&amp;IF(X97&lt;&gt;"",CONCATENATE(",",X97),"")&amp;IF(AJ97&lt;&gt;"",CONCATENATE(",",AJ97),"")&amp;IF(R97&lt;&gt;"",CONCATENATE("}",""),"")&amp;IF(OR(L97="true",L97="false",L97&lt;&gt;""), CONCATENATE(", veteran=", L97), ""),"")</f>
        <v>, veteran=false</v>
      </c>
      <c r="AP97" s="27" t="str">
        <f>IF(A97&lt;&gt;"",IF(J97="Trial",", isTrial=true",IF(J97="Arena",", isArena=true", IF(J97="Monster",", isMonster=true",""))) &amp; IF(M97="true", CONCATENATE(", multiTrialSet=true"), ""),"")</f>
        <v/>
      </c>
      <c r="AQ97" s="27" t="str">
        <f>IF(C97&lt;&gt;"",CONCATENATE(" --",C97," / ",B97),"")</f>
        <v xml:space="preserve"> --Relics of the Physician / Relikte des Mediziners Ansur</v>
      </c>
      <c r="AR97" s="27" t="str">
        <f>IF(A97&lt;&gt;"",IF(VALUE(Q97)&gt;0,CONCATENATE("[",A97,"] = true,        --",C97, " / ", B97), ""),"")</f>
        <v/>
      </c>
    </row>
    <row r="98" spans="1:44" hidden="1" x14ac:dyDescent="0.25">
      <c r="A98" s="13">
        <v>118</v>
      </c>
      <c r="B98" t="s">
        <v>1670</v>
      </c>
      <c r="C98" t="s">
        <v>1672</v>
      </c>
      <c r="D98" t="s">
        <v>1671</v>
      </c>
      <c r="G98" s="3">
        <f>A98</f>
        <v>118</v>
      </c>
      <c r="L98" t="s">
        <v>101</v>
      </c>
      <c r="M98" t="s">
        <v>101</v>
      </c>
      <c r="N98">
        <v>-1</v>
      </c>
      <c r="O98">
        <v>-1</v>
      </c>
      <c r="P98">
        <v>-1</v>
      </c>
      <c r="Q98">
        <v>0</v>
      </c>
      <c r="R98" s="3" t="str">
        <f>IF(S98&lt;&gt;"",VLOOKUP(S98,'ESO zone constants'!$E$2:$L$5000,8,FALSE),"")</f>
        <v/>
      </c>
      <c r="T98" s="24">
        <v>0</v>
      </c>
      <c r="U98" s="3" t="str">
        <f>VLOOKUP(T98,'LibSets constants'!$A$2:$B$16,2,FALSE)</f>
        <v>Included in base game</v>
      </c>
      <c r="X98" s="3" t="str">
        <f>IF(Y98&lt;&gt;"",VLOOKUP(Y98,'ESO zone constants'!$E$3:$L$5000,8,FALSE),"")</f>
        <v/>
      </c>
      <c r="AB98" s="3" t="str">
        <f>IF(AC98&lt;&gt;"",VLOOKUP(AC98,'ESO zone constants'!$E$3:$L$5000,8,FALSE),"")</f>
        <v/>
      </c>
      <c r="AF98" s="3" t="str">
        <f>IF(AG98&lt;&gt;"",VLOOKUP(AG98,'ESO zone constants'!$E$3:$L$5000,8,FALSE),"")</f>
        <v/>
      </c>
      <c r="AJ98" s="3" t="str">
        <f>IF(AK98&lt;&gt;"",VLOOKUP(AK98,'ESO zone constants'!$E$3:$L$5000,8,FALSE),"")</f>
        <v/>
      </c>
      <c r="AN98" s="27" t="str">
        <f>IF(A98&lt;&gt;"",CONCATENATE("[",A98,"] = {wayshrines={")&amp;IF(N98&lt;&gt;"",CONCATENATE(N98,","),"")&amp;IF(O98&lt;&gt;"",CONCATENATE(O98,","),"")&amp;IF(P98&lt;&gt;"",CONCATENATE(P98,","),"")&amp;CONCATENATE("}")&amp;IF(VALUE(Q98)&gt;0,CONCATENATE(", traitsNeeded=",Q98),"")&amp;CONCATENATE(", dlcId=",T98,),"")</f>
        <v>[118] = {wayshrines={-1,-1,-1,}, dlcId=0</v>
      </c>
      <c r="AO98" s="27" t="str">
        <f>IF(A98&lt;&gt;"",IF(R98&lt;&gt;"",CONCATENATE(", zoneIds={",R98),"")&amp;IF(X98&lt;&gt;"",CONCATENATE(",",X98),"")&amp;IF(AJ98&lt;&gt;"",CONCATENATE(",",AJ98),"")&amp;IF(R98&lt;&gt;"",CONCATENATE("}",""),"")&amp;IF(OR(L98="true",L98="false",L98&lt;&gt;""), CONCATENATE(", veteran=", L98), ""),"")</f>
        <v>, veteran=false</v>
      </c>
      <c r="AP98" s="27" t="str">
        <f>IF(A98&lt;&gt;"",IF(J98="Trial",", isTrial=true",IF(J98="Arena",", isArena=true", IF(J98="Monster",", isMonster=true",""))) &amp; IF(M98="true", CONCATENATE(", multiTrialSet=true"), ""),"")</f>
        <v/>
      </c>
      <c r="AQ98" s="27" t="str">
        <f>IF(C98&lt;&gt;"",CONCATENATE(" --",C98," / ",B98),"")</f>
        <v xml:space="preserve"> --Treasures of the Earthforge / Schätze der Erdenschmiede</v>
      </c>
      <c r="AR98" s="27" t="str">
        <f>IF(A98&lt;&gt;"",IF(VALUE(Q98)&gt;0,CONCATENATE("[",A98,"] = true,        --",C98, " / ", B98), ""),"")</f>
        <v/>
      </c>
    </row>
    <row r="99" spans="1:44" hidden="1" x14ac:dyDescent="0.25">
      <c r="A99" s="13">
        <v>119</v>
      </c>
      <c r="B99" t="s">
        <v>1673</v>
      </c>
      <c r="C99" t="s">
        <v>1675</v>
      </c>
      <c r="D99" t="s">
        <v>1674</v>
      </c>
      <c r="G99" s="3">
        <f>A99</f>
        <v>119</v>
      </c>
      <c r="L99" t="s">
        <v>101</v>
      </c>
      <c r="M99" t="s">
        <v>101</v>
      </c>
      <c r="N99">
        <v>-1</v>
      </c>
      <c r="O99">
        <v>-1</v>
      </c>
      <c r="P99">
        <v>-1</v>
      </c>
      <c r="Q99">
        <v>0</v>
      </c>
      <c r="R99" s="3" t="str">
        <f>IF(S99&lt;&gt;"",VLOOKUP(S99,'ESO zone constants'!$E$2:$L$5000,8,FALSE),"")</f>
        <v/>
      </c>
      <c r="T99" s="24">
        <v>0</v>
      </c>
      <c r="U99" s="3" t="str">
        <f>VLOOKUP(T99,'LibSets constants'!$A$2:$B$16,2,FALSE)</f>
        <v>Included in base game</v>
      </c>
      <c r="X99" s="3" t="str">
        <f>IF(Y99&lt;&gt;"",VLOOKUP(Y99,'ESO zone constants'!$E$3:$L$5000,8,FALSE),"")</f>
        <v/>
      </c>
      <c r="AB99" s="3" t="str">
        <f>IF(AC99&lt;&gt;"",VLOOKUP(AC99,'ESO zone constants'!$E$3:$L$5000,8,FALSE),"")</f>
        <v/>
      </c>
      <c r="AF99" s="3" t="str">
        <f>IF(AG99&lt;&gt;"",VLOOKUP(AG99,'ESO zone constants'!$E$3:$L$5000,8,FALSE),"")</f>
        <v/>
      </c>
      <c r="AJ99" s="3" t="str">
        <f>IF(AK99&lt;&gt;"",VLOOKUP(AK99,'ESO zone constants'!$E$3:$L$5000,8,FALSE),"")</f>
        <v/>
      </c>
      <c r="AN99" s="27" t="str">
        <f>IF(A99&lt;&gt;"",CONCATENATE("[",A99,"] = {wayshrines={")&amp;IF(N99&lt;&gt;"",CONCATENATE(N99,","),"")&amp;IF(O99&lt;&gt;"",CONCATENATE(O99,","),"")&amp;IF(P99&lt;&gt;"",CONCATENATE(P99,","),"")&amp;CONCATENATE("}")&amp;IF(VALUE(Q99)&gt;0,CONCATENATE(", traitsNeeded=",Q99),"")&amp;CONCATENATE(", dlcId=",T99,),"")</f>
        <v>[119] = {wayshrines={-1,-1,-1,}, dlcId=0</v>
      </c>
      <c r="AO99" s="27" t="str">
        <f>IF(A99&lt;&gt;"",IF(R99&lt;&gt;"",CONCATENATE(", zoneIds={",R99),"")&amp;IF(X99&lt;&gt;"",CONCATENATE(",",X99),"")&amp;IF(AJ99&lt;&gt;"",CONCATENATE(",",AJ99),"")&amp;IF(R99&lt;&gt;"",CONCATENATE("}",""),"")&amp;IF(OR(L99="true",L99="false",L99&lt;&gt;""), CONCATENATE(", veteran=", L99), ""),"")</f>
        <v>, veteran=false</v>
      </c>
      <c r="AP99" s="27" t="str">
        <f>IF(A99&lt;&gt;"",IF(J99="Trial",", isTrial=true",IF(J99="Arena",", isArena=true", IF(J99="Monster",", isMonster=true",""))) &amp; IF(M99="true", CONCATENATE(", multiTrialSet=true"), ""),"")</f>
        <v/>
      </c>
      <c r="AQ99" s="27" t="str">
        <f>IF(C99&lt;&gt;"",CONCATENATE(" --",C99," / ",B99),"")</f>
        <v xml:space="preserve"> --Relics of the Rebellion / Relikte der Rebellion</v>
      </c>
      <c r="AR99" s="27" t="str">
        <f>IF(A99&lt;&gt;"",IF(VALUE(Q99)&gt;0,CONCATENATE("[",A99,"] = true,        --",C99, " / ", B99), ""),"")</f>
        <v/>
      </c>
    </row>
    <row r="100" spans="1:44" hidden="1" x14ac:dyDescent="0.25">
      <c r="A100" s="13">
        <v>120</v>
      </c>
      <c r="B100" t="s">
        <v>1676</v>
      </c>
      <c r="C100" t="s">
        <v>1678</v>
      </c>
      <c r="D100" t="s">
        <v>1677</v>
      </c>
      <c r="G100" s="3">
        <f>A100</f>
        <v>120</v>
      </c>
      <c r="L100" t="s">
        <v>101</v>
      </c>
      <c r="M100" t="s">
        <v>101</v>
      </c>
      <c r="N100">
        <v>-1</v>
      </c>
      <c r="O100">
        <v>-1</v>
      </c>
      <c r="P100">
        <v>-1</v>
      </c>
      <c r="Q100">
        <v>0</v>
      </c>
      <c r="R100" s="3" t="str">
        <f>IF(S100&lt;&gt;"",VLOOKUP(S100,'ESO zone constants'!$E$2:$L$5000,8,FALSE),"")</f>
        <v/>
      </c>
      <c r="T100" s="24">
        <v>0</v>
      </c>
      <c r="U100" s="3" t="str">
        <f>VLOOKUP(T100,'LibSets constants'!$A$2:$B$16,2,FALSE)</f>
        <v>Included in base game</v>
      </c>
      <c r="X100" s="3" t="str">
        <f>IF(Y100&lt;&gt;"",VLOOKUP(Y100,'ESO zone constants'!$E$3:$L$5000,8,FALSE),"")</f>
        <v/>
      </c>
      <c r="AB100" s="3" t="str">
        <f>IF(AC100&lt;&gt;"",VLOOKUP(AC100,'ESO zone constants'!$E$3:$L$5000,8,FALSE),"")</f>
        <v/>
      </c>
      <c r="AF100" s="3" t="str">
        <f>IF(AG100&lt;&gt;"",VLOOKUP(AG100,'ESO zone constants'!$E$3:$L$5000,8,FALSE),"")</f>
        <v/>
      </c>
      <c r="AJ100" s="3" t="str">
        <f>IF(AK100&lt;&gt;"",VLOOKUP(AK100,'ESO zone constants'!$E$3:$L$5000,8,FALSE),"")</f>
        <v/>
      </c>
      <c r="AN100" s="27" t="str">
        <f>IF(A100&lt;&gt;"",CONCATENATE("[",A100,"] = {wayshrines={")&amp;IF(N100&lt;&gt;"",CONCATENATE(N100,","),"")&amp;IF(O100&lt;&gt;"",CONCATENATE(O100,","),"")&amp;IF(P100&lt;&gt;"",CONCATENATE(P100,","),"")&amp;CONCATENATE("}")&amp;IF(VALUE(Q100)&gt;0,CONCATENATE(", traitsNeeded=",Q100),"")&amp;CONCATENATE(", dlcId=",T100,),"")</f>
        <v>[120] = {wayshrines={-1,-1,-1,}, dlcId=0</v>
      </c>
      <c r="AO100" s="27" t="str">
        <f>IF(A100&lt;&gt;"",IF(R100&lt;&gt;"",CONCATENATE(", zoneIds={",R100),"")&amp;IF(X100&lt;&gt;"",CONCATENATE(",",X100),"")&amp;IF(AJ100&lt;&gt;"",CONCATENATE(",",AJ100),"")&amp;IF(R100&lt;&gt;"",CONCATENATE("}",""),"")&amp;IF(OR(L100="true",L100="false",L100&lt;&gt;""), CONCATENATE(", veteran=", L100), ""),"")</f>
        <v>, veteran=false</v>
      </c>
      <c r="AP100" s="27" t="str">
        <f>IF(A100&lt;&gt;"",IF(J100="Trial",", isTrial=true",IF(J100="Arena",", isArena=true", IF(J100="Monster",", isMonster=true",""))) &amp; IF(M100="true", CONCATENATE(", multiTrialSet=true"), ""),"")</f>
        <v/>
      </c>
      <c r="AQ100" s="27" t="str">
        <f>IF(C100&lt;&gt;"",CONCATENATE(" --",C100," / ",B100),"")</f>
        <v xml:space="preserve"> --Arms of Infernace / Waffen Infernals</v>
      </c>
      <c r="AR100" s="27" t="str">
        <f>IF(A100&lt;&gt;"",IF(VALUE(Q100)&gt;0,CONCATENATE("[",A100,"] = true,        --",C100, " / ", B100), ""),"")</f>
        <v/>
      </c>
    </row>
    <row r="101" spans="1:44" hidden="1" x14ac:dyDescent="0.25">
      <c r="A101" s="13">
        <v>121</v>
      </c>
      <c r="B101" t="s">
        <v>1679</v>
      </c>
      <c r="C101" t="s">
        <v>1681</v>
      </c>
      <c r="D101" t="s">
        <v>1680</v>
      </c>
      <c r="G101" s="3">
        <f>A101</f>
        <v>121</v>
      </c>
      <c r="L101" t="s">
        <v>101</v>
      </c>
      <c r="M101" t="s">
        <v>101</v>
      </c>
      <c r="N101">
        <v>-1</v>
      </c>
      <c r="O101">
        <v>-1</v>
      </c>
      <c r="P101">
        <v>-1</v>
      </c>
      <c r="Q101">
        <v>0</v>
      </c>
      <c r="R101" s="3" t="str">
        <f>IF(S101&lt;&gt;"",VLOOKUP(S101,'ESO zone constants'!$E$2:$L$5000,8,FALSE),"")</f>
        <v/>
      </c>
      <c r="T101" s="24">
        <v>0</v>
      </c>
      <c r="U101" s="3" t="str">
        <f>VLOOKUP(T101,'LibSets constants'!$A$2:$B$16,2,FALSE)</f>
        <v>Included in base game</v>
      </c>
      <c r="X101" s="3" t="str">
        <f>IF(Y101&lt;&gt;"",VLOOKUP(Y101,'ESO zone constants'!$E$3:$L$5000,8,FALSE),"")</f>
        <v/>
      </c>
      <c r="AB101" s="3" t="str">
        <f>IF(AC101&lt;&gt;"",VLOOKUP(AC101,'ESO zone constants'!$E$3:$L$5000,8,FALSE),"")</f>
        <v/>
      </c>
      <c r="AF101" s="3" t="str">
        <f>IF(AG101&lt;&gt;"",VLOOKUP(AG101,'ESO zone constants'!$E$3:$L$5000,8,FALSE),"")</f>
        <v/>
      </c>
      <c r="AJ101" s="3" t="str">
        <f>IF(AK101&lt;&gt;"",VLOOKUP(AK101,'ESO zone constants'!$E$3:$L$5000,8,FALSE),"")</f>
        <v/>
      </c>
      <c r="AN101" s="27" t="str">
        <f>IF(A101&lt;&gt;"",CONCATENATE("[",A101,"] = {wayshrines={")&amp;IF(N101&lt;&gt;"",CONCATENATE(N101,","),"")&amp;IF(O101&lt;&gt;"",CONCATENATE(O101,","),"")&amp;IF(P101&lt;&gt;"",CONCATENATE(P101,","),"")&amp;CONCATENATE("}")&amp;IF(VALUE(Q101)&gt;0,CONCATENATE(", traitsNeeded=",Q101),"")&amp;CONCATENATE(", dlcId=",T101,),"")</f>
        <v>[121] = {wayshrines={-1,-1,-1,}, dlcId=0</v>
      </c>
      <c r="AO101" s="27" t="str">
        <f>IF(A101&lt;&gt;"",IF(R101&lt;&gt;"",CONCATENATE(", zoneIds={",R101),"")&amp;IF(X101&lt;&gt;"",CONCATENATE(",",X101),"")&amp;IF(AJ101&lt;&gt;"",CONCATENATE(",",AJ101),"")&amp;IF(R101&lt;&gt;"",CONCATENATE("}",""),"")&amp;IF(OR(L101="true",L101="false",L101&lt;&gt;""), CONCATENATE(", veteran=", L101), ""),"")</f>
        <v>, veteran=false</v>
      </c>
      <c r="AP101" s="27" t="str">
        <f>IF(A101&lt;&gt;"",IF(J101="Trial",", isTrial=true",IF(J101="Arena",", isArena=true", IF(J101="Monster",", isMonster=true",""))) &amp; IF(M101="true", CONCATENATE(", multiTrialSet=true"), ""),"")</f>
        <v/>
      </c>
      <c r="AQ101" s="27" t="str">
        <f>IF(C101&lt;&gt;"",CONCATENATE(" --",C101," / ",B101),"")</f>
        <v xml:space="preserve"> --Arms of the Ancestors / Waffen der Ahnen</v>
      </c>
      <c r="AR101" s="27" t="str">
        <f>IF(A101&lt;&gt;"",IF(VALUE(Q101)&gt;0,CONCATENATE("[",A101,"] = true,        --",C101, " / ", B101), ""),"")</f>
        <v/>
      </c>
    </row>
    <row r="102" spans="1:44" hidden="1" x14ac:dyDescent="0.25">
      <c r="A102" s="13">
        <v>122</v>
      </c>
      <c r="B102" t="s">
        <v>1682</v>
      </c>
      <c r="C102" t="s">
        <v>1684</v>
      </c>
      <c r="D102" t="s">
        <v>1683</v>
      </c>
      <c r="G102" s="3">
        <f>A102</f>
        <v>122</v>
      </c>
      <c r="J102" t="s">
        <v>2551</v>
      </c>
      <c r="L102" t="s">
        <v>101</v>
      </c>
      <c r="M102" t="s">
        <v>101</v>
      </c>
      <c r="N102">
        <v>-1</v>
      </c>
      <c r="O102">
        <v>-1</v>
      </c>
      <c r="P102">
        <v>-1</v>
      </c>
      <c r="Q102">
        <v>0</v>
      </c>
      <c r="R102" s="3">
        <f>IF(S102&lt;&gt;"",VLOOKUP(S102,'ESO zone constants'!$E$2:$L$5000,8,FALSE),"")</f>
        <v>130</v>
      </c>
      <c r="S102" t="s">
        <v>49</v>
      </c>
      <c r="T102" s="24">
        <v>0</v>
      </c>
      <c r="U102" s="3" t="str">
        <f>VLOOKUP(T102,'LibSets constants'!$A$2:$B$16,2,FALSE)</f>
        <v>Included in base game</v>
      </c>
      <c r="X102" s="3">
        <f>IF(Y102&lt;&gt;"",VLOOKUP(Y102,'ESO zone constants'!$E$3:$L$5000,8,FALSE),"")</f>
        <v>932</v>
      </c>
      <c r="Y102" t="s">
        <v>55</v>
      </c>
      <c r="AB102" s="3" t="str">
        <f>IF(AC102&lt;&gt;"",VLOOKUP(AC102,'ESO zone constants'!$E$3:$L$5000,8,FALSE),"")</f>
        <v/>
      </c>
      <c r="AF102" s="3" t="str">
        <f>IF(AG102&lt;&gt;"",VLOOKUP(AG102,'ESO zone constants'!$E$3:$L$5000,8,FALSE),"")</f>
        <v/>
      </c>
      <c r="AJ102" s="3" t="str">
        <f>IF(AK102&lt;&gt;"",VLOOKUP(AK102,'ESO zone constants'!$E$3:$L$1002,6,FALSE),"")</f>
        <v/>
      </c>
      <c r="AN102" s="27" t="str">
        <f>IF(A102&lt;&gt;"",CONCATENATE("[",A102,"] = {wayshrines={")&amp;IF(N102&lt;&gt;"",CONCATENATE(N102,","),"")&amp;IF(O102&lt;&gt;"",CONCATENATE(O102,","),"")&amp;IF(P102&lt;&gt;"",CONCATENATE(P102,","),"")&amp;CONCATENATE("}")&amp;IF(VALUE(Q102)&gt;0,CONCATENATE(", traitsNeeded=",Q102),"")&amp;CONCATENATE(", dlcId=",T102,),"")</f>
        <v>[122] = {wayshrines={-1,-1,-1,}, dlcId=0</v>
      </c>
      <c r="AO102" s="27" t="str">
        <f>IF(A102&lt;&gt;"",IF(R102&lt;&gt;"",CONCATENATE(", zoneIds={",R102),"")&amp;IF(X102&lt;&gt;"",CONCATENATE(",",X102),"")&amp;IF(AJ102&lt;&gt;"",CONCATENATE(",",AJ102),"")&amp;IF(R102&lt;&gt;"",CONCATENATE("}",""),"")&amp;IF(OR(L102="true",L102="false",L102&lt;&gt;""), CONCATENATE(", veteran=", L102), ""),"")</f>
        <v>, zoneIds={130,932}, veteran=false</v>
      </c>
      <c r="AP102" s="27" t="str">
        <f>IF(A102&lt;&gt;"",IF(J102="Trial",", isTrial=true",IF(J102="Arena",", isArena=true", IF(J102="Monster",", isMonster=true",""))) &amp; IF(M102="true", CONCATENATE(", multiTrialSet=true"), ""),"")</f>
        <v/>
      </c>
      <c r="AQ102" s="27" t="str">
        <f>IF(C102&lt;&gt;"",CONCATENATE(" --",C102," / ",B102),"")</f>
        <v xml:space="preserve"> --Ebon Armory / Ebenerzarsenal</v>
      </c>
      <c r="AR102" s="27" t="str">
        <f>IF(A102&lt;&gt;"",IF(VALUE(Q102)&gt;0,CONCATENATE("[",A102,"] = true,        --",C102, " / ", B102), ""),"")</f>
        <v/>
      </c>
    </row>
    <row r="103" spans="1:44" hidden="1" x14ac:dyDescent="0.25">
      <c r="A103" s="13">
        <v>123</v>
      </c>
      <c r="B103" t="s">
        <v>1685</v>
      </c>
      <c r="C103" t="s">
        <v>1687</v>
      </c>
      <c r="D103" t="s">
        <v>1686</v>
      </c>
      <c r="G103" s="3">
        <f>A103</f>
        <v>123</v>
      </c>
      <c r="J103" t="s">
        <v>2551</v>
      </c>
      <c r="L103" t="s">
        <v>101</v>
      </c>
      <c r="M103" t="s">
        <v>101</v>
      </c>
      <c r="N103">
        <v>-1</v>
      </c>
      <c r="O103">
        <v>-1</v>
      </c>
      <c r="P103">
        <v>-1</v>
      </c>
      <c r="Q103">
        <v>0</v>
      </c>
      <c r="R103" s="3">
        <f>IF(S103&lt;&gt;"",VLOOKUP(S103,'ESO zone constants'!$E$2:$L$5000,8,FALSE),"")</f>
        <v>31</v>
      </c>
      <c r="S103" t="s">
        <v>59</v>
      </c>
      <c r="T103" s="24">
        <v>0</v>
      </c>
      <c r="U103" s="3" t="str">
        <f>VLOOKUP(T103,'LibSets constants'!$A$2:$B$16,2,FALSE)</f>
        <v>Included in base game</v>
      </c>
      <c r="X103" s="3" t="str">
        <f>IF(Y103&lt;&gt;"",VLOOKUP(Y103,'ESO zone constants'!$E$3:$L$5000,8,FALSE),"")</f>
        <v/>
      </c>
      <c r="AB103" s="3" t="str">
        <f>IF(AC103&lt;&gt;"",VLOOKUP(AC103,'ESO zone constants'!$E$3:$L$5000,8,FALSE),"")</f>
        <v/>
      </c>
      <c r="AF103" s="3" t="str">
        <f>IF(AG103&lt;&gt;"",VLOOKUP(AG103,'ESO zone constants'!$E$3:$L$5000,8,FALSE),"")</f>
        <v/>
      </c>
      <c r="AJ103" s="32" t="str">
        <f>IF(AK103&lt;&gt;"",VLOOKUP(AK103,'ESO zone constants'!$E$3:$L$1002,6,FALSE),"")</f>
        <v/>
      </c>
      <c r="AN103" s="27" t="str">
        <f>IF(A103&lt;&gt;"",CONCATENATE("[",A103,"] = {wayshrines={")&amp;IF(N103&lt;&gt;"",CONCATENATE(N103,","),"")&amp;IF(O103&lt;&gt;"",CONCATENATE(O103,","),"")&amp;IF(P103&lt;&gt;"",CONCATENATE(P103,","),"")&amp;CONCATENATE("}")&amp;IF(VALUE(Q103)&gt;0,CONCATENATE(", traitsNeeded=",Q103),"")&amp;CONCATENATE(", dlcId=",T103,),"")</f>
        <v>[123] = {wayshrines={-1,-1,-1,}, dlcId=0</v>
      </c>
      <c r="AO103" s="27" t="str">
        <f>IF(A103&lt;&gt;"",IF(R103&lt;&gt;"",CONCATENATE(", zoneIds={",R103),"")&amp;IF(X103&lt;&gt;"",CONCATENATE(",",X103),"")&amp;IF(AJ103&lt;&gt;"",CONCATENATE(",",AJ103),"")&amp;IF(R103&lt;&gt;"",CONCATENATE("}",""),"")&amp;IF(OR(L103="true",L103="false",L103&lt;&gt;""), CONCATENATE(", veteran=", L103), ""),"")</f>
        <v>, zoneIds={31}, veteran=false</v>
      </c>
      <c r="AP103" s="27" t="str">
        <f>IF(A103&lt;&gt;"",IF(J103="Trial",", isTrial=true",IF(J103="Arena",", isArena=true", IF(J103="Monster",", isMonster=true",""))) &amp; IF(M103="true", CONCATENATE(", multiTrialSet=true"), ""),"")</f>
        <v/>
      </c>
      <c r="AQ103" s="27" t="str">
        <f>IF(C103&lt;&gt;"",CONCATENATE(" --",C103," / ",B103),"")</f>
        <v xml:space="preserve"> --Hircine's Veneer / Hircines Schein</v>
      </c>
      <c r="AR103" s="27" t="str">
        <f>IF(A103&lt;&gt;"",IF(VALUE(Q103)&gt;0,CONCATENATE("[",A103,"] = true,        --",C103, " / ", B103), ""),"")</f>
        <v/>
      </c>
    </row>
    <row r="104" spans="1:44" hidden="1" x14ac:dyDescent="0.25">
      <c r="A104" s="13">
        <v>124</v>
      </c>
      <c r="B104" t="s">
        <v>1688</v>
      </c>
      <c r="C104" t="s">
        <v>1690</v>
      </c>
      <c r="D104" t="s">
        <v>1689</v>
      </c>
      <c r="G104" s="3">
        <f>A104</f>
        <v>124</v>
      </c>
      <c r="J104" t="s">
        <v>2551</v>
      </c>
      <c r="L104" t="s">
        <v>101</v>
      </c>
      <c r="M104" t="s">
        <v>101</v>
      </c>
      <c r="N104">
        <v>-1</v>
      </c>
      <c r="O104">
        <v>-1</v>
      </c>
      <c r="P104">
        <v>-1</v>
      </c>
      <c r="Q104">
        <v>0</v>
      </c>
      <c r="R104" s="3">
        <f>IF(S104&lt;&gt;"",VLOOKUP(S104,'ESO zone constants'!$E$2:$L$5000,8,FALSE),"")</f>
        <v>11</v>
      </c>
      <c r="S104" t="s">
        <v>47</v>
      </c>
      <c r="T104" s="24">
        <v>0</v>
      </c>
      <c r="U104" s="3" t="str">
        <f>VLOOKUP(T104,'LibSets constants'!$A$2:$B$16,2,FALSE)</f>
        <v>Included in base game</v>
      </c>
      <c r="X104" s="3" t="str">
        <f>IF(Y104&lt;&gt;"",VLOOKUP(Y104,'ESO zone constants'!$E$3:$L$5000,8,FALSE),"")</f>
        <v/>
      </c>
      <c r="AB104" s="3" t="str">
        <f>IF(AC104&lt;&gt;"",VLOOKUP(AC104,'ESO zone constants'!$E$3:$L$5000,8,FALSE),"")</f>
        <v/>
      </c>
      <c r="AF104" s="3" t="str">
        <f>IF(AG104&lt;&gt;"",VLOOKUP(AG104,'ESO zone constants'!$E$3:$L$5000,8,FALSE),"")</f>
        <v/>
      </c>
      <c r="AJ104" s="3" t="str">
        <f>IF(AK104&lt;&gt;"",VLOOKUP(AK104,'ESO zone constants'!$E$3:$L$1002,6,FALSE),"")</f>
        <v/>
      </c>
      <c r="AN104" s="27" t="str">
        <f>IF(A104&lt;&gt;"",CONCATENATE("[",A104,"] = {wayshrines={")&amp;IF(N104&lt;&gt;"",CONCATENATE(N104,","),"")&amp;IF(O104&lt;&gt;"",CONCATENATE(O104,","),"")&amp;IF(P104&lt;&gt;"",CONCATENATE(P104,","),"")&amp;CONCATENATE("}")&amp;IF(VALUE(Q104)&gt;0,CONCATENATE(", traitsNeeded=",Q104),"")&amp;CONCATENATE(", dlcId=",T104,),"")</f>
        <v>[124] = {wayshrines={-1,-1,-1,}, dlcId=0</v>
      </c>
      <c r="AO104" s="27" t="str">
        <f>IF(A104&lt;&gt;"",IF(R104&lt;&gt;"",CONCATENATE(", zoneIds={",R104),"")&amp;IF(X104&lt;&gt;"",CONCATENATE(",",X104),"")&amp;IF(AJ104&lt;&gt;"",CONCATENATE(",",AJ104),"")&amp;IF(R104&lt;&gt;"",CONCATENATE("}",""),"")&amp;IF(OR(L104="true",L104="false",L104&lt;&gt;""), CONCATENATE(", veteran=", L104), ""),"")</f>
        <v>, zoneIds={11}, veteran=false</v>
      </c>
      <c r="AP104" s="27" t="str">
        <f>IF(A104&lt;&gt;"",IF(J104="Trial",", isTrial=true",IF(J104="Arena",", isArena=true", IF(J104="Monster",", isMonster=true",""))) &amp; IF(M104="true", CONCATENATE(", multiTrialSet=true"), ""),"")</f>
        <v/>
      </c>
      <c r="AQ104" s="27" t="str">
        <f>IF(C104&lt;&gt;"",CONCATENATE(" --",C104," / ",B104),"")</f>
        <v xml:space="preserve"> --The Worm's Raiment / Garderobe des Wurms</v>
      </c>
      <c r="AR104" s="27" t="str">
        <f>IF(A104&lt;&gt;"",IF(VALUE(Q104)&gt;0,CONCATENATE("[",A104,"] = true,        --",C104, " / ", B104), ""),"")</f>
        <v/>
      </c>
    </row>
    <row r="105" spans="1:44" hidden="1" x14ac:dyDescent="0.25">
      <c r="A105" s="13">
        <v>125</v>
      </c>
      <c r="B105" t="s">
        <v>1691</v>
      </c>
      <c r="C105" t="s">
        <v>1693</v>
      </c>
      <c r="D105" t="s">
        <v>1692</v>
      </c>
      <c r="G105" s="3">
        <f>A105</f>
        <v>125</v>
      </c>
      <c r="I105" t="s">
        <v>4276</v>
      </c>
      <c r="J105" t="s">
        <v>4280</v>
      </c>
      <c r="L105" t="s">
        <v>101</v>
      </c>
      <c r="M105" t="s">
        <v>101</v>
      </c>
      <c r="N105">
        <v>-1</v>
      </c>
      <c r="O105">
        <v>-1</v>
      </c>
      <c r="P105">
        <v>-1</v>
      </c>
      <c r="Q105">
        <v>0</v>
      </c>
      <c r="R105" s="3">
        <f>IF(S105&lt;&gt;"",VLOOKUP(S105,'ESO zone constants'!$E$2:$L$5000,8,FALSE),"")</f>
        <v>181</v>
      </c>
      <c r="S105" t="s">
        <v>172</v>
      </c>
      <c r="T105" s="24">
        <v>0</v>
      </c>
      <c r="U105" s="3" t="str">
        <f>VLOOKUP(T105,'LibSets constants'!$A$2:$B$16,2,FALSE)</f>
        <v>Included in base game</v>
      </c>
      <c r="X105" s="3" t="str">
        <f>IF(Y105&lt;&gt;"",VLOOKUP(Y105,'ESO zone constants'!$E$3:$L$5000,8,FALSE),"")</f>
        <v/>
      </c>
      <c r="AB105" s="3" t="str">
        <f>IF(AC105&lt;&gt;"",VLOOKUP(AC105,'ESO zone constants'!$E$3:$L$5000,8,FALSE),"")</f>
        <v/>
      </c>
      <c r="AF105" s="3" t="str">
        <f>IF(AG105&lt;&gt;"",VLOOKUP(AG105,'ESO zone constants'!$E$3:$L$5000,8,FALSE),"")</f>
        <v/>
      </c>
      <c r="AJ105" s="3" t="str">
        <f>IF(AK105&lt;&gt;"",VLOOKUP(AK105,'ESO zone constants'!$E$3:$L$5000,8,FALSE),"")</f>
        <v/>
      </c>
      <c r="AN105" s="27" t="str">
        <f>IF(A105&lt;&gt;"",CONCATENATE("[",A105,"] = {wayshrines={")&amp;IF(N105&lt;&gt;"",CONCATENATE(N105,","),"")&amp;IF(O105&lt;&gt;"",CONCATENATE(O105,","),"")&amp;IF(P105&lt;&gt;"",CONCATENATE(P105,","),"")&amp;CONCATENATE("}")&amp;IF(VALUE(Q105)&gt;0,CONCATENATE(", traitsNeeded=",Q105),"")&amp;CONCATENATE(", dlcId=",T105,),"")</f>
        <v>[125] = {wayshrines={-1,-1,-1,}, dlcId=0</v>
      </c>
      <c r="AO105" s="27" t="str">
        <f>IF(A105&lt;&gt;"",IF(R105&lt;&gt;"",CONCATENATE(", zoneIds={",R105),"")&amp;IF(X105&lt;&gt;"",CONCATENATE(",",X105),"")&amp;IF(AJ105&lt;&gt;"",CONCATENATE(",",AJ105),"")&amp;IF(R105&lt;&gt;"",CONCATENATE("}",""),"")&amp;IF(OR(L105="true",L105="false",L105&lt;&gt;""), CONCATENATE(", veteran=", L105), ""),"")</f>
        <v>, zoneIds={181}, veteran=false</v>
      </c>
      <c r="AP105" s="27" t="str">
        <f>IF(A105&lt;&gt;"",IF(J105="Trial",", isTrial=true",IF(J105="Arena",", isArena=true", IF(J105="Monster",", isMonster=true",""))) &amp; IF(M105="true", CONCATENATE(", multiTrialSet=true"), ""),"")</f>
        <v/>
      </c>
      <c r="AQ105" s="27" t="str">
        <f>IF(C105&lt;&gt;"",CONCATENATE(" --",C105," / ",B105),"")</f>
        <v xml:space="preserve"> --Wrath of the Imperium / Zorn des Kaiserreichs</v>
      </c>
      <c r="AR105" s="27" t="str">
        <f>IF(A105&lt;&gt;"",IF(VALUE(Q105)&gt;0,CONCATENATE("[",A105,"] = true,        --",C105, " / ", B105), ""),"")</f>
        <v/>
      </c>
    </row>
    <row r="106" spans="1:44" hidden="1" x14ac:dyDescent="0.25">
      <c r="A106" s="13">
        <v>126</v>
      </c>
      <c r="B106" t="s">
        <v>1694</v>
      </c>
      <c r="C106" t="s">
        <v>1696</v>
      </c>
      <c r="D106" t="s">
        <v>1695</v>
      </c>
      <c r="G106" s="3">
        <f>A106</f>
        <v>126</v>
      </c>
      <c r="I106" t="s">
        <v>4276</v>
      </c>
      <c r="J106" t="s">
        <v>4280</v>
      </c>
      <c r="L106" t="s">
        <v>101</v>
      </c>
      <c r="M106" t="s">
        <v>101</v>
      </c>
      <c r="N106">
        <v>-1</v>
      </c>
      <c r="O106">
        <v>-1</v>
      </c>
      <c r="P106">
        <v>-1</v>
      </c>
      <c r="Q106">
        <v>0</v>
      </c>
      <c r="R106" s="3">
        <f>IF(S106&lt;&gt;"",VLOOKUP(S106,'ESO zone constants'!$E$2:$L$5000,8,FALSE),"")</f>
        <v>181</v>
      </c>
      <c r="S106" t="s">
        <v>172</v>
      </c>
      <c r="T106" s="24">
        <v>0</v>
      </c>
      <c r="U106" s="3" t="str">
        <f>VLOOKUP(T106,'LibSets constants'!$A$2:$B$16,2,FALSE)</f>
        <v>Included in base game</v>
      </c>
      <c r="X106" s="3" t="str">
        <f>IF(Y106&lt;&gt;"",VLOOKUP(Y106,'ESO zone constants'!$E$3:$L$5000,8,FALSE),"")</f>
        <v/>
      </c>
      <c r="AB106" s="3" t="str">
        <f>IF(AC106&lt;&gt;"",VLOOKUP(AC106,'ESO zone constants'!$E$3:$L$5000,8,FALSE),"")</f>
        <v/>
      </c>
      <c r="AF106" s="3" t="str">
        <f>IF(AG106&lt;&gt;"",VLOOKUP(AG106,'ESO zone constants'!$E$3:$L$5000,8,FALSE),"")</f>
        <v/>
      </c>
      <c r="AJ106" s="3" t="str">
        <f>IF(AK106&lt;&gt;"",VLOOKUP(AK106,'ESO zone constants'!$E$3:$L$5000,8,FALSE),"")</f>
        <v/>
      </c>
      <c r="AN106" s="27" t="str">
        <f>IF(A106&lt;&gt;"",CONCATENATE("[",A106,"] = {wayshrines={")&amp;IF(N106&lt;&gt;"",CONCATENATE(N106,","),"")&amp;IF(O106&lt;&gt;"",CONCATENATE(O106,","),"")&amp;IF(P106&lt;&gt;"",CONCATENATE(P106,","),"")&amp;CONCATENATE("}")&amp;IF(VALUE(Q106)&gt;0,CONCATENATE(", traitsNeeded=",Q106),"")&amp;CONCATENATE(", dlcId=",T106,),"")</f>
        <v>[126] = {wayshrines={-1,-1,-1,}, dlcId=0</v>
      </c>
      <c r="AO106" s="27" t="str">
        <f>IF(A106&lt;&gt;"",IF(R106&lt;&gt;"",CONCATENATE(", zoneIds={",R106),"")&amp;IF(X106&lt;&gt;"",CONCATENATE(",",X106),"")&amp;IF(AJ106&lt;&gt;"",CONCATENATE(",",AJ106),"")&amp;IF(R106&lt;&gt;"",CONCATENATE("}",""),"")&amp;IF(OR(L106="true",L106="false",L106&lt;&gt;""), CONCATENATE(", veteran=", L106), ""),"")</f>
        <v>, zoneIds={181}, veteran=false</v>
      </c>
      <c r="AP106" s="27" t="str">
        <f>IF(A106&lt;&gt;"",IF(J106="Trial",", isTrial=true",IF(J106="Arena",", isArena=true", IF(J106="Monster",", isMonster=true",""))) &amp; IF(M106="true", CONCATENATE(", multiTrialSet=true"), ""),"")</f>
        <v/>
      </c>
      <c r="AQ106" s="27" t="str">
        <f>IF(C106&lt;&gt;"",CONCATENATE(" --",C106," / ",B106),"")</f>
        <v xml:space="preserve"> --Grace of the Ancients / Anmut der Uralten</v>
      </c>
      <c r="AR106" s="27" t="str">
        <f>IF(A106&lt;&gt;"",IF(VALUE(Q106)&gt;0,CONCATENATE("[",A106,"] = true,        --",C106, " / ", B106), ""),"")</f>
        <v/>
      </c>
    </row>
    <row r="107" spans="1:44" hidden="1" x14ac:dyDescent="0.25">
      <c r="A107" s="13">
        <v>127</v>
      </c>
      <c r="B107" t="s">
        <v>1697</v>
      </c>
      <c r="C107" t="s">
        <v>1699</v>
      </c>
      <c r="D107" t="s">
        <v>1698</v>
      </c>
      <c r="G107" s="3">
        <f>A107</f>
        <v>127</v>
      </c>
      <c r="I107" t="s">
        <v>4276</v>
      </c>
      <c r="J107" t="s">
        <v>4280</v>
      </c>
      <c r="L107" t="s">
        <v>101</v>
      </c>
      <c r="M107" t="s">
        <v>101</v>
      </c>
      <c r="N107">
        <v>-1</v>
      </c>
      <c r="O107">
        <v>-1</v>
      </c>
      <c r="P107">
        <v>-1</v>
      </c>
      <c r="Q107">
        <v>0</v>
      </c>
      <c r="R107" s="3">
        <f>IF(S107&lt;&gt;"",VLOOKUP(S107,'ESO zone constants'!$E$2:$L$5000,8,FALSE),"")</f>
        <v>181</v>
      </c>
      <c r="S107" t="s">
        <v>172</v>
      </c>
      <c r="T107" s="24">
        <v>0</v>
      </c>
      <c r="U107" s="3" t="str">
        <f>VLOOKUP(T107,'LibSets constants'!$A$2:$B$16,2,FALSE)</f>
        <v>Included in base game</v>
      </c>
      <c r="X107" s="3" t="str">
        <f>IF(Y107&lt;&gt;"",VLOOKUP(Y107,'ESO zone constants'!$E$3:$L$5000,8,FALSE),"")</f>
        <v/>
      </c>
      <c r="AB107" s="3" t="str">
        <f>IF(AC107&lt;&gt;"",VLOOKUP(AC107,'ESO zone constants'!$E$3:$L$5000,8,FALSE),"")</f>
        <v/>
      </c>
      <c r="AF107" s="3" t="str">
        <f>IF(AG107&lt;&gt;"",VLOOKUP(AG107,'ESO zone constants'!$E$3:$L$5000,8,FALSE),"")</f>
        <v/>
      </c>
      <c r="AJ107" s="3" t="str">
        <f>IF(AK107&lt;&gt;"",VLOOKUP(AK107,'ESO zone constants'!$E$3:$L$5000,8,FALSE),"")</f>
        <v/>
      </c>
      <c r="AN107" s="27" t="str">
        <f>IF(A107&lt;&gt;"",CONCATENATE("[",A107,"] = {wayshrines={")&amp;IF(N107&lt;&gt;"",CONCATENATE(N107,","),"")&amp;IF(O107&lt;&gt;"",CONCATENATE(O107,","),"")&amp;IF(P107&lt;&gt;"",CONCATENATE(P107,","),"")&amp;CONCATENATE("}")&amp;IF(VALUE(Q107)&gt;0,CONCATENATE(", traitsNeeded=",Q107),"")&amp;CONCATENATE(", dlcId=",T107,),"")</f>
        <v>[127] = {wayshrines={-1,-1,-1,}, dlcId=0</v>
      </c>
      <c r="AO107" s="27" t="str">
        <f>IF(A107&lt;&gt;"",IF(R107&lt;&gt;"",CONCATENATE(", zoneIds={",R107),"")&amp;IF(X107&lt;&gt;"",CONCATENATE(",",X107),"")&amp;IF(AJ107&lt;&gt;"",CONCATENATE(",",AJ107),"")&amp;IF(R107&lt;&gt;"",CONCATENATE("}",""),"")&amp;IF(OR(L107="true",L107="false",L107&lt;&gt;""), CONCATENATE(", veteran=", L107), ""),"")</f>
        <v>, zoneIds={181}, veteran=false</v>
      </c>
      <c r="AP107" s="27" t="str">
        <f>IF(A107&lt;&gt;"",IF(J107="Trial",", isTrial=true",IF(J107="Arena",", isArena=true", IF(J107="Monster",", isMonster=true",""))) &amp; IF(M107="true", CONCATENATE(", multiTrialSet=true"), ""),"")</f>
        <v/>
      </c>
      <c r="AQ107" s="27" t="str">
        <f>IF(C107&lt;&gt;"",CONCATENATE(" --",C107," / ",B107),"")</f>
        <v xml:space="preserve"> --Deadly Strike / Tödlicher Stoß</v>
      </c>
      <c r="AR107" s="27" t="str">
        <f>IF(A107&lt;&gt;"",IF(VALUE(Q107)&gt;0,CONCATENATE("[",A107,"] = true,        --",C107, " / ", B107), ""),"")</f>
        <v/>
      </c>
    </row>
    <row r="108" spans="1:44" hidden="1" x14ac:dyDescent="0.25">
      <c r="A108" s="13">
        <v>128</v>
      </c>
      <c r="B108" t="s">
        <v>1700</v>
      </c>
      <c r="C108" t="s">
        <v>1702</v>
      </c>
      <c r="D108" t="s">
        <v>1701</v>
      </c>
      <c r="G108" s="3">
        <f>A108</f>
        <v>128</v>
      </c>
      <c r="I108" t="s">
        <v>4276</v>
      </c>
      <c r="J108" t="s">
        <v>4280</v>
      </c>
      <c r="L108" t="s">
        <v>101</v>
      </c>
      <c r="M108" t="s">
        <v>101</v>
      </c>
      <c r="N108">
        <v>-1</v>
      </c>
      <c r="O108">
        <v>-1</v>
      </c>
      <c r="P108">
        <v>-1</v>
      </c>
      <c r="Q108">
        <v>0</v>
      </c>
      <c r="R108" s="3">
        <f>IF(S108&lt;&gt;"",VLOOKUP(S108,'ESO zone constants'!$E$2:$L$5000,8,FALSE),"")</f>
        <v>181</v>
      </c>
      <c r="S108" t="s">
        <v>172</v>
      </c>
      <c r="T108" s="24">
        <v>0</v>
      </c>
      <c r="U108" s="3" t="str">
        <f>VLOOKUP(T108,'LibSets constants'!$A$2:$B$16,2,FALSE)</f>
        <v>Included in base game</v>
      </c>
      <c r="X108" s="3" t="str">
        <f>IF(Y108&lt;&gt;"",VLOOKUP(Y108,'ESO zone constants'!$E$3:$L$5000,8,FALSE),"")</f>
        <v/>
      </c>
      <c r="AB108" s="3" t="str">
        <f>IF(AC108&lt;&gt;"",VLOOKUP(AC108,'ESO zone constants'!$E$3:$L$5000,8,FALSE),"")</f>
        <v/>
      </c>
      <c r="AF108" s="3" t="str">
        <f>IF(AG108&lt;&gt;"",VLOOKUP(AG108,'ESO zone constants'!$E$3:$L$5000,8,FALSE),"")</f>
        <v/>
      </c>
      <c r="AJ108" s="3" t="str">
        <f>IF(AK108&lt;&gt;"",VLOOKUP(AK108,'ESO zone constants'!$E$3:$L$5000,8,FALSE),"")</f>
        <v/>
      </c>
      <c r="AN108" s="27" t="str">
        <f>IF(A108&lt;&gt;"",CONCATENATE("[",A108,"] = {wayshrines={")&amp;IF(N108&lt;&gt;"",CONCATENATE(N108,","),"")&amp;IF(O108&lt;&gt;"",CONCATENATE(O108,","),"")&amp;IF(P108&lt;&gt;"",CONCATENATE(P108,","),"")&amp;CONCATENATE("}")&amp;IF(VALUE(Q108)&gt;0,CONCATENATE(", traitsNeeded=",Q108),"")&amp;CONCATENATE(", dlcId=",T108,),"")</f>
        <v>[128] = {wayshrines={-1,-1,-1,}, dlcId=0</v>
      </c>
      <c r="AO108" s="27" t="str">
        <f>IF(A108&lt;&gt;"",IF(R108&lt;&gt;"",CONCATENATE(", zoneIds={",R108),"")&amp;IF(X108&lt;&gt;"",CONCATENATE(",",X108),"")&amp;IF(AJ108&lt;&gt;"",CONCATENATE(",",AJ108),"")&amp;IF(R108&lt;&gt;"",CONCATENATE("}",""),"")&amp;IF(OR(L108="true",L108="false",L108&lt;&gt;""), CONCATENATE(", veteran=", L108), ""),"")</f>
        <v>, zoneIds={181}, veteran=false</v>
      </c>
      <c r="AP108" s="27" t="str">
        <f>IF(A108&lt;&gt;"",IF(J108="Trial",", isTrial=true",IF(J108="Arena",", isArena=true", IF(J108="Monster",", isMonster=true",""))) &amp; IF(M108="true", CONCATENATE(", multiTrialSet=true"), ""),"")</f>
        <v/>
      </c>
      <c r="AQ108" s="27" t="str">
        <f>IF(C108&lt;&gt;"",CONCATENATE(" --",C108," / ",B108),"")</f>
        <v xml:space="preserve"> --Blessing of the Potentates / Segen des Potentaten</v>
      </c>
      <c r="AR108" s="27" t="str">
        <f>IF(A108&lt;&gt;"",IF(VALUE(Q108)&gt;0,CONCATENATE("[",A108,"] = true,        --",C108, " / ", B108), ""),"")</f>
        <v/>
      </c>
    </row>
    <row r="109" spans="1:44" hidden="1" x14ac:dyDescent="0.25">
      <c r="A109" s="13">
        <v>129</v>
      </c>
      <c r="B109" t="s">
        <v>1703</v>
      </c>
      <c r="C109" t="s">
        <v>1705</v>
      </c>
      <c r="D109" t="s">
        <v>1704</v>
      </c>
      <c r="G109" s="3">
        <f>A109</f>
        <v>129</v>
      </c>
      <c r="I109" t="s">
        <v>4276</v>
      </c>
      <c r="J109" t="s">
        <v>4280</v>
      </c>
      <c r="L109" t="s">
        <v>101</v>
      </c>
      <c r="M109" t="s">
        <v>101</v>
      </c>
      <c r="N109">
        <v>-1</v>
      </c>
      <c r="O109">
        <v>-1</v>
      </c>
      <c r="P109">
        <v>-1</v>
      </c>
      <c r="Q109">
        <v>0</v>
      </c>
      <c r="R109" s="3">
        <f>IF(S109&lt;&gt;"",VLOOKUP(S109,'ESO zone constants'!$E$2:$L$5000,8,FALSE),"")</f>
        <v>181</v>
      </c>
      <c r="S109" t="s">
        <v>172</v>
      </c>
      <c r="T109" s="24">
        <v>0</v>
      </c>
      <c r="U109" s="3" t="str">
        <f>VLOOKUP(T109,'LibSets constants'!$A$2:$B$16,2,FALSE)</f>
        <v>Included in base game</v>
      </c>
      <c r="X109" s="3" t="str">
        <f>IF(Y109&lt;&gt;"",VLOOKUP(Y109,'ESO zone constants'!$E$3:$L$5000,8,FALSE),"")</f>
        <v/>
      </c>
      <c r="AB109" s="3" t="str">
        <f>IF(AC109&lt;&gt;"",VLOOKUP(AC109,'ESO zone constants'!$E$3:$L$5000,8,FALSE),"")</f>
        <v/>
      </c>
      <c r="AF109" s="3" t="str">
        <f>IF(AG109&lt;&gt;"",VLOOKUP(AG109,'ESO zone constants'!$E$3:$L$5000,8,FALSE),"")</f>
        <v/>
      </c>
      <c r="AJ109" s="29" t="str">
        <f>IF(AK109&lt;&gt;"",VLOOKUP(AK109,'ESO zone constants'!$E$3:$L$5000,8,FALSE),"")</f>
        <v/>
      </c>
      <c r="AN109" s="27" t="str">
        <f>IF(A109&lt;&gt;"",CONCATENATE("[",A109,"] = {wayshrines={")&amp;IF(N109&lt;&gt;"",CONCATENATE(N109,","),"")&amp;IF(O109&lt;&gt;"",CONCATENATE(O109,","),"")&amp;IF(P109&lt;&gt;"",CONCATENATE(P109,","),"")&amp;CONCATENATE("}")&amp;IF(VALUE(Q109)&gt;0,CONCATENATE(", traitsNeeded=",Q109),"")&amp;CONCATENATE(", dlcId=",T109,),"")</f>
        <v>[129] = {wayshrines={-1,-1,-1,}, dlcId=0</v>
      </c>
      <c r="AO109" s="27" t="str">
        <f>IF(A109&lt;&gt;"",IF(R109&lt;&gt;"",CONCATENATE(", zoneIds={",R109),"")&amp;IF(X109&lt;&gt;"",CONCATENATE(",",X109),"")&amp;IF(AJ109&lt;&gt;"",CONCATENATE(",",AJ109),"")&amp;IF(R109&lt;&gt;"",CONCATENATE("}",""),"")&amp;IF(OR(L109="true",L109="false",L109&lt;&gt;""), CONCATENATE(", veteran=", L109), ""),"")</f>
        <v>, zoneIds={181}, veteran=false</v>
      </c>
      <c r="AP109" s="27" t="str">
        <f>IF(A109&lt;&gt;"",IF(J109="Trial",", isTrial=true",IF(J109="Arena",", isArena=true", IF(J109="Monster",", isMonster=true",""))) &amp; IF(M109="true", CONCATENATE(", multiTrialSet=true"), ""),"")</f>
        <v/>
      </c>
      <c r="AQ109" s="27" t="str">
        <f>IF(C109&lt;&gt;"",CONCATENATE(" --",C109," / ",B109),"")</f>
        <v xml:space="preserve"> --Vengeance Leech / Saugende Vergeltung</v>
      </c>
      <c r="AR109" s="27" t="str">
        <f>IF(A109&lt;&gt;"",IF(VALUE(Q109)&gt;0,CONCATENATE("[",A109,"] = true,        --",C109, " / ", B109), ""),"")</f>
        <v/>
      </c>
    </row>
    <row r="110" spans="1:44" hidden="1" x14ac:dyDescent="0.25">
      <c r="A110" s="13">
        <v>130</v>
      </c>
      <c r="B110" t="s">
        <v>1706</v>
      </c>
      <c r="C110" t="s">
        <v>1708</v>
      </c>
      <c r="D110" t="s">
        <v>1707</v>
      </c>
      <c r="G110" s="3">
        <f>A110</f>
        <v>130</v>
      </c>
      <c r="I110" t="s">
        <v>4276</v>
      </c>
      <c r="J110" t="s">
        <v>4280</v>
      </c>
      <c r="L110" t="s">
        <v>101</v>
      </c>
      <c r="M110" t="s">
        <v>101</v>
      </c>
      <c r="N110">
        <v>-1</v>
      </c>
      <c r="O110">
        <v>-1</v>
      </c>
      <c r="P110">
        <v>-1</v>
      </c>
      <c r="Q110">
        <v>0</v>
      </c>
      <c r="R110" s="3">
        <f>IF(S110&lt;&gt;"",VLOOKUP(S110,'ESO zone constants'!$E$2:$L$5000,8,FALSE),"")</f>
        <v>181</v>
      </c>
      <c r="S110" t="s">
        <v>172</v>
      </c>
      <c r="T110" s="24">
        <v>0</v>
      </c>
      <c r="U110" s="3" t="str">
        <f>VLOOKUP(T110,'LibSets constants'!$A$2:$B$16,2,FALSE)</f>
        <v>Included in base game</v>
      </c>
      <c r="X110" s="3" t="str">
        <f>IF(Y110&lt;&gt;"",VLOOKUP(Y110,'ESO zone constants'!$E$3:$L$5000,8,FALSE),"")</f>
        <v/>
      </c>
      <c r="AB110" s="3" t="str">
        <f>IF(AC110&lt;&gt;"",VLOOKUP(AC110,'ESO zone constants'!$E$3:$L$5000,8,FALSE),"")</f>
        <v/>
      </c>
      <c r="AF110" s="3" t="str">
        <f>IF(AG110&lt;&gt;"",VLOOKUP(AG110,'ESO zone constants'!$E$3:$L$5000,8,FALSE),"")</f>
        <v/>
      </c>
      <c r="AJ110" s="29" t="str">
        <f>IF(AK110&lt;&gt;"",VLOOKUP(AK110,'ESO zone constants'!$E$3:$L$5000,8,FALSE),"")</f>
        <v/>
      </c>
      <c r="AN110" s="27" t="str">
        <f>IF(A110&lt;&gt;"",CONCATENATE("[",A110,"] = {wayshrines={")&amp;IF(N110&lt;&gt;"",CONCATENATE(N110,","),"")&amp;IF(O110&lt;&gt;"",CONCATENATE(O110,","),"")&amp;IF(P110&lt;&gt;"",CONCATENATE(P110,","),"")&amp;CONCATENATE("}")&amp;IF(VALUE(Q110)&gt;0,CONCATENATE(", traitsNeeded=",Q110),"")&amp;CONCATENATE(", dlcId=",T110,),"")</f>
        <v>[130] = {wayshrines={-1,-1,-1,}, dlcId=0</v>
      </c>
      <c r="AO110" s="27" t="str">
        <f>IF(A110&lt;&gt;"",IF(R110&lt;&gt;"",CONCATENATE(", zoneIds={",R110),"")&amp;IF(X110&lt;&gt;"",CONCATENATE(",",X110),"")&amp;IF(AJ110&lt;&gt;"",CONCATENATE(",",AJ110),"")&amp;IF(R110&lt;&gt;"",CONCATENATE("}",""),"")&amp;IF(OR(L110="true",L110="false",L110&lt;&gt;""), CONCATENATE(", veteran=", L110), ""),"")</f>
        <v>, zoneIds={181}, veteran=false</v>
      </c>
      <c r="AP110" s="27" t="str">
        <f>IF(A110&lt;&gt;"",IF(J110="Trial",", isTrial=true",IF(J110="Arena",", isArena=true", IF(J110="Monster",", isMonster=true",""))) &amp; IF(M110="true", CONCATENATE(", multiTrialSet=true"), ""),"")</f>
        <v/>
      </c>
      <c r="AQ110" s="27" t="str">
        <f>IF(C110&lt;&gt;"",CONCATENATE(" --",C110," / ",B110),"")</f>
        <v xml:space="preserve"> --Eagle Eye / Adlerauge</v>
      </c>
      <c r="AR110" s="27" t="str">
        <f>IF(A110&lt;&gt;"",IF(VALUE(Q110)&gt;0,CONCATENATE("[",A110,"] = true,        --",C110, " / ", B110), ""),"")</f>
        <v/>
      </c>
    </row>
    <row r="111" spans="1:44" hidden="1" x14ac:dyDescent="0.25">
      <c r="A111" s="13">
        <v>131</v>
      </c>
      <c r="B111" t="s">
        <v>1709</v>
      </c>
      <c r="C111" t="s">
        <v>1711</v>
      </c>
      <c r="D111" t="s">
        <v>1710</v>
      </c>
      <c r="G111" s="3">
        <f>A111</f>
        <v>131</v>
      </c>
      <c r="J111" t="s">
        <v>4280</v>
      </c>
      <c r="L111" t="s">
        <v>101</v>
      </c>
      <c r="M111" t="s">
        <v>101</v>
      </c>
      <c r="N111">
        <v>-1</v>
      </c>
      <c r="O111">
        <v>-1</v>
      </c>
      <c r="P111">
        <v>-1</v>
      </c>
      <c r="Q111">
        <v>0</v>
      </c>
      <c r="R111" s="3">
        <f>IF(S111&lt;&gt;"",VLOOKUP(S111,'ESO zone constants'!$E$2:$L$5000,8,FALSE),"")</f>
        <v>181</v>
      </c>
      <c r="S111" t="s">
        <v>172</v>
      </c>
      <c r="T111" s="24">
        <v>0</v>
      </c>
      <c r="U111" s="3" t="str">
        <f>VLOOKUP(T111,'LibSets constants'!$A$2:$B$16,2,FALSE)</f>
        <v>Included in base game</v>
      </c>
      <c r="X111" s="3" t="str">
        <f>IF(Y111&lt;&gt;"",VLOOKUP(Y111,'ESO zone constants'!$E$3:$L$5000,8,FALSE),"")</f>
        <v/>
      </c>
      <c r="AB111" s="3" t="str">
        <f>IF(AC111&lt;&gt;"",VLOOKUP(AC111,'ESO zone constants'!$E$3:$L$5000,8,FALSE),"")</f>
        <v/>
      </c>
      <c r="AF111" s="3" t="str">
        <f>IF(AG111&lt;&gt;"",VLOOKUP(AG111,'ESO zone constants'!$E$3:$L$5000,8,FALSE),"")</f>
        <v/>
      </c>
      <c r="AJ111" s="29" t="str">
        <f>IF(AK111&lt;&gt;"",VLOOKUP(AK111,'ESO zone constants'!$E$3:$L$5000,8,FALSE),"")</f>
        <v/>
      </c>
      <c r="AN111" s="27" t="str">
        <f>IF(A111&lt;&gt;"",CONCATENATE("[",A111,"] = {wayshrines={")&amp;IF(N111&lt;&gt;"",CONCATENATE(N111,","),"")&amp;IF(O111&lt;&gt;"",CONCATENATE(O111,","),"")&amp;IF(P111&lt;&gt;"",CONCATENATE(P111,","),"")&amp;CONCATENATE("}")&amp;IF(VALUE(Q111)&gt;0,CONCATENATE(", traitsNeeded=",Q111),"")&amp;CONCATENATE(", dlcId=",T111,),"")</f>
        <v>[131] = {wayshrines={-1,-1,-1,}, dlcId=0</v>
      </c>
      <c r="AO111" s="27" t="str">
        <f>IF(A111&lt;&gt;"",IF(R111&lt;&gt;"",CONCATENATE(", zoneIds={",R111),"")&amp;IF(X111&lt;&gt;"",CONCATENATE(",",X111),"")&amp;IF(AJ111&lt;&gt;"",CONCATENATE(",",AJ111),"")&amp;IF(R111&lt;&gt;"",CONCATENATE("}",""),"")&amp;IF(OR(L111="true",L111="false",L111&lt;&gt;""), CONCATENATE(", veteran=", L111), ""),"")</f>
        <v>, zoneIds={181}, veteran=false</v>
      </c>
      <c r="AP111" s="27" t="str">
        <f>IF(A111&lt;&gt;"",IF(J111="Trial",", isTrial=true",IF(J111="Arena",", isArena=true", IF(J111="Monster",", isMonster=true",""))) &amp; IF(M111="true", CONCATENATE(", multiTrialSet=true"), ""),"")</f>
        <v/>
      </c>
      <c r="AQ111" s="27" t="str">
        <f>IF(C111&lt;&gt;"",CONCATENATE(" --",C111," / ",B111),"")</f>
        <v xml:space="preserve"> --Bastion of the Heartland / Bastion des Herzlandes</v>
      </c>
      <c r="AR111" s="27" t="str">
        <f>IF(A111&lt;&gt;"",IF(VALUE(Q111)&gt;0,CONCATENATE("[",A111,"] = true,        --",C111, " / ", B111), ""),"")</f>
        <v/>
      </c>
    </row>
    <row r="112" spans="1:44" hidden="1" x14ac:dyDescent="0.25">
      <c r="A112" s="13">
        <v>132</v>
      </c>
      <c r="B112" t="s">
        <v>1712</v>
      </c>
      <c r="C112" t="s">
        <v>1714</v>
      </c>
      <c r="D112" t="s">
        <v>1713</v>
      </c>
      <c r="G112" s="3">
        <f>A112</f>
        <v>132</v>
      </c>
      <c r="J112" t="s">
        <v>4280</v>
      </c>
      <c r="L112" t="s">
        <v>101</v>
      </c>
      <c r="M112" t="s">
        <v>101</v>
      </c>
      <c r="N112">
        <v>-1</v>
      </c>
      <c r="O112">
        <v>-1</v>
      </c>
      <c r="P112">
        <v>-1</v>
      </c>
      <c r="Q112">
        <v>0</v>
      </c>
      <c r="R112" s="3">
        <f>IF(S112&lt;&gt;"",VLOOKUP(S112,'ESO zone constants'!$E$2:$L$5000,8,FALSE),"")</f>
        <v>181</v>
      </c>
      <c r="S112" t="s">
        <v>172</v>
      </c>
      <c r="T112" s="24">
        <v>0</v>
      </c>
      <c r="U112" s="3" t="str">
        <f>VLOOKUP(T112,'LibSets constants'!$A$2:$B$16,2,FALSE)</f>
        <v>Included in base game</v>
      </c>
      <c r="X112" s="3" t="str">
        <f>IF(Y112&lt;&gt;"",VLOOKUP(Y112,'ESO zone constants'!$E$3:$L$5000,8,FALSE),"")</f>
        <v/>
      </c>
      <c r="AB112" s="3" t="str">
        <f>IF(AC112&lt;&gt;"",VLOOKUP(AC112,'ESO zone constants'!$E$3:$L$5000,8,FALSE),"")</f>
        <v/>
      </c>
      <c r="AF112" s="3" t="str">
        <f>IF(AG112&lt;&gt;"",VLOOKUP(AG112,'ESO zone constants'!$E$3:$L$5000,8,FALSE),"")</f>
        <v/>
      </c>
      <c r="AJ112" s="3" t="str">
        <f>IF(AK112&lt;&gt;"",VLOOKUP(AK112,'ESO zone constants'!$E$3:$L$5000,8,FALSE),"")</f>
        <v/>
      </c>
      <c r="AN112" s="27" t="str">
        <f>IF(A112&lt;&gt;"",CONCATENATE("[",A112,"] = {wayshrines={")&amp;IF(N112&lt;&gt;"",CONCATENATE(N112,","),"")&amp;IF(O112&lt;&gt;"",CONCATENATE(O112,","),"")&amp;IF(P112&lt;&gt;"",CONCATENATE(P112,","),"")&amp;CONCATENATE("}")&amp;IF(VALUE(Q112)&gt;0,CONCATENATE(", traitsNeeded=",Q112),"")&amp;CONCATENATE(", dlcId=",T112,),"")</f>
        <v>[132] = {wayshrines={-1,-1,-1,}, dlcId=0</v>
      </c>
      <c r="AO112" s="27" t="str">
        <f>IF(A112&lt;&gt;"",IF(R112&lt;&gt;"",CONCATENATE(", zoneIds={",R112),"")&amp;IF(X112&lt;&gt;"",CONCATENATE(",",X112),"")&amp;IF(AJ112&lt;&gt;"",CONCATENATE(",",AJ112),"")&amp;IF(R112&lt;&gt;"",CONCATENATE("}",""),"")&amp;IF(OR(L112="true",L112="false",L112&lt;&gt;""), CONCATENATE(", veteran=", L112), ""),"")</f>
        <v>, zoneIds={181}, veteran=false</v>
      </c>
      <c r="AP112" s="27" t="str">
        <f>IF(A112&lt;&gt;"",IF(J112="Trial",", isTrial=true",IF(J112="Arena",", isArena=true", IF(J112="Monster",", isMonster=true",""))) &amp; IF(M112="true", CONCATENATE(", multiTrialSet=true"), ""),"")</f>
        <v/>
      </c>
      <c r="AQ112" s="27" t="str">
        <f>IF(C112&lt;&gt;"",CONCATENATE(" --",C112," / ",B112),"")</f>
        <v xml:space="preserve"> --Shield of the Valiant / Schild des Tapferen</v>
      </c>
      <c r="AR112" s="27" t="str">
        <f>IF(A112&lt;&gt;"",IF(VALUE(Q112)&gt;0,CONCATENATE("[",A112,"] = true,        --",C112, " / ", B112), ""),"")</f>
        <v/>
      </c>
    </row>
    <row r="113" spans="1:44" hidden="1" x14ac:dyDescent="0.25">
      <c r="A113" s="13">
        <v>133</v>
      </c>
      <c r="B113" t="s">
        <v>1715</v>
      </c>
      <c r="C113" t="s">
        <v>1717</v>
      </c>
      <c r="D113" t="s">
        <v>1716</v>
      </c>
      <c r="G113" s="3">
        <f>A113</f>
        <v>133</v>
      </c>
      <c r="J113" t="s">
        <v>4280</v>
      </c>
      <c r="L113" t="s">
        <v>101</v>
      </c>
      <c r="M113" t="s">
        <v>101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constants'!$E$2:$L$5000,8,FALSE),"")</f>
        <v>181</v>
      </c>
      <c r="S113" t="s">
        <v>172</v>
      </c>
      <c r="T113" s="24">
        <v>0</v>
      </c>
      <c r="U113" s="3" t="str">
        <f>VLOOKUP(T113,'LibSets constants'!$A$2:$B$16,2,FALSE)</f>
        <v>Included in base game</v>
      </c>
      <c r="X113" s="3" t="str">
        <f>IF(Y113&lt;&gt;"",VLOOKUP(Y113,'ESO zone constants'!$E$3:$L$5000,8,FALSE),"")</f>
        <v/>
      </c>
      <c r="AB113" s="3" t="str">
        <f>IF(AC113&lt;&gt;"",VLOOKUP(AC113,'ESO zone constants'!$E$3:$L$5000,8,FALSE),"")</f>
        <v/>
      </c>
      <c r="AF113" s="3" t="str">
        <f>IF(AG113&lt;&gt;"",VLOOKUP(AG113,'ESO zone constants'!$E$3:$L$5000,8,FALSE),"")</f>
        <v/>
      </c>
      <c r="AJ113" s="29" t="str">
        <f>IF(AK113&lt;&gt;"",VLOOKUP(AK113,'ESO zone constants'!$E$3:$L$5000,8,FALSE),"")</f>
        <v/>
      </c>
      <c r="AN113" s="27" t="str">
        <f>IF(A113&lt;&gt;"",CONCATENATE("[",A113,"] = {wayshrines={")&amp;IF(N113&lt;&gt;"",CONCATENATE(N113,","),"")&amp;IF(O113&lt;&gt;"",CONCATENATE(O113,","),"")&amp;IF(P113&lt;&gt;"",CONCATENATE(P113,","),"")&amp;CONCATENATE("}")&amp;IF(VALUE(Q113)&gt;0,CONCATENATE(", traitsNeeded=",Q113),"")&amp;CONCATENATE(", dlcId=",T113,),"")</f>
        <v>[133] = {wayshrines={-1,-1,-1,}, dlcId=0</v>
      </c>
      <c r="AO113" s="27" t="str">
        <f>IF(A113&lt;&gt;"",IF(R113&lt;&gt;"",CONCATENATE(", zoneIds={",R113),"")&amp;IF(X113&lt;&gt;"",CONCATENATE(",",X113),"")&amp;IF(AJ113&lt;&gt;"",CONCATENATE(",",AJ113),"")&amp;IF(R113&lt;&gt;"",CONCATENATE("}",""),"")&amp;IF(OR(L113="true",L113="false",L113&lt;&gt;""), CONCATENATE(", veteran=", L113), ""),"")</f>
        <v>, zoneIds={181}, veteran=false</v>
      </c>
      <c r="AP113" s="27" t="str">
        <f>IF(A113&lt;&gt;"",IF(J113="Trial",", isTrial=true",IF(J113="Arena",", isArena=true", IF(J113="Monster",", isMonster=true",""))) &amp; IF(M113="true", CONCATENATE(", multiTrialSet=true"), ""),"")</f>
        <v/>
      </c>
      <c r="AQ113" s="27" t="str">
        <f>IF(C113&lt;&gt;"",CONCATENATE(" --",C113," / ",B113),"")</f>
        <v xml:space="preserve"> --Buffer of the Swift / Dämpfer des Geschwinden</v>
      </c>
      <c r="AR113" s="27" t="str">
        <f>IF(A113&lt;&gt;"",IF(VALUE(Q113)&gt;0,CONCATENATE("[",A113,"] = true,        --",C113, " / ", B113), ""),"")</f>
        <v/>
      </c>
    </row>
    <row r="114" spans="1:44" hidden="1" x14ac:dyDescent="0.25">
      <c r="A114" s="13">
        <v>134</v>
      </c>
      <c r="B114" t="s">
        <v>1718</v>
      </c>
      <c r="C114" t="s">
        <v>1720</v>
      </c>
      <c r="D114" t="s">
        <v>1719</v>
      </c>
      <c r="G114" s="3">
        <f>A114</f>
        <v>134</v>
      </c>
      <c r="J114" t="s">
        <v>2551</v>
      </c>
      <c r="L114" t="s">
        <v>101</v>
      </c>
      <c r="M114" t="s">
        <v>101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constants'!$E$2:$L$5000,8,FALSE),"")</f>
        <v>130</v>
      </c>
      <c r="S114" t="s">
        <v>49</v>
      </c>
      <c r="T114" s="24">
        <v>0</v>
      </c>
      <c r="U114" s="3" t="str">
        <f>VLOOKUP(T114,'LibSets constants'!$A$2:$B$16,2,FALSE)</f>
        <v>Included in base game</v>
      </c>
      <c r="X114" s="3">
        <f>IF(Y114&lt;&gt;"",VLOOKUP(Y114,'ESO zone constants'!$E$3:$L$5000,8,FALSE),"")</f>
        <v>932</v>
      </c>
      <c r="Y114" t="s">
        <v>55</v>
      </c>
      <c r="AB114" s="3" t="str">
        <f>IF(AC114&lt;&gt;"",VLOOKUP(AC114,'ESO zone constants'!$E$3:$L$5000,8,FALSE),"")</f>
        <v/>
      </c>
      <c r="AF114" s="3" t="str">
        <f>IF(AG114&lt;&gt;"",VLOOKUP(AG114,'ESO zone constants'!$E$3:$L$5000,8,FALSE),"")</f>
        <v/>
      </c>
      <c r="AJ114" s="29" t="str">
        <f>IF(AK114&lt;&gt;"",VLOOKUP(AK114,'ESO zone constants'!$E$3:$L$1002,6,FALSE),"")</f>
        <v/>
      </c>
      <c r="AN114" s="27" t="str">
        <f>IF(A114&lt;&gt;"",CONCATENATE("[",A114,"] = {wayshrines={")&amp;IF(N114&lt;&gt;"",CONCATENATE(N114,","),"")&amp;IF(O114&lt;&gt;"",CONCATENATE(O114,","),"")&amp;IF(P114&lt;&gt;"",CONCATENATE(P114,","),"")&amp;CONCATENATE("}")&amp;IF(VALUE(Q114)&gt;0,CONCATENATE(", traitsNeeded=",Q114),"")&amp;CONCATENATE(", dlcId=",T114,),"")</f>
        <v>[134] = {wayshrines={-1,-1,-1,}, dlcId=0</v>
      </c>
      <c r="AO114" s="27" t="str">
        <f>IF(A114&lt;&gt;"",IF(R114&lt;&gt;"",CONCATENATE(", zoneIds={",R114),"")&amp;IF(X114&lt;&gt;"",CONCATENATE(",",X114),"")&amp;IF(AJ114&lt;&gt;"",CONCATENATE(",",AJ114),"")&amp;IF(R114&lt;&gt;"",CONCATENATE("}",""),"")&amp;IF(OR(L114="true",L114="false",L114&lt;&gt;""), CONCATENATE(", veteran=", L114), ""),"")</f>
        <v>, zoneIds={130,932}, veteran=false</v>
      </c>
      <c r="AP114" s="27" t="str">
        <f>IF(A114&lt;&gt;"",IF(J114="Trial",", isTrial=true",IF(J114="Arena",", isArena=true", IF(J114="Monster",", isMonster=true",""))) &amp; IF(M114="true", CONCATENATE(", multiTrialSet=true"), ""),"")</f>
        <v/>
      </c>
      <c r="AQ114" s="27" t="str">
        <f>IF(C114&lt;&gt;"",CONCATENATE(" --",C114," / ",B114),"")</f>
        <v xml:space="preserve"> --Shroud of the Lich / Tuch des Lich</v>
      </c>
      <c r="AR114" s="27" t="str">
        <f>IF(A114&lt;&gt;"",IF(VALUE(Q114)&gt;0,CONCATENATE("[",A114,"] = true,        --",C114, " / ", B114), ""),"")</f>
        <v/>
      </c>
    </row>
    <row r="115" spans="1:44" s="15" customFormat="1" hidden="1" x14ac:dyDescent="0.25">
      <c r="A115" s="13">
        <v>135</v>
      </c>
      <c r="B115" t="s">
        <v>1721</v>
      </c>
      <c r="C115" t="s">
        <v>1723</v>
      </c>
      <c r="D115" t="s">
        <v>1722</v>
      </c>
      <c r="E115"/>
      <c r="F115"/>
      <c r="G115" s="3">
        <f>A115</f>
        <v>135</v>
      </c>
      <c r="H115"/>
      <c r="I115"/>
      <c r="J115" t="s">
        <v>2536</v>
      </c>
      <c r="K115"/>
      <c r="L115" t="s">
        <v>101</v>
      </c>
      <c r="M115" t="s">
        <v>101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constants'!$E$2:$L$5000,8,FALSE),"")</f>
        <v>103</v>
      </c>
      <c r="S115" t="s">
        <v>158</v>
      </c>
      <c r="T115" s="24">
        <v>0</v>
      </c>
      <c r="U115" s="3" t="str">
        <f>VLOOKUP(T115,'LibSets constants'!$A$2:$B$16,2,FALSE)</f>
        <v>Included in base game</v>
      </c>
      <c r="V115"/>
      <c r="W115"/>
      <c r="X115" s="3" t="str">
        <f>IF(Y115&lt;&gt;"",VLOOKUP(Y115,'ESO zone constants'!$E$3:$L$5000,8,FALSE),"")</f>
        <v/>
      </c>
      <c r="Y115"/>
      <c r="Z115"/>
      <c r="AA115"/>
      <c r="AB115" s="3" t="str">
        <f>IF(AC115&lt;&gt;"",VLOOKUP(AC115,'ESO zone constants'!$E$3:$L$5000,8,FALSE),"")</f>
        <v/>
      </c>
      <c r="AC115"/>
      <c r="AD115"/>
      <c r="AE115"/>
      <c r="AF115" s="3" t="str">
        <f>IF(AG115&lt;&gt;"",VLOOKUP(AG115,'ESO zone constants'!$E$3:$L$5000,8,FALSE),"")</f>
        <v/>
      </c>
      <c r="AG115"/>
      <c r="AH115"/>
      <c r="AI115"/>
      <c r="AJ115" s="29" t="str">
        <f>IF(AK115&lt;&gt;"",VLOOKUP(AK115,'ESO zone constants'!$E$3:$L$1002,6,FALSE),"")</f>
        <v/>
      </c>
      <c r="AK115"/>
      <c r="AL115"/>
      <c r="AM115"/>
      <c r="AN115" s="27" t="str">
        <f>IF(A115&lt;&gt;"",CONCATENATE("[",A115,"] = {wayshrines={")&amp;IF(N115&lt;&gt;"",CONCATENATE(N115,","),"")&amp;IF(O115&lt;&gt;"",CONCATENATE(O115,","),"")&amp;IF(P115&lt;&gt;"",CONCATENATE(P115,","),"")&amp;CONCATENATE("}")&amp;IF(VALUE(Q115)&gt;0,CONCATENATE(", traitsNeeded=",Q115),"")&amp;CONCATENATE(", dlcId=",T115,),"")</f>
        <v>[135] = {wayshrines={-1,-1,-1,}, dlcId=0</v>
      </c>
      <c r="AO115" s="27" t="str">
        <f>IF(A115&lt;&gt;"",IF(R115&lt;&gt;"",CONCATENATE(", zoneIds={",R115),"")&amp;IF(X115&lt;&gt;"",CONCATENATE(",",X115),"")&amp;IF(AJ115&lt;&gt;"",CONCATENATE(",",AJ115),"")&amp;IF(R115&lt;&gt;"",CONCATENATE("}",""),"")&amp;IF(OR(L115="true",L115="false",L115&lt;&gt;""), CONCATENATE(", veteran=", L115), ""),"")</f>
        <v>, zoneIds={103}, veteran=false</v>
      </c>
      <c r="AP115" s="27" t="str">
        <f>IF(A115&lt;&gt;"",IF(J115="Trial",", isTrial=true",IF(J115="Arena",", isArena=true", IF(J115="Monster",", isMonster=true",""))) &amp; IF(M115="true", CONCATENATE(", multiTrialSet=true"), ""),"")</f>
        <v/>
      </c>
      <c r="AQ115" s="27" t="str">
        <f>IF(C115&lt;&gt;"",CONCATENATE(" --",C115," / ",B115),"")</f>
        <v xml:space="preserve"> --Draugr's Heritage / Erbe des Draugrs</v>
      </c>
      <c r="AR115" s="27" t="str">
        <f>IF(A115&lt;&gt;"",IF(VALUE(Q115)&gt;0,CONCATENATE("[",A115,"] = true,        --",C115, " / ", B115), ""),"")</f>
        <v/>
      </c>
    </row>
    <row r="116" spans="1:44" hidden="1" x14ac:dyDescent="0.25">
      <c r="A116" s="13">
        <v>136</v>
      </c>
      <c r="B116" t="s">
        <v>1724</v>
      </c>
      <c r="C116" t="s">
        <v>1726</v>
      </c>
      <c r="D116" t="s">
        <v>1725</v>
      </c>
      <c r="G116" s="3">
        <f>A116</f>
        <v>136</v>
      </c>
      <c r="J116" t="s">
        <v>2550</v>
      </c>
      <c r="L116" t="s">
        <v>101</v>
      </c>
      <c r="M116" t="s">
        <v>101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constants'!$E$2:$L$5000,8,FALSE),"")</f>
        <v>639</v>
      </c>
      <c r="S116" t="s">
        <v>493</v>
      </c>
      <c r="T116" s="24">
        <v>0</v>
      </c>
      <c r="U116" s="3" t="str">
        <f>VLOOKUP(T116,'LibSets constants'!$A$2:$B$16,2,FALSE)</f>
        <v>Included in base game</v>
      </c>
      <c r="X116" s="3" t="str">
        <f>IF(Y116&lt;&gt;"",VLOOKUP(Y116,'ESO zone constants'!$E$3:$L$5000,8,FALSE),"")</f>
        <v/>
      </c>
      <c r="AB116" s="3" t="str">
        <f>IF(AC116&lt;&gt;"",VLOOKUP(AC116,'ESO zone constants'!$E$3:$L$5000,8,FALSE),"")</f>
        <v/>
      </c>
      <c r="AF116" s="3" t="str">
        <f>IF(AG116&lt;&gt;"",VLOOKUP(AG116,'ESO zone constants'!$E$3:$L$5000,8,FALSE),"")</f>
        <v/>
      </c>
      <c r="AJ116" s="29" t="str">
        <f>IF(AK116&lt;&gt;"",VLOOKUP(AK116,'ESO zone constants'!$E$3:$L$5000,8,FALSE),"")</f>
        <v/>
      </c>
      <c r="AN116" s="27" t="str">
        <f>IF(A116&lt;&gt;"",CONCATENATE("[",A116,"] = {wayshrines={")&amp;IF(N116&lt;&gt;"",CONCATENATE(N116,","),"")&amp;IF(O116&lt;&gt;"",CONCATENATE(O116,","),"")&amp;IF(P116&lt;&gt;"",CONCATENATE(P116,","),"")&amp;CONCATENATE("}")&amp;IF(VALUE(Q116)&gt;0,CONCATENATE(", traitsNeeded=",Q116),"")&amp;CONCATENATE(", dlcId=",T116,),"")</f>
        <v>[136] = {wayshrines={-1,-1,-1,}, dlcId=0</v>
      </c>
      <c r="AO116" s="27" t="str">
        <f>IF(A116&lt;&gt;"",IF(R116&lt;&gt;"",CONCATENATE(", zoneIds={",R116),"")&amp;IF(X116&lt;&gt;"",CONCATENATE(",",X116),"")&amp;IF(AJ116&lt;&gt;"",CONCATENATE(",",AJ116),"")&amp;IF(R116&lt;&gt;"",CONCATENATE("}",""),"")&amp;IF(OR(L116="true",L116="false",L116&lt;&gt;""), CONCATENATE(", veteran=", L116), ""),"")</f>
        <v>, zoneIds={639}, veteran=false</v>
      </c>
      <c r="AP116" s="27" t="str">
        <f>IF(A116&lt;&gt;"",IF(J116="Trial",", isTrial=true",IF(J116="Arena",", isArena=true", IF(J116="Monster",", isMonster=true",""))) &amp; IF(M116="true", CONCATENATE(", multiTrialSet=true"), ""),"")</f>
        <v>, isTrial=true</v>
      </c>
      <c r="AQ116" s="27" t="str">
        <f>IF(C116&lt;&gt;"",CONCATENATE(" --",C116," / ",B116),"")</f>
        <v xml:space="preserve"> --Immortal Warrior / Unsterblicher Krieger</v>
      </c>
      <c r="AR116" s="27" t="str">
        <f>IF(A116&lt;&gt;"",IF(VALUE(Q116)&gt;0,CONCATENATE("[",A116,"] = true,        --",C116, " / ", B116), ""),"")</f>
        <v/>
      </c>
    </row>
    <row r="117" spans="1:44" hidden="1" x14ac:dyDescent="0.25">
      <c r="A117" s="13">
        <v>137</v>
      </c>
      <c r="B117" t="s">
        <v>1727</v>
      </c>
      <c r="C117" t="s">
        <v>1729</v>
      </c>
      <c r="D117" t="s">
        <v>1728</v>
      </c>
      <c r="G117" s="3">
        <f>A117</f>
        <v>137</v>
      </c>
      <c r="J117" t="s">
        <v>2550</v>
      </c>
      <c r="L117" t="s">
        <v>101</v>
      </c>
      <c r="M117" t="s">
        <v>101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constants'!$E$2:$L$5000,8,FALSE),"")</f>
        <v>636</v>
      </c>
      <c r="S117" t="s">
        <v>490</v>
      </c>
      <c r="T117" s="24">
        <v>0</v>
      </c>
      <c r="U117" s="3" t="str">
        <f>VLOOKUP(T117,'LibSets constants'!$A$2:$B$16,2,FALSE)</f>
        <v>Included in base game</v>
      </c>
      <c r="X117" s="3" t="str">
        <f>IF(Y117&lt;&gt;"",VLOOKUP(Y117,'ESO zone constants'!$E$3:$L$5000,8,FALSE),"")</f>
        <v/>
      </c>
      <c r="AB117" s="3" t="str">
        <f>IF(AC117&lt;&gt;"",VLOOKUP(AC117,'ESO zone constants'!$E$3:$L$5000,8,FALSE),"")</f>
        <v/>
      </c>
      <c r="AF117" s="3" t="str">
        <f>IF(AG117&lt;&gt;"",VLOOKUP(AG117,'ESO zone constants'!$E$3:$L$5000,8,FALSE),"")</f>
        <v/>
      </c>
      <c r="AJ117" s="29" t="str">
        <f>IF(AK117&lt;&gt;"",VLOOKUP(AK117,'ESO zone constants'!$E$3:$L$5000,8,FALSE),"")</f>
        <v/>
      </c>
      <c r="AN117" s="27" t="str">
        <f>IF(A117&lt;&gt;"",CONCATENATE("[",A117,"] = {wayshrines={")&amp;IF(N117&lt;&gt;"",CONCATENATE(N117,","),"")&amp;IF(O117&lt;&gt;"",CONCATENATE(O117,","),"")&amp;IF(P117&lt;&gt;"",CONCATENATE(P117,","),"")&amp;CONCATENATE("}")&amp;IF(VALUE(Q117)&gt;0,CONCATENATE(", traitsNeeded=",Q117),"")&amp;CONCATENATE(", dlcId=",T117,),"")</f>
        <v>[137] = {wayshrines={-1,-1,-1,}, dlcId=0</v>
      </c>
      <c r="AO117" s="27" t="str">
        <f>IF(A117&lt;&gt;"",IF(R117&lt;&gt;"",CONCATENATE(", zoneIds={",R117),"")&amp;IF(X117&lt;&gt;"",CONCATENATE(",",X117),"")&amp;IF(AJ117&lt;&gt;"",CONCATENATE(",",AJ117),"")&amp;IF(R117&lt;&gt;"",CONCATENATE("}",""),"")&amp;IF(OR(L117="true",L117="false",L117&lt;&gt;""), CONCATENATE(", veteran=", L117), ""),"")</f>
        <v>, zoneIds={636}, veteran=false</v>
      </c>
      <c r="AP117" s="27" t="str">
        <f>IF(A117&lt;&gt;"",IF(J117="Trial",", isTrial=true",IF(J117="Arena",", isArena=true", IF(J117="Monster",", isMonster=true",""))) &amp; IF(M117="true", CONCATENATE(", multiTrialSet=true"), ""),"")</f>
        <v>, isTrial=true</v>
      </c>
      <c r="AQ117" s="27" t="str">
        <f>IF(C117&lt;&gt;"",CONCATENATE(" --",C117," / ",B117),"")</f>
        <v xml:space="preserve"> --Berserking Warrior / Tobender Krieger</v>
      </c>
      <c r="AR117" s="27" t="str">
        <f>IF(A117&lt;&gt;"",IF(VALUE(Q117)&gt;0,CONCATENATE("[",A117,"] = true,        --",C117, " / ", B117), ""),"")</f>
        <v/>
      </c>
    </row>
    <row r="118" spans="1:44" hidden="1" x14ac:dyDescent="0.25">
      <c r="A118" s="13">
        <v>138</v>
      </c>
      <c r="B118" t="s">
        <v>1730</v>
      </c>
      <c r="C118" t="s">
        <v>1732</v>
      </c>
      <c r="D118" t="s">
        <v>1731</v>
      </c>
      <c r="G118" s="3">
        <f>A118</f>
        <v>138</v>
      </c>
      <c r="J118" t="s">
        <v>2550</v>
      </c>
      <c r="L118" t="s">
        <v>101</v>
      </c>
      <c r="M118" t="s">
        <v>101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constants'!$E$2:$L$5000,8,FALSE),"")</f>
        <v>638</v>
      </c>
      <c r="S118" t="s">
        <v>492</v>
      </c>
      <c r="T118" s="24">
        <v>0</v>
      </c>
      <c r="U118" s="3" t="str">
        <f>VLOOKUP(T118,'LibSets constants'!$A$2:$B$16,2,FALSE)</f>
        <v>Included in base game</v>
      </c>
      <c r="X118" s="3" t="str">
        <f>IF(Y118&lt;&gt;"",VLOOKUP(Y118,'ESO zone constants'!$E$3:$L$5000,8,FALSE),"")</f>
        <v/>
      </c>
      <c r="AB118" s="3" t="str">
        <f>IF(AC118&lt;&gt;"",VLOOKUP(AC118,'ESO zone constants'!$E$3:$L$5000,8,FALSE),"")</f>
        <v/>
      </c>
      <c r="AF118" s="3" t="str">
        <f>IF(AG118&lt;&gt;"",VLOOKUP(AG118,'ESO zone constants'!$E$3:$L$5000,8,FALSE),"")</f>
        <v/>
      </c>
      <c r="AJ118" s="3" t="str">
        <f>IF(AK118&lt;&gt;"",VLOOKUP(AK118,'ESO zone constants'!$E$3:$L$5000,8,FALSE),"")</f>
        <v/>
      </c>
      <c r="AN118" s="27" t="str">
        <f>IF(A118&lt;&gt;"",CONCATENATE("[",A118,"] = {wayshrines={")&amp;IF(N118&lt;&gt;"",CONCATENATE(N118,","),"")&amp;IF(O118&lt;&gt;"",CONCATENATE(O118,","),"")&amp;IF(P118&lt;&gt;"",CONCATENATE(P118,","),"")&amp;CONCATENATE("}")&amp;IF(VALUE(Q118)&gt;0,CONCATENATE(", traitsNeeded=",Q118),"")&amp;CONCATENATE(", dlcId=",T118,),"")</f>
        <v>[138] = {wayshrines={-1,-1,-1,}, dlcId=0</v>
      </c>
      <c r="AO118" s="27" t="str">
        <f>IF(A118&lt;&gt;"",IF(R118&lt;&gt;"",CONCATENATE(", zoneIds={",R118),"")&amp;IF(X118&lt;&gt;"",CONCATENATE(",",X118),"")&amp;IF(AJ118&lt;&gt;"",CONCATENATE(",",AJ118),"")&amp;IF(R118&lt;&gt;"",CONCATENATE("}",""),"")&amp;IF(OR(L118="true",L118="false",L118&lt;&gt;""), CONCATENATE(", veteran=", L118), ""),"")</f>
        <v>, zoneIds={638}, veteran=false</v>
      </c>
      <c r="AP118" s="27" t="str">
        <f>IF(A118&lt;&gt;"",IF(J118="Trial",", isTrial=true",IF(J118="Arena",", isArena=true", IF(J118="Monster",", isMonster=true",""))) &amp; IF(M118="true", CONCATENATE(", multiTrialSet=true"), ""),"")</f>
        <v>, isTrial=true</v>
      </c>
      <c r="AQ118" s="27" t="str">
        <f>IF(C118&lt;&gt;"",CONCATENATE(" --",C118," / ",B118),"")</f>
        <v xml:space="preserve"> --Defending Warrior / Verteidigender Krieger</v>
      </c>
      <c r="AR118" s="27" t="str">
        <f>IF(A118&lt;&gt;"",IF(VALUE(Q118)&gt;0,CONCATENATE("[",A118,"] = true,        --",C118, " / ", B118), ""),"")</f>
        <v/>
      </c>
    </row>
    <row r="119" spans="1:44" hidden="1" x14ac:dyDescent="0.25">
      <c r="A119" s="13">
        <v>139</v>
      </c>
      <c r="B119" t="s">
        <v>1733</v>
      </c>
      <c r="C119" t="s">
        <v>1735</v>
      </c>
      <c r="D119" t="s">
        <v>1734</v>
      </c>
      <c r="G119" s="3">
        <f>A119</f>
        <v>139</v>
      </c>
      <c r="J119" t="s">
        <v>2550</v>
      </c>
      <c r="L119" t="s">
        <v>101</v>
      </c>
      <c r="M119" t="s">
        <v>101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constants'!$E$2:$L$5000,8,FALSE),"")</f>
        <v>639</v>
      </c>
      <c r="S119" t="s">
        <v>493</v>
      </c>
      <c r="T119" s="24">
        <v>0</v>
      </c>
      <c r="U119" s="3" t="str">
        <f>VLOOKUP(T119,'LibSets constants'!$A$2:$B$16,2,FALSE)</f>
        <v>Included in base game</v>
      </c>
      <c r="X119" s="3" t="str">
        <f>IF(Y119&lt;&gt;"",VLOOKUP(Y119,'ESO zone constants'!$E$3:$L$5000,8,FALSE),"")</f>
        <v/>
      </c>
      <c r="AB119" s="3" t="str">
        <f>IF(AC119&lt;&gt;"",VLOOKUP(AC119,'ESO zone constants'!$E$3:$L$5000,8,FALSE),"")</f>
        <v/>
      </c>
      <c r="AF119" s="3" t="str">
        <f>IF(AG119&lt;&gt;"",VLOOKUP(AG119,'ESO zone constants'!$E$3:$L$5000,8,FALSE),"")</f>
        <v/>
      </c>
      <c r="AJ119" s="29" t="str">
        <f>IF(AK119&lt;&gt;"",VLOOKUP(AK119,'ESO zone constants'!$E$3:$L$5000,8,FALSE),"")</f>
        <v/>
      </c>
      <c r="AN119" s="27" t="str">
        <f>IF(A119&lt;&gt;"",CONCATENATE("[",A119,"] = {wayshrines={")&amp;IF(N119&lt;&gt;"",CONCATENATE(N119,","),"")&amp;IF(O119&lt;&gt;"",CONCATENATE(O119,","),"")&amp;IF(P119&lt;&gt;"",CONCATENATE(P119,","),"")&amp;CONCATENATE("}")&amp;IF(VALUE(Q119)&gt;0,CONCATENATE(", traitsNeeded=",Q119),"")&amp;CONCATENATE(", dlcId=",T119,),"")</f>
        <v>[139] = {wayshrines={-1,-1,-1,}, dlcId=0</v>
      </c>
      <c r="AO119" s="27" t="str">
        <f>IF(A119&lt;&gt;"",IF(R119&lt;&gt;"",CONCATENATE(", zoneIds={",R119),"")&amp;IF(X119&lt;&gt;"",CONCATENATE(",",X119),"")&amp;IF(AJ119&lt;&gt;"",CONCATENATE(",",AJ119),"")&amp;IF(R119&lt;&gt;"",CONCATENATE("}",""),"")&amp;IF(OR(L119="true",L119="false",L119&lt;&gt;""), CONCATENATE(", veteran=", L119), ""),"")</f>
        <v>, zoneIds={639}, veteran=false</v>
      </c>
      <c r="AP119" s="27" t="str">
        <f>IF(A119&lt;&gt;"",IF(J119="Trial",", isTrial=true",IF(J119="Arena",", isArena=true", IF(J119="Monster",", isMonster=true",""))) &amp; IF(M119="true", CONCATENATE(", multiTrialSet=true"), ""),"")</f>
        <v>, isTrial=true</v>
      </c>
      <c r="AQ119" s="27" t="str">
        <f>IF(C119&lt;&gt;"",CONCATENATE(" --",C119," / ",B119),"")</f>
        <v xml:space="preserve"> --Wise Mage / Weiser Magier</v>
      </c>
      <c r="AR119" s="27" t="str">
        <f>IF(A119&lt;&gt;"",IF(VALUE(Q119)&gt;0,CONCATENATE("[",A119,"] = true,        --",C119, " / ", B119), ""),"")</f>
        <v/>
      </c>
    </row>
    <row r="120" spans="1:44" hidden="1" x14ac:dyDescent="0.25">
      <c r="A120" s="13">
        <v>140</v>
      </c>
      <c r="B120" t="s">
        <v>1736</v>
      </c>
      <c r="C120" t="s">
        <v>1738</v>
      </c>
      <c r="D120" t="s">
        <v>1737</v>
      </c>
      <c r="G120" s="3">
        <f>A120</f>
        <v>140</v>
      </c>
      <c r="J120" t="s">
        <v>2550</v>
      </c>
      <c r="L120" t="s">
        <v>101</v>
      </c>
      <c r="M120" t="s">
        <v>101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constants'!$E$2:$L$5000,8,FALSE),"")</f>
        <v>636</v>
      </c>
      <c r="S120" t="s">
        <v>490</v>
      </c>
      <c r="T120" s="24">
        <v>0</v>
      </c>
      <c r="U120" s="3" t="str">
        <f>VLOOKUP(T120,'LibSets constants'!$A$2:$B$16,2,FALSE)</f>
        <v>Included in base game</v>
      </c>
      <c r="X120" s="3" t="str">
        <f>IF(Y120&lt;&gt;"",VLOOKUP(Y120,'ESO zone constants'!$E$3:$L$5000,8,FALSE),"")</f>
        <v/>
      </c>
      <c r="AB120" s="3" t="str">
        <f>IF(AC120&lt;&gt;"",VLOOKUP(AC120,'ESO zone constants'!$E$3:$L$5000,8,FALSE),"")</f>
        <v/>
      </c>
      <c r="AF120" s="3" t="str">
        <f>IF(AG120&lt;&gt;"",VLOOKUP(AG120,'ESO zone constants'!$E$3:$L$5000,8,FALSE),"")</f>
        <v/>
      </c>
      <c r="AJ120" s="3" t="str">
        <f>IF(AK120&lt;&gt;"",VLOOKUP(AK120,'ESO zone constants'!$E$3:$L$5000,8,FALSE),"")</f>
        <v/>
      </c>
      <c r="AN120" s="27" t="str">
        <f>IF(A120&lt;&gt;"",CONCATENATE("[",A120,"] = {wayshrines={")&amp;IF(N120&lt;&gt;"",CONCATENATE(N120,","),"")&amp;IF(O120&lt;&gt;"",CONCATENATE(O120,","),"")&amp;IF(P120&lt;&gt;"",CONCATENATE(P120,","),"")&amp;CONCATENATE("}")&amp;IF(VALUE(Q120)&gt;0,CONCATENATE(", traitsNeeded=",Q120),"")&amp;CONCATENATE(", dlcId=",T120,),"")</f>
        <v>[140] = {wayshrines={-1,-1,-1,}, dlcId=0</v>
      </c>
      <c r="AO120" s="27" t="str">
        <f>IF(A120&lt;&gt;"",IF(R120&lt;&gt;"",CONCATENATE(", zoneIds={",R120),"")&amp;IF(X120&lt;&gt;"",CONCATENATE(",",X120),"")&amp;IF(AJ120&lt;&gt;"",CONCATENATE(",",AJ120),"")&amp;IF(R120&lt;&gt;"",CONCATENATE("}",""),"")&amp;IF(OR(L120="true",L120="false",L120&lt;&gt;""), CONCATENATE(", veteran=", L120), ""),"")</f>
        <v>, zoneIds={636}, veteran=false</v>
      </c>
      <c r="AP120" s="27" t="str">
        <f>IF(A120&lt;&gt;"",IF(J120="Trial",", isTrial=true",IF(J120="Arena",", isArena=true", IF(J120="Monster",", isMonster=true",""))) &amp; IF(M120="true", CONCATENATE(", multiTrialSet=true"), ""),"")</f>
        <v>, isTrial=true</v>
      </c>
      <c r="AQ120" s="27" t="str">
        <f>IF(C120&lt;&gt;"",CONCATENATE(" --",C120," / ",B120),"")</f>
        <v xml:space="preserve"> --Destructive Mage / Zerstörerischer Magier</v>
      </c>
      <c r="AR120" s="27" t="str">
        <f>IF(A120&lt;&gt;"",IF(VALUE(Q120)&gt;0,CONCATENATE("[",A120,"] = true,        --",C120, " / ", B120), ""),"")</f>
        <v/>
      </c>
    </row>
    <row r="121" spans="1:44" hidden="1" x14ac:dyDescent="0.25">
      <c r="A121" s="13">
        <v>141</v>
      </c>
      <c r="B121" t="s">
        <v>1739</v>
      </c>
      <c r="C121" t="s">
        <v>1741</v>
      </c>
      <c r="D121" t="s">
        <v>1740</v>
      </c>
      <c r="G121" s="3">
        <f>A121</f>
        <v>141</v>
      </c>
      <c r="J121" t="s">
        <v>2550</v>
      </c>
      <c r="L121" t="s">
        <v>101</v>
      </c>
      <c r="M121" t="s">
        <v>101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constants'!$E$2:$L$5000,8,FALSE),"")</f>
        <v>638</v>
      </c>
      <c r="S121" t="s">
        <v>492</v>
      </c>
      <c r="T121" s="24">
        <v>0</v>
      </c>
      <c r="U121" s="3" t="str">
        <f>VLOOKUP(T121,'LibSets constants'!$A$2:$B$16,2,FALSE)</f>
        <v>Included in base game</v>
      </c>
      <c r="X121" s="3" t="str">
        <f>IF(Y121&lt;&gt;"",VLOOKUP(Y121,'ESO zone constants'!$E$3:$L$5000,8,FALSE),"")</f>
        <v/>
      </c>
      <c r="AB121" s="3" t="str">
        <f>IF(AC121&lt;&gt;"",VLOOKUP(AC121,'ESO zone constants'!$E$3:$L$5000,8,FALSE),"")</f>
        <v/>
      </c>
      <c r="AF121" s="3" t="str">
        <f>IF(AG121&lt;&gt;"",VLOOKUP(AG121,'ESO zone constants'!$E$3:$L$5000,8,FALSE),"")</f>
        <v/>
      </c>
      <c r="AJ121" s="29" t="str">
        <f>IF(AK121&lt;&gt;"",VLOOKUP(AK121,'ESO zone constants'!$E$3:$L$5000,8,FALSE),"")</f>
        <v/>
      </c>
      <c r="AN121" s="27" t="str">
        <f>IF(A121&lt;&gt;"",CONCATENATE("[",A121,"] = {wayshrines={")&amp;IF(N121&lt;&gt;"",CONCATENATE(N121,","),"")&amp;IF(O121&lt;&gt;"",CONCATENATE(O121,","),"")&amp;IF(P121&lt;&gt;"",CONCATENATE(P121,","),"")&amp;CONCATENATE("}")&amp;IF(VALUE(Q121)&gt;0,CONCATENATE(", traitsNeeded=",Q121),"")&amp;CONCATENATE(", dlcId=",T121,),"")</f>
        <v>[141] = {wayshrines={-1,-1,-1,}, dlcId=0</v>
      </c>
      <c r="AO121" s="27" t="str">
        <f>IF(A121&lt;&gt;"",IF(R121&lt;&gt;"",CONCATENATE(", zoneIds={",R121),"")&amp;IF(X121&lt;&gt;"",CONCATENATE(",",X121),"")&amp;IF(AJ121&lt;&gt;"",CONCATENATE(",",AJ121),"")&amp;IF(R121&lt;&gt;"",CONCATENATE("}",""),"")&amp;IF(OR(L121="true",L121="false",L121&lt;&gt;""), CONCATENATE(", veteran=", L121), ""),"")</f>
        <v>, zoneIds={638}, veteran=false</v>
      </c>
      <c r="AP121" s="27" t="str">
        <f>IF(A121&lt;&gt;"",IF(J121="Trial",", isTrial=true",IF(J121="Arena",", isArena=true", IF(J121="Monster",", isMonster=true",""))) &amp; IF(M121="true", CONCATENATE(", multiTrialSet=true"), ""),"")</f>
        <v>, isTrial=true</v>
      </c>
      <c r="AQ121" s="27" t="str">
        <f>IF(C121&lt;&gt;"",CONCATENATE(" --",C121," / ",B121),"")</f>
        <v xml:space="preserve"> --Healing Mage / Heilender Magier</v>
      </c>
      <c r="AR121" s="27" t="str">
        <f>IF(A121&lt;&gt;"",IF(VALUE(Q121)&gt;0,CONCATENATE("[",A121,"] = true,        --",C121, " / ", B121), ""),"")</f>
        <v/>
      </c>
    </row>
    <row r="122" spans="1:44" hidden="1" x14ac:dyDescent="0.25">
      <c r="A122" s="13">
        <v>142</v>
      </c>
      <c r="B122" t="s">
        <v>1742</v>
      </c>
      <c r="C122" t="s">
        <v>1744</v>
      </c>
      <c r="D122" t="s">
        <v>1743</v>
      </c>
      <c r="G122" s="3">
        <f>A122</f>
        <v>142</v>
      </c>
      <c r="J122" t="s">
        <v>2550</v>
      </c>
      <c r="L122" t="s">
        <v>101</v>
      </c>
      <c r="M122" t="s">
        <v>101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constants'!$E$2:$L$5000,8,FALSE),"")</f>
        <v>638</v>
      </c>
      <c r="S122" t="s">
        <v>492</v>
      </c>
      <c r="T122" s="24">
        <v>0</v>
      </c>
      <c r="U122" s="3" t="str">
        <f>VLOOKUP(T122,'LibSets constants'!$A$2:$B$16,2,FALSE)</f>
        <v>Included in base game</v>
      </c>
      <c r="X122" s="3" t="str">
        <f>IF(Y122&lt;&gt;"",VLOOKUP(Y122,'ESO zone constants'!$E$3:$L$5000,8,FALSE),"")</f>
        <v/>
      </c>
      <c r="AB122" s="3" t="str">
        <f>IF(AC122&lt;&gt;"",VLOOKUP(AC122,'ESO zone constants'!$E$3:$L$5000,8,FALSE),"")</f>
        <v/>
      </c>
      <c r="AF122" s="3" t="str">
        <f>IF(AG122&lt;&gt;"",VLOOKUP(AG122,'ESO zone constants'!$E$3:$L$5000,8,FALSE),"")</f>
        <v/>
      </c>
      <c r="AJ122" s="29" t="str">
        <f>IF(AK122&lt;&gt;"",VLOOKUP(AK122,'ESO zone constants'!$E$3:$L$5000,8,FALSE),"")</f>
        <v/>
      </c>
      <c r="AN122" s="27" t="str">
        <f>IF(A122&lt;&gt;"",CONCATENATE("[",A122,"] = {wayshrines={")&amp;IF(N122&lt;&gt;"",CONCATENATE(N122,","),"")&amp;IF(O122&lt;&gt;"",CONCATENATE(O122,","),"")&amp;IF(P122&lt;&gt;"",CONCATENATE(P122,","),"")&amp;CONCATENATE("}")&amp;IF(VALUE(Q122)&gt;0,CONCATENATE(", traitsNeeded=",Q122),"")&amp;CONCATENATE(", dlcId=",T122,),"")</f>
        <v>[142] = {wayshrines={-1,-1,-1,}, dlcId=0</v>
      </c>
      <c r="AO122" s="27" t="str">
        <f>IF(A122&lt;&gt;"",IF(R122&lt;&gt;"",CONCATENATE(", zoneIds={",R122),"")&amp;IF(X122&lt;&gt;"",CONCATENATE(",",X122),"")&amp;IF(AJ122&lt;&gt;"",CONCATENATE(",",AJ122),"")&amp;IF(R122&lt;&gt;"",CONCATENATE("}",""),"")&amp;IF(OR(L122="true",L122="false",L122&lt;&gt;""), CONCATENATE(", veteran=", L122), ""),"")</f>
        <v>, zoneIds={638}, veteran=false</v>
      </c>
      <c r="AP122" s="27" t="str">
        <f>IF(A122&lt;&gt;"",IF(J122="Trial",", isTrial=true",IF(J122="Arena",", isArena=true", IF(J122="Monster",", isMonster=true",""))) &amp; IF(M122="true", CONCATENATE(", multiTrialSet=true"), ""),"")</f>
        <v>, isTrial=true</v>
      </c>
      <c r="AQ122" s="27" t="str">
        <f>IF(C122&lt;&gt;"",CONCATENATE(" --",C122," / ",B122),"")</f>
        <v xml:space="preserve"> --Quick Serpent / Flinke Schlange</v>
      </c>
      <c r="AR122" s="27" t="str">
        <f>IF(A122&lt;&gt;"",IF(VALUE(Q122)&gt;0,CONCATENATE("[",A122,"] = true,        --",C122, " / ", B122), ""),"")</f>
        <v/>
      </c>
    </row>
    <row r="123" spans="1:44" hidden="1" x14ac:dyDescent="0.25">
      <c r="A123" s="13">
        <v>143</v>
      </c>
      <c r="B123" t="s">
        <v>1745</v>
      </c>
      <c r="C123" t="s">
        <v>1747</v>
      </c>
      <c r="D123" t="s">
        <v>1746</v>
      </c>
      <c r="G123" s="3">
        <f>A123</f>
        <v>143</v>
      </c>
      <c r="J123" t="s">
        <v>2550</v>
      </c>
      <c r="L123" t="s">
        <v>101</v>
      </c>
      <c r="M123" t="s">
        <v>101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constants'!$E$2:$L$5000,8,FALSE),"")</f>
        <v>636</v>
      </c>
      <c r="S123" t="s">
        <v>490</v>
      </c>
      <c r="T123" s="24">
        <v>0</v>
      </c>
      <c r="U123" s="3" t="str">
        <f>VLOOKUP(T123,'LibSets constants'!$A$2:$B$16,2,FALSE)</f>
        <v>Included in base game</v>
      </c>
      <c r="X123" s="3" t="str">
        <f>IF(Y123&lt;&gt;"",VLOOKUP(Y123,'ESO zone constants'!$E$3:$L$5000,8,FALSE),"")</f>
        <v/>
      </c>
      <c r="AB123" s="3" t="str">
        <f>IF(AC123&lt;&gt;"",VLOOKUP(AC123,'ESO zone constants'!$E$3:$L$5000,8,FALSE),"")</f>
        <v/>
      </c>
      <c r="AF123" s="3" t="str">
        <f>IF(AG123&lt;&gt;"",VLOOKUP(AG123,'ESO zone constants'!$E$3:$L$5000,8,FALSE),"")</f>
        <v/>
      </c>
      <c r="AJ123" s="29" t="str">
        <f>IF(AK123&lt;&gt;"",VLOOKUP(AK123,'ESO zone constants'!$E$3:$L$5000,8,FALSE),"")</f>
        <v/>
      </c>
      <c r="AN123" s="27" t="str">
        <f>IF(A123&lt;&gt;"",CONCATENATE("[",A123,"] = {wayshrines={")&amp;IF(N123&lt;&gt;"",CONCATENATE(N123,","),"")&amp;IF(O123&lt;&gt;"",CONCATENATE(O123,","),"")&amp;IF(P123&lt;&gt;"",CONCATENATE(P123,","),"")&amp;CONCATENATE("}")&amp;IF(VALUE(Q123)&gt;0,CONCATENATE(", traitsNeeded=",Q123),"")&amp;CONCATENATE(", dlcId=",T123,),"")</f>
        <v>[143] = {wayshrines={-1,-1,-1,}, dlcId=0</v>
      </c>
      <c r="AO123" s="27" t="str">
        <f>IF(A123&lt;&gt;"",IF(R123&lt;&gt;"",CONCATENATE(", zoneIds={",R123),"")&amp;IF(X123&lt;&gt;"",CONCATENATE(",",X123),"")&amp;IF(AJ123&lt;&gt;"",CONCATENATE(",",AJ123),"")&amp;IF(R123&lt;&gt;"",CONCATENATE("}",""),"")&amp;IF(OR(L123="true",L123="false",L123&lt;&gt;""), CONCATENATE(", veteran=", L123), ""),"")</f>
        <v>, zoneIds={636}, veteran=false</v>
      </c>
      <c r="AP123" s="27" t="str">
        <f>IF(A123&lt;&gt;"",IF(J123="Trial",", isTrial=true",IF(J123="Arena",", isArena=true", IF(J123="Monster",", isMonster=true",""))) &amp; IF(M123="true", CONCATENATE(", multiTrialSet=true"), ""),"")</f>
        <v>, isTrial=true</v>
      </c>
      <c r="AQ123" s="27" t="str">
        <f>IF(C123&lt;&gt;"",CONCATENATE(" --",C123," / ",B123),"")</f>
        <v xml:space="preserve"> --Poisonous Serpent / Giftschlange</v>
      </c>
      <c r="AR123" s="27" t="str">
        <f>IF(A123&lt;&gt;"",IF(VALUE(Q123)&gt;0,CONCATENATE("[",A123,"] = true,        --",C123, " / ", B123), ""),"")</f>
        <v/>
      </c>
    </row>
    <row r="124" spans="1:44" hidden="1" x14ac:dyDescent="0.25">
      <c r="A124" s="13">
        <v>144</v>
      </c>
      <c r="B124" t="s">
        <v>1748</v>
      </c>
      <c r="C124" t="s">
        <v>1750</v>
      </c>
      <c r="D124" t="s">
        <v>1749</v>
      </c>
      <c r="G124" s="3">
        <f>A124</f>
        <v>144</v>
      </c>
      <c r="J124" t="s">
        <v>2550</v>
      </c>
      <c r="L124" t="s">
        <v>101</v>
      </c>
      <c r="M124" t="s">
        <v>101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constants'!$E$2:$L$5000,8,FALSE),"")</f>
        <v>639</v>
      </c>
      <c r="S124" t="s">
        <v>493</v>
      </c>
      <c r="T124" s="24">
        <v>0</v>
      </c>
      <c r="U124" s="3" t="str">
        <f>VLOOKUP(T124,'LibSets constants'!$A$2:$B$16,2,FALSE)</f>
        <v>Included in base game</v>
      </c>
      <c r="X124" s="3" t="str">
        <f>IF(Y124&lt;&gt;"",VLOOKUP(Y124,'ESO zone constants'!$E$3:$L$5000,8,FALSE),"")</f>
        <v/>
      </c>
      <c r="AB124" s="3" t="str">
        <f>IF(AC124&lt;&gt;"",VLOOKUP(AC124,'ESO zone constants'!$E$3:$L$5000,8,FALSE),"")</f>
        <v/>
      </c>
      <c r="AF124" s="3" t="str">
        <f>IF(AG124&lt;&gt;"",VLOOKUP(AG124,'ESO zone constants'!$E$3:$L$5000,8,FALSE),"")</f>
        <v/>
      </c>
      <c r="AJ124" s="29" t="str">
        <f>IF(AK124&lt;&gt;"",VLOOKUP(AK124,'ESO zone constants'!$E$3:$L$5000,8,FALSE),"")</f>
        <v/>
      </c>
      <c r="AN124" s="27" t="str">
        <f>IF(A124&lt;&gt;"",CONCATENATE("[",A124,"] = {wayshrines={")&amp;IF(N124&lt;&gt;"",CONCATENATE(N124,","),"")&amp;IF(O124&lt;&gt;"",CONCATENATE(O124,","),"")&amp;IF(P124&lt;&gt;"",CONCATENATE(P124,","),"")&amp;CONCATENATE("}")&amp;IF(VALUE(Q124)&gt;0,CONCATENATE(", traitsNeeded=",Q124),"")&amp;CONCATENATE(", dlcId=",T124,),"")</f>
        <v>[144] = {wayshrines={-1,-1,-1,}, dlcId=0</v>
      </c>
      <c r="AO124" s="27" t="str">
        <f>IF(A124&lt;&gt;"",IF(R124&lt;&gt;"",CONCATENATE(", zoneIds={",R124),"")&amp;IF(X124&lt;&gt;"",CONCATENATE(",",X124),"")&amp;IF(AJ124&lt;&gt;"",CONCATENATE(",",AJ124),"")&amp;IF(R124&lt;&gt;"",CONCATENATE("}",""),"")&amp;IF(OR(L124="true",L124="false",L124&lt;&gt;""), CONCATENATE(", veteran=", L124), ""),"")</f>
        <v>, zoneIds={639}, veteran=false</v>
      </c>
      <c r="AP124" s="27" t="str">
        <f>IF(A124&lt;&gt;"",IF(J124="Trial",", isTrial=true",IF(J124="Arena",", isArena=true", IF(J124="Monster",", isMonster=true",""))) &amp; IF(M124="true", CONCATENATE(", multiTrialSet=true"), ""),"")</f>
        <v>, isTrial=true</v>
      </c>
      <c r="AQ124" s="27" t="str">
        <f>IF(C124&lt;&gt;"",CONCATENATE(" --",C124," / ",B124),"")</f>
        <v xml:space="preserve"> --Twice-Fanged Serpent / Doppelzüngige Schlange</v>
      </c>
      <c r="AR124" s="27" t="str">
        <f>IF(A124&lt;&gt;"",IF(VALUE(Q124)&gt;0,CONCATENATE("[",A124,"] = true,        --",C124, " / ", B124), ""),"")</f>
        <v/>
      </c>
    </row>
    <row r="125" spans="1:44" hidden="1" x14ac:dyDescent="0.25">
      <c r="A125" s="13">
        <v>145</v>
      </c>
      <c r="B125" t="s">
        <v>1751</v>
      </c>
      <c r="C125" t="s">
        <v>1753</v>
      </c>
      <c r="D125" t="s">
        <v>1752</v>
      </c>
      <c r="G125" s="3">
        <f>A125</f>
        <v>145</v>
      </c>
      <c r="J125" t="s">
        <v>2536</v>
      </c>
      <c r="L125" t="s">
        <v>101</v>
      </c>
      <c r="M125" t="s">
        <v>101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constants'!$E$2:$L$5000,8,FALSE),"")</f>
        <v>888</v>
      </c>
      <c r="S125" t="s">
        <v>646</v>
      </c>
      <c r="T125" s="24">
        <v>0</v>
      </c>
      <c r="U125" s="3" t="str">
        <f>VLOOKUP(T125,'LibSets constants'!$A$2:$B$16,2,FALSE)</f>
        <v>Included in base game</v>
      </c>
      <c r="X125" s="3" t="str">
        <f>IF(Y125&lt;&gt;"",VLOOKUP(Y125,'ESO zone constants'!$E$3:$L$5000,8,FALSE),"")</f>
        <v/>
      </c>
      <c r="AB125" s="3" t="str">
        <f>IF(AC125&lt;&gt;"",VLOOKUP(AC125,'ESO zone constants'!$E$3:$L$5000,8,FALSE),"")</f>
        <v/>
      </c>
      <c r="AF125" s="3" t="str">
        <f>IF(AG125&lt;&gt;"",VLOOKUP(AG125,'ESO zone constants'!$E$3:$L$5000,8,FALSE),"")</f>
        <v/>
      </c>
      <c r="AJ125" s="29" t="str">
        <f>IF(AK125&lt;&gt;"",VLOOKUP(AK125,'ESO zone constants'!$E$3:$L$1002,6,FALSE),"")</f>
        <v/>
      </c>
      <c r="AN125" s="27" t="str">
        <f>IF(A125&lt;&gt;"",CONCATENATE("[",A125,"] = {wayshrines={")&amp;IF(N125&lt;&gt;"",CONCATENATE(N125,","),"")&amp;IF(O125&lt;&gt;"",CONCATENATE(O125,","),"")&amp;IF(P125&lt;&gt;"",CONCATENATE(P125,","),"")&amp;CONCATENATE("}")&amp;IF(VALUE(Q125)&gt;0,CONCATENATE(", traitsNeeded=",Q125),"")&amp;CONCATENATE(", dlcId=",T125,),"")</f>
        <v>[145] = {wayshrines={-1,-1,-1,}, dlcId=0</v>
      </c>
      <c r="AO125" s="27" t="str">
        <f>IF(A125&lt;&gt;"",IF(R125&lt;&gt;"",CONCATENATE(", zoneIds={",R125),"")&amp;IF(X125&lt;&gt;"",CONCATENATE(",",X125),"")&amp;IF(AJ125&lt;&gt;"",CONCATENATE(",",AJ125),"")&amp;IF(R125&lt;&gt;"",CONCATENATE("}",""),"")&amp;IF(OR(L125="true",L125="false",L125&lt;&gt;""), CONCATENATE(", veteran=", L125), ""),"")</f>
        <v>, zoneIds={888}, veteran=false</v>
      </c>
      <c r="AP125" s="27" t="str">
        <f>IF(A125&lt;&gt;"",IF(J125="Trial",", isTrial=true",IF(J125="Arena",", isArena=true", IF(J125="Monster",", isMonster=true",""))) &amp; IF(M125="true", CONCATENATE(", multiTrialSet=true"), ""),"")</f>
        <v/>
      </c>
      <c r="AQ125" s="27" t="str">
        <f>IF(C125&lt;&gt;"",CONCATENATE(" --",C125," / ",B125),"")</f>
        <v xml:space="preserve"> --Way of Fire / Weg des Feuers</v>
      </c>
      <c r="AR125" s="27" t="str">
        <f>IF(A125&lt;&gt;"",IF(VALUE(Q125)&gt;0,CONCATENATE("[",A125,"] = true,        --",C125, " / ", B125), ""),"")</f>
        <v/>
      </c>
    </row>
    <row r="126" spans="1:44" hidden="1" x14ac:dyDescent="0.25">
      <c r="A126" s="13">
        <v>146</v>
      </c>
      <c r="B126" t="s">
        <v>1754</v>
      </c>
      <c r="C126" t="s">
        <v>1756</v>
      </c>
      <c r="D126" t="s">
        <v>1755</v>
      </c>
      <c r="G126" s="3">
        <f>A126</f>
        <v>146</v>
      </c>
      <c r="J126" t="s">
        <v>2536</v>
      </c>
      <c r="L126" t="s">
        <v>101</v>
      </c>
      <c r="M126" t="s">
        <v>101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constants'!$E$2:$L$5000,8,FALSE),"")</f>
        <v>888</v>
      </c>
      <c r="S126" t="s">
        <v>646</v>
      </c>
      <c r="T126" s="24">
        <v>0</v>
      </c>
      <c r="U126" s="3" t="str">
        <f>VLOOKUP(T126,'LibSets constants'!$A$2:$B$16,2,FALSE)</f>
        <v>Included in base game</v>
      </c>
      <c r="X126" s="3" t="str">
        <f>IF(Y126&lt;&gt;"",VLOOKUP(Y126,'ESO zone constants'!$E$3:$L$5000,8,FALSE),"")</f>
        <v/>
      </c>
      <c r="AB126" s="3" t="str">
        <f>IF(AC126&lt;&gt;"",VLOOKUP(AC126,'ESO zone constants'!$E$3:$L$5000,8,FALSE),"")</f>
        <v/>
      </c>
      <c r="AF126" s="3" t="str">
        <f>IF(AG126&lt;&gt;"",VLOOKUP(AG126,'ESO zone constants'!$E$3:$L$5000,8,FALSE),"")</f>
        <v/>
      </c>
      <c r="AJ126" s="29" t="str">
        <f>IF(AK126&lt;&gt;"",VLOOKUP(AK126,'ESO zone constants'!$E$3:$L$1002,6,FALSE),"")</f>
        <v/>
      </c>
      <c r="AN126" s="27" t="str">
        <f>IF(A126&lt;&gt;"",CONCATENATE("[",A126,"] = {wayshrines={")&amp;IF(N126&lt;&gt;"",CONCATENATE(N126,","),"")&amp;IF(O126&lt;&gt;"",CONCATENATE(O126,","),"")&amp;IF(P126&lt;&gt;"",CONCATENATE(P126,","),"")&amp;CONCATENATE("}")&amp;IF(VALUE(Q126)&gt;0,CONCATENATE(", traitsNeeded=",Q126),"")&amp;CONCATENATE(", dlcId=",T126,),"")</f>
        <v>[146] = {wayshrines={-1,-1,-1,}, dlcId=0</v>
      </c>
      <c r="AO126" s="27" t="str">
        <f>IF(A126&lt;&gt;"",IF(R126&lt;&gt;"",CONCATENATE(", zoneIds={",R126),"")&amp;IF(X126&lt;&gt;"",CONCATENATE(",",X126),"")&amp;IF(AJ126&lt;&gt;"",CONCATENATE(",",AJ126),"")&amp;IF(R126&lt;&gt;"",CONCATENATE("}",""),"")&amp;IF(OR(L126="true",L126="false",L126&lt;&gt;""), CONCATENATE(", veteran=", L126), ""),"")</f>
        <v>, zoneIds={888}, veteran=false</v>
      </c>
      <c r="AP126" s="27" t="str">
        <f>IF(A126&lt;&gt;"",IF(J126="Trial",", isTrial=true",IF(J126="Arena",", isArena=true", IF(J126="Monster",", isMonster=true",""))) &amp; IF(M126="true", CONCATENATE(", multiTrialSet=true"), ""),"")</f>
        <v/>
      </c>
      <c r="AQ126" s="27" t="str">
        <f>IF(C126&lt;&gt;"",CONCATENATE(" --",C126," / ",B126),"")</f>
        <v xml:space="preserve"> --Way of Air / Weg der Luft</v>
      </c>
      <c r="AR126" s="27" t="str">
        <f>IF(A126&lt;&gt;"",IF(VALUE(Q126)&gt;0,CONCATENATE("[",A126,"] = true,        --",C126, " / ", B126), ""),"")</f>
        <v/>
      </c>
    </row>
    <row r="127" spans="1:44" hidden="1" x14ac:dyDescent="0.25">
      <c r="A127" s="13">
        <v>147</v>
      </c>
      <c r="B127" t="s">
        <v>1757</v>
      </c>
      <c r="C127" t="s">
        <v>1759</v>
      </c>
      <c r="D127" t="s">
        <v>1758</v>
      </c>
      <c r="G127" s="3">
        <f>A127</f>
        <v>147</v>
      </c>
      <c r="J127" t="s">
        <v>2536</v>
      </c>
      <c r="L127" t="s">
        <v>101</v>
      </c>
      <c r="M127" t="s">
        <v>101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constants'!$E$2:$L$5000,8,FALSE),"")</f>
        <v>888</v>
      </c>
      <c r="S127" t="s">
        <v>646</v>
      </c>
      <c r="T127" s="24">
        <v>0</v>
      </c>
      <c r="U127" s="3" t="str">
        <f>VLOOKUP(T127,'LibSets constants'!$A$2:$B$16,2,FALSE)</f>
        <v>Included in base game</v>
      </c>
      <c r="X127" s="3" t="str">
        <f>IF(Y127&lt;&gt;"",VLOOKUP(Y127,'ESO zone constants'!$E$3:$L$5000,8,FALSE),"")</f>
        <v/>
      </c>
      <c r="AB127" s="3" t="str">
        <f>IF(AC127&lt;&gt;"",VLOOKUP(AC127,'ESO zone constants'!$E$3:$L$5000,8,FALSE),"")</f>
        <v/>
      </c>
      <c r="AF127" s="3" t="str">
        <f>IF(AG127&lt;&gt;"",VLOOKUP(AG127,'ESO zone constants'!$E$3:$L$5000,8,FALSE),"")</f>
        <v/>
      </c>
      <c r="AJ127" s="29" t="str">
        <f>IF(AK127&lt;&gt;"",VLOOKUP(AK127,'ESO zone constants'!$E$3:$L$1002,6,FALSE),"")</f>
        <v/>
      </c>
      <c r="AN127" s="27" t="str">
        <f>IF(A127&lt;&gt;"",CONCATENATE("[",A127,"] = {wayshrines={")&amp;IF(N127&lt;&gt;"",CONCATENATE(N127,","),"")&amp;IF(O127&lt;&gt;"",CONCATENATE(O127,","),"")&amp;IF(P127&lt;&gt;"",CONCATENATE(P127,","),"")&amp;CONCATENATE("}")&amp;IF(VALUE(Q127)&gt;0,CONCATENATE(", traitsNeeded=",Q127),"")&amp;CONCATENATE(", dlcId=",T127,),"")</f>
        <v>[147] = {wayshrines={-1,-1,-1,}, dlcId=0</v>
      </c>
      <c r="AO127" s="27" t="str">
        <f>IF(A127&lt;&gt;"",IF(R127&lt;&gt;"",CONCATENATE(", zoneIds={",R127),"")&amp;IF(X127&lt;&gt;"",CONCATENATE(",",X127),"")&amp;IF(AJ127&lt;&gt;"",CONCATENATE(",",AJ127),"")&amp;IF(R127&lt;&gt;"",CONCATENATE("}",""),"")&amp;IF(OR(L127="true",L127="false",L127&lt;&gt;""), CONCATENATE(", veteran=", L127), ""),"")</f>
        <v>, zoneIds={888}, veteran=false</v>
      </c>
      <c r="AP127" s="27" t="str">
        <f>IF(A127&lt;&gt;"",IF(J127="Trial",", isTrial=true",IF(J127="Arena",", isArena=true", IF(J127="Monster",", isMonster=true",""))) &amp; IF(M127="true", CONCATENATE(", multiTrialSet=true"), ""),"")</f>
        <v/>
      </c>
      <c r="AQ127" s="27" t="str">
        <f>IF(C127&lt;&gt;"",CONCATENATE(" --",C127," / ",B127),"")</f>
        <v xml:space="preserve"> --Way of Martial Knowledge / Weg der Kampfkunst</v>
      </c>
      <c r="AR127" s="27" t="str">
        <f>IF(A127&lt;&gt;"",IF(VALUE(Q127)&gt;0,CONCATENATE("[",A127,"] = true,        --",C127, " / ", B127), ""),"")</f>
        <v/>
      </c>
    </row>
    <row r="128" spans="1:44" x14ac:dyDescent="0.25">
      <c r="A128" s="5">
        <v>148</v>
      </c>
      <c r="B128" t="s">
        <v>1760</v>
      </c>
      <c r="C128" t="s">
        <v>1762</v>
      </c>
      <c r="D128" t="s">
        <v>1761</v>
      </c>
      <c r="G128" s="3">
        <f>A128</f>
        <v>148</v>
      </c>
      <c r="J128" t="str">
        <f t="array" ref="J128">IF(VALUE(Q128)&gt;0,"Crafted",IF(OR(EXACT(A128,'LibSets constants'!#REF!)),"Monster",IF(OR(EXACT(A128,'LibSets constants'!#REF!)),"Trial",IF(OR(EXACT(A128,'LibSets constants'!#REF!)),"Arena",IF(OR(EXACT(A128,'LibSets constants'!#REF!)),"Overland","")))))</f>
        <v>Crafted</v>
      </c>
      <c r="L128" t="s">
        <v>101</v>
      </c>
      <c r="M128" t="s">
        <v>101</v>
      </c>
      <c r="N128">
        <v>217</v>
      </c>
      <c r="O128">
        <v>217</v>
      </c>
      <c r="P128">
        <v>217</v>
      </c>
      <c r="Q128">
        <v>8</v>
      </c>
      <c r="R128" s="3">
        <f>IF(S128&lt;&gt;"",VLOOKUP(S128,'ESO zone constants'!$E$2:$L$5000,8,FALSE),"")</f>
        <v>888</v>
      </c>
      <c r="S128" t="str">
        <f>VLOOKUP(N128,'ESO wayshrine node constants'!$A$2:$E$10002,5,FALSE)</f>
        <v>Craglorn</v>
      </c>
      <c r="T128" s="24">
        <v>0</v>
      </c>
      <c r="U128" s="3" t="str">
        <f>VLOOKUP(T128,'LibSets constants'!$A$2:$B$16,2,FALSE)</f>
        <v>Included in base game</v>
      </c>
      <c r="V128" s="20" t="s">
        <v>2587</v>
      </c>
      <c r="W128" t="s">
        <v>4285</v>
      </c>
      <c r="X128" s="3">
        <f>IF(Y128&lt;&gt;"",VLOOKUP(Y128,'ESO zone constants'!$E$3:$L$5000,8,FALSE),"")</f>
        <v>888</v>
      </c>
      <c r="Y128" t="str">
        <f>VLOOKUP(O128,'ESO wayshrine node constants'!$A$2:$E$10002,5,FALSE)</f>
        <v>Craglorn</v>
      </c>
      <c r="Z128" s="20" t="s">
        <v>2587</v>
      </c>
      <c r="AA128" t="s">
        <v>4285</v>
      </c>
      <c r="AB128" s="3">
        <f>IF(AC128&lt;&gt;"",VLOOKUP(AC128,'ESO zone constants'!$E$3:$L$5000,8,FALSE),"")</f>
        <v>888</v>
      </c>
      <c r="AC128" t="str">
        <f>VLOOKUP(P128,'ESO wayshrine node constants'!$A$2:$E$10002,5,FALSE)</f>
        <v>Craglorn</v>
      </c>
      <c r="AD128" s="20" t="s">
        <v>2587</v>
      </c>
      <c r="AE128" t="s">
        <v>4285</v>
      </c>
      <c r="AF128" s="3" t="str">
        <f>IF(AG128&lt;&gt;"",VLOOKUP(AG128,'ESO zone constants'!$E$3:$L$5000,8,FALSE),"")</f>
        <v/>
      </c>
      <c r="AH128" s="20" t="s">
        <v>2587</v>
      </c>
      <c r="AI128" t="s">
        <v>4285</v>
      </c>
      <c r="AJ128" s="29" t="str">
        <f>IF(AK128&lt;&gt;"",VLOOKUP(AK128,'ESO zone constants'!$E$3:$L$1002,6,FALSE),"")</f>
        <v/>
      </c>
      <c r="AL128" s="20" t="s">
        <v>2587</v>
      </c>
      <c r="AM128" t="s">
        <v>4285</v>
      </c>
      <c r="AN128" s="27" t="str">
        <f>IF(A128&lt;&gt;"",CONCATENATE("[",A128,"] = {wayshrines={")&amp;IF(N128&lt;&gt;"",CONCATENATE(N128,","),"")&amp;IF(O128&lt;&gt;"",CONCATENATE(O128,","),"")&amp;IF(P128&lt;&gt;"",CONCATENATE(P128,","),"")&amp;CONCATENATE("}")&amp;IF(VALUE(Q128)&gt;0,CONCATENATE(", traitsNeeded=",Q128),"")&amp;CONCATENATE(", dlcId=",T128,),"")</f>
        <v>[148] = {wayshrines={217,217,217,}, traitsNeeded=8, dlcId=0</v>
      </c>
      <c r="AO128" s="27" t="str">
        <f>IF(A128&lt;&gt;"",IF(R128&lt;&gt;"",CONCATENATE(", zoneIds={",R128),"")&amp;IF(X128&lt;&gt;"",CONCATENATE(",",X128),"")&amp;IF(AJ128&lt;&gt;"",CONCATENATE(",",AJ128),"")&amp;IF(R128&lt;&gt;"",CONCATENATE("}",""),"")&amp;IF(OR(L128="true",L128="false",L128&lt;&gt;""), CONCATENATE(", veteran=", L128), ""),"")</f>
        <v>, zoneIds={888,888}, veteran=false</v>
      </c>
      <c r="AP128" s="27" t="str">
        <f>IF(A128&lt;&gt;"",IF(J128="Trial",", isTrial=true",IF(J128="Arena",", isArena=true", IF(J128="Monster",", isMonster=true",""))) &amp; IF(M128="true", CONCATENATE(", multiTrialSet=true"), ""),"")</f>
        <v/>
      </c>
      <c r="AQ128" s="27" t="str">
        <f>IF(C128&lt;&gt;"",CONCATENATE(" --",C128," / ",B128),"")</f>
        <v xml:space="preserve"> --Way of the Arena / Weg der Arena</v>
      </c>
      <c r="AR128" s="27" t="str">
        <f>IF(A128&lt;&gt;"",IF(VALUE(Q128)&gt;0,CONCATENATE("[",A128,"] = true,        --",C128, " / ", B128), ""),"")</f>
        <v>[148] = true,        --Way of the Arena / Weg der Arena</v>
      </c>
    </row>
    <row r="129" spans="1:44" hidden="1" x14ac:dyDescent="0.25">
      <c r="A129" s="13">
        <v>155</v>
      </c>
      <c r="B129" t="s">
        <v>1763</v>
      </c>
      <c r="C129" t="s">
        <v>1765</v>
      </c>
      <c r="D129" t="s">
        <v>1764</v>
      </c>
      <c r="G129" s="3">
        <f>A129</f>
        <v>155</v>
      </c>
      <c r="J129" t="s">
        <v>2551</v>
      </c>
      <c r="L129" t="s">
        <v>101</v>
      </c>
      <c r="M129" t="s">
        <v>101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constants'!$E$2:$L$5000,8,FALSE),"")</f>
        <v>126</v>
      </c>
      <c r="S129" t="s">
        <v>43</v>
      </c>
      <c r="T129" s="24">
        <v>0</v>
      </c>
      <c r="U129" s="3" t="str">
        <f>VLOOKUP(T129,'LibSets constants'!$A$2:$B$16,2,FALSE)</f>
        <v>Included in base game</v>
      </c>
      <c r="X129" s="3">
        <f>IF(Y129&lt;&gt;"",VLOOKUP(Y129,'ESO zone constants'!$E$3:$L$5000,8,FALSE),"")</f>
        <v>931</v>
      </c>
      <c r="Y129" t="s">
        <v>56</v>
      </c>
      <c r="AB129" s="3" t="str">
        <f>IF(AC129&lt;&gt;"",VLOOKUP(AC129,'ESO zone constants'!$E$3:$L$5000,8,FALSE),"")</f>
        <v/>
      </c>
      <c r="AF129" s="3" t="str">
        <f>IF(AG129&lt;&gt;"",VLOOKUP(AG129,'ESO zone constants'!$E$3:$L$5000,8,FALSE),"")</f>
        <v/>
      </c>
      <c r="AJ129" s="32" t="str">
        <f>IF(AK129&lt;&gt;"",VLOOKUP(AK129,'ESO zone constants'!$E$3:$L$1002,6,FALSE),"")</f>
        <v/>
      </c>
      <c r="AN129" s="27" t="str">
        <f>IF(A129&lt;&gt;"",CONCATENATE("[",A129,"] = {wayshrines={")&amp;IF(N129&lt;&gt;"",CONCATENATE(N129,","),"")&amp;IF(O129&lt;&gt;"",CONCATENATE(O129,","),"")&amp;IF(P129&lt;&gt;"",CONCATENATE(P129,","),"")&amp;CONCATENATE("}")&amp;IF(VALUE(Q129)&gt;0,CONCATENATE(", traitsNeeded=",Q129),"")&amp;CONCATENATE(", dlcId=",T129,),"")</f>
        <v>[155] = {wayshrines={-1,-1,-1,}, dlcId=0</v>
      </c>
      <c r="AO129" s="27" t="str">
        <f>IF(A129&lt;&gt;"",IF(R129&lt;&gt;"",CONCATENATE(", zoneIds={",R129),"")&amp;IF(X129&lt;&gt;"",CONCATENATE(",",X129),"")&amp;IF(AJ129&lt;&gt;"",CONCATENATE(",",AJ129),"")&amp;IF(R129&lt;&gt;"",CONCATENATE("}",""),"")&amp;IF(OR(L129="true",L129="false",L129&lt;&gt;""), CONCATENATE(", veteran=", L129), ""),"")</f>
        <v>, zoneIds={126,931}, veteran=false</v>
      </c>
      <c r="AP129" s="27" t="str">
        <f>IF(A129&lt;&gt;"",IF(J129="Trial",", isTrial=true",IF(J129="Arena",", isArena=true", IF(J129="Monster",", isMonster=true",""))) &amp; IF(M129="true", CONCATENATE(", multiTrialSet=true"), ""),"")</f>
        <v/>
      </c>
      <c r="AQ129" s="27" t="str">
        <f>IF(C129&lt;&gt;"",CONCATENATE(" --",C129," / ",B129),"")</f>
        <v xml:space="preserve"> --Undaunted Bastion / Unerschrockenen-Bastion</v>
      </c>
      <c r="AR129" s="27" t="str">
        <f>IF(A129&lt;&gt;"",IF(VALUE(Q129)&gt;0,CONCATENATE("[",A129,"] = true,        --",C129, " / ", B129), ""),"")</f>
        <v/>
      </c>
    </row>
    <row r="130" spans="1:44" hidden="1" x14ac:dyDescent="0.25">
      <c r="A130" s="13">
        <v>156</v>
      </c>
      <c r="B130" t="s">
        <v>1766</v>
      </c>
      <c r="C130" t="s">
        <v>1768</v>
      </c>
      <c r="D130" t="s">
        <v>1767</v>
      </c>
      <c r="G130" s="3">
        <f>A130</f>
        <v>156</v>
      </c>
      <c r="J130" t="s">
        <v>2551</v>
      </c>
      <c r="L130" t="s">
        <v>101</v>
      </c>
      <c r="M130" t="s">
        <v>101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constants'!$E$2:$L$5000,8,FALSE),"")</f>
        <v>148</v>
      </c>
      <c r="S130" t="s">
        <v>60</v>
      </c>
      <c r="T130" s="24">
        <v>0</v>
      </c>
      <c r="U130" s="3" t="str">
        <f>VLOOKUP(T130,'LibSets constants'!$A$2:$B$16,2,FALSE)</f>
        <v>Included in base game</v>
      </c>
      <c r="X130" s="3" t="str">
        <f>IF(Y130&lt;&gt;"",VLOOKUP(Y130,'ESO zone constants'!$E$3:$L$5000,8,FALSE),"")</f>
        <v/>
      </c>
      <c r="AB130" s="3" t="str">
        <f>IF(AC130&lt;&gt;"",VLOOKUP(AC130,'ESO zone constants'!$E$3:$L$5000,8,FALSE),"")</f>
        <v/>
      </c>
      <c r="AF130" s="3" t="str">
        <f>IF(AG130&lt;&gt;"",VLOOKUP(AG130,'ESO zone constants'!$E$3:$L$5000,8,FALSE),"")</f>
        <v/>
      </c>
      <c r="AJ130" s="29" t="str">
        <f>IF(AK130&lt;&gt;"",VLOOKUP(AK130,'ESO zone constants'!$E$3:$L$1002,6,FALSE),"")</f>
        <v/>
      </c>
      <c r="AN130" s="27" t="str">
        <f>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dlcId=",T130,),"")</f>
        <v>[156] = {wayshrines={-1,-1,-1,}, dlcId=0</v>
      </c>
      <c r="AO130" s="27" t="str">
        <f>IF(A130&lt;&gt;"",IF(R130&lt;&gt;"",CONCATENATE(", zoneIds={",R130),"")&amp;IF(X130&lt;&gt;"",CONCATENATE(",",X130),"")&amp;IF(AJ130&lt;&gt;"",CONCATENATE(",",AJ130),"")&amp;IF(R130&lt;&gt;"",CONCATENATE("}",""),"")&amp;IF(OR(L130="true",L130="false",L130&lt;&gt;""), CONCATENATE(", veteran=", L130), ""),"")</f>
        <v>, zoneIds={148}, veteran=false</v>
      </c>
      <c r="AP130" s="27" t="str">
        <f>IF(A130&lt;&gt;"",IF(J130="Trial",", isTrial=true",IF(J130="Arena",", isArena=true", IF(J130="Monster",", isMonster=true",""))) &amp; IF(M130="true", CONCATENATE(", multiTrialSet=true"), ""),"")</f>
        <v/>
      </c>
      <c r="AQ130" s="27" t="str">
        <f>IF(C130&lt;&gt;"",CONCATENATE(" --",C130," / ",B130),"")</f>
        <v xml:space="preserve"> --Undaunted Infiltrator / Unerschrockener Infiltrator</v>
      </c>
      <c r="AR130" s="27" t="str">
        <f>IF(A130&lt;&gt;"",IF(VALUE(Q130)&gt;0,CONCATENATE("[",A130,"] = true,        --",C130, " / ", B130), ""),"")</f>
        <v/>
      </c>
    </row>
    <row r="131" spans="1:44" hidden="1" x14ac:dyDescent="0.25">
      <c r="A131" s="13">
        <v>157</v>
      </c>
      <c r="B131" t="s">
        <v>1769</v>
      </c>
      <c r="C131" t="s">
        <v>1771</v>
      </c>
      <c r="D131" t="s">
        <v>1770</v>
      </c>
      <c r="G131" s="3">
        <f>A131</f>
        <v>157</v>
      </c>
      <c r="J131" t="s">
        <v>2551</v>
      </c>
      <c r="L131" t="s">
        <v>101</v>
      </c>
      <c r="M131" t="s">
        <v>101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constants'!$E$2:$L$5000,8,FALSE),"")</f>
        <v>38</v>
      </c>
      <c r="S131" t="s">
        <v>57</v>
      </c>
      <c r="T131" s="24">
        <v>0</v>
      </c>
      <c r="U131" s="3" t="str">
        <f>VLOOKUP(T131,'LibSets constants'!$A$2:$B$16,2,FALSE)</f>
        <v>Included in base game</v>
      </c>
      <c r="X131" s="3" t="str">
        <f>IF(Y131&lt;&gt;"",VLOOKUP(Y131,'ESO zone constants'!$E$3:$L$5000,8,FALSE),"")</f>
        <v/>
      </c>
      <c r="AB131" s="3" t="str">
        <f>IF(AC131&lt;&gt;"",VLOOKUP(AC131,'ESO zone constants'!$E$3:$L$5000,8,FALSE),"")</f>
        <v/>
      </c>
      <c r="AF131" s="3" t="str">
        <f>IF(AG131&lt;&gt;"",VLOOKUP(AG131,'ESO zone constants'!$E$3:$L$5000,8,FALSE),"")</f>
        <v/>
      </c>
      <c r="AJ131" s="32" t="str">
        <f>IF(AK131&lt;&gt;"",VLOOKUP(AK131,'ESO zone constants'!$E$3:$L$1002,6,FALSE),"")</f>
        <v/>
      </c>
      <c r="AN131" s="27" t="str">
        <f>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dlcId=",T131,),"")</f>
        <v>[157] = {wayshrines={-1,-1,-1,}, dlcId=0</v>
      </c>
      <c r="AO131" s="27" t="str">
        <f>IF(A131&lt;&gt;"",IF(R131&lt;&gt;"",CONCATENATE(", zoneIds={",R131),"")&amp;IF(X131&lt;&gt;"",CONCATENATE(",",X131),"")&amp;IF(AJ131&lt;&gt;"",CONCATENATE(",",AJ131),"")&amp;IF(R131&lt;&gt;"",CONCATENATE("}",""),"")&amp;IF(OR(L131="true",L131="false",L131&lt;&gt;""), CONCATENATE(", veteran=", L131), ""),"")</f>
        <v>, zoneIds={38}, veteran=false</v>
      </c>
      <c r="AP131" s="27" t="str">
        <f>IF(A131&lt;&gt;"",IF(J131="Trial",", isTrial=true",IF(J131="Arena",", isArena=true", IF(J131="Monster",", isMonster=true",""))) &amp; IF(M131="true", CONCATENATE(", multiTrialSet=true"), ""),"")</f>
        <v/>
      </c>
      <c r="AQ131" s="27" t="str">
        <f>IF(C131&lt;&gt;"",CONCATENATE(" --",C131," / ",B131),"")</f>
        <v xml:space="preserve"> --Undaunted Unweaver / Unerschrockener Entflechter</v>
      </c>
      <c r="AR131" s="27" t="str">
        <f>IF(A131&lt;&gt;"",IF(VALUE(Q131)&gt;0,CONCATENATE("[",A131,"] = true,        --",C131, " / ", B131), ""),"")</f>
        <v/>
      </c>
    </row>
    <row r="132" spans="1:44" hidden="1" x14ac:dyDescent="0.25">
      <c r="A132" s="13">
        <v>158</v>
      </c>
      <c r="B132" t="s">
        <v>1772</v>
      </c>
      <c r="C132" t="s">
        <v>1774</v>
      </c>
      <c r="D132" t="s">
        <v>1773</v>
      </c>
      <c r="G132" s="3">
        <f>A132</f>
        <v>158</v>
      </c>
      <c r="J132" t="s">
        <v>2551</v>
      </c>
      <c r="L132" t="s">
        <v>101</v>
      </c>
      <c r="M132" t="s">
        <v>101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constants'!$E$2:$L$5000,8,FALSE),"")</f>
        <v>176</v>
      </c>
      <c r="S132" t="s">
        <v>50</v>
      </c>
      <c r="T132" s="24">
        <v>0</v>
      </c>
      <c r="U132" s="3" t="str">
        <f>VLOOKUP(T132,'LibSets constants'!$A$2:$B$16,2,FALSE)</f>
        <v>Included in base game</v>
      </c>
      <c r="X132" s="3">
        <f>IF(Y132&lt;&gt;"",VLOOKUP(Y132,'ESO zone constants'!$E$3:$L$5000,8,FALSE),"")</f>
        <v>681</v>
      </c>
      <c r="Y132" t="s">
        <v>71</v>
      </c>
      <c r="AB132" s="3" t="str">
        <f>IF(AC132&lt;&gt;"",VLOOKUP(AC132,'ESO zone constants'!$E$3:$L$5000,8,FALSE),"")</f>
        <v/>
      </c>
      <c r="AF132" s="3" t="str">
        <f>IF(AG132&lt;&gt;"",VLOOKUP(AG132,'ESO zone constants'!$E$3:$L$5000,8,FALSE),"")</f>
        <v/>
      </c>
      <c r="AJ132" s="29" t="str">
        <f>IF(AK132&lt;&gt;"",VLOOKUP(AK132,'ESO zone constants'!$E$3:$L$1002,6,FALSE),"")</f>
        <v/>
      </c>
      <c r="AN132" s="27" t="str">
        <f>IF(A132&lt;&gt;"",CONCATENATE("[",A132,"] = {wayshrines={")&amp;IF(N132&lt;&gt;"",CONCATENATE(N132,","),"")&amp;IF(O132&lt;&gt;"",CONCATENATE(O132,","),"")&amp;IF(P132&lt;&gt;"",CONCATENATE(P132,","),"")&amp;CONCATENATE("}")&amp;IF(VALUE(Q132)&gt;0,CONCATENATE(", traitsNeeded=",Q132),"")&amp;CONCATENATE(", dlcId=",T132,),"")</f>
        <v>[158] = {wayshrines={-1,-1,-1,}, dlcId=0</v>
      </c>
      <c r="AO132" s="27" t="str">
        <f>IF(A132&lt;&gt;"",IF(R132&lt;&gt;"",CONCATENATE(", zoneIds={",R132),"")&amp;IF(X132&lt;&gt;"",CONCATENATE(",",X132),"")&amp;IF(AJ132&lt;&gt;"",CONCATENATE(",",AJ132),"")&amp;IF(R132&lt;&gt;"",CONCATENATE("}",""),"")&amp;IF(OR(L132="true",L132="false",L132&lt;&gt;""), CONCATENATE(", veteran=", L132), ""),"")</f>
        <v>, zoneIds={176,681}, veteran=false</v>
      </c>
      <c r="AP132" s="27" t="str">
        <f>IF(A132&lt;&gt;"",IF(J132="Trial",", isTrial=true",IF(J132="Arena",", isArena=true", IF(J132="Monster",", isMonster=true",""))) &amp; IF(M132="true", CONCATENATE(", multiTrialSet=true"), ""),"")</f>
        <v/>
      </c>
      <c r="AQ132" s="27" t="str">
        <f>IF(C132&lt;&gt;"",CONCATENATE(" --",C132," / ",B132),"")</f>
        <v xml:space="preserve"> --Embershield / Glutschild</v>
      </c>
      <c r="AR132" s="27" t="str">
        <f>IF(A132&lt;&gt;"",IF(VALUE(Q132)&gt;0,CONCATENATE("[",A132,"] = true,        --",C132, " / ", B132), ""),"")</f>
        <v/>
      </c>
    </row>
    <row r="133" spans="1:44" hidden="1" x14ac:dyDescent="0.25">
      <c r="A133" s="13">
        <v>159</v>
      </c>
      <c r="B133" t="s">
        <v>1775</v>
      </c>
      <c r="C133" t="s">
        <v>1777</v>
      </c>
      <c r="D133" t="s">
        <v>1776</v>
      </c>
      <c r="G133" s="3">
        <f>A133</f>
        <v>159</v>
      </c>
      <c r="J133" t="s">
        <v>2551</v>
      </c>
      <c r="L133" t="s">
        <v>101</v>
      </c>
      <c r="M133" t="s">
        <v>101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constants'!$E$2:$L$5000,8,FALSE),"")</f>
        <v>176</v>
      </c>
      <c r="S133" t="s">
        <v>50</v>
      </c>
      <c r="T133" s="24">
        <v>0</v>
      </c>
      <c r="U133" s="3" t="str">
        <f>VLOOKUP(T133,'LibSets constants'!$A$2:$B$16,2,FALSE)</f>
        <v>Included in base game</v>
      </c>
      <c r="X133" s="3">
        <f>IF(Y133&lt;&gt;"",VLOOKUP(Y133,'ESO zone constants'!$E$3:$L$5000,8,FALSE),"")</f>
        <v>681</v>
      </c>
      <c r="Y133" t="s">
        <v>71</v>
      </c>
      <c r="AB133" s="3" t="str">
        <f>IF(AC133&lt;&gt;"",VLOOKUP(AC133,'ESO zone constants'!$E$3:$L$5000,8,FALSE),"")</f>
        <v/>
      </c>
      <c r="AF133" s="3" t="str">
        <f>IF(AG133&lt;&gt;"",VLOOKUP(AG133,'ESO zone constants'!$E$3:$L$5000,8,FALSE),"")</f>
        <v/>
      </c>
      <c r="AJ133" s="29" t="str">
        <f>IF(AK133&lt;&gt;"",VLOOKUP(AK133,'ESO zone constants'!$E$3:$L$1002,6,FALSE),"")</f>
        <v/>
      </c>
      <c r="AN133" s="27" t="str">
        <f>IF(A133&lt;&gt;"",CONCATENATE("[",A133,"] = {wayshrines={")&amp;IF(N133&lt;&gt;"",CONCATENATE(N133,","),"")&amp;IF(O133&lt;&gt;"",CONCATENATE(O133,","),"")&amp;IF(P133&lt;&gt;"",CONCATENATE(P133,","),"")&amp;CONCATENATE("}")&amp;IF(VALUE(Q133)&gt;0,CONCATENATE(", traitsNeeded=",Q133),"")&amp;CONCATENATE(", dlcId=",T133,),"")</f>
        <v>[159] = {wayshrines={-1,-1,-1,}, dlcId=0</v>
      </c>
      <c r="AO133" s="27" t="str">
        <f>IF(A133&lt;&gt;"",IF(R133&lt;&gt;"",CONCATENATE(", zoneIds={",R133),"")&amp;IF(X133&lt;&gt;"",CONCATENATE(",",X133),"")&amp;IF(AJ133&lt;&gt;"",CONCATENATE(",",AJ133),"")&amp;IF(R133&lt;&gt;"",CONCATENATE("}",""),"")&amp;IF(OR(L133="true",L133="false",L133&lt;&gt;""), CONCATENATE(", veteran=", L133), ""),"")</f>
        <v>, zoneIds={176,681}, veteran=false</v>
      </c>
      <c r="AP133" s="27" t="str">
        <f>IF(A133&lt;&gt;"",IF(J133="Trial",", isTrial=true",IF(J133="Arena",", isArena=true", IF(J133="Monster",", isMonster=true",""))) &amp; IF(M133="true", CONCATENATE(", multiTrialSet=true"), ""),"")</f>
        <v/>
      </c>
      <c r="AQ133" s="27" t="str">
        <f>IF(C133&lt;&gt;"",CONCATENATE(" --",C133," / ",B133),"")</f>
        <v xml:space="preserve"> --Sunderflame / Trennflamme</v>
      </c>
      <c r="AR133" s="27" t="str">
        <f>IF(A133&lt;&gt;"",IF(VALUE(Q133)&gt;0,CONCATENATE("[",A133,"] = true,        --",C133, " / ", B133), ""),"")</f>
        <v/>
      </c>
    </row>
    <row r="134" spans="1:44" hidden="1" x14ac:dyDescent="0.25">
      <c r="A134" s="13">
        <v>160</v>
      </c>
      <c r="B134" t="s">
        <v>1778</v>
      </c>
      <c r="C134" t="s">
        <v>1780</v>
      </c>
      <c r="D134" t="s">
        <v>1779</v>
      </c>
      <c r="G134" s="3">
        <f>A134</f>
        <v>160</v>
      </c>
      <c r="J134" t="s">
        <v>2551</v>
      </c>
      <c r="L134" t="s">
        <v>101</v>
      </c>
      <c r="M134" t="s">
        <v>101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constants'!$E$2:$L$5000,8,FALSE),"")</f>
        <v>176</v>
      </c>
      <c r="S134" t="s">
        <v>50</v>
      </c>
      <c r="T134" s="24">
        <v>0</v>
      </c>
      <c r="U134" s="3" t="str">
        <f>VLOOKUP(T134,'LibSets constants'!$A$2:$B$16,2,FALSE)</f>
        <v>Included in base game</v>
      </c>
      <c r="X134" s="3">
        <f>IF(Y134&lt;&gt;"",VLOOKUP(Y134,'ESO zone constants'!$E$3:$L$5000,8,FALSE),"")</f>
        <v>681</v>
      </c>
      <c r="Y134" t="s">
        <v>71</v>
      </c>
      <c r="AB134" s="3" t="str">
        <f>IF(AC134&lt;&gt;"",VLOOKUP(AC134,'ESO zone constants'!$E$3:$L$5000,8,FALSE),"")</f>
        <v/>
      </c>
      <c r="AF134" s="3" t="str">
        <f>IF(AG134&lt;&gt;"",VLOOKUP(AG134,'ESO zone constants'!$E$3:$L$5000,8,FALSE),"")</f>
        <v/>
      </c>
      <c r="AJ134" s="29" t="str">
        <f>IF(AK134&lt;&gt;"",VLOOKUP(AK134,'ESO zone constants'!$E$3:$L$5000,8,FALSE),"")</f>
        <v/>
      </c>
      <c r="AN134" s="27" t="str">
        <f>IF(A134&lt;&gt;"",CONCATENATE("[",A134,"] = {wayshrines={")&amp;IF(N134&lt;&gt;"",CONCATENATE(N134,","),"")&amp;IF(O134&lt;&gt;"",CONCATENATE(O134,","),"")&amp;IF(P134&lt;&gt;"",CONCATENATE(P134,","),"")&amp;CONCATENATE("}")&amp;IF(VALUE(Q134)&gt;0,CONCATENATE(", traitsNeeded=",Q134),"")&amp;CONCATENATE(", dlcId=",T134,),"")</f>
        <v>[160] = {wayshrines={-1,-1,-1,}, dlcId=0</v>
      </c>
      <c r="AO134" s="27" t="str">
        <f>IF(A134&lt;&gt;"",IF(R134&lt;&gt;"",CONCATENATE(", zoneIds={",R134),"")&amp;IF(X134&lt;&gt;"",CONCATENATE(",",X134),"")&amp;IF(AJ134&lt;&gt;"",CONCATENATE(",",AJ134),"")&amp;IF(R134&lt;&gt;"",CONCATENATE("}",""),"")&amp;IF(OR(L134="true",L134="false",L134&lt;&gt;""), CONCATENATE(", veteran=", L134), ""),"")</f>
        <v>, zoneIds={176,681}, veteran=false</v>
      </c>
      <c r="AP134" s="27" t="str">
        <f>IF(A134&lt;&gt;"",IF(J134="Trial",", isTrial=true",IF(J134="Arena",", isArena=true", IF(J134="Monster",", isMonster=true",""))) &amp; IF(M134="true", CONCATENATE(", multiTrialSet=true"), ""),"")</f>
        <v/>
      </c>
      <c r="AQ134" s="27" t="str">
        <f>IF(C134&lt;&gt;"",CONCATENATE(" --",C134," / ",B134),"")</f>
        <v xml:space="preserve"> --Burning Spellweave / Branntzauberweber</v>
      </c>
      <c r="AR134" s="27" t="str">
        <f>IF(A134&lt;&gt;"",IF(VALUE(Q134)&gt;0,CONCATENATE("[",A134,"] = true,        --",C134, " / ", B134), ""),"")</f>
        <v/>
      </c>
    </row>
    <row r="135" spans="1:44" x14ac:dyDescent="0.25">
      <c r="A135" s="5">
        <v>161</v>
      </c>
      <c r="B135" t="s">
        <v>1781</v>
      </c>
      <c r="C135" t="s">
        <v>1783</v>
      </c>
      <c r="D135" t="s">
        <v>1782</v>
      </c>
      <c r="G135" s="3">
        <f>A135</f>
        <v>161</v>
      </c>
      <c r="J135" t="str">
        <f t="array" ref="J135">IF(VALUE(Q135)&gt;0,"Crafted",IF(OR(EXACT(A135,'LibSets constants'!#REF!)),"Monster",IF(OR(EXACT(A135,'LibSets constants'!#REF!)),"Trial",IF(OR(EXACT(A135,'LibSets constants'!#REF!)),"Arena",IF(OR(EXACT(A135,'LibSets constants'!#REF!)),"Overland","")))))</f>
        <v>Crafted</v>
      </c>
      <c r="L135" t="s">
        <v>101</v>
      </c>
      <c r="M135" t="s">
        <v>101</v>
      </c>
      <c r="N135">
        <v>234</v>
      </c>
      <c r="O135">
        <v>234</v>
      </c>
      <c r="P135">
        <v>234</v>
      </c>
      <c r="Q135">
        <v>9</v>
      </c>
      <c r="R135" s="3">
        <f>IF(S135&lt;&gt;"",VLOOKUP(S135,'ESO zone constants'!$E$2:$L$5000,8,FALSE),"")</f>
        <v>888</v>
      </c>
      <c r="S135" t="str">
        <f>VLOOKUP(N135,'ESO wayshrine node constants'!$A$2:$E$10002,5,FALSE)</f>
        <v>Craglorn</v>
      </c>
      <c r="T135" s="24">
        <v>0</v>
      </c>
      <c r="U135" s="3" t="str">
        <f>VLOOKUP(T135,'LibSets constants'!$A$2:$B$16,2,FALSE)</f>
        <v>Included in base game</v>
      </c>
      <c r="V135" s="20" t="s">
        <v>2587</v>
      </c>
      <c r="W135" t="s">
        <v>4285</v>
      </c>
      <c r="X135" s="3">
        <f>IF(Y135&lt;&gt;"",VLOOKUP(Y135,'ESO zone constants'!$E$3:$L$5000,8,FALSE),"")</f>
        <v>888</v>
      </c>
      <c r="Y135" t="str">
        <f>VLOOKUP(O135,'ESO wayshrine node constants'!$A$2:$E$10002,5,FALSE)</f>
        <v>Craglorn</v>
      </c>
      <c r="Z135" s="20" t="s">
        <v>2587</v>
      </c>
      <c r="AA135" t="s">
        <v>4285</v>
      </c>
      <c r="AB135" s="3">
        <f>IF(AC135&lt;&gt;"",VLOOKUP(AC135,'ESO zone constants'!$E$3:$L$5000,8,FALSE),"")</f>
        <v>888</v>
      </c>
      <c r="AC135" t="str">
        <f>VLOOKUP(P135,'ESO wayshrine node constants'!$A$2:$E$10002,5,FALSE)</f>
        <v>Craglorn</v>
      </c>
      <c r="AD135" s="20" t="s">
        <v>2587</v>
      </c>
      <c r="AE135" t="s">
        <v>4285</v>
      </c>
      <c r="AF135" s="3" t="str">
        <f>IF(AG135&lt;&gt;"",VLOOKUP(AG135,'ESO zone constants'!$E$3:$L$5000,8,FALSE),"")</f>
        <v/>
      </c>
      <c r="AH135" s="20" t="s">
        <v>2587</v>
      </c>
      <c r="AI135" t="s">
        <v>4285</v>
      </c>
      <c r="AJ135" s="29" t="str">
        <f>IF(AK135&lt;&gt;"",VLOOKUP(AK135,'ESO zone constants'!$E$3:$L$1002,6,FALSE),"")</f>
        <v/>
      </c>
      <c r="AL135" s="20" t="s">
        <v>2587</v>
      </c>
      <c r="AM135" t="s">
        <v>4285</v>
      </c>
      <c r="AN135" s="27" t="str">
        <f>IF(A135&lt;&gt;"",CONCATENATE("[",A135,"] = {wayshrines={")&amp;IF(N135&lt;&gt;"",CONCATENATE(N135,","),"")&amp;IF(O135&lt;&gt;"",CONCATENATE(O135,","),"")&amp;IF(P135&lt;&gt;"",CONCATENATE(P135,","),"")&amp;CONCATENATE("}")&amp;IF(VALUE(Q135)&gt;0,CONCATENATE(", traitsNeeded=",Q135),"")&amp;CONCATENATE(", dlcId=",T135,),"")</f>
        <v>[161] = {wayshrines={234,234,234,}, traitsNeeded=9, dlcId=0</v>
      </c>
      <c r="AO135" s="27" t="str">
        <f>IF(A135&lt;&gt;"",IF(R135&lt;&gt;"",CONCATENATE(", zoneIds={",R135),"")&amp;IF(X135&lt;&gt;"",CONCATENATE(",",X135),"")&amp;IF(AJ135&lt;&gt;"",CONCATENATE(",",AJ135),"")&amp;IF(R135&lt;&gt;"",CONCATENATE("}",""),"")&amp;IF(OR(L135="true",L135="false",L135&lt;&gt;""), CONCATENATE(", veteran=", L135), ""),"")</f>
        <v>, zoneIds={888,888}, veteran=false</v>
      </c>
      <c r="AP135" s="27" t="str">
        <f>IF(A135&lt;&gt;"",IF(J135="Trial",", isTrial=true",IF(J135="Arena",", isArena=true", IF(J135="Monster",", isMonster=true",""))) &amp; IF(M135="true", CONCATENATE(", multiTrialSet=true"), ""),"")</f>
        <v/>
      </c>
      <c r="AQ135" s="27" t="str">
        <f>IF(C135&lt;&gt;"",CONCATENATE(" --",C135," / ",B135),"")</f>
        <v xml:space="preserve"> --Twice-Born Star / Doppelstern</v>
      </c>
      <c r="AR135" s="27" t="str">
        <f>IF(A135&lt;&gt;"",IF(VALUE(Q135)&gt;0,CONCATENATE("[",A135,"] = true,        --",C135, " / ", B135), ""),"")</f>
        <v>[161] = true,        --Twice-Born Star / Doppelstern</v>
      </c>
    </row>
    <row r="136" spans="1:44" hidden="1" x14ac:dyDescent="0.25">
      <c r="A136" s="5">
        <v>162</v>
      </c>
      <c r="B136" t="s">
        <v>1784</v>
      </c>
      <c r="C136" t="s">
        <v>24</v>
      </c>
      <c r="D136" t="s">
        <v>1785</v>
      </c>
      <c r="G136" s="3">
        <f>A136</f>
        <v>162</v>
      </c>
      <c r="J136" t="s">
        <v>2552</v>
      </c>
      <c r="K136">
        <v>2</v>
      </c>
      <c r="L136" t="s">
        <v>2463</v>
      </c>
      <c r="M136" t="s">
        <v>101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constants'!$E$2:$L$5000,8,FALSE),"")</f>
        <v>934</v>
      </c>
      <c r="S136" t="s">
        <v>63</v>
      </c>
      <c r="T136" s="24">
        <v>0</v>
      </c>
      <c r="U136" s="3" t="str">
        <f>VLOOKUP(T136,'LibSets constants'!$A$2:$B$16,2,FALSE)</f>
        <v>Included in base game</v>
      </c>
      <c r="V136" t="s">
        <v>2574</v>
      </c>
      <c r="X136" s="3" t="str">
        <f>IF(Y136&lt;&gt;"",VLOOKUP(Y136,'ESO zone constants'!$E$3:$L$5000,8,FALSE),"")</f>
        <v/>
      </c>
      <c r="AB136" s="3" t="str">
        <f>IF(AC136&lt;&gt;"",VLOOKUP(AC136,'ESO zone constants'!$E$3:$L$5000,8,FALSE),"")</f>
        <v/>
      </c>
      <c r="AF136" s="3" t="str">
        <f>IF(AG136&lt;&gt;"",VLOOKUP(AG136,'ESO zone constants'!$E$3:$L$5000,8,FALSE),"")</f>
        <v/>
      </c>
      <c r="AJ136" s="33" t="str">
        <f>IF(AK136&lt;&gt;"",VLOOKUP(AK136,'ESO zone constants'!$E$3:$L$1002,6,FALSE),"")</f>
        <v/>
      </c>
      <c r="AN136" s="27" t="str">
        <f>IF(A136&lt;&gt;"",CONCATENATE("[",A136,"] = {wayshrines={")&amp;IF(N136&lt;&gt;"",CONCATENATE(N136,","),"")&amp;IF(O136&lt;&gt;"",CONCATENATE(O136,","),"")&amp;IF(P136&lt;&gt;"",CONCATENATE(P136,","),"")&amp;CONCATENATE("}")&amp;IF(VALUE(Q136)&gt;0,CONCATENATE(", traitsNeeded=",Q136),"")&amp;CONCATENATE(", dlcId=",T136,),"")</f>
        <v>[162] = {wayshrines={-1,-1,-1,}, dlcId=0</v>
      </c>
      <c r="AO136" s="27" t="str">
        <f>IF(A136&lt;&gt;"",IF(R136&lt;&gt;"",CONCATENATE(", zoneIds={",R136),"")&amp;IF(X136&lt;&gt;"",CONCATENATE(",",X136),"")&amp;IF(AJ136&lt;&gt;"",CONCATENATE(",",AJ136),"")&amp;IF(R136&lt;&gt;"",CONCATENATE("}",""),"")&amp;IF(OR(L136="true",L136="false",L136&lt;&gt;""), CONCATENATE(", veteran=", L136), ""),"")</f>
        <v>, zoneIds={934}, veteran={EQUIP_TYPE_HEAD=true, EQUIP_TYPE_SHOULDERS=false}</v>
      </c>
      <c r="AP136" s="27" t="str">
        <f>IF(A136&lt;&gt;"",IF(J136="Trial",", isTrial=true",IF(J136="Arena",", isArena=true", IF(J136="Monster",", isMonster=true",""))) &amp; IF(M136="true", CONCATENATE(", multiTrialSet=true"), ""),"")</f>
        <v>, isMonster=true</v>
      </c>
      <c r="AQ136" s="27" t="str">
        <f>IF(C136&lt;&gt;"",CONCATENATE(" --",C136," / ",B136),"")</f>
        <v xml:space="preserve"> --Spawn of Mephala / Mephalas Brut</v>
      </c>
      <c r="AR136" s="27" t="str">
        <f>IF(A136&lt;&gt;"",IF(VALUE(Q136)&gt;0,CONCATENATE("[",A136,"] = true,        --",C136, " / ", B136), ""),"")</f>
        <v/>
      </c>
    </row>
    <row r="137" spans="1:44" hidden="1" x14ac:dyDescent="0.25">
      <c r="A137" s="5">
        <v>163</v>
      </c>
      <c r="B137" t="s">
        <v>1786</v>
      </c>
      <c r="C137" t="s">
        <v>1</v>
      </c>
      <c r="D137" t="s">
        <v>1787</v>
      </c>
      <c r="G137" s="3">
        <f>A137</f>
        <v>163</v>
      </c>
      <c r="J137" t="s">
        <v>2552</v>
      </c>
      <c r="K137">
        <v>2</v>
      </c>
      <c r="L137" t="s">
        <v>2463</v>
      </c>
      <c r="M137" t="s">
        <v>101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constants'!$E$2:$L$5000,8,FALSE),"")</f>
        <v>936</v>
      </c>
      <c r="S137" t="s">
        <v>42</v>
      </c>
      <c r="T137" s="24">
        <v>0</v>
      </c>
      <c r="U137" s="3" t="str">
        <f>VLOOKUP(T137,'LibSets constants'!$A$2:$B$16,2,FALSE)</f>
        <v>Included in base game</v>
      </c>
      <c r="V137" t="s">
        <v>2554</v>
      </c>
      <c r="X137" s="3" t="str">
        <f>IF(Y137&lt;&gt;"",VLOOKUP(Y137,'ESO zone constants'!$E$3:$L$5000,8,FALSE),"")</f>
        <v/>
      </c>
      <c r="AB137" s="3" t="str">
        <f>IF(AC137&lt;&gt;"",VLOOKUP(AC137,'ESO zone constants'!$E$3:$L$5000,8,FALSE),"")</f>
        <v/>
      </c>
      <c r="AF137" s="3" t="str">
        <f>IF(AG137&lt;&gt;"",VLOOKUP(AG137,'ESO zone constants'!$E$3:$L$5000,8,FALSE),"")</f>
        <v/>
      </c>
      <c r="AJ137" s="29" t="str">
        <f>IF(AK137&lt;&gt;"",VLOOKUP(AK137,'ESO zone constants'!$E$3:$L$5000,8,FALSE),"")</f>
        <v/>
      </c>
      <c r="AN137" s="27" t="str">
        <f>IF(A137&lt;&gt;"",CONCATENATE("[",A137,"] = {wayshrines={")&amp;IF(N137&lt;&gt;"",CONCATENATE(N137,","),"")&amp;IF(O137&lt;&gt;"",CONCATENATE(O137,","),"")&amp;IF(P137&lt;&gt;"",CONCATENATE(P137,","),"")&amp;CONCATENATE("}")&amp;IF(VALUE(Q137)&gt;0,CONCATENATE(", traitsNeeded=",Q137),"")&amp;CONCATENATE(", dlcId=",T137,),"")</f>
        <v>[163] = {wayshrines={-1,-1,-1,}, dlcId=0</v>
      </c>
      <c r="AO137" s="27" t="str">
        <f>IF(A137&lt;&gt;"",IF(R137&lt;&gt;"",CONCATENATE(", zoneIds={",R137),"")&amp;IF(X137&lt;&gt;"",CONCATENATE(",",X137),"")&amp;IF(AJ137&lt;&gt;"",CONCATENATE(",",AJ137),"")&amp;IF(R137&lt;&gt;"",CONCATENATE("}",""),"")&amp;IF(OR(L137="true",L137="false",L137&lt;&gt;""), CONCATENATE(", veteran=", L137), ""),"")</f>
        <v>, zoneIds={936}, veteran={EQUIP_TYPE_HEAD=true, EQUIP_TYPE_SHOULDERS=false}</v>
      </c>
      <c r="AP137" s="27" t="str">
        <f>IF(A137&lt;&gt;"",IF(J137="Trial",", isTrial=true",IF(J137="Arena",", isArena=true", IF(J137="Monster",", isMonster=true",""))) &amp; IF(M137="true", CONCATENATE(", multiTrialSet=true"), ""),"")</f>
        <v>, isMonster=true</v>
      </c>
      <c r="AQ137" s="27" t="str">
        <f>IF(C137&lt;&gt;"",CONCATENATE(" --",C137," / ",B137),"")</f>
        <v xml:space="preserve"> --Blood Spawn / Blutbrut</v>
      </c>
      <c r="AR137" s="27" t="str">
        <f>IF(A137&lt;&gt;"",IF(VALUE(Q137)&gt;0,CONCATENATE("[",A137,"] = true,        --",C137, " / ", B137), ""),"")</f>
        <v/>
      </c>
    </row>
    <row r="138" spans="1:44" hidden="1" x14ac:dyDescent="0.25">
      <c r="A138" s="5">
        <v>164</v>
      </c>
      <c r="B138" t="s">
        <v>1788</v>
      </c>
      <c r="C138" t="s">
        <v>11</v>
      </c>
      <c r="D138" t="s">
        <v>1789</v>
      </c>
      <c r="G138" s="3">
        <f>A138</f>
        <v>164</v>
      </c>
      <c r="J138" t="s">
        <v>2552</v>
      </c>
      <c r="K138">
        <v>3</v>
      </c>
      <c r="L138" t="s">
        <v>2463</v>
      </c>
      <c r="M138" t="s">
        <v>101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constants'!$E$2:$L$5000,8,FALSE),"")</f>
        <v>678</v>
      </c>
      <c r="S138" t="s">
        <v>52</v>
      </c>
      <c r="T138" s="24">
        <v>1</v>
      </c>
      <c r="U138" s="3" t="str">
        <f>VLOOKUP(T138,'LibSets constants'!$A$2:$B$16,2,FALSE)</f>
        <v>Imperial City</v>
      </c>
      <c r="V138" t="s">
        <v>2564</v>
      </c>
      <c r="X138" s="3" t="str">
        <f>IF(Y138&lt;&gt;"",VLOOKUP(Y138,'ESO zone constants'!$E$3:$L$5000,8,FALSE),"")</f>
        <v/>
      </c>
      <c r="AB138" s="3" t="str">
        <f>IF(AC138&lt;&gt;"",VLOOKUP(AC138,'ESO zone constants'!$E$3:$L$5000,8,FALSE),"")</f>
        <v/>
      </c>
      <c r="AF138" s="3" t="str">
        <f>IF(AG138&lt;&gt;"",VLOOKUP(AG138,'ESO zone constants'!$E$3:$L$5000,8,FALSE),"")</f>
        <v/>
      </c>
      <c r="AJ138" s="33" t="str">
        <f>IF(AK138&lt;&gt;"",VLOOKUP(AK138,'ESO zone constants'!$E$3:$L$1002,6,FALSE),"")</f>
        <v/>
      </c>
      <c r="AN138" s="27" t="str">
        <f>IF(A138&lt;&gt;"",CONCATENATE("[",A138,"] = {wayshrines={")&amp;IF(N138&lt;&gt;"",CONCATENATE(N138,","),"")&amp;IF(O138&lt;&gt;"",CONCATENATE(O138,","),"")&amp;IF(P138&lt;&gt;"",CONCATENATE(P138,","),"")&amp;CONCATENATE("}")&amp;IF(VALUE(Q138)&gt;0,CONCATENATE(", traitsNeeded=",Q138),"")&amp;CONCATENATE(", dlcId=",T138,),"")</f>
        <v>[164] = {wayshrines={-1,-1,-1,}, dlcId=1</v>
      </c>
      <c r="AO138" s="27" t="str">
        <f>IF(A138&lt;&gt;"",IF(R138&lt;&gt;"",CONCATENATE(", zoneIds={",R138),"")&amp;IF(X138&lt;&gt;"",CONCATENATE(",",X138),"")&amp;IF(AJ138&lt;&gt;"",CONCATENATE(",",AJ138),"")&amp;IF(R138&lt;&gt;"",CONCATENATE("}",""),"")&amp;IF(OR(L138="true",L138="false",L138&lt;&gt;""), CONCATENATE(", veteran=", L138), ""),"")</f>
        <v>, zoneIds={678}, veteran={EQUIP_TYPE_HEAD=true, EQUIP_TYPE_SHOULDERS=false}</v>
      </c>
      <c r="AP138" s="27" t="str">
        <f>IF(A138&lt;&gt;"",IF(J138="Trial",", isTrial=true",IF(J138="Arena",", isArena=true", IF(J138="Monster",", isMonster=true",""))) &amp; IF(M138="true", CONCATENATE(", multiTrialSet=true"), ""),"")</f>
        <v>, isMonster=true</v>
      </c>
      <c r="AQ138" s="27" t="str">
        <f>IF(C138&lt;&gt;"",CONCATENATE(" --",C138," / ",B138),"")</f>
        <v xml:space="preserve"> --Lord Warden / Hochwärter</v>
      </c>
      <c r="AR138" s="27" t="str">
        <f>IF(A138&lt;&gt;"",IF(VALUE(Q138)&gt;0,CONCATENATE("[",A138,"] = true,        --",C138, " / ", B138), ""),"")</f>
        <v/>
      </c>
    </row>
    <row r="139" spans="1:44" hidden="1" x14ac:dyDescent="0.25">
      <c r="A139" s="5">
        <v>165</v>
      </c>
      <c r="B139" t="s">
        <v>1790</v>
      </c>
      <c r="C139" t="s">
        <v>18</v>
      </c>
      <c r="D139" t="s">
        <v>1791</v>
      </c>
      <c r="G139" s="3">
        <f>A139</f>
        <v>165</v>
      </c>
      <c r="J139" t="s">
        <v>2552</v>
      </c>
      <c r="K139">
        <v>2</v>
      </c>
      <c r="L139" t="s">
        <v>2463</v>
      </c>
      <c r="M139" t="s">
        <v>101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constants'!$E$2:$L$5000,8,FALSE),"")</f>
        <v>933</v>
      </c>
      <c r="S139" t="s">
        <v>58</v>
      </c>
      <c r="T139" s="24">
        <v>0</v>
      </c>
      <c r="U139" s="3" t="str">
        <f>VLOOKUP(T139,'LibSets constants'!$A$2:$B$16,2,FALSE)</f>
        <v>Included in base game</v>
      </c>
      <c r="V139" t="s">
        <v>2571</v>
      </c>
      <c r="X139" s="3" t="str">
        <f>IF(Y139&lt;&gt;"",VLOOKUP(Y139,'ESO zone constants'!$E$3:$L$5000,8,FALSE),"")</f>
        <v/>
      </c>
      <c r="AB139" s="3" t="str">
        <f>IF(AC139&lt;&gt;"",VLOOKUP(AC139,'ESO zone constants'!$E$3:$L$5000,8,FALSE),"")</f>
        <v/>
      </c>
      <c r="AF139" s="3" t="str">
        <f>IF(AG139&lt;&gt;"",VLOOKUP(AG139,'ESO zone constants'!$E$3:$L$5000,8,FALSE),"")</f>
        <v/>
      </c>
      <c r="AJ139" s="33" t="str">
        <f>IF(AK139&lt;&gt;"",VLOOKUP(AK139,'ESO zone constants'!$E$3:$L$1002,6,FALSE),"")</f>
        <v/>
      </c>
      <c r="AN139" s="27" t="str">
        <f>IF(A139&lt;&gt;"",CONCATENATE("[",A139,"] = {wayshrines={")&amp;IF(N139&lt;&gt;"",CONCATENATE(N139,","),"")&amp;IF(O139&lt;&gt;"",CONCATENATE(O139,","),"")&amp;IF(P139&lt;&gt;"",CONCATENATE(P139,","),"")&amp;CONCATENATE("}")&amp;IF(VALUE(Q139)&gt;0,CONCATENATE(", traitsNeeded=",Q139),"")&amp;CONCATENATE(", dlcId=",T139,),"")</f>
        <v>[165] = {wayshrines={-1,-1,-1,}, dlcId=0</v>
      </c>
      <c r="AO139" s="27" t="str">
        <f>IF(A139&lt;&gt;"",IF(R139&lt;&gt;"",CONCATENATE(", zoneIds={",R139),"")&amp;IF(X139&lt;&gt;"",CONCATENATE(",",X139),"")&amp;IF(AJ139&lt;&gt;"",CONCATENATE(",",AJ139),"")&amp;IF(R139&lt;&gt;"",CONCATENATE("}",""),"")&amp;IF(OR(L139="true",L139="false",L139&lt;&gt;""), CONCATENATE(", veteran=", L139), ""),"")</f>
        <v>, zoneIds={933}, veteran={EQUIP_TYPE_HEAD=true, EQUIP_TYPE_SHOULDERS=false}</v>
      </c>
      <c r="AP139" s="27" t="str">
        <f>IF(A139&lt;&gt;"",IF(J139="Trial",", isTrial=true",IF(J139="Arena",", isArena=true", IF(J139="Monster",", isMonster=true",""))) &amp; IF(M139="true", CONCATENATE(", multiTrialSet=true"), ""),"")</f>
        <v>, isMonster=true</v>
      </c>
      <c r="AQ139" s="27" t="str">
        <f>IF(C139&lt;&gt;"",CONCATENATE(" --",C139," / ",B139),"")</f>
        <v xml:space="preserve"> --Scourge Harvester / Geißelernter</v>
      </c>
      <c r="AR139" s="27" t="str">
        <f>IF(A139&lt;&gt;"",IF(VALUE(Q139)&gt;0,CONCATENATE("[",A139,"] = true,        --",C139, " / ", B139), ""),"")</f>
        <v/>
      </c>
    </row>
    <row r="140" spans="1:44" hidden="1" x14ac:dyDescent="0.25">
      <c r="A140" s="5">
        <v>166</v>
      </c>
      <c r="B140" t="s">
        <v>1792</v>
      </c>
      <c r="C140" t="s">
        <v>5</v>
      </c>
      <c r="D140" t="s">
        <v>1793</v>
      </c>
      <c r="G140" s="3">
        <f>A140</f>
        <v>166</v>
      </c>
      <c r="J140" t="s">
        <v>2552</v>
      </c>
      <c r="K140">
        <v>2</v>
      </c>
      <c r="L140" t="s">
        <v>2463</v>
      </c>
      <c r="M140" t="s">
        <v>101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constants'!$E$2:$L$5000,8,FALSE),"")</f>
        <v>930</v>
      </c>
      <c r="S140" t="s">
        <v>46</v>
      </c>
      <c r="T140" s="24">
        <v>0</v>
      </c>
      <c r="U140" s="3" t="str">
        <f>VLOOKUP(T140,'LibSets constants'!$A$2:$B$16,2,FALSE)</f>
        <v>Included in base game</v>
      </c>
      <c r="V140" t="s">
        <v>2558</v>
      </c>
      <c r="X140" s="3" t="str">
        <f>IF(Y140&lt;&gt;"",VLOOKUP(Y140,'ESO zone constants'!$E$3:$L$5000,8,FALSE),"")</f>
        <v/>
      </c>
      <c r="AB140" s="3" t="str">
        <f>IF(AC140&lt;&gt;"",VLOOKUP(AC140,'ESO zone constants'!$E$3:$L$5000,8,FALSE),"")</f>
        <v/>
      </c>
      <c r="AF140" s="3" t="str">
        <f>IF(AG140&lt;&gt;"",VLOOKUP(AG140,'ESO zone constants'!$E$3:$L$5000,8,FALSE),"")</f>
        <v/>
      </c>
      <c r="AJ140" s="33" t="str">
        <f>IF(AK140&lt;&gt;"",VLOOKUP(AK140,'ESO zone constants'!$E$3:$L$1002,6,FALSE),"")</f>
        <v/>
      </c>
      <c r="AN140" s="27" t="str">
        <f>IF(A140&lt;&gt;"",CONCATENATE("[",A140,"] = {wayshrines={")&amp;IF(N140&lt;&gt;"",CONCATENATE(N140,","),"")&amp;IF(O140&lt;&gt;"",CONCATENATE(O140,","),"")&amp;IF(P140&lt;&gt;"",CONCATENATE(P140,","),"")&amp;CONCATENATE("}")&amp;IF(VALUE(Q140)&gt;0,CONCATENATE(", traitsNeeded=",Q140),"")&amp;CONCATENATE(", dlcId=",T140,),"")</f>
        <v>[166] = {wayshrines={-1,-1,-1,}, dlcId=0</v>
      </c>
      <c r="AO140" s="27" t="str">
        <f>IF(A140&lt;&gt;"",IF(R140&lt;&gt;"",CONCATENATE(", zoneIds={",R140),"")&amp;IF(X140&lt;&gt;"",CONCATENATE(",",X140),"")&amp;IF(AJ140&lt;&gt;"",CONCATENATE(",",AJ140),"")&amp;IF(R140&lt;&gt;"",CONCATENATE("}",""),"")&amp;IF(OR(L140="true",L140="false",L140&lt;&gt;""), CONCATENATE(", veteran=", L140), ""),"")</f>
        <v>, zoneIds={930}, veteran={EQUIP_TYPE_HEAD=true, EQUIP_TYPE_SHOULDERS=false}</v>
      </c>
      <c r="AP140" s="27" t="str">
        <f>IF(A140&lt;&gt;"",IF(J140="Trial",", isTrial=true",IF(J140="Arena",", isArena=true", IF(J140="Monster",", isMonster=true",""))) &amp; IF(M140="true", CONCATENATE(", multiTrialSet=true"), ""),"")</f>
        <v>, isMonster=true</v>
      </c>
      <c r="AQ140" s="27" t="str">
        <f>IF(C140&lt;&gt;"",CONCATENATE(" --",C140," / ",B140),"")</f>
        <v xml:space="preserve"> --Engine Guardian / Maschinenwächter</v>
      </c>
      <c r="AR140" s="27" t="str">
        <f>IF(A140&lt;&gt;"",IF(VALUE(Q140)&gt;0,CONCATENATE("[",A140,"] = true,        --",C140, " / ", B140), ""),"")</f>
        <v/>
      </c>
    </row>
    <row r="141" spans="1:44" hidden="1" x14ac:dyDescent="0.25">
      <c r="A141" s="5">
        <v>167</v>
      </c>
      <c r="B141" t="s">
        <v>1794</v>
      </c>
      <c r="C141" t="s">
        <v>16</v>
      </c>
      <c r="D141" t="s">
        <v>1795</v>
      </c>
      <c r="G141" s="3">
        <f>A141</f>
        <v>167</v>
      </c>
      <c r="J141" t="s">
        <v>2552</v>
      </c>
      <c r="K141">
        <v>2</v>
      </c>
      <c r="L141" t="s">
        <v>2463</v>
      </c>
      <c r="M141" t="s">
        <v>101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constants'!$E$2:$L$5000,8,FALSE),"")</f>
        <v>931</v>
      </c>
      <c r="S141" t="s">
        <v>56</v>
      </c>
      <c r="T141" s="24">
        <v>0</v>
      </c>
      <c r="U141" s="3" t="str">
        <f>VLOOKUP(T141,'LibSets constants'!$A$2:$B$16,2,FALSE)</f>
        <v>Included in base game</v>
      </c>
      <c r="V141" t="s">
        <v>2569</v>
      </c>
      <c r="X141" s="3" t="str">
        <f>IF(Y141&lt;&gt;"",VLOOKUP(Y141,'ESO zone constants'!$E$3:$L$5000,8,FALSE),"")</f>
        <v/>
      </c>
      <c r="AB141" s="3" t="str">
        <f>IF(AC141&lt;&gt;"",VLOOKUP(AC141,'ESO zone constants'!$E$3:$L$5000,8,FALSE),"")</f>
        <v/>
      </c>
      <c r="AF141" s="3" t="str">
        <f>IF(AG141&lt;&gt;"",VLOOKUP(AG141,'ESO zone constants'!$E$3:$L$5000,8,FALSE),"")</f>
        <v/>
      </c>
      <c r="AJ141" s="33" t="str">
        <f>IF(AK141&lt;&gt;"",VLOOKUP(AK141,'ESO zone constants'!$E$3:$L$1002,6,FALSE),"")</f>
        <v/>
      </c>
      <c r="AN141" s="27" t="str">
        <f>IF(A141&lt;&gt;"",CONCATENATE("[",A141,"] = {wayshrines={")&amp;IF(N141&lt;&gt;"",CONCATENATE(N141,","),"")&amp;IF(O141&lt;&gt;"",CONCATENATE(O141,","),"")&amp;IF(P141&lt;&gt;"",CONCATENATE(P141,","),"")&amp;CONCATENATE("}")&amp;IF(VALUE(Q141)&gt;0,CONCATENATE(", traitsNeeded=",Q141),"")&amp;CONCATENATE(", dlcId=",T141,),"")</f>
        <v>[167] = {wayshrines={-1,-1,-1,}, dlcId=0</v>
      </c>
      <c r="AO141" s="27" t="str">
        <f>IF(A141&lt;&gt;"",IF(R141&lt;&gt;"",CONCATENATE(", zoneIds={",R141),"")&amp;IF(X141&lt;&gt;"",CONCATENATE(",",X141),"")&amp;IF(AJ141&lt;&gt;"",CONCATENATE(",",AJ141),"")&amp;IF(R141&lt;&gt;"",CONCATENATE("}",""),"")&amp;IF(OR(L141="true",L141="false",L141&lt;&gt;""), CONCATENATE(", veteran=", L141), ""),"")</f>
        <v>, zoneIds={931}, veteran={EQUIP_TYPE_HEAD=true, EQUIP_TYPE_SHOULDERS=false}</v>
      </c>
      <c r="AP141" s="27" t="str">
        <f>IF(A141&lt;&gt;"",IF(J141="Trial",", isTrial=true",IF(J141="Arena",", isArena=true", IF(J141="Monster",", isMonster=true",""))) &amp; IF(M141="true", CONCATENATE(", multiTrialSet=true"), ""),"")</f>
        <v>, isMonster=true</v>
      </c>
      <c r="AQ141" s="27" t="str">
        <f>IF(C141&lt;&gt;"",CONCATENATE(" --",C141," / ",B141),"")</f>
        <v xml:space="preserve"> --Nightflame / Nachtflamme</v>
      </c>
      <c r="AR141" s="27" t="str">
        <f>IF(A141&lt;&gt;"",IF(VALUE(Q141)&gt;0,CONCATENATE("[",A141,"] = true,        --",C141, " / ", B141), ""),"")</f>
        <v/>
      </c>
    </row>
    <row r="142" spans="1:44" hidden="1" x14ac:dyDescent="0.25">
      <c r="A142" s="5">
        <v>168</v>
      </c>
      <c r="B142" t="s">
        <v>15</v>
      </c>
      <c r="C142" t="s">
        <v>15</v>
      </c>
      <c r="D142" t="s">
        <v>1796</v>
      </c>
      <c r="G142" s="3">
        <f>A142</f>
        <v>168</v>
      </c>
      <c r="J142" t="s">
        <v>2552</v>
      </c>
      <c r="K142">
        <v>1</v>
      </c>
      <c r="L142" t="s">
        <v>2463</v>
      </c>
      <c r="M142" t="s">
        <v>101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constants'!$E$2:$L$5000,8,FALSE),"")</f>
        <v>932</v>
      </c>
      <c r="S142" t="s">
        <v>55</v>
      </c>
      <c r="T142" s="24">
        <v>0</v>
      </c>
      <c r="U142" s="3" t="str">
        <f>VLOOKUP(T142,'LibSets constants'!$A$2:$B$16,2,FALSE)</f>
        <v>Included in base game</v>
      </c>
      <c r="V142" t="s">
        <v>2568</v>
      </c>
      <c r="X142" s="3" t="str">
        <f>IF(Y142&lt;&gt;"",VLOOKUP(Y142,'ESO zone constants'!$E$3:$L$5000,8,FALSE),"")</f>
        <v/>
      </c>
      <c r="AB142" s="3" t="str">
        <f>IF(AC142&lt;&gt;"",VLOOKUP(AC142,'ESO zone constants'!$E$3:$L$5000,8,FALSE),"")</f>
        <v/>
      </c>
      <c r="AF142" s="3" t="str">
        <f>IF(AG142&lt;&gt;"",VLOOKUP(AG142,'ESO zone constants'!$E$3:$L$5000,8,FALSE),"")</f>
        <v/>
      </c>
      <c r="AJ142" s="28" t="str">
        <f>IF(AK142&lt;&gt;"",VLOOKUP(AK142,'ESO zone constants'!$E$3:$L$1002,6,FALSE),"")</f>
        <v/>
      </c>
      <c r="AN142" s="27" t="str">
        <f>IF(A142&lt;&gt;"",CONCATENATE("[",A142,"] = {wayshrines={")&amp;IF(N142&lt;&gt;"",CONCATENATE(N142,","),"")&amp;IF(O142&lt;&gt;"",CONCATENATE(O142,","),"")&amp;IF(P142&lt;&gt;"",CONCATENATE(P142,","),"")&amp;CONCATENATE("}")&amp;IF(VALUE(Q142)&gt;0,CONCATENATE(", traitsNeeded=",Q142),"")&amp;CONCATENATE(", dlcId=",T142,),"")</f>
        <v>[168] = {wayshrines={-1,-1,-1,}, dlcId=0</v>
      </c>
      <c r="AO142" s="27" t="str">
        <f>IF(A142&lt;&gt;"",IF(R142&lt;&gt;"",CONCATENATE(", zoneIds={",R142),"")&amp;IF(X142&lt;&gt;"",CONCATENATE(",",X142),"")&amp;IF(AJ142&lt;&gt;"",CONCATENATE(",",AJ142),"")&amp;IF(R142&lt;&gt;"",CONCATENATE("}",""),"")&amp;IF(OR(L142="true",L142="false",L142&lt;&gt;""), CONCATENATE(", veteran=", L142), ""),"")</f>
        <v>, zoneIds={932}, veteran={EQUIP_TYPE_HEAD=true, EQUIP_TYPE_SHOULDERS=false}</v>
      </c>
      <c r="AP142" s="27" t="str">
        <f>IF(A142&lt;&gt;"",IF(J142="Trial",", isTrial=true",IF(J142="Arena",", isArena=true", IF(J142="Monster",", isMonster=true",""))) &amp; IF(M142="true", CONCATENATE(", multiTrialSet=true"), ""),"")</f>
        <v>, isMonster=true</v>
      </c>
      <c r="AQ142" s="27" t="str">
        <f>IF(C142&lt;&gt;"",CONCATENATE(" --",C142," / ",B142),"")</f>
        <v xml:space="preserve"> --Nerien'eth / Nerien'eth</v>
      </c>
      <c r="AR142" s="27" t="str">
        <f>IF(A142&lt;&gt;"",IF(VALUE(Q142)&gt;0,CONCATENATE("[",A142,"] = true,        --",C142, " / ", B142), ""),"")</f>
        <v/>
      </c>
    </row>
    <row r="143" spans="1:44" hidden="1" x14ac:dyDescent="0.25">
      <c r="A143" s="5">
        <v>169</v>
      </c>
      <c r="B143" t="s">
        <v>31</v>
      </c>
      <c r="C143" t="s">
        <v>31</v>
      </c>
      <c r="D143" t="s">
        <v>31</v>
      </c>
      <c r="G143" s="3">
        <f>A143</f>
        <v>169</v>
      </c>
      <c r="J143" t="s">
        <v>2552</v>
      </c>
      <c r="K143">
        <v>1</v>
      </c>
      <c r="L143" t="s">
        <v>2463</v>
      </c>
      <c r="M143" t="s">
        <v>101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constants'!$E$2:$L$5000,8,FALSE),"")</f>
        <v>681</v>
      </c>
      <c r="S143" t="s">
        <v>71</v>
      </c>
      <c r="T143" s="24">
        <v>0</v>
      </c>
      <c r="U143" s="3" t="str">
        <f>VLOOKUP(T143,'LibSets constants'!$A$2:$B$16,2,FALSE)</f>
        <v>Included in base game</v>
      </c>
      <c r="V143" t="s">
        <v>2582</v>
      </c>
      <c r="X143" s="3" t="str">
        <f>IF(Y143&lt;&gt;"",VLOOKUP(Y143,'ESO zone constants'!$E$3:$L$5000,8,FALSE),"")</f>
        <v/>
      </c>
      <c r="AB143" s="3" t="str">
        <f>IF(AC143&lt;&gt;"",VLOOKUP(AC143,'ESO zone constants'!$E$3:$L$5000,8,FALSE),"")</f>
        <v/>
      </c>
      <c r="AF143" s="3" t="str">
        <f>IF(AG143&lt;&gt;"",VLOOKUP(AG143,'ESO zone constants'!$E$3:$L$5000,8,FALSE),"")</f>
        <v/>
      </c>
      <c r="AJ143" s="28" t="str">
        <f>IF(AK143&lt;&gt;"",VLOOKUP(AK143,'ESO zone constants'!$E$3:$L$1002,6,FALSE),"")</f>
        <v/>
      </c>
      <c r="AN143" s="27" t="str">
        <f>IF(A143&lt;&gt;"",CONCATENATE("[",A143,"] = {wayshrines={")&amp;IF(N143&lt;&gt;"",CONCATENATE(N143,","),"")&amp;IF(O143&lt;&gt;"",CONCATENATE(O143,","),"")&amp;IF(P143&lt;&gt;"",CONCATENATE(P143,","),"")&amp;CONCATENATE("}")&amp;IF(VALUE(Q143)&gt;0,CONCATENATE(", traitsNeeded=",Q143),"")&amp;CONCATENATE(", dlcId=",T143,),"")</f>
        <v>[169] = {wayshrines={-1,-1,-1,}, dlcId=0</v>
      </c>
      <c r="AO143" s="27" t="str">
        <f>IF(A143&lt;&gt;"",IF(R143&lt;&gt;"",CONCATENATE(", zoneIds={",R143),"")&amp;IF(X143&lt;&gt;"",CONCATENATE(",",X143),"")&amp;IF(AJ143&lt;&gt;"",CONCATENATE(",",AJ143),"")&amp;IF(R143&lt;&gt;"",CONCATENATE("}",""),"")&amp;IF(OR(L143="true",L143="false",L143&lt;&gt;""), CONCATENATE(", veteran=", L143), ""),"")</f>
        <v>, zoneIds={681}, veteran={EQUIP_TYPE_HEAD=true, EQUIP_TYPE_SHOULDERS=false}</v>
      </c>
      <c r="AP143" s="27" t="str">
        <f>IF(A143&lt;&gt;"",IF(J143="Trial",", isTrial=true",IF(J143="Arena",", isArena=true", IF(J143="Monster",", isMonster=true",""))) &amp; IF(M143="true", CONCATENATE(", multiTrialSet=true"), ""),"")</f>
        <v>, isMonster=true</v>
      </c>
      <c r="AQ143" s="27" t="str">
        <f>IF(C143&lt;&gt;"",CONCATENATE(" --",C143," / ",B143),"")</f>
        <v xml:space="preserve"> --Valkyn Skoria / Valkyn Skoria</v>
      </c>
      <c r="AR143" s="27" t="str">
        <f>IF(A143&lt;&gt;"",IF(VALUE(Q143)&gt;0,CONCATENATE("[",A143,"] = true,        --",C143, " / ", B143), ""),"")</f>
        <v/>
      </c>
    </row>
    <row r="144" spans="1:44" hidden="1" x14ac:dyDescent="0.25">
      <c r="A144" s="5">
        <v>170</v>
      </c>
      <c r="B144" t="s">
        <v>1797</v>
      </c>
      <c r="C144" t="s">
        <v>12</v>
      </c>
      <c r="D144" t="s">
        <v>1798</v>
      </c>
      <c r="G144" s="3">
        <f>A144</f>
        <v>170</v>
      </c>
      <c r="J144" t="s">
        <v>2552</v>
      </c>
      <c r="K144">
        <v>2</v>
      </c>
      <c r="L144" t="s">
        <v>2463</v>
      </c>
      <c r="M144" t="s">
        <v>101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constants'!$E$2:$L$5000,8,FALSE),"")</f>
        <v>935</v>
      </c>
      <c r="S144" t="s">
        <v>143</v>
      </c>
      <c r="T144" s="24">
        <v>0</v>
      </c>
      <c r="U144" s="3" t="str">
        <f>VLOOKUP(T144,'LibSets constants'!$A$2:$B$16,2,FALSE)</f>
        <v>Included in base game</v>
      </c>
      <c r="V144" t="s">
        <v>2565</v>
      </c>
      <c r="X144" s="3" t="str">
        <f>IF(Y144&lt;&gt;"",VLOOKUP(Y144,'ESO zone constants'!$E$3:$L$5000,8,FALSE),"")</f>
        <v/>
      </c>
      <c r="AB144" s="3" t="str">
        <f>IF(AC144&lt;&gt;"",VLOOKUP(AC144,'ESO zone constants'!$E$3:$L$5000,8,FALSE),"")</f>
        <v/>
      </c>
      <c r="AF144" s="3" t="str">
        <f>IF(AG144&lt;&gt;"",VLOOKUP(AG144,'ESO zone constants'!$E$3:$L$5000,8,FALSE),"")</f>
        <v/>
      </c>
      <c r="AJ144" s="28" t="str">
        <f>IF(AK144&lt;&gt;"",VLOOKUP(AK144,'ESO zone constants'!$E$3:$L$1002,6,FALSE),"")</f>
        <v/>
      </c>
      <c r="AN144" s="27" t="str">
        <f>IF(A144&lt;&gt;"",CONCATENATE("[",A144,"] = {wayshrines={")&amp;IF(N144&lt;&gt;"",CONCATENATE(N144,","),"")&amp;IF(O144&lt;&gt;"",CONCATENATE(O144,","),"")&amp;IF(P144&lt;&gt;"",CONCATENATE(P144,","),"")&amp;CONCATENATE("}")&amp;IF(VALUE(Q144)&gt;0,CONCATENATE(", traitsNeeded=",Q144),"")&amp;CONCATENATE(", dlcId=",T144,),"")</f>
        <v>[170] = {wayshrines={-1,-1,-1,}, dlcId=0</v>
      </c>
      <c r="AO144" s="27" t="str">
        <f>IF(A144&lt;&gt;"",IF(R144&lt;&gt;"",CONCATENATE(", zoneIds={",R144),"")&amp;IF(X144&lt;&gt;"",CONCATENATE(",",X144),"")&amp;IF(AJ144&lt;&gt;"",CONCATENATE(",",AJ144),"")&amp;IF(R144&lt;&gt;"",CONCATENATE("}",""),"")&amp;IF(OR(L144="true",L144="false",L144&lt;&gt;""), CONCATENATE(", veteran=", L144), ""),"")</f>
        <v>, zoneIds={935}, veteran={EQUIP_TYPE_HEAD=true, EQUIP_TYPE_SHOULDERS=false}</v>
      </c>
      <c r="AP144" s="27" t="str">
        <f>IF(A144&lt;&gt;"",IF(J144="Trial",", isTrial=true",IF(J144="Arena",", isArena=true", IF(J144="Monster",", isMonster=true",""))) &amp; IF(M144="true", CONCATENATE(", multiTrialSet=true"), ""),"")</f>
        <v>, isMonster=true</v>
      </c>
      <c r="AQ144" s="27" t="str">
        <f>IF(C144&lt;&gt;"",CONCATENATE(" --",C144," / ",B144),"")</f>
        <v xml:space="preserve"> --Maw of the Infernal / Schlund des Infernalen</v>
      </c>
      <c r="AR144" s="27" t="str">
        <f>IF(A144&lt;&gt;"",IF(VALUE(Q144)&gt;0,CONCATENATE("[",A144,"] = true,        --",C144, " / ", B144), ""),"")</f>
        <v/>
      </c>
    </row>
    <row r="145" spans="1:44" hidden="1" x14ac:dyDescent="0.25">
      <c r="A145" s="13">
        <v>171</v>
      </c>
      <c r="B145" t="s">
        <v>1799</v>
      </c>
      <c r="C145" t="s">
        <v>1801</v>
      </c>
      <c r="D145" t="s">
        <v>1800</v>
      </c>
      <c r="G145" s="3">
        <f>A145</f>
        <v>171</v>
      </c>
      <c r="I145" t="s">
        <v>4283</v>
      </c>
      <c r="J145" t="s">
        <v>2550</v>
      </c>
      <c r="L145" t="s">
        <v>101</v>
      </c>
      <c r="M145" t="s">
        <v>102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constants'!$E$2:$L$5000,8,FALSE),"")</f>
        <v>636</v>
      </c>
      <c r="S145" t="s">
        <v>490</v>
      </c>
      <c r="T145" s="24">
        <v>0</v>
      </c>
      <c r="U145" s="3" t="str">
        <f>VLOOKUP(T145,'LibSets constants'!$A$2:$B$16,2,FALSE)</f>
        <v>Included in base game</v>
      </c>
      <c r="X145" s="3">
        <f>IF(Y145&lt;&gt;"",VLOOKUP(Y145,'ESO zone constants'!$E$3:$L$5000,8,FALSE),"")</f>
        <v>639</v>
      </c>
      <c r="Y145" t="s">
        <v>493</v>
      </c>
      <c r="AB145" s="3">
        <f>IF(AC145&lt;&gt;"",VLOOKUP(AC145,'ESO zone constants'!$E$3:$L$5000,8,FALSE),"")</f>
        <v>638</v>
      </c>
      <c r="AC145" t="s">
        <v>492</v>
      </c>
      <c r="AF145" s="3" t="str">
        <f>IF(AG145&lt;&gt;"",VLOOKUP(AG145,'ESO zone constants'!$E$3:$L$5000,8,FALSE),"")</f>
        <v/>
      </c>
      <c r="AJ145" s="3" t="str">
        <f>IF(AK145&lt;&gt;"",VLOOKUP(AK145,'ESO zone constants'!$E$3:$L$5000,8,FALSE),"")</f>
        <v/>
      </c>
      <c r="AN145" s="27" t="str">
        <f>IF(A145&lt;&gt;"",CONCATENATE("[",A145,"] = {wayshrines={")&amp;IF(N145&lt;&gt;"",CONCATENATE(N145,","),"")&amp;IF(O145&lt;&gt;"",CONCATENATE(O145,","),"")&amp;IF(P145&lt;&gt;"",CONCATENATE(P145,","),"")&amp;CONCATENATE("}")&amp;IF(VALUE(Q145)&gt;0,CONCATENATE(", traitsNeeded=",Q145),"")&amp;CONCATENATE(", dlcId=",T145,),"")</f>
        <v>[171] = {wayshrines={-1,-1,-1,}, dlcId=0</v>
      </c>
      <c r="AO145" s="27" t="str">
        <f>IF(A145&lt;&gt;"",IF(R145&lt;&gt;"",CONCATENATE(", zoneIds={",R145),"")&amp;IF(X145&lt;&gt;"",CONCATENATE(",",X145),"")&amp;IF(AJ145&lt;&gt;"",CONCATENATE(",",AJ145),"")&amp;IF(R145&lt;&gt;"",CONCATENATE("}",""),"")&amp;IF(OR(L145="true",L145="false",L145&lt;&gt;""), CONCATENATE(", veteran=", L145), ""),"")</f>
        <v>, zoneIds={636,639}, veteran=false</v>
      </c>
      <c r="AP145" s="27" t="str">
        <f>IF(A145&lt;&gt;"",IF(J145="Trial",", isTrial=true",IF(J145="Arena",", isArena=true", IF(J145="Monster",", isMonster=true",""))) &amp; IF(M145="true", CONCATENATE(", multiTrialSet=true"), ""),"")</f>
        <v>, isTrial=true, multiTrialSet=true</v>
      </c>
      <c r="AQ145" s="27" t="str">
        <f>IF(C145&lt;&gt;"",CONCATENATE(" --",C145," / ",B145),"")</f>
        <v xml:space="preserve"> --Eternal Warrior / Ewiger Krieger</v>
      </c>
      <c r="AR145" s="27" t="str">
        <f>IF(A145&lt;&gt;"",IF(VALUE(Q145)&gt;0,CONCATENATE("[",A145,"] = true,        --",C145, " / ", B145), ""),"")</f>
        <v/>
      </c>
    </row>
    <row r="146" spans="1:44" hidden="1" x14ac:dyDescent="0.25">
      <c r="A146" s="13">
        <v>172</v>
      </c>
      <c r="B146" t="s">
        <v>1802</v>
      </c>
      <c r="C146" t="s">
        <v>1804</v>
      </c>
      <c r="D146" t="s">
        <v>1803</v>
      </c>
      <c r="G146" s="3">
        <f>A146</f>
        <v>172</v>
      </c>
      <c r="I146" t="s">
        <v>4283</v>
      </c>
      <c r="J146" t="s">
        <v>2550</v>
      </c>
      <c r="L146" t="s">
        <v>101</v>
      </c>
      <c r="M146" t="s">
        <v>102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constants'!$E$2:$L$5000,8,FALSE),"")</f>
        <v>636</v>
      </c>
      <c r="S146" t="s">
        <v>490</v>
      </c>
      <c r="T146" s="24">
        <v>0</v>
      </c>
      <c r="U146" s="3" t="str">
        <f>VLOOKUP(T146,'LibSets constants'!$A$2:$B$16,2,FALSE)</f>
        <v>Included in base game</v>
      </c>
      <c r="X146" s="3">
        <f>IF(Y146&lt;&gt;"",VLOOKUP(Y146,'ESO zone constants'!$E$3:$L$5000,8,FALSE),"")</f>
        <v>639</v>
      </c>
      <c r="Y146" t="s">
        <v>493</v>
      </c>
      <c r="AB146" s="3">
        <f>IF(AC146&lt;&gt;"",VLOOKUP(AC146,'ESO zone constants'!$E$3:$L$5000,8,FALSE),"")</f>
        <v>638</v>
      </c>
      <c r="AC146" t="s">
        <v>492</v>
      </c>
      <c r="AF146" s="3" t="str">
        <f>IF(AG146&lt;&gt;"",VLOOKUP(AG146,'ESO zone constants'!$E$3:$L$5000,8,FALSE),"")</f>
        <v/>
      </c>
      <c r="AJ146" s="3" t="str">
        <f>IF(AK146&lt;&gt;"",VLOOKUP(AK146,'ESO zone constants'!$E$3:$L$5000,8,FALSE),"")</f>
        <v/>
      </c>
      <c r="AN146" s="27" t="str">
        <f>IF(A146&lt;&gt;"",CONCATENATE("[",A146,"] = {wayshrines={")&amp;IF(N146&lt;&gt;"",CONCATENATE(N146,","),"")&amp;IF(O146&lt;&gt;"",CONCATENATE(O146,","),"")&amp;IF(P146&lt;&gt;"",CONCATENATE(P146,","),"")&amp;CONCATENATE("}")&amp;IF(VALUE(Q146)&gt;0,CONCATENATE(", traitsNeeded=",Q146),"")&amp;CONCATENATE(", dlcId=",T146,),"")</f>
        <v>[172] = {wayshrines={-1,-1,-1,}, dlcId=0</v>
      </c>
      <c r="AO146" s="27" t="str">
        <f>IF(A146&lt;&gt;"",IF(R146&lt;&gt;"",CONCATENATE(", zoneIds={",R146),"")&amp;IF(X146&lt;&gt;"",CONCATENATE(",",X146),"")&amp;IF(AJ146&lt;&gt;"",CONCATENATE(",",AJ146),"")&amp;IF(R146&lt;&gt;"",CONCATENATE("}",""),"")&amp;IF(OR(L146="true",L146="false",L146&lt;&gt;""), CONCATENATE(", veteran=", L146), ""),"")</f>
        <v>, zoneIds={636,639}, veteran=false</v>
      </c>
      <c r="AP146" s="27" t="str">
        <f>IF(A146&lt;&gt;"",IF(J146="Trial",", isTrial=true",IF(J146="Arena",", isArena=true", IF(J146="Monster",", isMonster=true",""))) &amp; IF(M146="true", CONCATENATE(", multiTrialSet=true"), ""),"")</f>
        <v>, isTrial=true, multiTrialSet=true</v>
      </c>
      <c r="AQ146" s="27" t="str">
        <f>IF(C146&lt;&gt;"",CONCATENATE(" --",C146," / ",B146),"")</f>
        <v xml:space="preserve"> --Infallible Mage / Unfehlbare Magierin</v>
      </c>
      <c r="AR146" s="27" t="str">
        <f>IF(A146&lt;&gt;"",IF(VALUE(Q146)&gt;0,CONCATENATE("[",A146,"] = true,        --",C146, " / ", B146), ""),"")</f>
        <v/>
      </c>
    </row>
    <row r="147" spans="1:44" hidden="1" x14ac:dyDescent="0.25">
      <c r="A147" s="13">
        <v>173</v>
      </c>
      <c r="B147" t="s">
        <v>1805</v>
      </c>
      <c r="C147" t="s">
        <v>1807</v>
      </c>
      <c r="D147" t="s">
        <v>1806</v>
      </c>
      <c r="G147" s="3">
        <f>A147</f>
        <v>173</v>
      </c>
      <c r="I147" t="s">
        <v>4283</v>
      </c>
      <c r="J147" t="s">
        <v>2550</v>
      </c>
      <c r="L147" t="s">
        <v>101</v>
      </c>
      <c r="M147" t="s">
        <v>102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constants'!$E$2:$L$5000,8,FALSE),"")</f>
        <v>636</v>
      </c>
      <c r="S147" t="s">
        <v>490</v>
      </c>
      <c r="T147" s="24">
        <v>0</v>
      </c>
      <c r="U147" s="3" t="str">
        <f>VLOOKUP(T147,'LibSets constants'!$A$2:$B$16,2,FALSE)</f>
        <v>Included in base game</v>
      </c>
      <c r="X147" s="3">
        <f>IF(Y147&lt;&gt;"",VLOOKUP(Y147,'ESO zone constants'!$E$3:$L$5000,8,FALSE),"")</f>
        <v>639</v>
      </c>
      <c r="Y147" t="s">
        <v>493</v>
      </c>
      <c r="AB147" s="3">
        <f>IF(AC147&lt;&gt;"",VLOOKUP(AC147,'ESO zone constants'!$E$3:$L$5000,8,FALSE),"")</f>
        <v>638</v>
      </c>
      <c r="AC147" t="s">
        <v>492</v>
      </c>
      <c r="AF147" s="3" t="str">
        <f>IF(AG147&lt;&gt;"",VLOOKUP(AG147,'ESO zone constants'!$E$3:$L$5000,8,FALSE),"")</f>
        <v/>
      </c>
      <c r="AJ147" s="3" t="str">
        <f>IF(AK147&lt;&gt;"",VLOOKUP(AK147,'ESO zone constants'!$E$3:$L$5000,8,FALSE),"")</f>
        <v/>
      </c>
      <c r="AN147" s="27" t="str">
        <f>IF(A147&lt;&gt;"",CONCATENATE("[",A147,"] = {wayshrines={")&amp;IF(N147&lt;&gt;"",CONCATENATE(N147,","),"")&amp;IF(O147&lt;&gt;"",CONCATENATE(O147,","),"")&amp;IF(P147&lt;&gt;"",CONCATENATE(P147,","),"")&amp;CONCATENATE("}")&amp;IF(VALUE(Q147)&gt;0,CONCATENATE(", traitsNeeded=",Q147),"")&amp;CONCATENATE(", dlcId=",T147,),"")</f>
        <v>[173] = {wayshrines={-1,-1,-1,}, dlcId=0</v>
      </c>
      <c r="AO147" s="27" t="str">
        <f>IF(A147&lt;&gt;"",IF(R147&lt;&gt;"",CONCATENATE(", zoneIds={",R147),"")&amp;IF(X147&lt;&gt;"",CONCATENATE(",",X147),"")&amp;IF(AJ147&lt;&gt;"",CONCATENATE(",",AJ147),"")&amp;IF(R147&lt;&gt;"",CONCATENATE("}",""),"")&amp;IF(OR(L147="true",L147="false",L147&lt;&gt;""), CONCATENATE(", veteran=", L147), ""),"")</f>
        <v>, zoneIds={636,639}, veteran=false</v>
      </c>
      <c r="AP147" s="27" t="str">
        <f>IF(A147&lt;&gt;"",IF(J147="Trial",", isTrial=true",IF(J147="Arena",", isArena=true", IF(J147="Monster",", isMonster=true",""))) &amp; IF(M147="true", CONCATENATE(", multiTrialSet=true"), ""),"")</f>
        <v>, isTrial=true, multiTrialSet=true</v>
      </c>
      <c r="AQ147" s="27" t="str">
        <f>IF(C147&lt;&gt;"",CONCATENATE(" --",C147," / ",B147),"")</f>
        <v xml:space="preserve"> --Vicious Serpent / Boshafte Schlange</v>
      </c>
      <c r="AR147" s="27" t="str">
        <f>IF(A147&lt;&gt;"",IF(VALUE(Q147)&gt;0,CONCATENATE("[",A147,"] = true,        --",C147, " / ", B147), ""),"")</f>
        <v/>
      </c>
    </row>
    <row r="148" spans="1:44" x14ac:dyDescent="0.25">
      <c r="A148" s="5">
        <v>176</v>
      </c>
      <c r="B148" t="s">
        <v>1808</v>
      </c>
      <c r="C148" t="s">
        <v>1810</v>
      </c>
      <c r="D148" t="s">
        <v>1809</v>
      </c>
      <c r="G148" s="3">
        <f>A148</f>
        <v>176</v>
      </c>
      <c r="J148" t="str">
        <f t="array" ref="J148">IF(VALUE(Q148)&gt;0,"Crafted",IF(OR(EXACT(A148,'LibSets constants'!#REF!)),"Monster",IF(OR(EXACT(A148,'LibSets constants'!#REF!)),"Trial",IF(OR(EXACT(A148,'LibSets constants'!#REF!)),"Arena",IF(OR(EXACT(A148,'LibSets constants'!#REF!)),"Overland","")))))</f>
        <v>Crafted</v>
      </c>
      <c r="L148" t="s">
        <v>101</v>
      </c>
      <c r="M148" t="s">
        <v>101</v>
      </c>
      <c r="N148">
        <v>199</v>
      </c>
      <c r="O148">
        <v>201</v>
      </c>
      <c r="P148">
        <v>203</v>
      </c>
      <c r="Q148">
        <v>7</v>
      </c>
      <c r="R148" s="3">
        <f>IF(S148&lt;&gt;"",VLOOKUP(S148,'ESO zone constants'!$E$2:$L$5000,8,FALSE),"")</f>
        <v>584</v>
      </c>
      <c r="S148" t="str">
        <f>VLOOKUP(N148,'ESO wayshrine node constants'!$A$2:$E$10002,5,FALSE)</f>
        <v>Imperial City</v>
      </c>
      <c r="T148" s="24">
        <v>1</v>
      </c>
      <c r="U148" s="3" t="str">
        <f>VLOOKUP(T148,'LibSets constants'!$A$2:$B$16,2,FALSE)</f>
        <v>Imperial City</v>
      </c>
      <c r="V148" s="20" t="s">
        <v>2587</v>
      </c>
      <c r="W148" t="s">
        <v>4285</v>
      </c>
      <c r="X148" s="3">
        <f>IF(Y148&lt;&gt;"",VLOOKUP(Y148,'ESO zone constants'!$E$3:$L$5000,8,FALSE),"")</f>
        <v>584</v>
      </c>
      <c r="Y148" t="str">
        <f>VLOOKUP(O148,'ESO wayshrine node constants'!$A$2:$E$10002,5,FALSE)</f>
        <v>Imperial City</v>
      </c>
      <c r="Z148" s="20" t="s">
        <v>2587</v>
      </c>
      <c r="AA148" t="s">
        <v>4285</v>
      </c>
      <c r="AB148" s="3">
        <f>IF(AC148&lt;&gt;"",VLOOKUP(AC148,'ESO zone constants'!$E$3:$L$5000,8,FALSE),"")</f>
        <v>584</v>
      </c>
      <c r="AC148" t="str">
        <f>VLOOKUP(P148,'ESO wayshrine node constants'!$A$2:$E$10002,5,FALSE)</f>
        <v>Imperial City</v>
      </c>
      <c r="AD148" s="20" t="s">
        <v>2587</v>
      </c>
      <c r="AE148" t="s">
        <v>4285</v>
      </c>
      <c r="AF148" s="3" t="str">
        <f>IF(AG148&lt;&gt;"",VLOOKUP(AG148,'ESO zone constants'!$E$3:$L$5000,8,FALSE),"")</f>
        <v/>
      </c>
      <c r="AH148" s="20" t="s">
        <v>2587</v>
      </c>
      <c r="AI148" t="s">
        <v>4285</v>
      </c>
      <c r="AJ148" s="3" t="str">
        <f>IF(AK148&lt;&gt;"",VLOOKUP(AK148,'ESO zone constants'!$E$3:$L$1002,6,FALSE),"")</f>
        <v/>
      </c>
      <c r="AL148" s="20" t="s">
        <v>2587</v>
      </c>
      <c r="AM148" t="s">
        <v>4285</v>
      </c>
      <c r="AN148" s="27" t="str">
        <f>IF(A148&lt;&gt;"",CONCATENATE("[",A148,"] = {wayshrines={")&amp;IF(N148&lt;&gt;"",CONCATENATE(N148,","),"")&amp;IF(O148&lt;&gt;"",CONCATENATE(O148,","),"")&amp;IF(P148&lt;&gt;"",CONCATENATE(P148,","),"")&amp;CONCATENATE("}")&amp;IF(VALUE(Q148)&gt;0,CONCATENATE(", traitsNeeded=",Q148),"")&amp;CONCATENATE(", dlcId=",T148,),"")</f>
        <v>[176] = {wayshrines={199,201,203,}, traitsNeeded=7, dlcId=1</v>
      </c>
      <c r="AO148" s="27" t="str">
        <f>IF(A148&lt;&gt;"",IF(R148&lt;&gt;"",CONCATENATE(", zoneIds={",R148),"")&amp;IF(X148&lt;&gt;"",CONCATENATE(",",X148),"")&amp;IF(AJ148&lt;&gt;"",CONCATENATE(",",AJ148),"")&amp;IF(R148&lt;&gt;"",CONCATENATE("}",""),"")&amp;IF(OR(L148="true",L148="false",L148&lt;&gt;""), CONCATENATE(", veteran=", L148), ""),"")</f>
        <v>, zoneIds={584,584}, veteran=false</v>
      </c>
      <c r="AP148" s="27" t="str">
        <f>IF(A148&lt;&gt;"",IF(J148="Trial",", isTrial=true",IF(J148="Arena",", isArena=true", IF(J148="Monster",", isMonster=true",""))) &amp; IF(M148="true", CONCATENATE(", multiTrialSet=true"), ""),"")</f>
        <v/>
      </c>
      <c r="AQ148" s="27" t="str">
        <f>IF(C148&lt;&gt;"",CONCATENATE(" --",C148," / ",B148),"")</f>
        <v xml:space="preserve"> --Noble's Conquest / Adelssieg</v>
      </c>
      <c r="AR148" s="27" t="str">
        <f>IF(A148&lt;&gt;"",IF(VALUE(Q148)&gt;0,CONCATENATE("[",A148,"] = true,        --",C148, " / ", B148), ""),"")</f>
        <v>[176] = true,        --Noble's Conquest / Adelssieg</v>
      </c>
    </row>
    <row r="149" spans="1:44" x14ac:dyDescent="0.25">
      <c r="A149" s="5">
        <v>177</v>
      </c>
      <c r="B149" t="s">
        <v>1811</v>
      </c>
      <c r="C149" t="s">
        <v>1813</v>
      </c>
      <c r="D149" t="s">
        <v>1812</v>
      </c>
      <c r="G149" s="3">
        <f>A149</f>
        <v>177</v>
      </c>
      <c r="J149" t="str">
        <f t="array" ref="J149">IF(VALUE(Q149)&gt;0,"Crafted",IF(OR(EXACT(A149,'LibSets constants'!#REF!)),"Monster",IF(OR(EXACT(A149,'LibSets constants'!#REF!)),"Trial",IF(OR(EXACT(A149,'LibSets constants'!#REF!)),"Arena",IF(OR(EXACT(A149,'LibSets constants'!#REF!)),"Overland","")))))</f>
        <v>Crafted</v>
      </c>
      <c r="L149" t="s">
        <v>101</v>
      </c>
      <c r="M149" t="s">
        <v>101</v>
      </c>
      <c r="N149">
        <v>199</v>
      </c>
      <c r="O149">
        <v>201</v>
      </c>
      <c r="P149">
        <v>203</v>
      </c>
      <c r="Q149">
        <v>5</v>
      </c>
      <c r="R149" s="3">
        <f>IF(S149&lt;&gt;"",VLOOKUP(S149,'ESO zone constants'!$E$2:$L$5000,8,FALSE),"")</f>
        <v>584</v>
      </c>
      <c r="S149" t="str">
        <f>VLOOKUP(N149,'ESO wayshrine node constants'!$A$2:$E$10002,5,FALSE)</f>
        <v>Imperial City</v>
      </c>
      <c r="T149" s="24">
        <v>2</v>
      </c>
      <c r="U149" s="3" t="str">
        <f>VLOOKUP(T149,'LibSets constants'!$A$2:$B$16,2,FALSE)</f>
        <v>Orsinium</v>
      </c>
      <c r="V149" s="20" t="s">
        <v>2587</v>
      </c>
      <c r="W149" t="s">
        <v>4285</v>
      </c>
      <c r="X149" s="3">
        <f>IF(Y149&lt;&gt;"",VLOOKUP(Y149,'ESO zone constants'!$E$3:$L$5000,8,FALSE),"")</f>
        <v>584</v>
      </c>
      <c r="Y149" t="str">
        <f>VLOOKUP(O149,'ESO wayshrine node constants'!$A$2:$E$10002,5,FALSE)</f>
        <v>Imperial City</v>
      </c>
      <c r="Z149" s="20" t="s">
        <v>2587</v>
      </c>
      <c r="AA149" t="s">
        <v>4285</v>
      </c>
      <c r="AB149" s="3">
        <f>IF(AC149&lt;&gt;"",VLOOKUP(AC149,'ESO zone constants'!$E$3:$L$5000,8,FALSE),"")</f>
        <v>584</v>
      </c>
      <c r="AC149" t="str">
        <f>VLOOKUP(P149,'ESO wayshrine node constants'!$A$2:$E$10002,5,FALSE)</f>
        <v>Imperial City</v>
      </c>
      <c r="AD149" s="20" t="s">
        <v>2587</v>
      </c>
      <c r="AE149" t="s">
        <v>4285</v>
      </c>
      <c r="AF149" s="3" t="str">
        <f>IF(AG149&lt;&gt;"",VLOOKUP(AG149,'ESO zone constants'!$E$3:$L$5000,8,FALSE),"")</f>
        <v/>
      </c>
      <c r="AH149" s="20" t="s">
        <v>2587</v>
      </c>
      <c r="AI149" t="s">
        <v>4285</v>
      </c>
      <c r="AJ149" s="3" t="str">
        <f>IF(AK149&lt;&gt;"",VLOOKUP(AK149,'ESO zone constants'!$E$3:$L$1002,6,FALSE),"")</f>
        <v/>
      </c>
      <c r="AL149" s="20" t="s">
        <v>2587</v>
      </c>
      <c r="AM149" t="s">
        <v>4285</v>
      </c>
      <c r="AN149" s="27" t="str">
        <f>IF(A149&lt;&gt;"",CONCATENATE("[",A149,"] = {wayshrines={")&amp;IF(N149&lt;&gt;"",CONCATENATE(N149,","),"")&amp;IF(O149&lt;&gt;"",CONCATENATE(O149,","),"")&amp;IF(P149&lt;&gt;"",CONCATENATE(P149,","),"")&amp;CONCATENATE("}")&amp;IF(VALUE(Q149)&gt;0,CONCATENATE(", traitsNeeded=",Q149),"")&amp;CONCATENATE(", dlcId=",T149,),"")</f>
        <v>[177] = {wayshrines={199,201,203,}, traitsNeeded=5, dlcId=2</v>
      </c>
      <c r="AO149" s="27" t="str">
        <f>IF(A149&lt;&gt;"",IF(R149&lt;&gt;"",CONCATENATE(", zoneIds={",R149),"")&amp;IF(X149&lt;&gt;"",CONCATENATE(",",X149),"")&amp;IF(AJ149&lt;&gt;"",CONCATENATE(",",AJ149),"")&amp;IF(R149&lt;&gt;"",CONCATENATE("}",""),"")&amp;IF(OR(L149="true",L149="false",L149&lt;&gt;""), CONCATENATE(", veteran=", L149), ""),"")</f>
        <v>, zoneIds={584,584}, veteran=false</v>
      </c>
      <c r="AP149" s="27" t="str">
        <f>IF(A149&lt;&gt;"",IF(J149="Trial",", isTrial=true",IF(J149="Arena",", isArena=true", IF(J149="Monster",", isMonster=true",""))) &amp; IF(M149="true", CONCATENATE(", multiTrialSet=true"), ""),"")</f>
        <v/>
      </c>
      <c r="AQ149" s="27" t="str">
        <f>IF(C149&lt;&gt;"",CONCATENATE(" --",C149," / ",B149),"")</f>
        <v xml:space="preserve"> --Redistributor / Umverteilung</v>
      </c>
      <c r="AR149" s="27" t="str">
        <f>IF(A149&lt;&gt;"",IF(VALUE(Q149)&gt;0,CONCATENATE("[",A149,"] = true,        --",C149, " / ", B149), ""),"")</f>
        <v>[177] = true,        --Redistributor / Umverteilung</v>
      </c>
    </row>
    <row r="150" spans="1:44" x14ac:dyDescent="0.25">
      <c r="A150" s="5">
        <v>178</v>
      </c>
      <c r="B150" t="s">
        <v>1814</v>
      </c>
      <c r="C150" t="s">
        <v>1816</v>
      </c>
      <c r="D150" t="s">
        <v>1815</v>
      </c>
      <c r="G150" s="3">
        <f>A150</f>
        <v>178</v>
      </c>
      <c r="J150" t="str">
        <f t="array" ref="J150">IF(VALUE(Q150)&gt;0,"Crafted",IF(OR(EXACT(A150,'LibSets constants'!#REF!)),"Monster",IF(OR(EXACT(A150,'LibSets constants'!#REF!)),"Trial",IF(OR(EXACT(A150,'LibSets constants'!#REF!)),"Arena",IF(OR(EXACT(A150,'LibSets constants'!#REF!)),"Overland","")))))</f>
        <v>Crafted</v>
      </c>
      <c r="L150" t="s">
        <v>101</v>
      </c>
      <c r="M150" t="s">
        <v>101</v>
      </c>
      <c r="N150">
        <v>199</v>
      </c>
      <c r="O150">
        <v>201</v>
      </c>
      <c r="P150">
        <v>203</v>
      </c>
      <c r="Q150">
        <v>9</v>
      </c>
      <c r="R150" s="3">
        <f>IF(S150&lt;&gt;"",VLOOKUP(S150,'ESO zone constants'!$E$2:$L$5000,8,FALSE),"")</f>
        <v>584</v>
      </c>
      <c r="S150" t="str">
        <f>VLOOKUP(N150,'ESO wayshrine node constants'!$A$2:$E$10002,5,FALSE)</f>
        <v>Imperial City</v>
      </c>
      <c r="T150" s="24">
        <v>1</v>
      </c>
      <c r="U150" s="3" t="str">
        <f>VLOOKUP(T150,'LibSets constants'!$A$2:$B$16,2,FALSE)</f>
        <v>Imperial City</v>
      </c>
      <c r="V150" s="20" t="s">
        <v>2587</v>
      </c>
      <c r="W150" t="s">
        <v>4285</v>
      </c>
      <c r="X150" s="3">
        <f>IF(Y150&lt;&gt;"",VLOOKUP(Y150,'ESO zone constants'!$E$3:$L$5000,8,FALSE),"")</f>
        <v>584</v>
      </c>
      <c r="Y150" t="str">
        <f>VLOOKUP(O150,'ESO wayshrine node constants'!$A$2:$E$10002,5,FALSE)</f>
        <v>Imperial City</v>
      </c>
      <c r="Z150" s="20" t="s">
        <v>2587</v>
      </c>
      <c r="AA150" t="s">
        <v>4285</v>
      </c>
      <c r="AB150" s="3">
        <f>IF(AC150&lt;&gt;"",VLOOKUP(AC150,'ESO zone constants'!$E$3:$L$5000,8,FALSE),"")</f>
        <v>584</v>
      </c>
      <c r="AC150" t="str">
        <f>VLOOKUP(P150,'ESO wayshrine node constants'!$A$2:$E$10002,5,FALSE)</f>
        <v>Imperial City</v>
      </c>
      <c r="AD150" s="20" t="s">
        <v>2587</v>
      </c>
      <c r="AE150" t="s">
        <v>4285</v>
      </c>
      <c r="AF150" s="3" t="str">
        <f>IF(AG150&lt;&gt;"",VLOOKUP(AG150,'ESO zone constants'!$E$3:$L$5000,8,FALSE),"")</f>
        <v/>
      </c>
      <c r="AH150" s="20" t="s">
        <v>2587</v>
      </c>
      <c r="AI150" t="s">
        <v>4285</v>
      </c>
      <c r="AJ150" s="3" t="str">
        <f>IF(AK150&lt;&gt;"",VLOOKUP(AK150,'ESO zone constants'!$E$3:$L$5000,8,FALSE),"")</f>
        <v/>
      </c>
      <c r="AL150" s="20" t="s">
        <v>2587</v>
      </c>
      <c r="AM150" t="s">
        <v>4285</v>
      </c>
      <c r="AN150" s="27" t="str">
        <f>IF(A150&lt;&gt;"",CONCATENATE("[",A150,"] = {wayshrines={")&amp;IF(N150&lt;&gt;"",CONCATENATE(N150,","),"")&amp;IF(O150&lt;&gt;"",CONCATENATE(O150,","),"")&amp;IF(P150&lt;&gt;"",CONCATENATE(P150,","),"")&amp;CONCATENATE("}")&amp;IF(VALUE(Q150)&gt;0,CONCATENATE(", traitsNeeded=",Q150),"")&amp;CONCATENATE(", dlcId=",T150,),"")</f>
        <v>[178] = {wayshrines={199,201,203,}, traitsNeeded=9, dlcId=1</v>
      </c>
      <c r="AO150" s="27" t="str">
        <f>IF(A150&lt;&gt;"",IF(R150&lt;&gt;"",CONCATENATE(", zoneIds={",R150),"")&amp;IF(X150&lt;&gt;"",CONCATENATE(",",X150),"")&amp;IF(AJ150&lt;&gt;"",CONCATENATE(",",AJ150),"")&amp;IF(R150&lt;&gt;"",CONCATENATE("}",""),"")&amp;IF(OR(L150="true",L150="false",L150&lt;&gt;""), CONCATENATE(", veteran=", L150), ""),"")</f>
        <v>, zoneIds={584,584}, veteran=false</v>
      </c>
      <c r="AP150" s="27" t="str">
        <f>IF(A150&lt;&gt;"",IF(J150="Trial",", isTrial=true",IF(J150="Arena",", isArena=true", IF(J150="Monster",", isMonster=true",""))) &amp; IF(M150="true", CONCATENATE(", multiTrialSet=true"), ""),"")</f>
        <v/>
      </c>
      <c r="AQ150" s="27" t="str">
        <f>IF(C150&lt;&gt;"",CONCATENATE(" --",C150," / ",B150),"")</f>
        <v xml:space="preserve"> --Armor Master / Rüstungsmeister</v>
      </c>
      <c r="AR150" s="27" t="str">
        <f>IF(A150&lt;&gt;"",IF(VALUE(Q150)&gt;0,CONCATENATE("[",A150,"] = true,        --",C150, " / ", B150), ""),"")</f>
        <v>[178] = true,        --Armor Master / Rüstungsmeister</v>
      </c>
    </row>
    <row r="151" spans="1:44" hidden="1" x14ac:dyDescent="0.25">
      <c r="A151" s="13">
        <v>179</v>
      </c>
      <c r="B151" t="s">
        <v>1817</v>
      </c>
      <c r="C151" t="s">
        <v>1819</v>
      </c>
      <c r="D151" t="s">
        <v>1818</v>
      </c>
      <c r="G151" s="3">
        <f>A151</f>
        <v>179</v>
      </c>
      <c r="I151" t="s">
        <v>39</v>
      </c>
      <c r="J151" t="s">
        <v>4281</v>
      </c>
      <c r="L151" t="s">
        <v>101</v>
      </c>
      <c r="M151" t="s">
        <v>101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constants'!$E$2:$L$5000,8,FALSE),"")</f>
        <v>584</v>
      </c>
      <c r="S151" t="s">
        <v>39</v>
      </c>
      <c r="T151" s="24">
        <v>0</v>
      </c>
      <c r="U151" s="3" t="str">
        <f>VLOOKUP(T151,'LibSets constants'!$A$2:$B$16,2,FALSE)</f>
        <v>Included in base game</v>
      </c>
      <c r="X151" s="3" t="str">
        <f>IF(Y151&lt;&gt;"",VLOOKUP(Y151,'ESO zone constants'!$E$3:$L$5000,8,FALSE),"")</f>
        <v/>
      </c>
      <c r="AB151" s="3" t="str">
        <f>IF(AC151&lt;&gt;"",VLOOKUP(AC151,'ESO zone constants'!$E$3:$L$5000,8,FALSE),"")</f>
        <v/>
      </c>
      <c r="AF151" s="3" t="str">
        <f>IF(AG151&lt;&gt;"",VLOOKUP(AG151,'ESO zone constants'!$E$3:$L$5000,8,FALSE),"")</f>
        <v/>
      </c>
      <c r="AJ151" s="3" t="str">
        <f>IF(AK151&lt;&gt;"",VLOOKUP(AK151,'ESO zone constants'!$E$3:$L$5000,8,FALSE),"")</f>
        <v/>
      </c>
      <c r="AN151" s="27" t="str">
        <f>IF(A151&lt;&gt;"",CONCATENATE("[",A151,"] = {wayshrines={")&amp;IF(N151&lt;&gt;"",CONCATENATE(N151,","),"")&amp;IF(O151&lt;&gt;"",CONCATENATE(O151,","),"")&amp;IF(P151&lt;&gt;"",CONCATENATE(P151,","),"")&amp;CONCATENATE("}")&amp;IF(VALUE(Q151)&gt;0,CONCATENATE(", traitsNeeded=",Q151),"")&amp;CONCATENATE(", dlcId=",T151,),"")</f>
        <v>[179] = {wayshrines={-1,-1,-1,}, dlcId=0</v>
      </c>
      <c r="AO151" s="27" t="str">
        <f>IF(A151&lt;&gt;"",IF(R151&lt;&gt;"",CONCATENATE(", zoneIds={",R151),"")&amp;IF(X151&lt;&gt;"",CONCATENATE(",",X151),"")&amp;IF(AJ151&lt;&gt;"",CONCATENATE(",",AJ151),"")&amp;IF(R151&lt;&gt;"",CONCATENATE("}",""),"")&amp;IF(OR(L151="true",L151="false",L151&lt;&gt;""), CONCATENATE(", veteran=", L151), ""),"")</f>
        <v>, zoneIds={584}, veteran=false</v>
      </c>
      <c r="AP151" s="27" t="str">
        <f>IF(A151&lt;&gt;"",IF(J151="Trial",", isTrial=true",IF(J151="Arena",", isArena=true", IF(J151="Monster",", isMonster=true",""))) &amp; IF(M151="true", CONCATENATE(", multiTrialSet=true"), ""),"")</f>
        <v/>
      </c>
      <c r="AQ151" s="27" t="str">
        <f>IF(C151&lt;&gt;"",CONCATENATE(" --",C151," / ",B151),"")</f>
        <v xml:space="preserve"> --Black Rose / Schwarze Rose</v>
      </c>
      <c r="AR151" s="27" t="str">
        <f>IF(A151&lt;&gt;"",IF(VALUE(Q151)&gt;0,CONCATENATE("[",A151,"] = true,        --",C151, " / ", B151), ""),"")</f>
        <v/>
      </c>
    </row>
    <row r="152" spans="1:44" hidden="1" x14ac:dyDescent="0.25">
      <c r="A152" s="13">
        <v>180</v>
      </c>
      <c r="B152" t="s">
        <v>1820</v>
      </c>
      <c r="C152" t="s">
        <v>1822</v>
      </c>
      <c r="D152" t="s">
        <v>1821</v>
      </c>
      <c r="G152" s="3">
        <f>A152</f>
        <v>180</v>
      </c>
      <c r="I152" t="s">
        <v>39</v>
      </c>
      <c r="J152" t="s">
        <v>4281</v>
      </c>
      <c r="L152" t="s">
        <v>101</v>
      </c>
      <c r="M152" t="s">
        <v>101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constants'!$E$2:$L$5000,8,FALSE),"")</f>
        <v>584</v>
      </c>
      <c r="S152" t="s">
        <v>39</v>
      </c>
      <c r="T152" s="24">
        <v>0</v>
      </c>
      <c r="U152" s="3" t="str">
        <f>VLOOKUP(T152,'LibSets constants'!$A$2:$B$16,2,FALSE)</f>
        <v>Included in base game</v>
      </c>
      <c r="X152" s="3" t="str">
        <f>IF(Y152&lt;&gt;"",VLOOKUP(Y152,'ESO zone constants'!$E$3:$L$5000,8,FALSE),"")</f>
        <v/>
      </c>
      <c r="AB152" s="3" t="str">
        <f>IF(AC152&lt;&gt;"",VLOOKUP(AC152,'ESO zone constants'!$E$3:$L$5000,8,FALSE),"")</f>
        <v/>
      </c>
      <c r="AF152" s="3" t="str">
        <f>IF(AG152&lt;&gt;"",VLOOKUP(AG152,'ESO zone constants'!$E$3:$L$5000,8,FALSE),"")</f>
        <v/>
      </c>
      <c r="AJ152" s="3" t="str">
        <f>IF(AK152&lt;&gt;"",VLOOKUP(AK152,'ESO zone constants'!$E$3:$L$5000,8,FALSE),"")</f>
        <v/>
      </c>
      <c r="AN152" s="27" t="str">
        <f>IF(A152&lt;&gt;"",CONCATENATE("[",A152,"] = {wayshrines={")&amp;IF(N152&lt;&gt;"",CONCATENATE(N152,","),"")&amp;IF(O152&lt;&gt;"",CONCATENATE(O152,","),"")&amp;IF(P152&lt;&gt;"",CONCATENATE(P152,","),"")&amp;CONCATENATE("}")&amp;IF(VALUE(Q152)&gt;0,CONCATENATE(", traitsNeeded=",Q152),"")&amp;CONCATENATE(", dlcId=",T152,),"")</f>
        <v>[180] = {wayshrines={-1,-1,-1,}, dlcId=0</v>
      </c>
      <c r="AO152" s="27" t="str">
        <f>IF(A152&lt;&gt;"",IF(R152&lt;&gt;"",CONCATENATE(", zoneIds={",R152),"")&amp;IF(X152&lt;&gt;"",CONCATENATE(",",X152),"")&amp;IF(AJ152&lt;&gt;"",CONCATENATE(",",AJ152),"")&amp;IF(R152&lt;&gt;"",CONCATENATE("}",""),"")&amp;IF(OR(L152="true",L152="false",L152&lt;&gt;""), CONCATENATE(", veteran=", L152), ""),"")</f>
        <v>, zoneIds={584}, veteran=false</v>
      </c>
      <c r="AP152" s="27" t="str">
        <f>IF(A152&lt;&gt;"",IF(J152="Trial",", isTrial=true",IF(J152="Arena",", isArena=true", IF(J152="Monster",", isMonster=true",""))) &amp; IF(M152="true", CONCATENATE(", multiTrialSet=true"), ""),"")</f>
        <v/>
      </c>
      <c r="AQ152" s="27" t="str">
        <f>IF(C152&lt;&gt;"",CONCATENATE(" --",C152," / ",B152),"")</f>
        <v xml:space="preserve"> --Powerful Assault / Kraftvoller Ansturm</v>
      </c>
      <c r="AR152" s="27" t="str">
        <f>IF(A152&lt;&gt;"",IF(VALUE(Q152)&gt;0,CONCATENATE("[",A152,"] = true,        --",C152, " / ", B152), ""),"")</f>
        <v/>
      </c>
    </row>
    <row r="153" spans="1:44" hidden="1" x14ac:dyDescent="0.25">
      <c r="A153" s="13">
        <v>181</v>
      </c>
      <c r="B153" t="s">
        <v>1823</v>
      </c>
      <c r="C153" t="s">
        <v>1825</v>
      </c>
      <c r="D153" t="s">
        <v>1824</v>
      </c>
      <c r="G153" s="3">
        <f>A153</f>
        <v>181</v>
      </c>
      <c r="I153" t="s">
        <v>39</v>
      </c>
      <c r="J153" t="s">
        <v>4281</v>
      </c>
      <c r="L153" t="s">
        <v>101</v>
      </c>
      <c r="M153" t="s">
        <v>101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constants'!$E$2:$L$5000,8,FALSE),"")</f>
        <v>584</v>
      </c>
      <c r="S153" t="s">
        <v>39</v>
      </c>
      <c r="T153" s="24">
        <v>0</v>
      </c>
      <c r="U153" s="3" t="str">
        <f>VLOOKUP(T153,'LibSets constants'!$A$2:$B$16,2,FALSE)</f>
        <v>Included in base game</v>
      </c>
      <c r="X153" s="3" t="str">
        <f>IF(Y153&lt;&gt;"",VLOOKUP(Y153,'ESO zone constants'!$E$3:$L$5000,8,FALSE),"")</f>
        <v/>
      </c>
      <c r="AB153" s="3" t="str">
        <f>IF(AC153&lt;&gt;"",VLOOKUP(AC153,'ESO zone constants'!$E$3:$L$5000,8,FALSE),"")</f>
        <v/>
      </c>
      <c r="AF153" s="3" t="str">
        <f>IF(AG153&lt;&gt;"",VLOOKUP(AG153,'ESO zone constants'!$E$3:$L$5000,8,FALSE),"")</f>
        <v/>
      </c>
      <c r="AJ153" s="3" t="str">
        <f>IF(AK153&lt;&gt;"",VLOOKUP(AK153,'ESO zone constants'!$E$3:$L$5000,8,FALSE),"")</f>
        <v/>
      </c>
      <c r="AN153" s="27" t="str">
        <f>IF(A153&lt;&gt;"",CONCATENATE("[",A153,"] = {wayshrines={")&amp;IF(N153&lt;&gt;"",CONCATENATE(N153,","),"")&amp;IF(O153&lt;&gt;"",CONCATENATE(O153,","),"")&amp;IF(P153&lt;&gt;"",CONCATENATE(P153,","),"")&amp;CONCATENATE("}")&amp;IF(VALUE(Q153)&gt;0,CONCATENATE(", traitsNeeded=",Q153),"")&amp;CONCATENATE(", dlcId=",T153,),"")</f>
        <v>[181] = {wayshrines={-1,-1,-1,}, dlcId=0</v>
      </c>
      <c r="AO153" s="27" t="str">
        <f>IF(A153&lt;&gt;"",IF(R153&lt;&gt;"",CONCATENATE(", zoneIds={",R153),"")&amp;IF(X153&lt;&gt;"",CONCATENATE(",",X153),"")&amp;IF(AJ153&lt;&gt;"",CONCATENATE(",",AJ153),"")&amp;IF(R153&lt;&gt;"",CONCATENATE("}",""),"")&amp;IF(OR(L153="true",L153="false",L153&lt;&gt;""), CONCATENATE(", veteran=", L153), ""),"")</f>
        <v>, zoneIds={584}, veteran=false</v>
      </c>
      <c r="AP153" s="27" t="str">
        <f>IF(A153&lt;&gt;"",IF(J153="Trial",", isTrial=true",IF(J153="Arena",", isArena=true", IF(J153="Monster",", isMonster=true",""))) &amp; IF(M153="true", CONCATENATE(", multiTrialSet=true"), ""),"")</f>
        <v/>
      </c>
      <c r="AQ153" s="27" t="str">
        <f>IF(C153&lt;&gt;"",CONCATENATE(" --",C153," / ",B153),"")</f>
        <v xml:space="preserve"> --Meritorious Service / Meritorischer Dienst</v>
      </c>
      <c r="AR153" s="27" t="str">
        <f>IF(A153&lt;&gt;"",IF(VALUE(Q153)&gt;0,CONCATENATE("[",A153,"] = true,        --",C153, " / ", B153), ""),"")</f>
        <v/>
      </c>
    </row>
    <row r="154" spans="1:44" hidden="1" x14ac:dyDescent="0.25">
      <c r="A154" s="5">
        <v>183</v>
      </c>
      <c r="B154" t="s">
        <v>14</v>
      </c>
      <c r="C154" t="s">
        <v>14</v>
      </c>
      <c r="D154" t="s">
        <v>14</v>
      </c>
      <c r="G154" s="3">
        <f>A154</f>
        <v>183</v>
      </c>
      <c r="J154" t="s">
        <v>2552</v>
      </c>
      <c r="K154">
        <v>3</v>
      </c>
      <c r="L154" t="s">
        <v>2463</v>
      </c>
      <c r="M154" t="s">
        <v>101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constants'!$E$2:$L$5000,8,FALSE),"")</f>
        <v>688</v>
      </c>
      <c r="S154" t="s">
        <v>54</v>
      </c>
      <c r="T154" s="24">
        <v>1</v>
      </c>
      <c r="U154" s="3" t="str">
        <f>VLOOKUP(T154,'LibSets constants'!$A$2:$B$16,2,FALSE)</f>
        <v>Imperial City</v>
      </c>
      <c r="V154" t="s">
        <v>2567</v>
      </c>
      <c r="X154" s="3" t="str">
        <f>IF(Y154&lt;&gt;"",VLOOKUP(Y154,'ESO zone constants'!$E$3:$L$5000,8,FALSE),"")</f>
        <v/>
      </c>
      <c r="AB154" s="3" t="str">
        <f>IF(AC154&lt;&gt;"",VLOOKUP(AC154,'ESO zone constants'!$E$3:$L$5000,8,FALSE),"")</f>
        <v/>
      </c>
      <c r="AF154" s="3" t="str">
        <f>IF(AG154&lt;&gt;"",VLOOKUP(AG154,'ESO zone constants'!$E$3:$L$5000,8,FALSE),"")</f>
        <v/>
      </c>
      <c r="AJ154" s="28" t="str">
        <f>IF(AK154&lt;&gt;"",VLOOKUP(AK154,'ESO zone constants'!$E$3:$L$1002,6,FALSE),"")</f>
        <v/>
      </c>
      <c r="AN154" s="27" t="str">
        <f>IF(A154&lt;&gt;"",CONCATENATE("[",A154,"] = {wayshrines={")&amp;IF(N154&lt;&gt;"",CONCATENATE(N154,","),"")&amp;IF(O154&lt;&gt;"",CONCATENATE(O154,","),"")&amp;IF(P154&lt;&gt;"",CONCATENATE(P154,","),"")&amp;CONCATENATE("}")&amp;IF(VALUE(Q154)&gt;0,CONCATENATE(", traitsNeeded=",Q154),"")&amp;CONCATENATE(", dlcId=",T154,),"")</f>
        <v>[183] = {wayshrines={-1,-1,-1,}, dlcId=1</v>
      </c>
      <c r="AO154" s="27" t="str">
        <f>IF(A154&lt;&gt;"",IF(R154&lt;&gt;"",CONCATENATE(", zoneIds={",R154),"")&amp;IF(X154&lt;&gt;"",CONCATENATE(",",X154),"")&amp;IF(AJ154&lt;&gt;"",CONCATENATE(",",AJ154),"")&amp;IF(R154&lt;&gt;"",CONCATENATE("}",""),"")&amp;IF(OR(L154="true",L154="false",L154&lt;&gt;""), CONCATENATE(", veteran=", L154), ""),"")</f>
        <v>, zoneIds={688}, veteran={EQUIP_TYPE_HEAD=true, EQUIP_TYPE_SHOULDERS=false}</v>
      </c>
      <c r="AP154" s="27" t="str">
        <f>IF(A154&lt;&gt;"",IF(J154="Trial",", isTrial=true",IF(J154="Arena",", isArena=true", IF(J154="Monster",", isMonster=true",""))) &amp; IF(M154="true", CONCATENATE(", multiTrialSet=true"), ""),"")</f>
        <v>, isMonster=true</v>
      </c>
      <c r="AQ154" s="27" t="str">
        <f>IF(C154&lt;&gt;"",CONCATENATE(" --",C154," / ",B154),"")</f>
        <v xml:space="preserve"> --Molag Kena / Molag Kena</v>
      </c>
      <c r="AR154" s="27" t="str">
        <f>IF(A154&lt;&gt;"",IF(VALUE(Q154)&gt;0,CONCATENATE("[",A154,"] = true,        --",C154, " / ", B154), ""),"")</f>
        <v/>
      </c>
    </row>
    <row r="155" spans="1:44" hidden="1" x14ac:dyDescent="0.25">
      <c r="A155" s="13">
        <v>184</v>
      </c>
      <c r="B155" t="s">
        <v>1826</v>
      </c>
      <c r="C155" t="s">
        <v>1828</v>
      </c>
      <c r="D155" t="s">
        <v>1827</v>
      </c>
      <c r="G155" s="3">
        <f>A155</f>
        <v>184</v>
      </c>
      <c r="J155" t="s">
        <v>2551</v>
      </c>
      <c r="L155" t="s">
        <v>101</v>
      </c>
      <c r="M155" t="s">
        <v>101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constants'!$E$2:$L$5000,8,FALSE),"")</f>
        <v>688</v>
      </c>
      <c r="S155" t="s">
        <v>54</v>
      </c>
      <c r="T155" s="24">
        <v>5</v>
      </c>
      <c r="U155" s="3" t="str">
        <f>VLOOKUP(T155,'LibSets constants'!$A$2:$B$16,2,FALSE)</f>
        <v>Shadows of the Hist</v>
      </c>
      <c r="X155" s="3" t="str">
        <f>IF(Y155&lt;&gt;"",VLOOKUP(Y155,'ESO zone constants'!$E$3:$L$5000,8,FALSE),"")</f>
        <v/>
      </c>
      <c r="AB155" s="3" t="str">
        <f>IF(AC155&lt;&gt;"",VLOOKUP(AC155,'ESO zone constants'!$E$3:$L$5000,8,FALSE),"")</f>
        <v/>
      </c>
      <c r="AF155" s="3" t="str">
        <f>IF(AG155&lt;&gt;"",VLOOKUP(AG155,'ESO zone constants'!$E$3:$L$5000,8,FALSE),"")</f>
        <v/>
      </c>
      <c r="AJ155" s="3" t="str">
        <f>IF(AK155&lt;&gt;"",VLOOKUP(AK155,'ESO zone constants'!$E$3:$L$5000,8,FALSE),"")</f>
        <v/>
      </c>
      <c r="AN155" s="27" t="str">
        <f>IF(A155&lt;&gt;"",CONCATENATE("[",A155,"] = {wayshrines={")&amp;IF(N155&lt;&gt;"",CONCATENATE(N155,","),"")&amp;IF(O155&lt;&gt;"",CONCATENATE(O155,","),"")&amp;IF(P155&lt;&gt;"",CONCATENATE(P155,","),"")&amp;CONCATENATE("}")&amp;IF(VALUE(Q155)&gt;0,CONCATENATE(", traitsNeeded=",Q155),"")&amp;CONCATENATE(", dlcId=",T155,),"")</f>
        <v>[184] = {wayshrines={-1,-1,-1,}, dlcId=5</v>
      </c>
      <c r="AO155" s="27" t="str">
        <f>IF(A155&lt;&gt;"",IF(R155&lt;&gt;"",CONCATENATE(", zoneIds={",R155),"")&amp;IF(X155&lt;&gt;"",CONCATENATE(",",X155),"")&amp;IF(AJ155&lt;&gt;"",CONCATENATE(",",AJ155),"")&amp;IF(R155&lt;&gt;"",CONCATENATE("}",""),"")&amp;IF(OR(L155="true",L155="false",L155&lt;&gt;""), CONCATENATE(", veteran=", L155), ""),"")</f>
        <v>, zoneIds={688}, veteran=false</v>
      </c>
      <c r="AP155" s="27" t="str">
        <f>IF(A155&lt;&gt;"",IF(J155="Trial",", isTrial=true",IF(J155="Arena",", isArena=true", IF(J155="Monster",", isMonster=true",""))) &amp; IF(M155="true", CONCATENATE(", multiTrialSet=true"), ""),"")</f>
        <v/>
      </c>
      <c r="AQ155" s="27" t="str">
        <f>IF(C155&lt;&gt;"",CONCATENATE(" --",C155," / ",B155),"")</f>
        <v xml:space="preserve"> --Brands of Imperium / Male des Kaiserreichs</v>
      </c>
      <c r="AR155" s="27" t="str">
        <f>IF(A155&lt;&gt;"",IF(VALUE(Q155)&gt;0,CONCATENATE("[",A155,"] = true,        --",C155, " / ", B155), ""),"")</f>
        <v/>
      </c>
    </row>
    <row r="156" spans="1:44" hidden="1" x14ac:dyDescent="0.25">
      <c r="A156" s="13">
        <v>185</v>
      </c>
      <c r="B156" t="s">
        <v>1829</v>
      </c>
      <c r="C156" t="s">
        <v>1831</v>
      </c>
      <c r="D156" t="s">
        <v>1830</v>
      </c>
      <c r="G156" s="3">
        <f>A156</f>
        <v>185</v>
      </c>
      <c r="J156" t="s">
        <v>2551</v>
      </c>
      <c r="L156" t="s">
        <v>101</v>
      </c>
      <c r="M156" t="s">
        <v>101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constants'!$E$2:$L$5000,8,FALSE),"")</f>
        <v>688</v>
      </c>
      <c r="S156" t="s">
        <v>54</v>
      </c>
      <c r="T156" s="24">
        <v>5</v>
      </c>
      <c r="U156" s="3" t="str">
        <f>VLOOKUP(T156,'LibSets constants'!$A$2:$B$16,2,FALSE)</f>
        <v>Shadows of the Hist</v>
      </c>
      <c r="X156" s="3" t="str">
        <f>IF(Y156&lt;&gt;"",VLOOKUP(Y156,'ESO zone constants'!$E$3:$L$5000,8,FALSE),"")</f>
        <v/>
      </c>
      <c r="AB156" s="3" t="str">
        <f>IF(AC156&lt;&gt;"",VLOOKUP(AC156,'ESO zone constants'!$E$3:$L$5000,8,FALSE),"")</f>
        <v/>
      </c>
      <c r="AF156" s="3" t="str">
        <f>IF(AG156&lt;&gt;"",VLOOKUP(AG156,'ESO zone constants'!$E$3:$L$5000,8,FALSE),"")</f>
        <v/>
      </c>
      <c r="AJ156" s="3" t="str">
        <f>IF(AK156&lt;&gt;"",VLOOKUP(AK156,'ESO zone constants'!$E$3:$L$1002,6,FALSE),"")</f>
        <v/>
      </c>
      <c r="AN156" s="27" t="str">
        <f>IF(A156&lt;&gt;"",CONCATENATE("[",A156,"] = {wayshrines={")&amp;IF(N156&lt;&gt;"",CONCATENATE(N156,","),"")&amp;IF(O156&lt;&gt;"",CONCATENATE(O156,","),"")&amp;IF(P156&lt;&gt;"",CONCATENATE(P156,","),"")&amp;CONCATENATE("}")&amp;IF(VALUE(Q156)&gt;0,CONCATENATE(", traitsNeeded=",Q156),"")&amp;CONCATENATE(", dlcId=",T156,),"")</f>
        <v>[185] = {wayshrines={-1,-1,-1,}, dlcId=5</v>
      </c>
      <c r="AO156" s="27" t="str">
        <f>IF(A156&lt;&gt;"",IF(R156&lt;&gt;"",CONCATENATE(", zoneIds={",R156),"")&amp;IF(X156&lt;&gt;"",CONCATENATE(",",X156),"")&amp;IF(AJ156&lt;&gt;"",CONCATENATE(",",AJ156),"")&amp;IF(R156&lt;&gt;"",CONCATENATE("}",""),"")&amp;IF(OR(L156="true",L156="false",L156&lt;&gt;""), CONCATENATE(", veteran=", L156), ""),"")</f>
        <v>, zoneIds={688}, veteran=false</v>
      </c>
      <c r="AP156" s="27" t="str">
        <f>IF(A156&lt;&gt;"",IF(J156="Trial",", isTrial=true",IF(J156="Arena",", isArena=true", IF(J156="Monster",", isMonster=true",""))) &amp; IF(M156="true", CONCATENATE(", multiTrialSet=true"), ""),"")</f>
        <v/>
      </c>
      <c r="AQ156" s="27" t="str">
        <f>IF(C156&lt;&gt;"",CONCATENATE(" --",C156," / ",B156),"")</f>
        <v xml:space="preserve"> --Spell Power Cure / Magiekraftheilung</v>
      </c>
      <c r="AR156" s="27" t="str">
        <f>IF(A156&lt;&gt;"",IF(VALUE(Q156)&gt;0,CONCATENATE("[",A156,"] = true,        --",C156, " / ", B156), ""),"")</f>
        <v/>
      </c>
    </row>
    <row r="157" spans="1:44" hidden="1" x14ac:dyDescent="0.25">
      <c r="A157" s="13">
        <v>186</v>
      </c>
      <c r="B157" t="s">
        <v>1832</v>
      </c>
      <c r="C157" t="s">
        <v>1834</v>
      </c>
      <c r="D157" t="s">
        <v>1833</v>
      </c>
      <c r="G157" s="3">
        <f>A157</f>
        <v>186</v>
      </c>
      <c r="J157" t="s">
        <v>2551</v>
      </c>
      <c r="L157" t="s">
        <v>101</v>
      </c>
      <c r="M157" t="s">
        <v>101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constants'!$E$2:$L$5000,8,FALSE),"")</f>
        <v>131</v>
      </c>
      <c r="S157" t="s">
        <v>65</v>
      </c>
      <c r="T157" s="24">
        <v>0</v>
      </c>
      <c r="U157" s="3" t="str">
        <f>VLOOKUP(T157,'LibSets constants'!$A$2:$B$16,2,FALSE)</f>
        <v>Included in base game</v>
      </c>
      <c r="X157" s="3" t="str">
        <f>IF(Y157&lt;&gt;"",VLOOKUP(Y157,'ESO zone constants'!$E$3:$L$5000,8,FALSE),"")</f>
        <v/>
      </c>
      <c r="AB157" s="3" t="str">
        <f>IF(AC157&lt;&gt;"",VLOOKUP(AC157,'ESO zone constants'!$E$3:$L$5000,8,FALSE),"")</f>
        <v/>
      </c>
      <c r="AF157" s="3" t="str">
        <f>IF(AG157&lt;&gt;"",VLOOKUP(AG157,'ESO zone constants'!$E$3:$L$5000,8,FALSE),"")</f>
        <v/>
      </c>
      <c r="AJ157" s="3" t="str">
        <f>IF(AK157&lt;&gt;"",VLOOKUP(AK157,'ESO zone constants'!$E$3:$L$1002,6,FALSE),"")</f>
        <v/>
      </c>
      <c r="AN157" s="27" t="str">
        <f>IF(A157&lt;&gt;"",CONCATENATE("[",A157,"] = {wayshrines={")&amp;IF(N157&lt;&gt;"",CONCATENATE(N157,","),"")&amp;IF(O157&lt;&gt;"",CONCATENATE(O157,","),"")&amp;IF(P157&lt;&gt;"",CONCATENATE(P157,","),"")&amp;CONCATENATE("}")&amp;IF(VALUE(Q157)&gt;0,CONCATENATE(", traitsNeeded=",Q157),"")&amp;CONCATENATE(", dlcId=",T157,),"")</f>
        <v>[186] = {wayshrines={-1,-1,-1,}, dlcId=0</v>
      </c>
      <c r="AO157" s="27" t="str">
        <f>IF(A157&lt;&gt;"",IF(R157&lt;&gt;"",CONCATENATE(", zoneIds={",R157),"")&amp;IF(X157&lt;&gt;"",CONCATENATE(",",X157),"")&amp;IF(AJ157&lt;&gt;"",CONCATENATE(",",AJ157),"")&amp;IF(R157&lt;&gt;"",CONCATENATE("}",""),"")&amp;IF(OR(L157="true",L157="false",L157&lt;&gt;""), CONCATENATE(", veteran=", L157), ""),"")</f>
        <v>, zoneIds={131}, veteran=false</v>
      </c>
      <c r="AP157" s="27" t="str">
        <f>IF(A157&lt;&gt;"",IF(J157="Trial",", isTrial=true",IF(J157="Arena",", isArena=true", IF(J157="Monster",", isMonster=true",""))) &amp; IF(M157="true", CONCATENATE(", multiTrialSet=true"), ""),"")</f>
        <v/>
      </c>
      <c r="AQ157" s="27" t="str">
        <f>IF(C157&lt;&gt;"",CONCATENATE(" --",C157," / ",B157),"")</f>
        <v xml:space="preserve"> --Jolting Arms / Rüttelnde Rüstung</v>
      </c>
      <c r="AR157" s="27" t="str">
        <f>IF(A157&lt;&gt;"",IF(VALUE(Q157)&gt;0,CONCATENATE("[",A157,"] = true,        --",C157, " / ", B157), ""),"")</f>
        <v/>
      </c>
    </row>
    <row r="158" spans="1:44" hidden="1" x14ac:dyDescent="0.25">
      <c r="A158" s="13">
        <v>187</v>
      </c>
      <c r="B158" t="s">
        <v>1835</v>
      </c>
      <c r="C158" t="s">
        <v>1837</v>
      </c>
      <c r="D158" t="s">
        <v>1836</v>
      </c>
      <c r="G158" s="3">
        <f>A158</f>
        <v>187</v>
      </c>
      <c r="J158" t="s">
        <v>2536</v>
      </c>
      <c r="L158" t="s">
        <v>101</v>
      </c>
      <c r="M158" t="s">
        <v>101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constants'!$E$2:$L$5000,8,FALSE),"")</f>
        <v>117</v>
      </c>
      <c r="S158" t="s">
        <v>161</v>
      </c>
      <c r="T158" s="24">
        <v>0</v>
      </c>
      <c r="U158" s="3" t="str">
        <f>VLOOKUP(T158,'LibSets constants'!$A$2:$B$16,2,FALSE)</f>
        <v>Included in base game</v>
      </c>
      <c r="X158" s="3" t="str">
        <f>IF(Y158&lt;&gt;"",VLOOKUP(Y158,'ESO zone constants'!$E$3:$L$5000,8,FALSE),"")</f>
        <v/>
      </c>
      <c r="AB158" s="3" t="str">
        <f>IF(AC158&lt;&gt;"",VLOOKUP(AC158,'ESO zone constants'!$E$3:$L$5000,8,FALSE),"")</f>
        <v/>
      </c>
      <c r="AF158" s="3" t="str">
        <f>IF(AG158&lt;&gt;"",VLOOKUP(AG158,'ESO zone constants'!$E$3:$L$5000,8,FALSE),"")</f>
        <v/>
      </c>
      <c r="AJ158" s="3" t="str">
        <f>IF(AK158&lt;&gt;"",VLOOKUP(AK158,'ESO zone constants'!$E$3:$L$1002,6,FALSE),"")</f>
        <v/>
      </c>
      <c r="AN158" s="27" t="str">
        <f>IF(A158&lt;&gt;"",CONCATENATE("[",A158,"] = {wayshrines={")&amp;IF(N158&lt;&gt;"",CONCATENATE(N158,","),"")&amp;IF(O158&lt;&gt;"",CONCATENATE(O158,","),"")&amp;IF(P158&lt;&gt;"",CONCATENATE(P158,","),"")&amp;CONCATENATE("}")&amp;IF(VALUE(Q158)&gt;0,CONCATENATE(", traitsNeeded=",Q158),"")&amp;CONCATENATE(", dlcId=",T158,),"")</f>
        <v>[187] = {wayshrines={-1,-1,-1,}, dlcId=0</v>
      </c>
      <c r="AO158" s="27" t="str">
        <f>IF(A158&lt;&gt;"",IF(R158&lt;&gt;"",CONCATENATE(", zoneIds={",R158),"")&amp;IF(X158&lt;&gt;"",CONCATENATE(",",X158),"")&amp;IF(AJ158&lt;&gt;"",CONCATENATE(",",AJ158),"")&amp;IF(R158&lt;&gt;"",CONCATENATE("}",""),"")&amp;IF(OR(L158="true",L158="false",L158&lt;&gt;""), CONCATENATE(", veteran=", L158), ""),"")</f>
        <v>, zoneIds={117}, veteran=false</v>
      </c>
      <c r="AP158" s="27" t="str">
        <f>IF(A158&lt;&gt;"",IF(J158="Trial",", isTrial=true",IF(J158="Arena",", isArena=true", IF(J158="Monster",", isMonster=true",""))) &amp; IF(M158="true", CONCATENATE(", multiTrialSet=true"), ""),"")</f>
        <v/>
      </c>
      <c r="AQ158" s="27" t="str">
        <f>IF(C158&lt;&gt;"",CONCATENATE(" --",C158," / ",B158),"")</f>
        <v xml:space="preserve"> --Swamp Raider / Sumpfräuber</v>
      </c>
      <c r="AR158" s="27" t="str">
        <f>IF(A158&lt;&gt;"",IF(VALUE(Q158)&gt;0,CONCATENATE("[",A158,"] = true,        --",C158, " / ", B158), ""),"")</f>
        <v/>
      </c>
    </row>
    <row r="159" spans="1:44" hidden="1" x14ac:dyDescent="0.25">
      <c r="A159" s="13">
        <v>188</v>
      </c>
      <c r="B159" t="s">
        <v>1838</v>
      </c>
      <c r="C159" t="s">
        <v>1840</v>
      </c>
      <c r="D159" t="s">
        <v>1839</v>
      </c>
      <c r="G159" s="3">
        <f>A159</f>
        <v>188</v>
      </c>
      <c r="J159" t="s">
        <v>2551</v>
      </c>
      <c r="L159" t="s">
        <v>101</v>
      </c>
      <c r="M159" t="s">
        <v>101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constants'!$E$2:$L$5000,8,FALSE),"")</f>
        <v>131</v>
      </c>
      <c r="S159" t="s">
        <v>65</v>
      </c>
      <c r="T159" s="24">
        <v>0</v>
      </c>
      <c r="U159" s="3" t="str">
        <f>VLOOKUP(T159,'LibSets constants'!$A$2:$B$16,2,FALSE)</f>
        <v>Included in base game</v>
      </c>
      <c r="X159" s="3" t="str">
        <f>IF(Y159&lt;&gt;"",VLOOKUP(Y159,'ESO zone constants'!$E$3:$L$5000,8,FALSE),"")</f>
        <v/>
      </c>
      <c r="AB159" s="3" t="str">
        <f>IF(AC159&lt;&gt;"",VLOOKUP(AC159,'ESO zone constants'!$E$3:$L$5000,8,FALSE),"")</f>
        <v/>
      </c>
      <c r="AF159" s="3" t="str">
        <f>IF(AG159&lt;&gt;"",VLOOKUP(AG159,'ESO zone constants'!$E$3:$L$5000,8,FALSE),"")</f>
        <v/>
      </c>
      <c r="AJ159" s="3" t="str">
        <f>IF(AK159&lt;&gt;"",VLOOKUP(AK159,'ESO zone constants'!$E$3:$L$1002,6,FALSE),"")</f>
        <v/>
      </c>
      <c r="AN159" s="27" t="str">
        <f>IF(A159&lt;&gt;"",CONCATENATE("[",A159,"] = {wayshrines={")&amp;IF(N159&lt;&gt;"",CONCATENATE(N159,","),"")&amp;IF(O159&lt;&gt;"",CONCATENATE(O159,","),"")&amp;IF(P159&lt;&gt;"",CONCATENATE(P159,","),"")&amp;CONCATENATE("}")&amp;IF(VALUE(Q159)&gt;0,CONCATENATE(", traitsNeeded=",Q159),"")&amp;CONCATENATE(", dlcId=",T159,),"")</f>
        <v>[188] = {wayshrines={-1,-1,-1,}, dlcId=0</v>
      </c>
      <c r="AO159" s="27" t="str">
        <f>IF(A159&lt;&gt;"",IF(R159&lt;&gt;"",CONCATENATE(", zoneIds={",R159),"")&amp;IF(X159&lt;&gt;"",CONCATENATE(",",X159),"")&amp;IF(AJ159&lt;&gt;"",CONCATENATE(",",AJ159),"")&amp;IF(R159&lt;&gt;"",CONCATENATE("}",""),"")&amp;IF(OR(L159="true",L159="false",L159&lt;&gt;""), CONCATENATE(", veteran=", L159), ""),"")</f>
        <v>, zoneIds={131}, veteran=false</v>
      </c>
      <c r="AP159" s="27" t="str">
        <f>IF(A159&lt;&gt;"",IF(J159="Trial",", isTrial=true",IF(J159="Arena",", isArena=true", IF(J159="Monster",", isMonster=true",""))) &amp; IF(M159="true", CONCATENATE(", multiTrialSet=true"), ""),"")</f>
        <v/>
      </c>
      <c r="AQ159" s="27" t="str">
        <f>IF(C159&lt;&gt;"",CONCATENATE(" --",C159," / ",B159),"")</f>
        <v xml:space="preserve"> --Storm Master / Sturmmeister</v>
      </c>
      <c r="AR159" s="27" t="str">
        <f>IF(A159&lt;&gt;"",IF(VALUE(Q159)&gt;0,CONCATENATE("[",A159,"] = true,        --",C159, " / ", B159), ""),"")</f>
        <v/>
      </c>
    </row>
    <row r="160" spans="1:44" hidden="1" x14ac:dyDescent="0.25">
      <c r="A160" s="13">
        <v>190</v>
      </c>
      <c r="B160" t="s">
        <v>1841</v>
      </c>
      <c r="C160" t="s">
        <v>1843</v>
      </c>
      <c r="D160" t="s">
        <v>1842</v>
      </c>
      <c r="G160" s="3">
        <f>A160</f>
        <v>190</v>
      </c>
      <c r="J160" t="s">
        <v>2551</v>
      </c>
      <c r="L160" t="s">
        <v>101</v>
      </c>
      <c r="M160" t="s">
        <v>101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constants'!$E$2:$L$5000,8,FALSE),"")</f>
        <v>678</v>
      </c>
      <c r="S160" t="s">
        <v>52</v>
      </c>
      <c r="T160" s="24">
        <v>0</v>
      </c>
      <c r="U160" s="3" t="str">
        <f>VLOOKUP(T160,'LibSets constants'!$A$2:$B$16,2,FALSE)</f>
        <v>Included in base game</v>
      </c>
      <c r="X160" s="3" t="str">
        <f>IF(Y160&lt;&gt;"",VLOOKUP(Y160,'ESO zone constants'!$E$3:$L$5000,8,FALSE),"")</f>
        <v/>
      </c>
      <c r="AB160" s="3" t="str">
        <f>IF(AC160&lt;&gt;"",VLOOKUP(AC160,'ESO zone constants'!$E$3:$L$5000,8,FALSE),"")</f>
        <v/>
      </c>
      <c r="AF160" s="3" t="str">
        <f>IF(AG160&lt;&gt;"",VLOOKUP(AG160,'ESO zone constants'!$E$3:$L$5000,8,FALSE),"")</f>
        <v/>
      </c>
      <c r="AJ160" s="3" t="str">
        <f>IF(AK160&lt;&gt;"",VLOOKUP(AK160,'ESO zone constants'!$E$3:$L$1002,6,FALSE),"")</f>
        <v/>
      </c>
      <c r="AN160" s="27" t="str">
        <f>IF(A160&lt;&gt;"",CONCATENATE("[",A160,"] = {wayshrines={")&amp;IF(N160&lt;&gt;"",CONCATENATE(N160,","),"")&amp;IF(O160&lt;&gt;"",CONCATENATE(O160,","),"")&amp;IF(P160&lt;&gt;"",CONCATENATE(P160,","),"")&amp;CONCATENATE("}")&amp;IF(VALUE(Q160)&gt;0,CONCATENATE(", traitsNeeded=",Q160),"")&amp;CONCATENATE(", dlcId=",T160,),"")</f>
        <v>[190] = {wayshrines={-1,-1,-1,}, dlcId=0</v>
      </c>
      <c r="AO160" s="27" t="str">
        <f>IF(A160&lt;&gt;"",IF(R160&lt;&gt;"",CONCATENATE(", zoneIds={",R160),"")&amp;IF(X160&lt;&gt;"",CONCATENATE(",",X160),"")&amp;IF(AJ160&lt;&gt;"",CONCATENATE(",",AJ160),"")&amp;IF(R160&lt;&gt;"",CONCATENATE("}",""),"")&amp;IF(OR(L160="true",L160="false",L160&lt;&gt;""), CONCATENATE(", veteran=", L160), ""),"")</f>
        <v>, zoneIds={678}, veteran=false</v>
      </c>
      <c r="AP160" s="27" t="str">
        <f>IF(A160&lt;&gt;"",IF(J160="Trial",", isTrial=true",IF(J160="Arena",", isArena=true", IF(J160="Monster",", isMonster=true",""))) &amp; IF(M160="true", CONCATENATE(", multiTrialSet=true"), ""),"")</f>
        <v/>
      </c>
      <c r="AQ160" s="27" t="str">
        <f>IF(C160&lt;&gt;"",CONCATENATE(" --",C160," / ",B160),"")</f>
        <v xml:space="preserve"> --Scathing Mage / Verletzender Magier</v>
      </c>
      <c r="AR160" s="27" t="str">
        <f>IF(A160&lt;&gt;"",IF(VALUE(Q160)&gt;0,CONCATENATE("[",A160,"] = true,        --",C160, " / ", B160), ""),"")</f>
        <v/>
      </c>
    </row>
    <row r="161" spans="1:44" hidden="1" x14ac:dyDescent="0.25">
      <c r="A161" s="13">
        <v>193</v>
      </c>
      <c r="B161" t="s">
        <v>1844</v>
      </c>
      <c r="C161" t="s">
        <v>1846</v>
      </c>
      <c r="D161" t="s">
        <v>1845</v>
      </c>
      <c r="G161" s="3">
        <f>A161</f>
        <v>193</v>
      </c>
      <c r="J161" t="s">
        <v>2551</v>
      </c>
      <c r="L161" t="s">
        <v>101</v>
      </c>
      <c r="M161" t="s">
        <v>101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constants'!$E$2:$L$5000,8,FALSE),"")</f>
        <v>131</v>
      </c>
      <c r="S161" t="s">
        <v>65</v>
      </c>
      <c r="T161" s="24">
        <v>0</v>
      </c>
      <c r="U161" s="3" t="str">
        <f>VLOOKUP(T161,'LibSets constants'!$A$2:$B$16,2,FALSE)</f>
        <v>Included in base game</v>
      </c>
      <c r="X161" s="3" t="str">
        <f>IF(Y161&lt;&gt;"",VLOOKUP(Y161,'ESO zone constants'!$E$3:$L$5000,8,FALSE),"")</f>
        <v/>
      </c>
      <c r="AB161" s="3" t="str">
        <f>IF(AC161&lt;&gt;"",VLOOKUP(AC161,'ESO zone constants'!$E$3:$L$5000,8,FALSE),"")</f>
        <v/>
      </c>
      <c r="AF161" s="3" t="str">
        <f>IF(AG161&lt;&gt;"",VLOOKUP(AG161,'ESO zone constants'!$E$3:$L$5000,8,FALSE),"")</f>
        <v/>
      </c>
      <c r="AJ161" s="3" t="str">
        <f>IF(AK161&lt;&gt;"",VLOOKUP(AK161,'ESO zone constants'!$E$3:$L$1002,6,FALSE),"")</f>
        <v/>
      </c>
      <c r="AN161" s="27" t="str">
        <f>IF(A161&lt;&gt;"",CONCATENATE("[",A161,"] = {wayshrines={")&amp;IF(N161&lt;&gt;"",CONCATENATE(N161,","),"")&amp;IF(O161&lt;&gt;"",CONCATENATE(O161,","),"")&amp;IF(P161&lt;&gt;"",CONCATENATE(P161,","),"")&amp;CONCATENATE("}")&amp;IF(VALUE(Q161)&gt;0,CONCATENATE(", traitsNeeded=",Q161),"")&amp;CONCATENATE(", dlcId=",T161,),"")</f>
        <v>[193] = {wayshrines={-1,-1,-1,}, dlcId=0</v>
      </c>
      <c r="AO161" s="27" t="str">
        <f>IF(A161&lt;&gt;"",IF(R161&lt;&gt;"",CONCATENATE(", zoneIds={",R161),"")&amp;IF(X161&lt;&gt;"",CONCATENATE(",",X161),"")&amp;IF(AJ161&lt;&gt;"",CONCATENATE(",",AJ161),"")&amp;IF(R161&lt;&gt;"",CONCATENATE("}",""),"")&amp;IF(OR(L161="true",L161="false",L161&lt;&gt;""), CONCATENATE(", veteran=", L161), ""),"")</f>
        <v>, zoneIds={131}, veteran=false</v>
      </c>
      <c r="AP161" s="27" t="str">
        <f>IF(A161&lt;&gt;"",IF(J161="Trial",", isTrial=true",IF(J161="Arena",", isArena=true", IF(J161="Monster",", isMonster=true",""))) &amp; IF(M161="true", CONCATENATE(", multiTrialSet=true"), ""),"")</f>
        <v/>
      </c>
      <c r="AQ161" s="27" t="str">
        <f>IF(C161&lt;&gt;"",CONCATENATE(" --",C161," / ",B161),"")</f>
        <v xml:space="preserve"> --Overwhelming Surge / Überwältigende Woge</v>
      </c>
      <c r="AR161" s="27" t="str">
        <f>IF(A161&lt;&gt;"",IF(VALUE(Q161)&gt;0,CONCATENATE("[",A161,"] = true,        --",C161, " / ", B161), ""),"")</f>
        <v/>
      </c>
    </row>
    <row r="162" spans="1:44" hidden="1" x14ac:dyDescent="0.25">
      <c r="A162" s="13">
        <v>194</v>
      </c>
      <c r="B162" t="s">
        <v>1847</v>
      </c>
      <c r="C162" t="s">
        <v>1849</v>
      </c>
      <c r="D162" t="s">
        <v>1848</v>
      </c>
      <c r="G162" s="3">
        <f>A162</f>
        <v>194</v>
      </c>
      <c r="J162" t="s">
        <v>2551</v>
      </c>
      <c r="L162" t="s">
        <v>101</v>
      </c>
      <c r="M162" t="s">
        <v>101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constants'!$E$2:$L$5000,8,FALSE),"")</f>
        <v>146</v>
      </c>
      <c r="S162" t="s">
        <v>62</v>
      </c>
      <c r="T162" s="24">
        <v>0</v>
      </c>
      <c r="U162" s="3" t="str">
        <f>VLOOKUP(T162,'LibSets constants'!$A$2:$B$16,2,FALSE)</f>
        <v>Included in base game</v>
      </c>
      <c r="X162" s="3">
        <f>IF(Y162&lt;&gt;"",VLOOKUP(Y162,'ESO zone constants'!$E$3:$L$5000,8,FALSE),"")</f>
        <v>933</v>
      </c>
      <c r="Y162" t="s">
        <v>58</v>
      </c>
      <c r="AB162" s="3" t="str">
        <f>IF(AC162&lt;&gt;"",VLOOKUP(AC162,'ESO zone constants'!$E$3:$L$5000,8,FALSE),"")</f>
        <v/>
      </c>
      <c r="AF162" s="3" t="str">
        <f>IF(AG162&lt;&gt;"",VLOOKUP(AG162,'ESO zone constants'!$E$3:$L$5000,8,FALSE),"")</f>
        <v/>
      </c>
      <c r="AJ162" s="3" t="str">
        <f>IF(AK162&lt;&gt;"",VLOOKUP(AK162,'ESO zone constants'!$E$3:$L$1002,6,FALSE),"")</f>
        <v/>
      </c>
      <c r="AN162" s="27" t="str">
        <f>IF(A162&lt;&gt;"",CONCATENATE("[",A162,"] = {wayshrines={")&amp;IF(N162&lt;&gt;"",CONCATENATE(N162,","),"")&amp;IF(O162&lt;&gt;"",CONCATENATE(O162,","),"")&amp;IF(P162&lt;&gt;"",CONCATENATE(P162,","),"")&amp;CONCATENATE("}")&amp;IF(VALUE(Q162)&gt;0,CONCATENATE(", traitsNeeded=",Q162),"")&amp;CONCATENATE(", dlcId=",T162,),"")</f>
        <v>[194] = {wayshrines={-1,-1,-1,}, dlcId=0</v>
      </c>
      <c r="AO162" s="27" t="str">
        <f>IF(A162&lt;&gt;"",IF(R162&lt;&gt;"",CONCATENATE(", zoneIds={",R162),"")&amp;IF(X162&lt;&gt;"",CONCATENATE(",",X162),"")&amp;IF(AJ162&lt;&gt;"",CONCATENATE(",",AJ162),"")&amp;IF(R162&lt;&gt;"",CONCATENATE("}",""),"")&amp;IF(OR(L162="true",L162="false",L162&lt;&gt;""), CONCATENATE(", veteran=", L162), ""),"")</f>
        <v>, zoneIds={146,933}, veteran=false</v>
      </c>
      <c r="AP162" s="27" t="str">
        <f>IF(A162&lt;&gt;"",IF(J162="Trial",", isTrial=true",IF(J162="Arena",", isArena=true", IF(J162="Monster",", isMonster=true",""))) &amp; IF(M162="true", CONCATENATE(", multiTrialSet=true"), ""),"")</f>
        <v/>
      </c>
      <c r="AQ162" s="27" t="str">
        <f>IF(C162&lt;&gt;"",CONCATENATE(" --",C162," / ",B162),"")</f>
        <v xml:space="preserve"> --Combat Physician / Feldarzt</v>
      </c>
      <c r="AR162" s="27" t="str">
        <f>IF(A162&lt;&gt;"",IF(VALUE(Q162)&gt;0,CONCATENATE("[",A162,"] = true,        --",C162, " / ", B162), ""),"")</f>
        <v/>
      </c>
    </row>
    <row r="163" spans="1:44" hidden="1" x14ac:dyDescent="0.25">
      <c r="A163" s="13">
        <v>195</v>
      </c>
      <c r="B163" t="s">
        <v>1850</v>
      </c>
      <c r="C163" t="s">
        <v>1852</v>
      </c>
      <c r="D163" t="s">
        <v>1851</v>
      </c>
      <c r="G163" s="3">
        <f>A163</f>
        <v>195</v>
      </c>
      <c r="J163" t="s">
        <v>2551</v>
      </c>
      <c r="L163" t="s">
        <v>101</v>
      </c>
      <c r="M163" t="s">
        <v>101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constants'!$E$2:$L$5000,8,FALSE),"")</f>
        <v>678</v>
      </c>
      <c r="S163" t="s">
        <v>52</v>
      </c>
      <c r="T163" s="24">
        <v>0</v>
      </c>
      <c r="U163" s="3" t="str">
        <f>VLOOKUP(T163,'LibSets constants'!$A$2:$B$16,2,FALSE)</f>
        <v>Included in base game</v>
      </c>
      <c r="X163" s="3" t="str">
        <f>IF(Y163&lt;&gt;"",VLOOKUP(Y163,'ESO zone constants'!$E$3:$L$5000,8,FALSE),"")</f>
        <v/>
      </c>
      <c r="AB163" s="3" t="str">
        <f>IF(AC163&lt;&gt;"",VLOOKUP(AC163,'ESO zone constants'!$E$3:$L$5000,8,FALSE),"")</f>
        <v/>
      </c>
      <c r="AF163" s="3" t="str">
        <f>IF(AG163&lt;&gt;"",VLOOKUP(AG163,'ESO zone constants'!$E$3:$L$5000,8,FALSE),"")</f>
        <v/>
      </c>
      <c r="AJ163" s="3" t="str">
        <f>IF(AK163&lt;&gt;"",VLOOKUP(AK163,'ESO zone constants'!$E$3:$L$1002,6,FALSE),"")</f>
        <v/>
      </c>
      <c r="AN163" s="27" t="str">
        <f>IF(A163&lt;&gt;"",CONCATENATE("[",A163,"] = {wayshrines={")&amp;IF(N163&lt;&gt;"",CONCATENATE(N163,","),"")&amp;IF(O163&lt;&gt;"",CONCATENATE(O163,","),"")&amp;IF(P163&lt;&gt;"",CONCATENATE(P163,","),"")&amp;CONCATENATE("}")&amp;IF(VALUE(Q163)&gt;0,CONCATENATE(", traitsNeeded=",Q163),"")&amp;CONCATENATE(", dlcId=",T163,),"")</f>
        <v>[195] = {wayshrines={-1,-1,-1,}, dlcId=0</v>
      </c>
      <c r="AO163" s="27" t="str">
        <f>IF(A163&lt;&gt;"",IF(R163&lt;&gt;"",CONCATENATE(", zoneIds={",R163),"")&amp;IF(X163&lt;&gt;"",CONCATENATE(",",X163),"")&amp;IF(AJ163&lt;&gt;"",CONCATENATE(",",AJ163),"")&amp;IF(R163&lt;&gt;"",CONCATENATE("}",""),"")&amp;IF(OR(L163="true",L163="false",L163&lt;&gt;""), CONCATENATE(", veteran=", L163), ""),"")</f>
        <v>, zoneIds={678}, veteran=false</v>
      </c>
      <c r="AP163" s="27" t="str">
        <f>IF(A163&lt;&gt;"",IF(J163="Trial",", isTrial=true",IF(J163="Arena",", isArena=true", IF(J163="Monster",", isMonster=true",""))) &amp; IF(M163="true", CONCATENATE(", multiTrialSet=true"), ""),"")</f>
        <v/>
      </c>
      <c r="AQ163" s="27" t="str">
        <f>IF(C163&lt;&gt;"",CONCATENATE(" --",C163," / ",B163),"")</f>
        <v xml:space="preserve"> --Sheer Venom / Reingift</v>
      </c>
      <c r="AR163" s="27" t="str">
        <f>IF(A163&lt;&gt;"",IF(VALUE(Q163)&gt;0,CONCATENATE("[",A163,"] = true,        --",C163, " / ", B163), ""),"")</f>
        <v/>
      </c>
    </row>
    <row r="164" spans="1:44" hidden="1" x14ac:dyDescent="0.25">
      <c r="A164" s="13">
        <v>196</v>
      </c>
      <c r="B164" t="s">
        <v>1853</v>
      </c>
      <c r="C164" t="s">
        <v>1855</v>
      </c>
      <c r="D164" t="s">
        <v>1854</v>
      </c>
      <c r="G164" s="3">
        <f>A164</f>
        <v>196</v>
      </c>
      <c r="J164" t="s">
        <v>2551</v>
      </c>
      <c r="L164" t="s">
        <v>101</v>
      </c>
      <c r="M164" t="s">
        <v>101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constants'!$E$2:$L$5000,8,FALSE),"")</f>
        <v>678</v>
      </c>
      <c r="S164" t="s">
        <v>52</v>
      </c>
      <c r="T164" s="24">
        <v>0</v>
      </c>
      <c r="U164" s="3" t="str">
        <f>VLOOKUP(T164,'LibSets constants'!$A$2:$B$16,2,FALSE)</f>
        <v>Included in base game</v>
      </c>
      <c r="X164" s="3" t="str">
        <f>IF(Y164&lt;&gt;"",VLOOKUP(Y164,'ESO zone constants'!$E$3:$L$5000,8,FALSE),"")</f>
        <v/>
      </c>
      <c r="AB164" s="3" t="str">
        <f>IF(AC164&lt;&gt;"",VLOOKUP(AC164,'ESO zone constants'!$E$3:$L$5000,8,FALSE),"")</f>
        <v/>
      </c>
      <c r="AF164" s="3" t="str">
        <f>IF(AG164&lt;&gt;"",VLOOKUP(AG164,'ESO zone constants'!$E$3:$L$5000,8,FALSE),"")</f>
        <v/>
      </c>
      <c r="AJ164" s="3" t="str">
        <f>IF(AK164&lt;&gt;"",VLOOKUP(AK164,'ESO zone constants'!$E$3:$L$1002,6,FALSE),"")</f>
        <v/>
      </c>
      <c r="AN164" s="27" t="str">
        <f>IF(A164&lt;&gt;"",CONCATENATE("[",A164,"] = {wayshrines={")&amp;IF(N164&lt;&gt;"",CONCATENATE(N164,","),"")&amp;IF(O164&lt;&gt;"",CONCATENATE(O164,","),"")&amp;IF(P164&lt;&gt;"",CONCATENATE(P164,","),"")&amp;CONCATENATE("}")&amp;IF(VALUE(Q164)&gt;0,CONCATENATE(", traitsNeeded=",Q164),"")&amp;CONCATENATE(", dlcId=",T164,),"")</f>
        <v>[196] = {wayshrines={-1,-1,-1,}, dlcId=0</v>
      </c>
      <c r="AO164" s="27" t="str">
        <f>IF(A164&lt;&gt;"",IF(R164&lt;&gt;"",CONCATENATE(", zoneIds={",R164),"")&amp;IF(X164&lt;&gt;"",CONCATENATE(",",X164),"")&amp;IF(AJ164&lt;&gt;"",CONCATENATE(",",AJ164),"")&amp;IF(R164&lt;&gt;"",CONCATENATE("}",""),"")&amp;IF(OR(L164="true",L164="false",L164&lt;&gt;""), CONCATENATE(", veteran=", L164), ""),"")</f>
        <v>, zoneIds={678}, veteran=false</v>
      </c>
      <c r="AP164" s="27" t="str">
        <f>IF(A164&lt;&gt;"",IF(J164="Trial",", isTrial=true",IF(J164="Arena",", isArena=true", IF(J164="Monster",", isMonster=true",""))) &amp; IF(M164="true", CONCATENATE(", multiTrialSet=true"), ""),"")</f>
        <v/>
      </c>
      <c r="AQ164" s="27" t="str">
        <f>IF(C164&lt;&gt;"",CONCATENATE(" --",C164," / ",B164),"")</f>
        <v xml:space="preserve"> --Leeching Plate / Auslaugende Rüstung</v>
      </c>
      <c r="AR164" s="27" t="str">
        <f>IF(A164&lt;&gt;"",IF(VALUE(Q164)&gt;0,CONCATENATE("[",A164,"] = true,        --",C164, " / ", B164), ""),"")</f>
        <v/>
      </c>
    </row>
    <row r="165" spans="1:44" hidden="1" x14ac:dyDescent="0.25">
      <c r="A165" s="13">
        <v>197</v>
      </c>
      <c r="B165" t="s">
        <v>1856</v>
      </c>
      <c r="C165" t="s">
        <v>1858</v>
      </c>
      <c r="D165" t="s">
        <v>1857</v>
      </c>
      <c r="G165" s="3">
        <f>A165</f>
        <v>197</v>
      </c>
      <c r="J165" t="s">
        <v>2551</v>
      </c>
      <c r="L165" t="s">
        <v>101</v>
      </c>
      <c r="M165" t="s">
        <v>101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constants'!$E$2:$L$5000,8,FALSE),"")</f>
        <v>380</v>
      </c>
      <c r="S165" t="s">
        <v>142</v>
      </c>
      <c r="T165" s="24">
        <v>9</v>
      </c>
      <c r="U165" s="3" t="str">
        <f>VLOOKUP(T165,'LibSets constants'!$A$2:$B$16,2,FALSE)</f>
        <v>Dragon Bones</v>
      </c>
      <c r="X165" s="3">
        <f>IF(Y165&lt;&gt;"",VLOOKUP(Y165,'ESO zone constants'!$E$3:$L$5000,8,FALSE),"")</f>
        <v>935</v>
      </c>
      <c r="Y165" t="s">
        <v>143</v>
      </c>
      <c r="AB165" s="3" t="str">
        <f>IF(AC165&lt;&gt;"",VLOOKUP(AC165,'ESO zone constants'!$E$3:$L$5000,8,FALSE),"")</f>
        <v/>
      </c>
      <c r="AF165" s="3" t="str">
        <f>IF(AG165&lt;&gt;"",VLOOKUP(AG165,'ESO zone constants'!$E$3:$L$5000,8,FALSE),"")</f>
        <v/>
      </c>
      <c r="AJ165" s="3" t="str">
        <f>IF(AK165&lt;&gt;"",VLOOKUP(AK165,'ESO zone constants'!$E$3:$L$1002,6,FALSE),"")</f>
        <v/>
      </c>
      <c r="AN165" s="27" t="str">
        <f>IF(A165&lt;&gt;"",CONCATENATE("[",A165,"] = {wayshrines={")&amp;IF(N165&lt;&gt;"",CONCATENATE(N165,","),"")&amp;IF(O165&lt;&gt;"",CONCATENATE(O165,","),"")&amp;IF(P165&lt;&gt;"",CONCATENATE(P165,","),"")&amp;CONCATENATE("}")&amp;IF(VALUE(Q165)&gt;0,CONCATENATE(", traitsNeeded=",Q165),"")&amp;CONCATENATE(", dlcId=",T165,),"")</f>
        <v>[197] = {wayshrines={-1,-1,-1,}, dlcId=9</v>
      </c>
      <c r="AO165" s="27" t="str">
        <f>IF(A165&lt;&gt;"",IF(R165&lt;&gt;"",CONCATENATE(", zoneIds={",R165),"")&amp;IF(X165&lt;&gt;"",CONCATENATE(",",X165),"")&amp;IF(AJ165&lt;&gt;"",CONCATENATE(",",AJ165),"")&amp;IF(R165&lt;&gt;"",CONCATENATE("}",""),"")&amp;IF(OR(L165="true",L165="false",L165&lt;&gt;""), CONCATENATE(", veteran=", L165), ""),"")</f>
        <v>, zoneIds={380,935}, veteran=false</v>
      </c>
      <c r="AP165" s="27" t="str">
        <f>IF(A165&lt;&gt;"",IF(J165="Trial",", isTrial=true",IF(J165="Arena",", isArena=true", IF(J165="Monster",", isMonster=true",""))) &amp; IF(M165="true", CONCATENATE(", multiTrialSet=true"), ""),"")</f>
        <v/>
      </c>
      <c r="AQ165" s="27" t="str">
        <f>IF(C165&lt;&gt;"",CONCATENATE(" --",C165," / ",B165),"")</f>
        <v xml:space="preserve"> --Tormentor / Quälender</v>
      </c>
      <c r="AR165" s="27" t="str">
        <f>IF(A165&lt;&gt;"",IF(VALUE(Q165)&gt;0,CONCATENATE("[",A165,"] = true,        --",C165, " / ", B165), ""),"")</f>
        <v/>
      </c>
    </row>
    <row r="166" spans="1:44" hidden="1" x14ac:dyDescent="0.25">
      <c r="A166" s="13">
        <v>198</v>
      </c>
      <c r="B166" t="s">
        <v>1859</v>
      </c>
      <c r="C166" t="s">
        <v>1861</v>
      </c>
      <c r="D166" t="s">
        <v>1860</v>
      </c>
      <c r="G166" s="3">
        <f>A166</f>
        <v>198</v>
      </c>
      <c r="J166" t="s">
        <v>2551</v>
      </c>
      <c r="L166" t="s">
        <v>101</v>
      </c>
      <c r="M166" t="s">
        <v>101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constants'!$E$2:$L$5000,8,FALSE),"")</f>
        <v>688</v>
      </c>
      <c r="S166" t="s">
        <v>54</v>
      </c>
      <c r="T166" s="24">
        <v>9</v>
      </c>
      <c r="U166" s="3" t="str">
        <f>VLOOKUP(T166,'LibSets constants'!$A$2:$B$16,2,FALSE)</f>
        <v>Dragon Bones</v>
      </c>
      <c r="X166" s="3" t="str">
        <f>IF(Y166&lt;&gt;"",VLOOKUP(Y166,'ESO zone constants'!$E$3:$L$5000,8,FALSE),"")</f>
        <v/>
      </c>
      <c r="AB166" s="3" t="str">
        <f>IF(AC166&lt;&gt;"",VLOOKUP(AC166,'ESO zone constants'!$E$3:$L$5000,8,FALSE),"")</f>
        <v/>
      </c>
      <c r="AF166" s="3" t="str">
        <f>IF(AG166&lt;&gt;"",VLOOKUP(AG166,'ESO zone constants'!$E$3:$L$5000,8,FALSE),"")</f>
        <v/>
      </c>
      <c r="AJ166" s="32" t="str">
        <f>IF(AK166&lt;&gt;"",VLOOKUP(AK166,'ESO zone constants'!$E$3:$L$1002,6,FALSE),"")</f>
        <v/>
      </c>
      <c r="AN166" s="27" t="str">
        <f>IF(A166&lt;&gt;"",CONCATENATE("[",A166,"] = {wayshrines={")&amp;IF(N166&lt;&gt;"",CONCATENATE(N166,","),"")&amp;IF(O166&lt;&gt;"",CONCATENATE(O166,","),"")&amp;IF(P166&lt;&gt;"",CONCATENATE(P166,","),"")&amp;CONCATENATE("}")&amp;IF(VALUE(Q166)&gt;0,CONCATENATE(", traitsNeeded=",Q166),"")&amp;CONCATENATE(", dlcId=",T166,),"")</f>
        <v>[198] = {wayshrines={-1,-1,-1,}, dlcId=9</v>
      </c>
      <c r="AO166" s="27" t="str">
        <f>IF(A166&lt;&gt;"",IF(R166&lt;&gt;"",CONCATENATE(", zoneIds={",R166),"")&amp;IF(X166&lt;&gt;"",CONCATENATE(",",X166),"")&amp;IF(AJ166&lt;&gt;"",CONCATENATE(",",AJ166),"")&amp;IF(R166&lt;&gt;"",CONCATENATE("}",""),"")&amp;IF(OR(L166="true",L166="false",L166&lt;&gt;""), CONCATENATE(", veteran=", L166), ""),"")</f>
        <v>, zoneIds={688}, veteran=false</v>
      </c>
      <c r="AP166" s="27" t="str">
        <f>IF(A166&lt;&gt;"",IF(J166="Trial",", isTrial=true",IF(J166="Arena",", isArena=true", IF(J166="Monster",", isMonster=true",""))) &amp; IF(M166="true", CONCATENATE(", multiTrialSet=true"), ""),"")</f>
        <v/>
      </c>
      <c r="AQ166" s="27" t="str">
        <f>IF(C166&lt;&gt;"",CONCATENATE(" --",C166," / ",B166),"")</f>
        <v xml:space="preserve"> --Essence Thief / Essenzdieb</v>
      </c>
      <c r="AR166" s="27" t="str">
        <f>IF(A166&lt;&gt;"",IF(VALUE(Q166)&gt;0,CONCATENATE("[",A166,"] = true,        --",C166, " / ", B166), ""),"")</f>
        <v/>
      </c>
    </row>
    <row r="167" spans="1:44" hidden="1" x14ac:dyDescent="0.25">
      <c r="A167" s="13">
        <v>199</v>
      </c>
      <c r="B167" t="s">
        <v>1862</v>
      </c>
      <c r="C167" t="s">
        <v>1864</v>
      </c>
      <c r="D167" t="s">
        <v>1863</v>
      </c>
      <c r="G167" s="3">
        <f>A167</f>
        <v>199</v>
      </c>
      <c r="I167" t="s">
        <v>39</v>
      </c>
      <c r="J167" t="s">
        <v>4281</v>
      </c>
      <c r="L167" t="s">
        <v>101</v>
      </c>
      <c r="M167" t="s">
        <v>101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constants'!$E$2:$L$5000,8,FALSE),"")</f>
        <v>584</v>
      </c>
      <c r="S167" t="s">
        <v>39</v>
      </c>
      <c r="T167" s="24">
        <v>0</v>
      </c>
      <c r="U167" s="3" t="str">
        <f>VLOOKUP(T167,'LibSets constants'!$A$2:$B$16,2,FALSE)</f>
        <v>Included in base game</v>
      </c>
      <c r="X167" s="3" t="str">
        <f>IF(Y167&lt;&gt;"",VLOOKUP(Y167,'ESO zone constants'!$E$3:$L$5000,8,FALSE),"")</f>
        <v/>
      </c>
      <c r="AB167" s="3" t="str">
        <f>IF(AC167&lt;&gt;"",VLOOKUP(AC167,'ESO zone constants'!$E$3:$L$5000,8,FALSE),"")</f>
        <v/>
      </c>
      <c r="AF167" s="3" t="str">
        <f>IF(AG167&lt;&gt;"",VLOOKUP(AG167,'ESO zone constants'!$E$3:$L$5000,8,FALSE),"")</f>
        <v/>
      </c>
      <c r="AJ167" s="3" t="str">
        <f>IF(AK167&lt;&gt;"",VLOOKUP(AK167,'ESO zone constants'!$E$3:$L$5000,8,FALSE),"")</f>
        <v/>
      </c>
      <c r="AN167" s="27" t="str">
        <f>IF(A167&lt;&gt;"",CONCATENATE("[",A167,"] = {wayshrines={")&amp;IF(N167&lt;&gt;"",CONCATENATE(N167,","),"")&amp;IF(O167&lt;&gt;"",CONCATENATE(O167,","),"")&amp;IF(P167&lt;&gt;"",CONCATENATE(P167,","),"")&amp;CONCATENATE("}")&amp;IF(VALUE(Q167)&gt;0,CONCATENATE(", traitsNeeded=",Q167),"")&amp;CONCATENATE(", dlcId=",T167,),"")</f>
        <v>[199] = {wayshrines={-1,-1,-1,}, dlcId=0</v>
      </c>
      <c r="AO167" s="27" t="str">
        <f>IF(A167&lt;&gt;"",IF(R167&lt;&gt;"",CONCATENATE(", zoneIds={",R167),"")&amp;IF(X167&lt;&gt;"",CONCATENATE(",",X167),"")&amp;IF(AJ167&lt;&gt;"",CONCATENATE(",",AJ167),"")&amp;IF(R167&lt;&gt;"",CONCATENATE("}",""),"")&amp;IF(OR(L167="true",L167="false",L167&lt;&gt;""), CONCATENATE(", veteran=", L167), ""),"")</f>
        <v>, zoneIds={584}, veteran=false</v>
      </c>
      <c r="AP167" s="27" t="str">
        <f>IF(A167&lt;&gt;"",IF(J167="Trial",", isTrial=true",IF(J167="Arena",", isArena=true", IF(J167="Monster",", isMonster=true",""))) &amp; IF(M167="true", CONCATENATE(", multiTrialSet=true"), ""),"")</f>
        <v/>
      </c>
      <c r="AQ167" s="27" t="str">
        <f>IF(C167&lt;&gt;"",CONCATENATE(" --",C167," / ",B167),"")</f>
        <v xml:space="preserve"> --Shield Breaker / Schildbrecher</v>
      </c>
      <c r="AR167" s="27" t="str">
        <f>IF(A167&lt;&gt;"",IF(VALUE(Q167)&gt;0,CONCATENATE("[",A167,"] = true,        --",C167, " / ", B167), ""),"")</f>
        <v/>
      </c>
    </row>
    <row r="168" spans="1:44" hidden="1" x14ac:dyDescent="0.25">
      <c r="A168" s="13">
        <v>200</v>
      </c>
      <c r="B168" t="s">
        <v>1865</v>
      </c>
      <c r="C168" t="s">
        <v>1867</v>
      </c>
      <c r="D168" t="s">
        <v>1866</v>
      </c>
      <c r="G168" s="3">
        <f>A168</f>
        <v>200</v>
      </c>
      <c r="I168" t="s">
        <v>39</v>
      </c>
      <c r="J168" t="s">
        <v>4281</v>
      </c>
      <c r="L168" t="s">
        <v>101</v>
      </c>
      <c r="M168" t="s">
        <v>101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constants'!$E$2:$L$5000,8,FALSE),"")</f>
        <v>584</v>
      </c>
      <c r="S168" t="s">
        <v>39</v>
      </c>
      <c r="T168" s="24">
        <v>0</v>
      </c>
      <c r="U168" s="3" t="str">
        <f>VLOOKUP(T168,'LibSets constants'!$A$2:$B$16,2,FALSE)</f>
        <v>Included in base game</v>
      </c>
      <c r="X168" s="3" t="str">
        <f>IF(Y168&lt;&gt;"",VLOOKUP(Y168,'ESO zone constants'!$E$3:$L$5000,8,FALSE),"")</f>
        <v/>
      </c>
      <c r="AB168" s="3" t="str">
        <f>IF(AC168&lt;&gt;"",VLOOKUP(AC168,'ESO zone constants'!$E$3:$L$5000,8,FALSE),"")</f>
        <v/>
      </c>
      <c r="AF168" s="3" t="str">
        <f>IF(AG168&lt;&gt;"",VLOOKUP(AG168,'ESO zone constants'!$E$3:$L$5000,8,FALSE),"")</f>
        <v/>
      </c>
      <c r="AJ168" s="3" t="str">
        <f>IF(AK168&lt;&gt;"",VLOOKUP(AK168,'ESO zone constants'!$E$3:$L$5000,8,FALSE),"")</f>
        <v/>
      </c>
      <c r="AN168" s="27" t="str">
        <f>IF(A168&lt;&gt;"",CONCATENATE("[",A168,"] = {wayshrines={")&amp;IF(N168&lt;&gt;"",CONCATENATE(N168,","),"")&amp;IF(O168&lt;&gt;"",CONCATENATE(O168,","),"")&amp;IF(P168&lt;&gt;"",CONCATENATE(P168,","),"")&amp;CONCATENATE("}")&amp;IF(VALUE(Q168)&gt;0,CONCATENATE(", traitsNeeded=",Q168),"")&amp;CONCATENATE(", dlcId=",T168,),"")</f>
        <v>[200] = {wayshrines={-1,-1,-1,}, dlcId=0</v>
      </c>
      <c r="AO168" s="27" t="str">
        <f>IF(A168&lt;&gt;"",IF(R168&lt;&gt;"",CONCATENATE(", zoneIds={",R168),"")&amp;IF(X168&lt;&gt;"",CONCATENATE(",",X168),"")&amp;IF(AJ168&lt;&gt;"",CONCATENATE(",",AJ168),"")&amp;IF(R168&lt;&gt;"",CONCATENATE("}",""),"")&amp;IF(OR(L168="true",L168="false",L168&lt;&gt;""), CONCATENATE(", veteran=", L168), ""),"")</f>
        <v>, zoneIds={584}, veteran=false</v>
      </c>
      <c r="AP168" s="27" t="str">
        <f>IF(A168&lt;&gt;"",IF(J168="Trial",", isTrial=true",IF(J168="Arena",", isArena=true", IF(J168="Monster",", isMonster=true",""))) &amp; IF(M168="true", CONCATENATE(", multiTrialSet=true"), ""),"")</f>
        <v/>
      </c>
      <c r="AQ168" s="27" t="str">
        <f>IF(C168&lt;&gt;"",CONCATENATE(" --",C168," / ",B168),"")</f>
        <v xml:space="preserve"> --Phoenix / Phönix</v>
      </c>
      <c r="AR168" s="27" t="str">
        <f>IF(A168&lt;&gt;"",IF(VALUE(Q168)&gt;0,CONCATENATE("[",A168,"] = true,        --",C168, " / ", B168), ""),"")</f>
        <v/>
      </c>
    </row>
    <row r="169" spans="1:44" hidden="1" x14ac:dyDescent="0.25">
      <c r="A169" s="13">
        <v>201</v>
      </c>
      <c r="B169" t="s">
        <v>1868</v>
      </c>
      <c r="C169" t="s">
        <v>1870</v>
      </c>
      <c r="D169" t="s">
        <v>1869</v>
      </c>
      <c r="G169" s="3">
        <f>A169</f>
        <v>201</v>
      </c>
      <c r="I169" t="s">
        <v>39</v>
      </c>
      <c r="J169" t="s">
        <v>4281</v>
      </c>
      <c r="L169" t="s">
        <v>101</v>
      </c>
      <c r="M169" t="s">
        <v>101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constants'!$E$2:$L$5000,8,FALSE),"")</f>
        <v>584</v>
      </c>
      <c r="S169" t="s">
        <v>39</v>
      </c>
      <c r="T169" s="24">
        <v>0</v>
      </c>
      <c r="U169" s="3" t="str">
        <f>VLOOKUP(T169,'LibSets constants'!$A$2:$B$16,2,FALSE)</f>
        <v>Included in base game</v>
      </c>
      <c r="X169" s="3" t="str">
        <f>IF(Y169&lt;&gt;"",VLOOKUP(Y169,'ESO zone constants'!$E$3:$L$5000,8,FALSE),"")</f>
        <v/>
      </c>
      <c r="AB169" s="3" t="str">
        <f>IF(AC169&lt;&gt;"",VLOOKUP(AC169,'ESO zone constants'!$E$3:$L$5000,8,FALSE),"")</f>
        <v/>
      </c>
      <c r="AF169" s="3" t="str">
        <f>IF(AG169&lt;&gt;"",VLOOKUP(AG169,'ESO zone constants'!$E$3:$L$5000,8,FALSE),"")</f>
        <v/>
      </c>
      <c r="AJ169" s="3" t="str">
        <f>IF(AK169&lt;&gt;"",VLOOKUP(AK169,'ESO zone constants'!$E$3:$L$5000,8,FALSE),"")</f>
        <v/>
      </c>
      <c r="AN169" s="27" t="str">
        <f>IF(A169&lt;&gt;"",CONCATENATE("[",A169,"] = {wayshrines={")&amp;IF(N169&lt;&gt;"",CONCATENATE(N169,","),"")&amp;IF(O169&lt;&gt;"",CONCATENATE(O169,","),"")&amp;IF(P169&lt;&gt;"",CONCATENATE(P169,","),"")&amp;CONCATENATE("}")&amp;IF(VALUE(Q169)&gt;0,CONCATENATE(", traitsNeeded=",Q169),"")&amp;CONCATENATE(", dlcId=",T169,),"")</f>
        <v>[201] = {wayshrines={-1,-1,-1,}, dlcId=0</v>
      </c>
      <c r="AO169" s="27" t="str">
        <f>IF(A169&lt;&gt;"",IF(R169&lt;&gt;"",CONCATENATE(", zoneIds={",R169),"")&amp;IF(X169&lt;&gt;"",CONCATENATE(",",X169),"")&amp;IF(AJ169&lt;&gt;"",CONCATENATE(",",AJ169),"")&amp;IF(R169&lt;&gt;"",CONCATENATE("}",""),"")&amp;IF(OR(L169="true",L169="false",L169&lt;&gt;""), CONCATENATE(", veteran=", L169), ""),"")</f>
        <v>, zoneIds={584}, veteran=false</v>
      </c>
      <c r="AP169" s="27" t="str">
        <f>IF(A169&lt;&gt;"",IF(J169="Trial",", isTrial=true",IF(J169="Arena",", isArena=true", IF(J169="Monster",", isMonster=true",""))) &amp; IF(M169="true", CONCATENATE(", multiTrialSet=true"), ""),"")</f>
        <v/>
      </c>
      <c r="AQ169" s="27" t="str">
        <f>IF(C169&lt;&gt;"",CONCATENATE(" --",C169," / ",B169),"")</f>
        <v xml:space="preserve"> --Reactive Armor / Reaktive Rüstung</v>
      </c>
      <c r="AR169" s="27" t="str">
        <f>IF(A169&lt;&gt;"",IF(VALUE(Q169)&gt;0,CONCATENATE("[",A169,"] = true,        --",C169, " / ", B169), ""),"")</f>
        <v/>
      </c>
    </row>
    <row r="170" spans="1:44" hidden="1" x14ac:dyDescent="0.25">
      <c r="A170" s="13">
        <v>204</v>
      </c>
      <c r="B170" t="s">
        <v>1871</v>
      </c>
      <c r="C170" t="s">
        <v>1872</v>
      </c>
      <c r="D170" t="s">
        <v>1872</v>
      </c>
      <c r="G170" s="3">
        <f>A170</f>
        <v>204</v>
      </c>
      <c r="I170" t="s">
        <v>4282</v>
      </c>
      <c r="J170" t="s">
        <v>4282</v>
      </c>
      <c r="L170" t="s">
        <v>101</v>
      </c>
      <c r="M170" t="s">
        <v>101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constants'!$E$2:$L$5000,8,FALSE),"")</f>
        <v>584</v>
      </c>
      <c r="S170" t="s">
        <v>39</v>
      </c>
      <c r="T170" s="24">
        <v>0</v>
      </c>
      <c r="U170" s="3" t="str">
        <f>VLOOKUP(T170,'LibSets constants'!$A$2:$B$16,2,FALSE)</f>
        <v>Included in base game</v>
      </c>
      <c r="X170" s="3" t="str">
        <f>IF(Y170&lt;&gt;"",VLOOKUP(Y170,'ESO zone constants'!$E$3:$L$5000,8,FALSE),"")</f>
        <v/>
      </c>
      <c r="AB170" s="3" t="str">
        <f>IF(AC170&lt;&gt;"",VLOOKUP(AC170,'ESO zone constants'!$E$3:$L$5000,8,FALSE),"")</f>
        <v/>
      </c>
      <c r="AF170" s="3" t="str">
        <f>IF(AG170&lt;&gt;"",VLOOKUP(AG170,'ESO zone constants'!$E$3:$L$5000,8,FALSE),"")</f>
        <v/>
      </c>
      <c r="AJ170" s="3" t="str">
        <f>IF(AK170&lt;&gt;"",VLOOKUP(AK170,'ESO zone constants'!$E$3:$L$5000,8,FALSE),"")</f>
        <v/>
      </c>
      <c r="AN170" s="27" t="str">
        <f>IF(A170&lt;&gt;"",CONCATENATE("[",A170,"] = {wayshrines={")&amp;IF(N170&lt;&gt;"",CONCATENATE(N170,","),"")&amp;IF(O170&lt;&gt;"",CONCATENATE(O170,","),"")&amp;IF(P170&lt;&gt;"",CONCATENATE(P170,","),"")&amp;CONCATENATE("}")&amp;IF(VALUE(Q170)&gt;0,CONCATENATE(", traitsNeeded=",Q170),"")&amp;CONCATENATE(", dlcId=",T170,),"")</f>
        <v>[204] = {wayshrines={-1,-1,-1,}, dlcId=0</v>
      </c>
      <c r="AO170" s="27" t="str">
        <f>IF(A170&lt;&gt;"",IF(R170&lt;&gt;"",CONCATENATE(", zoneIds={",R170),"")&amp;IF(X170&lt;&gt;"",CONCATENATE(",",X170),"")&amp;IF(AJ170&lt;&gt;"",CONCATENATE(",",AJ170),"")&amp;IF(R170&lt;&gt;"",CONCATENATE("}",""),"")&amp;IF(OR(L170="true",L170="false",L170&lt;&gt;""), CONCATENATE(", veteran=", L170), ""),"")</f>
        <v>, zoneIds={584}, veteran=false</v>
      </c>
      <c r="AP170" s="27" t="str">
        <f>IF(A170&lt;&gt;"",IF(J170="Trial",", isTrial=true",IF(J170="Arena",", isArena=true", IF(J170="Monster",", isMonster=true",""))) &amp; IF(M170="true", CONCATENATE(", multiTrialSet=true"), ""),"")</f>
        <v/>
      </c>
      <c r="AQ170" s="27" t="str">
        <f>IF(C170&lt;&gt;"",CONCATENATE(" --",C170," / ",B170),"")</f>
        <v xml:space="preserve"> --Endurance / Beständigkeit</v>
      </c>
      <c r="AR170" s="27" t="str">
        <f>IF(A170&lt;&gt;"",IF(VALUE(Q170)&gt;0,CONCATENATE("[",A170,"] = true,        --",C170, " / ", B170), ""),"")</f>
        <v/>
      </c>
    </row>
    <row r="171" spans="1:44" hidden="1" x14ac:dyDescent="0.25">
      <c r="A171" s="13">
        <v>205</v>
      </c>
      <c r="B171" t="s">
        <v>1873</v>
      </c>
      <c r="C171" t="s">
        <v>1875</v>
      </c>
      <c r="D171" t="s">
        <v>1874</v>
      </c>
      <c r="G171" s="3">
        <f>A171</f>
        <v>205</v>
      </c>
      <c r="I171" t="s">
        <v>4282</v>
      </c>
      <c r="J171" t="s">
        <v>4282</v>
      </c>
      <c r="L171" t="s">
        <v>101</v>
      </c>
      <c r="M171" t="s">
        <v>101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constants'!$E$2:$L$5000,8,FALSE),"")</f>
        <v>584</v>
      </c>
      <c r="S171" t="s">
        <v>39</v>
      </c>
      <c r="T171" s="24">
        <v>0</v>
      </c>
      <c r="U171" s="3" t="str">
        <f>VLOOKUP(T171,'LibSets constants'!$A$2:$B$16,2,FALSE)</f>
        <v>Included in base game</v>
      </c>
      <c r="X171" s="3" t="str">
        <f>IF(Y171&lt;&gt;"",VLOOKUP(Y171,'ESO zone constants'!$E$3:$L$5000,8,FALSE),"")</f>
        <v/>
      </c>
      <c r="AB171" s="3" t="str">
        <f>IF(AC171&lt;&gt;"",VLOOKUP(AC171,'ESO zone constants'!$E$3:$L$5000,8,FALSE),"")</f>
        <v/>
      </c>
      <c r="AF171" s="3" t="str">
        <f>IF(AG171&lt;&gt;"",VLOOKUP(AG171,'ESO zone constants'!$E$3:$L$5000,8,FALSE),"")</f>
        <v/>
      </c>
      <c r="AJ171" s="3" t="str">
        <f>IF(AK171&lt;&gt;"",VLOOKUP(AK171,'ESO zone constants'!$E$3:$L$5000,8,FALSE),"")</f>
        <v/>
      </c>
      <c r="AN171" s="27" t="str">
        <f>IF(A171&lt;&gt;"",CONCATENATE("[",A171,"] = {wayshrines={")&amp;IF(N171&lt;&gt;"",CONCATENATE(N171,","),"")&amp;IF(O171&lt;&gt;"",CONCATENATE(O171,","),"")&amp;IF(P171&lt;&gt;"",CONCATENATE(P171,","),"")&amp;CONCATENATE("}")&amp;IF(VALUE(Q171)&gt;0,CONCATENATE(", traitsNeeded=",Q171),"")&amp;CONCATENATE(", dlcId=",T171,),"")</f>
        <v>[205] = {wayshrines={-1,-1,-1,}, dlcId=0</v>
      </c>
      <c r="AO171" s="27" t="str">
        <f>IF(A171&lt;&gt;"",IF(R171&lt;&gt;"",CONCATENATE(", zoneIds={",R171),"")&amp;IF(X171&lt;&gt;"",CONCATENATE(",",X171),"")&amp;IF(AJ171&lt;&gt;"",CONCATENATE(",",AJ171),"")&amp;IF(R171&lt;&gt;"",CONCATENATE("}",""),"")&amp;IF(OR(L171="true",L171="false",L171&lt;&gt;""), CONCATENATE(", veteran=", L171), ""),"")</f>
        <v>, zoneIds={584}, veteran=false</v>
      </c>
      <c r="AP171" s="27" t="str">
        <f>IF(A171&lt;&gt;"",IF(J171="Trial",", isTrial=true",IF(J171="Arena",", isArena=true", IF(J171="Monster",", isMonster=true",""))) &amp; IF(M171="true", CONCATENATE(", multiTrialSet=true"), ""),"")</f>
        <v/>
      </c>
      <c r="AQ171" s="27" t="str">
        <f>IF(C171&lt;&gt;"",CONCATENATE(" --",C171," / ",B171),"")</f>
        <v xml:space="preserve"> --Willpower / Willenskraft</v>
      </c>
      <c r="AR171" s="27" t="str">
        <f>IF(A171&lt;&gt;"",IF(VALUE(Q171)&gt;0,CONCATENATE("[",A171,"] = true,        --",C171, " / ", B171), ""),"")</f>
        <v/>
      </c>
    </row>
    <row r="172" spans="1:44" hidden="1" x14ac:dyDescent="0.25">
      <c r="A172" s="13">
        <v>206</v>
      </c>
      <c r="B172" t="s">
        <v>1876</v>
      </c>
      <c r="C172" t="s">
        <v>1878</v>
      </c>
      <c r="D172" t="s">
        <v>1877</v>
      </c>
      <c r="G172" s="3">
        <f>A172</f>
        <v>206</v>
      </c>
      <c r="I172" t="s">
        <v>4282</v>
      </c>
      <c r="J172" t="s">
        <v>4282</v>
      </c>
      <c r="L172" t="s">
        <v>101</v>
      </c>
      <c r="M172" t="s">
        <v>101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constants'!$E$2:$L$5000,8,FALSE),"")</f>
        <v>584</v>
      </c>
      <c r="S172" t="s">
        <v>39</v>
      </c>
      <c r="T172" s="24">
        <v>0</v>
      </c>
      <c r="U172" s="3" t="str">
        <f>VLOOKUP(T172,'LibSets constants'!$A$2:$B$16,2,FALSE)</f>
        <v>Included in base game</v>
      </c>
      <c r="X172" s="3" t="str">
        <f>IF(Y172&lt;&gt;"",VLOOKUP(Y172,'ESO zone constants'!$E$3:$L$5000,8,FALSE),"")</f>
        <v/>
      </c>
      <c r="AB172" s="3" t="str">
        <f>IF(AC172&lt;&gt;"",VLOOKUP(AC172,'ESO zone constants'!$E$3:$L$5000,8,FALSE),"")</f>
        <v/>
      </c>
      <c r="AF172" s="3" t="str">
        <f>IF(AG172&lt;&gt;"",VLOOKUP(AG172,'ESO zone constants'!$E$3:$L$5000,8,FALSE),"")</f>
        <v/>
      </c>
      <c r="AJ172" s="3" t="str">
        <f>IF(AK172&lt;&gt;"",VLOOKUP(AK172,'ESO zone constants'!$E$3:$L$5000,8,FALSE),"")</f>
        <v/>
      </c>
      <c r="AN172" s="27" t="str">
        <f>IF(A172&lt;&gt;"",CONCATENATE("[",A172,"] = {wayshrines={")&amp;IF(N172&lt;&gt;"",CONCATENATE(N172,","),"")&amp;IF(O172&lt;&gt;"",CONCATENATE(O172,","),"")&amp;IF(P172&lt;&gt;"",CONCATENATE(P172,","),"")&amp;CONCATENATE("}")&amp;IF(VALUE(Q172)&gt;0,CONCATENATE(", traitsNeeded=",Q172),"")&amp;CONCATENATE(", dlcId=",T172,),"")</f>
        <v>[206] = {wayshrines={-1,-1,-1,}, dlcId=0</v>
      </c>
      <c r="AO172" s="27" t="str">
        <f>IF(A172&lt;&gt;"",IF(R172&lt;&gt;"",CONCATENATE(", zoneIds={",R172),"")&amp;IF(X172&lt;&gt;"",CONCATENATE(",",X172),"")&amp;IF(AJ172&lt;&gt;"",CONCATENATE(",",AJ172),"")&amp;IF(R172&lt;&gt;"",CONCATENATE("}",""),"")&amp;IF(OR(L172="true",L172="false",L172&lt;&gt;""), CONCATENATE(", veteran=", L172), ""),"")</f>
        <v>, zoneIds={584}, veteran=false</v>
      </c>
      <c r="AP172" s="27" t="str">
        <f>IF(A172&lt;&gt;"",IF(J172="Trial",", isTrial=true",IF(J172="Arena",", isArena=true", IF(J172="Monster",", isMonster=true",""))) &amp; IF(M172="true", CONCATENATE(", multiTrialSet=true"), ""),"")</f>
        <v/>
      </c>
      <c r="AQ172" s="27" t="str">
        <f>IF(C172&lt;&gt;"",CONCATENATE(" --",C172," / ",B172),"")</f>
        <v xml:space="preserve"> --Agility / Agilität</v>
      </c>
      <c r="AR172" s="27" t="str">
        <f>IF(A172&lt;&gt;"",IF(VALUE(Q172)&gt;0,CONCATENATE("[",A172,"] = true,        --",C172, " / ", B172), ""),"")</f>
        <v/>
      </c>
    </row>
    <row r="173" spans="1:44" x14ac:dyDescent="0.25">
      <c r="A173" s="5">
        <v>207</v>
      </c>
      <c r="B173" t="s">
        <v>1879</v>
      </c>
      <c r="C173" t="s">
        <v>1881</v>
      </c>
      <c r="D173" t="s">
        <v>1880</v>
      </c>
      <c r="G173" s="3">
        <f>A173</f>
        <v>207</v>
      </c>
      <c r="J173" t="str">
        <f t="array" ref="J173">IF(VALUE(Q173)&gt;0,"Crafted",IF(OR(EXACT(A173,'LibSets constants'!#REF!)),"Monster",IF(OR(EXACT(A173,'LibSets constants'!#REF!)),"Trial",IF(OR(EXACT(A173,'LibSets constants'!#REF!)),"Arena",IF(OR(EXACT(A173,'LibSets constants'!#REF!)),"Overland","")))))</f>
        <v>Crafted</v>
      </c>
      <c r="L173" t="s">
        <v>101</v>
      </c>
      <c r="M173" t="s">
        <v>101</v>
      </c>
      <c r="N173">
        <v>241</v>
      </c>
      <c r="O173">
        <v>241</v>
      </c>
      <c r="P173">
        <v>241</v>
      </c>
      <c r="Q173">
        <v>6</v>
      </c>
      <c r="R173" s="3">
        <f>IF(S173&lt;&gt;"",VLOOKUP(S173,'ESO zone constants'!$E$2:$L$5000,8,FALSE),"")</f>
        <v>684</v>
      </c>
      <c r="S173" t="str">
        <f>VLOOKUP(N173,'ESO wayshrine node constants'!$A$2:$E$10002,5,FALSE)</f>
        <v>Wrothgar</v>
      </c>
      <c r="T173" s="24">
        <v>2</v>
      </c>
      <c r="U173" s="3" t="str">
        <f>VLOOKUP(T173,'LibSets constants'!$A$2:$B$16,2,FALSE)</f>
        <v>Orsinium</v>
      </c>
      <c r="V173" s="20" t="s">
        <v>2587</v>
      </c>
      <c r="W173" t="s">
        <v>4285</v>
      </c>
      <c r="X173" s="3">
        <f>IF(Y173&lt;&gt;"",VLOOKUP(Y173,'ESO zone constants'!$E$3:$L$5000,8,FALSE),"")</f>
        <v>684</v>
      </c>
      <c r="Y173" t="str">
        <f>VLOOKUP(O173,'ESO wayshrine node constants'!$A$2:$E$10002,5,FALSE)</f>
        <v>Wrothgar</v>
      </c>
      <c r="Z173" s="20" t="s">
        <v>2587</v>
      </c>
      <c r="AA173" t="s">
        <v>4285</v>
      </c>
      <c r="AB173" s="3">
        <f>IF(AC173&lt;&gt;"",VLOOKUP(AC173,'ESO zone constants'!$E$3:$L$5000,8,FALSE),"")</f>
        <v>684</v>
      </c>
      <c r="AC173" t="str">
        <f>VLOOKUP(P173,'ESO wayshrine node constants'!$A$2:$E$10002,5,FALSE)</f>
        <v>Wrothgar</v>
      </c>
      <c r="AD173" s="20" t="s">
        <v>2587</v>
      </c>
      <c r="AE173" t="s">
        <v>4285</v>
      </c>
      <c r="AF173" s="3" t="str">
        <f>IF(AG173&lt;&gt;"",VLOOKUP(AG173,'ESO zone constants'!$E$3:$L$5000,8,FALSE),"")</f>
        <v/>
      </c>
      <c r="AH173" s="20" t="s">
        <v>2587</v>
      </c>
      <c r="AI173" t="s">
        <v>4285</v>
      </c>
      <c r="AJ173" s="3" t="str">
        <f>IF(AK173&lt;&gt;"",VLOOKUP(AK173,'ESO zone constants'!$E$3:$L$1002,6,FALSE),"")</f>
        <v/>
      </c>
      <c r="AL173" s="20" t="s">
        <v>2587</v>
      </c>
      <c r="AM173" t="s">
        <v>4285</v>
      </c>
      <c r="AN173" s="27" t="str">
        <f>IF(A173&lt;&gt;"",CONCATENATE("[",A173,"] = {wayshrines={")&amp;IF(N173&lt;&gt;"",CONCATENATE(N173,","),"")&amp;IF(O173&lt;&gt;"",CONCATENATE(O173,","),"")&amp;IF(P173&lt;&gt;"",CONCATENATE(P173,","),"")&amp;CONCATENATE("}")&amp;IF(VALUE(Q173)&gt;0,CONCATENATE(", traitsNeeded=",Q173),"")&amp;CONCATENATE(", dlcId=",T173,),"")</f>
        <v>[207] = {wayshrines={241,241,241,}, traitsNeeded=6, dlcId=2</v>
      </c>
      <c r="AO173" s="27" t="str">
        <f>IF(A173&lt;&gt;"",IF(R173&lt;&gt;"",CONCATENATE(", zoneIds={",R173),"")&amp;IF(X173&lt;&gt;"",CONCATENATE(",",X173),"")&amp;IF(AJ173&lt;&gt;"",CONCATENATE(",",AJ173),"")&amp;IF(R173&lt;&gt;"",CONCATENATE("}",""),"")&amp;IF(OR(L173="true",L173="false",L173&lt;&gt;""), CONCATENATE(", veteran=", L173), ""),"")</f>
        <v>, zoneIds={684,684}, veteran=false</v>
      </c>
      <c r="AP173" s="27" t="str">
        <f>IF(A173&lt;&gt;"",IF(J173="Trial",", isTrial=true",IF(J173="Arena",", isArena=true", IF(J173="Monster",", isMonster=true",""))) &amp; IF(M173="true", CONCATENATE(", multiTrialSet=true"), ""),"")</f>
        <v/>
      </c>
      <c r="AQ173" s="27" t="str">
        <f>IF(C173&lt;&gt;"",CONCATENATE(" --",C173," / ",B173),"")</f>
        <v xml:space="preserve"> --Law of Julianos / Gesetz von Julianos</v>
      </c>
      <c r="AR173" s="27" t="str">
        <f>IF(A173&lt;&gt;"",IF(VALUE(Q173)&gt;0,CONCATENATE("[",A173,"] = true,        --",C173, " / ", B173), ""),"")</f>
        <v>[207] = true,        --Law of Julianos / Gesetz von Julianos</v>
      </c>
    </row>
    <row r="174" spans="1:44" x14ac:dyDescent="0.25">
      <c r="A174" s="5">
        <v>208</v>
      </c>
      <c r="B174" t="s">
        <v>1882</v>
      </c>
      <c r="C174" t="s">
        <v>1884</v>
      </c>
      <c r="D174" t="s">
        <v>1883</v>
      </c>
      <c r="G174" s="3">
        <f>A174</f>
        <v>208</v>
      </c>
      <c r="J174" t="str">
        <f t="array" ref="J174">IF(VALUE(Q174)&gt;0,"Crafted",IF(OR(EXACT(A174,'LibSets constants'!#REF!)),"Monster",IF(OR(EXACT(A174,'LibSets constants'!#REF!)),"Trial",IF(OR(EXACT(A174,'LibSets constants'!#REF!)),"Arena",IF(OR(EXACT(A174,'LibSets constants'!#REF!)),"Overland","")))))</f>
        <v>Crafted</v>
      </c>
      <c r="L174" t="s">
        <v>101</v>
      </c>
      <c r="M174" t="s">
        <v>101</v>
      </c>
      <c r="N174">
        <v>237</v>
      </c>
      <c r="O174">
        <v>237</v>
      </c>
      <c r="P174">
        <v>237</v>
      </c>
      <c r="Q174">
        <v>3</v>
      </c>
      <c r="R174" s="3">
        <f>IF(S174&lt;&gt;"",VLOOKUP(S174,'ESO zone constants'!$E$2:$L$5000,8,FALSE),"")</f>
        <v>684</v>
      </c>
      <c r="S174" t="str">
        <f>VLOOKUP(N174,'ESO wayshrine node constants'!$A$2:$E$10002,5,FALSE)</f>
        <v>Wrothgar</v>
      </c>
      <c r="T174" s="24">
        <v>2</v>
      </c>
      <c r="U174" s="3" t="str">
        <f>VLOOKUP(T174,'LibSets constants'!$A$2:$B$16,2,FALSE)</f>
        <v>Orsinium</v>
      </c>
      <c r="V174" s="20" t="s">
        <v>2587</v>
      </c>
      <c r="W174" t="s">
        <v>4285</v>
      </c>
      <c r="X174" s="3">
        <f>IF(Y174&lt;&gt;"",VLOOKUP(Y174,'ESO zone constants'!$E$3:$L$5000,8,FALSE),"")</f>
        <v>684</v>
      </c>
      <c r="Y174" t="str">
        <f>VLOOKUP(O174,'ESO wayshrine node constants'!$A$2:$E$10002,5,FALSE)</f>
        <v>Wrothgar</v>
      </c>
      <c r="Z174" s="20" t="s">
        <v>2587</v>
      </c>
      <c r="AA174" t="s">
        <v>4285</v>
      </c>
      <c r="AB174" s="3">
        <f>IF(AC174&lt;&gt;"",VLOOKUP(AC174,'ESO zone constants'!$E$3:$L$5000,8,FALSE),"")</f>
        <v>684</v>
      </c>
      <c r="AC174" t="str">
        <f>VLOOKUP(P174,'ESO wayshrine node constants'!$A$2:$E$10002,5,FALSE)</f>
        <v>Wrothgar</v>
      </c>
      <c r="AD174" s="20" t="s">
        <v>2587</v>
      </c>
      <c r="AE174" t="s">
        <v>4285</v>
      </c>
      <c r="AF174" s="3" t="str">
        <f>IF(AG174&lt;&gt;"",VLOOKUP(AG174,'ESO zone constants'!$E$3:$L$5000,8,FALSE),"")</f>
        <v/>
      </c>
      <c r="AH174" s="20" t="s">
        <v>2587</v>
      </c>
      <c r="AI174" t="s">
        <v>4285</v>
      </c>
      <c r="AJ174" s="3" t="str">
        <f>IF(AK174&lt;&gt;"",VLOOKUP(AK174,'ESO zone constants'!$E$3:$L$1002,6,FALSE),"")</f>
        <v/>
      </c>
      <c r="AL174" s="20" t="s">
        <v>2587</v>
      </c>
      <c r="AM174" t="s">
        <v>4285</v>
      </c>
      <c r="AN174" s="27" t="str">
        <f>IF(A174&lt;&gt;"",CONCATENATE("[",A174,"] = {wayshrines={")&amp;IF(N174&lt;&gt;"",CONCATENATE(N174,","),"")&amp;IF(O174&lt;&gt;"",CONCATENATE(O174,","),"")&amp;IF(P174&lt;&gt;"",CONCATENATE(P174,","),"")&amp;CONCATENATE("}")&amp;IF(VALUE(Q174)&gt;0,CONCATENATE(", traitsNeeded=",Q174),"")&amp;CONCATENATE(", dlcId=",T174,),"")</f>
        <v>[208] = {wayshrines={237,237,237,}, traitsNeeded=3, dlcId=2</v>
      </c>
      <c r="AO174" s="27" t="str">
        <f>IF(A174&lt;&gt;"",IF(R174&lt;&gt;"",CONCATENATE(", zoneIds={",R174),"")&amp;IF(X174&lt;&gt;"",CONCATENATE(",",X174),"")&amp;IF(AJ174&lt;&gt;"",CONCATENATE(",",AJ174),"")&amp;IF(R174&lt;&gt;"",CONCATENATE("}",""),"")&amp;IF(OR(L174="true",L174="false",L174&lt;&gt;""), CONCATENATE(", veteran=", L174), ""),"")</f>
        <v>, zoneIds={684,684}, veteran=false</v>
      </c>
      <c r="AP174" s="27" t="str">
        <f>IF(A174&lt;&gt;"",IF(J174="Trial",", isTrial=true",IF(J174="Arena",", isArena=true", IF(J174="Monster",", isMonster=true",""))) &amp; IF(M174="true", CONCATENATE(", multiTrialSet=true"), ""),"")</f>
        <v/>
      </c>
      <c r="AQ174" s="27" t="str">
        <f>IF(C174&lt;&gt;"",CONCATENATE(" --",C174," / ",B174),"")</f>
        <v xml:space="preserve"> --Trial by Fire / Feuertaufe</v>
      </c>
      <c r="AR174" s="27" t="str">
        <f>IF(A174&lt;&gt;"",IF(VALUE(Q174)&gt;0,CONCATENATE("[",A174,"] = true,        --",C174, " / ", B174), ""),"")</f>
        <v>[208] = true,        --Trial by Fire / Feuertaufe</v>
      </c>
    </row>
    <row r="175" spans="1:44" hidden="1" x14ac:dyDescent="0.25">
      <c r="A175" s="13">
        <v>209</v>
      </c>
      <c r="B175" s="15" t="s">
        <v>1885</v>
      </c>
      <c r="C175" s="15" t="s">
        <v>1885</v>
      </c>
      <c r="D175" s="15" t="s">
        <v>1885</v>
      </c>
      <c r="E175" s="15"/>
      <c r="F175" s="15"/>
      <c r="G175" s="38">
        <f>A175</f>
        <v>209</v>
      </c>
      <c r="H175" s="15"/>
      <c r="I175" s="15" t="s">
        <v>4277</v>
      </c>
      <c r="J175" s="15" t="s">
        <v>2536</v>
      </c>
      <c r="K175" s="15"/>
      <c r="L175" s="15" t="s">
        <v>101</v>
      </c>
      <c r="M175" s="15" t="s">
        <v>101</v>
      </c>
      <c r="N175" s="15">
        <v>-1</v>
      </c>
      <c r="O175" s="15">
        <v>-1</v>
      </c>
      <c r="P175" s="15">
        <v>-1</v>
      </c>
      <c r="Q175" s="15">
        <v>0</v>
      </c>
      <c r="R175" s="38" t="s">
        <v>2532</v>
      </c>
      <c r="S175" s="15" t="s">
        <v>2532</v>
      </c>
      <c r="T175" s="25">
        <v>0</v>
      </c>
      <c r="U175" s="38" t="str">
        <f>VLOOKUP(T175,'LibSets constants'!$A$2:$B$16,2,FALSE)</f>
        <v>Included in base game</v>
      </c>
      <c r="V175" s="15"/>
      <c r="W175" s="15"/>
      <c r="X175" s="38" t="str">
        <f>IF(Y175&lt;&gt;"",VLOOKUP(Y175,'ESO zone constants'!$E$3:$L$5000,8,FALSE),"")</f>
        <v/>
      </c>
      <c r="Y175" s="15"/>
      <c r="Z175" s="15"/>
      <c r="AA175" s="15"/>
      <c r="AB175" s="3" t="str">
        <f>IF(AC175&lt;&gt;"",VLOOKUP(AC175,'ESO zone constants'!$E$3:$L$5000,8,FALSE),"")</f>
        <v/>
      </c>
      <c r="AC175" s="15"/>
      <c r="AD175" s="15"/>
      <c r="AE175" s="15"/>
      <c r="AF175" s="3" t="str">
        <f>IF(AG175&lt;&gt;"",VLOOKUP(AG175,'ESO zone constants'!$E$3:$L$5000,8,FALSE),"")</f>
        <v/>
      </c>
      <c r="AG175" s="15"/>
      <c r="AH175" s="15"/>
      <c r="AI175" s="15"/>
      <c r="AJ175" s="3" t="str">
        <f>IF(AK175&lt;&gt;"",VLOOKUP(AK175,'ESO zone constants'!$E$3:$L$5000,8,FALSE),"")</f>
        <v/>
      </c>
      <c r="AK175" s="15"/>
      <c r="AL175" s="15"/>
      <c r="AM175" s="15"/>
      <c r="AN175" s="39" t="str">
        <f>IF(A175&lt;&gt;"",CONCATENATE("[",A175,"] = {wayshrines={")&amp;IF(N175&lt;&gt;"",CONCATENATE(N175,","),"")&amp;IF(O175&lt;&gt;"",CONCATENATE(O175,","),"")&amp;IF(P175&lt;&gt;"",CONCATENATE(P175,","),"")&amp;CONCATENATE("}")&amp;IF(VALUE(Q175)&gt;0,CONCATENATE(", traitsNeeded=",Q175),"")&amp;CONCATENATE(", dlcId=",T175,),"")</f>
        <v>[209] = {wayshrines={-1,-1,-1,}, dlcId=0</v>
      </c>
      <c r="AO175" s="39" t="str">
        <f>IF(A175&lt;&gt;"",IF(R175&lt;&gt;"",CONCATENATE(", zoneIds={",R175),"")&amp;IF(X175&lt;&gt;"",CONCATENATE(",",X175),"")&amp;IF(AJ175&lt;&gt;"",CONCATENATE(",",AJ175),"")&amp;IF(R175&lt;&gt;"",CONCATENATE("}",""),"")&amp;IF(OR(L175="true",L175="false",L175&lt;&gt;""), CONCATENATE(", veteran=", L175), ""),"")</f>
        <v>, zoneIds={n/a}, veteran=false</v>
      </c>
      <c r="AP175" s="39" t="str">
        <f>IF(A175&lt;&gt;"",IF(J175="Trial",", isTrial=true",IF(J175="Arena",", isArena=true", IF(J175="Monster",", isMonster=true",""))) &amp; IF(M175="true", CONCATENATE(", multiTrialSet=true"), ""),"")</f>
        <v/>
      </c>
      <c r="AQ175" s="39" t="str">
        <f>IF(C175&lt;&gt;"",CONCATENATE(" --",C175," / ",B175),"")</f>
        <v xml:space="preserve"> --Armor of the Code / Armor of the Code</v>
      </c>
      <c r="AR175" s="39" t="str">
        <f>IF(A175&lt;&gt;"",IF(VALUE(Q175)&gt;0,CONCATENATE("[",A175,"] = true,        --",C175, " / ", B175), ""),"")</f>
        <v/>
      </c>
    </row>
    <row r="176" spans="1:44" hidden="1" x14ac:dyDescent="0.25">
      <c r="A176" s="13">
        <v>210</v>
      </c>
      <c r="B176" t="s">
        <v>1886</v>
      </c>
      <c r="C176" t="s">
        <v>1888</v>
      </c>
      <c r="D176" t="s">
        <v>1887</v>
      </c>
      <c r="G176" s="3">
        <f>A176</f>
        <v>210</v>
      </c>
      <c r="J176" t="s">
        <v>2536</v>
      </c>
      <c r="L176" t="s">
        <v>101</v>
      </c>
      <c r="M176" t="s">
        <v>101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constants'!$E$2:$L$5000,8,FALSE),"")</f>
        <v>684</v>
      </c>
      <c r="S176" t="s">
        <v>500</v>
      </c>
      <c r="T176" s="24">
        <v>0</v>
      </c>
      <c r="U176" s="3" t="str">
        <f>VLOOKUP(T176,'LibSets constants'!$A$2:$B$16,2,FALSE)</f>
        <v>Included in base game</v>
      </c>
      <c r="X176" s="3" t="str">
        <f>IF(Y176&lt;&gt;"",VLOOKUP(Y176,'ESO zone constants'!$E$3:$L$5000,8,FALSE),"")</f>
        <v/>
      </c>
      <c r="AB176" s="3" t="str">
        <f>IF(AC176&lt;&gt;"",VLOOKUP(AC176,'ESO zone constants'!$E$3:$L$5000,8,FALSE),"")</f>
        <v/>
      </c>
      <c r="AF176" s="3" t="str">
        <f>IF(AG176&lt;&gt;"",VLOOKUP(AG176,'ESO zone constants'!$E$3:$L$5000,8,FALSE),"")</f>
        <v/>
      </c>
      <c r="AJ176" s="3" t="str">
        <f>IF(AK176&lt;&gt;"",VLOOKUP(AK176,'ESO zone constants'!$E$3:$L$1002,6,FALSE),"")</f>
        <v/>
      </c>
      <c r="AN176" s="27" t="str">
        <f>IF(A176&lt;&gt;"",CONCATENATE("[",A176,"] = {wayshrines={")&amp;IF(N176&lt;&gt;"",CONCATENATE(N176,","),"")&amp;IF(O176&lt;&gt;"",CONCATENATE(O176,","),"")&amp;IF(P176&lt;&gt;"",CONCATENATE(P176,","),"")&amp;CONCATENATE("}")&amp;IF(VALUE(Q176)&gt;0,CONCATENATE(", traitsNeeded=",Q176),"")&amp;CONCATENATE(", dlcId=",T176,),"")</f>
        <v>[210] = {wayshrines={-1,-1,-1,}, dlcId=0</v>
      </c>
      <c r="AO176" s="27" t="str">
        <f>IF(A176&lt;&gt;"",IF(R176&lt;&gt;"",CONCATENATE(", zoneIds={",R176),"")&amp;IF(X176&lt;&gt;"",CONCATENATE(",",X176),"")&amp;IF(AJ176&lt;&gt;"",CONCATENATE(",",AJ176),"")&amp;IF(R176&lt;&gt;"",CONCATENATE("}",""),"")&amp;IF(OR(L176="true",L176="false",L176&lt;&gt;""), CONCATENATE(", veteran=", L176), ""),"")</f>
        <v>, zoneIds={684}, veteran=false</v>
      </c>
      <c r="AP176" s="27" t="str">
        <f>IF(A176&lt;&gt;"",IF(J176="Trial",", isTrial=true",IF(J176="Arena",", isArena=true", IF(J176="Monster",", isMonster=true",""))) &amp; IF(M176="true", CONCATENATE(", multiTrialSet=true"), ""),"")</f>
        <v/>
      </c>
      <c r="AQ176" s="27" t="str">
        <f>IF(C176&lt;&gt;"",CONCATENATE(" --",C176," / ",B176),"")</f>
        <v xml:space="preserve"> --Mark of the Pariah / Zeichen des Ausgestoßenen</v>
      </c>
      <c r="AR176" s="27" t="str">
        <f>IF(A176&lt;&gt;"",IF(VALUE(Q176)&gt;0,CONCATENATE("[",A176,"] = true,        --",C176, " / ", B176), ""),"")</f>
        <v/>
      </c>
    </row>
    <row r="177" spans="1:44" hidden="1" x14ac:dyDescent="0.25">
      <c r="A177" s="13">
        <v>211</v>
      </c>
      <c r="B177" t="s">
        <v>1889</v>
      </c>
      <c r="C177" t="s">
        <v>1889</v>
      </c>
      <c r="D177" t="s">
        <v>1890</v>
      </c>
      <c r="G177" s="3">
        <f>A177</f>
        <v>211</v>
      </c>
      <c r="J177" t="s">
        <v>2466</v>
      </c>
      <c r="L177" t="s">
        <v>101</v>
      </c>
      <c r="M177" t="s">
        <v>101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constants'!$E$2:$L$5000,8,FALSE),"")</f>
        <v>677</v>
      </c>
      <c r="S177" t="s">
        <v>499</v>
      </c>
      <c r="T177" s="24">
        <v>2</v>
      </c>
      <c r="U177" s="3" t="str">
        <f>VLOOKUP(T177,'LibSets constants'!$A$2:$B$16,2,FALSE)</f>
        <v>Orsinium</v>
      </c>
      <c r="V177" t="s">
        <v>2586</v>
      </c>
      <c r="X177" s="3" t="str">
        <f>IF(Y177&lt;&gt;"",VLOOKUP(Y177,'ESO zone constants'!$E$3:$L$5000,8,FALSE),"")</f>
        <v/>
      </c>
      <c r="AB177" s="3" t="str">
        <f>IF(AC177&lt;&gt;"",VLOOKUP(AC177,'ESO zone constants'!$E$3:$L$5000,8,FALSE),"")</f>
        <v/>
      </c>
      <c r="AF177" s="3" t="str">
        <f>IF(AG177&lt;&gt;"",VLOOKUP(AG177,'ESO zone constants'!$E$3:$L$5000,8,FALSE),"")</f>
        <v/>
      </c>
      <c r="AJ177" s="3" t="str">
        <f>IF(AK177&lt;&gt;"",VLOOKUP(AK177,'ESO zone constants'!$E$3:$L$1002,6,FALSE),"")</f>
        <v/>
      </c>
      <c r="AN177" s="27" t="str">
        <f>IF(A177&lt;&gt;"",CONCATENATE("[",A177,"] = {wayshrines={")&amp;IF(N177&lt;&gt;"",CONCATENATE(N177,","),"")&amp;IF(O177&lt;&gt;"",CONCATENATE(O177,","),"")&amp;IF(P177&lt;&gt;"",CONCATENATE(P177,","),"")&amp;CONCATENATE("}")&amp;IF(VALUE(Q177)&gt;0,CONCATENATE(", traitsNeeded=",Q177),"")&amp;CONCATENATE(", dlcId=",T177,),"")</f>
        <v>[211] = {wayshrines={-1,-1,-1,}, dlcId=2</v>
      </c>
      <c r="AO177" s="27" t="str">
        <f>IF(A177&lt;&gt;"",IF(R177&lt;&gt;"",CONCATENATE(", zoneIds={",R177),"")&amp;IF(X177&lt;&gt;"",CONCATENATE(",",X177),"")&amp;IF(AJ177&lt;&gt;"",CONCATENATE(",",AJ177),"")&amp;IF(R177&lt;&gt;"",CONCATENATE("}",""),"")&amp;IF(OR(L177="true",L177="false",L177&lt;&gt;""), CONCATENATE(", veteran=", L177), ""),"")</f>
        <v>, zoneIds={677}, veteran=false</v>
      </c>
      <c r="AP177" s="27" t="str">
        <f>IF(A177&lt;&gt;"",IF(J177="Trial",", isTrial=true",IF(J177="Arena",", isArena=true", IF(J177="Monster",", isMonster=true",""))) &amp; IF(M177="true", CONCATENATE(", multiTrialSet=true"), ""),"")</f>
        <v>, isArena=true</v>
      </c>
      <c r="AQ177" s="27" t="str">
        <f>IF(C177&lt;&gt;"",CONCATENATE(" --",C177," / ",B177),"")</f>
        <v xml:space="preserve"> --Permafrost / Permafrost</v>
      </c>
      <c r="AR177" s="27" t="str">
        <f>IF(A177&lt;&gt;"",IF(VALUE(Q177)&gt;0,CONCATENATE("[",A177,"] = true,        --",C177, " / ", B177), ""),"")</f>
        <v/>
      </c>
    </row>
    <row r="178" spans="1:44" hidden="1" x14ac:dyDescent="0.25">
      <c r="A178" s="13">
        <v>212</v>
      </c>
      <c r="B178" t="s">
        <v>1891</v>
      </c>
      <c r="C178" t="s">
        <v>1893</v>
      </c>
      <c r="D178" t="s">
        <v>1892</v>
      </c>
      <c r="G178" s="3">
        <f>A178</f>
        <v>212</v>
      </c>
      <c r="J178" t="s">
        <v>2536</v>
      </c>
      <c r="L178" t="s">
        <v>101</v>
      </c>
      <c r="M178" t="s">
        <v>101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constants'!$E$2:$L$5000,8,FALSE),"")</f>
        <v>684</v>
      </c>
      <c r="S178" t="s">
        <v>500</v>
      </c>
      <c r="T178" s="24">
        <v>0</v>
      </c>
      <c r="U178" s="3" t="str">
        <f>VLOOKUP(T178,'LibSets constants'!$A$2:$B$16,2,FALSE)</f>
        <v>Included in base game</v>
      </c>
      <c r="X178" s="3" t="str">
        <f>IF(Y178&lt;&gt;"",VLOOKUP(Y178,'ESO zone constants'!$E$3:$L$5000,8,FALSE),"")</f>
        <v/>
      </c>
      <c r="AB178" s="3" t="str">
        <f>IF(AC178&lt;&gt;"",VLOOKUP(AC178,'ESO zone constants'!$E$3:$L$5000,8,FALSE),"")</f>
        <v/>
      </c>
      <c r="AF178" s="3" t="str">
        <f>IF(AG178&lt;&gt;"",VLOOKUP(AG178,'ESO zone constants'!$E$3:$L$5000,8,FALSE),"")</f>
        <v/>
      </c>
      <c r="AJ178" s="3" t="str">
        <f>IF(AK178&lt;&gt;"",VLOOKUP(AK178,'ESO zone constants'!$E$3:$L$5000,8,FALSE),"")</f>
        <v/>
      </c>
      <c r="AN178" s="27" t="str">
        <f>IF(A178&lt;&gt;"",CONCATENATE("[",A178,"] = {wayshrines={")&amp;IF(N178&lt;&gt;"",CONCATENATE(N178,","),"")&amp;IF(O178&lt;&gt;"",CONCATENATE(O178,","),"")&amp;IF(P178&lt;&gt;"",CONCATENATE(P178,","),"")&amp;CONCATENATE("}")&amp;IF(VALUE(Q178)&gt;0,CONCATENATE(", traitsNeeded=",Q178),"")&amp;CONCATENATE(", dlcId=",T178,),"")</f>
        <v>[212] = {wayshrines={-1,-1,-1,}, dlcId=0</v>
      </c>
      <c r="AO178" s="27" t="str">
        <f>IF(A178&lt;&gt;"",IF(R178&lt;&gt;"",CONCATENATE(", zoneIds={",R178),"")&amp;IF(X178&lt;&gt;"",CONCATENATE(",",X178),"")&amp;IF(AJ178&lt;&gt;"",CONCATENATE(",",AJ178),"")&amp;IF(R178&lt;&gt;"",CONCATENATE("}",""),"")&amp;IF(OR(L178="true",L178="false",L178&lt;&gt;""), CONCATENATE(", veteran=", L178), ""),"")</f>
        <v>, zoneIds={684}, veteran=false</v>
      </c>
      <c r="AP178" s="27" t="str">
        <f>IF(A178&lt;&gt;"",IF(J178="Trial",", isTrial=true",IF(J178="Arena",", isArena=true", IF(J178="Monster",", isMonster=true",""))) &amp; IF(M178="true", CONCATENATE(", multiTrialSet=true"), ""),"")</f>
        <v/>
      </c>
      <c r="AQ178" s="27" t="str">
        <f>IF(C178&lt;&gt;"",CONCATENATE(" --",C178," / ",B178),"")</f>
        <v xml:space="preserve"> --Briarheart / Dornenherz</v>
      </c>
      <c r="AR178" s="27" t="str">
        <f>IF(A178&lt;&gt;"",IF(VALUE(Q178)&gt;0,CONCATENATE("[",A178,"] = true,        --",C178, " / ", B178), ""),"")</f>
        <v/>
      </c>
    </row>
    <row r="179" spans="1:44" hidden="1" x14ac:dyDescent="0.25">
      <c r="A179" s="13">
        <v>213</v>
      </c>
      <c r="B179" t="s">
        <v>1894</v>
      </c>
      <c r="C179" t="s">
        <v>1896</v>
      </c>
      <c r="D179" t="s">
        <v>1895</v>
      </c>
      <c r="G179" s="3">
        <f>A179</f>
        <v>213</v>
      </c>
      <c r="J179" t="s">
        <v>2466</v>
      </c>
      <c r="L179" t="s">
        <v>101</v>
      </c>
      <c r="M179" t="s">
        <v>101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constants'!$E$2:$L$5000,8,FALSE),"")</f>
        <v>677</v>
      </c>
      <c r="S179" t="s">
        <v>499</v>
      </c>
      <c r="T179" s="24">
        <v>2</v>
      </c>
      <c r="U179" s="3" t="str">
        <f>VLOOKUP(T179,'LibSets constants'!$A$2:$B$16,2,FALSE)</f>
        <v>Orsinium</v>
      </c>
      <c r="V179" t="s">
        <v>2586</v>
      </c>
      <c r="X179" s="3" t="str">
        <f>IF(Y179&lt;&gt;"",VLOOKUP(Y179,'ESO zone constants'!$E$3:$L$5000,8,FALSE),"")</f>
        <v/>
      </c>
      <c r="AB179" s="3" t="str">
        <f>IF(AC179&lt;&gt;"",VLOOKUP(AC179,'ESO zone constants'!$E$3:$L$5000,8,FALSE),"")</f>
        <v/>
      </c>
      <c r="AF179" s="3" t="str">
        <f>IF(AG179&lt;&gt;"",VLOOKUP(AG179,'ESO zone constants'!$E$3:$L$5000,8,FALSE),"")</f>
        <v/>
      </c>
      <c r="AJ179" s="32" t="str">
        <f>IF(AK179&lt;&gt;"",VLOOKUP(AK179,'ESO zone constants'!$E$3:$L$1002,6,FALSE),"")</f>
        <v/>
      </c>
      <c r="AN179" s="27" t="str">
        <f>IF(A179&lt;&gt;"",CONCATENATE("[",A179,"] = {wayshrines={")&amp;IF(N179&lt;&gt;"",CONCATENATE(N179,","),"")&amp;IF(O179&lt;&gt;"",CONCATENATE(O179,","),"")&amp;IF(P179&lt;&gt;"",CONCATENATE(P179,","),"")&amp;CONCATENATE("}")&amp;IF(VALUE(Q179)&gt;0,CONCATENATE(", traitsNeeded=",Q179),"")&amp;CONCATENATE(", dlcId=",T179,),"")</f>
        <v>[213] = {wayshrines={-1,-1,-1,}, dlcId=2</v>
      </c>
      <c r="AO179" s="27" t="str">
        <f>IF(A179&lt;&gt;"",IF(R179&lt;&gt;"",CONCATENATE(", zoneIds={",R179),"")&amp;IF(X179&lt;&gt;"",CONCATENATE(",",X179),"")&amp;IF(AJ179&lt;&gt;"",CONCATENATE(",",AJ179),"")&amp;IF(R179&lt;&gt;"",CONCATENATE("}",""),"")&amp;IF(OR(L179="true",L179="false",L179&lt;&gt;""), CONCATENATE(", veteran=", L179), ""),"")</f>
        <v>, zoneIds={677}, veteran=false</v>
      </c>
      <c r="AP179" s="27" t="str">
        <f>IF(A179&lt;&gt;"",IF(J179="Trial",", isTrial=true",IF(J179="Arena",", isArena=true", IF(J179="Monster",", isMonster=true",""))) &amp; IF(M179="true", CONCATENATE(", multiTrialSet=true"), ""),"")</f>
        <v>, isArena=true</v>
      </c>
      <c r="AQ179" s="27" t="str">
        <f>IF(C179&lt;&gt;"",CONCATENATE(" --",C179," / ",B179),"")</f>
        <v xml:space="preserve"> --Glorious Defender / Ruhmreicher Verteidiger</v>
      </c>
      <c r="AR179" s="27" t="str">
        <f>IF(A179&lt;&gt;"",IF(VALUE(Q179)&gt;0,CONCATENATE("[",A179,"] = true,        --",C179, " / ", B179), ""),"")</f>
        <v/>
      </c>
    </row>
    <row r="180" spans="1:44" hidden="1" x14ac:dyDescent="0.25">
      <c r="A180" s="13">
        <v>214</v>
      </c>
      <c r="B180" t="s">
        <v>1897</v>
      </c>
      <c r="C180" t="s">
        <v>1897</v>
      </c>
      <c r="D180" t="s">
        <v>1897</v>
      </c>
      <c r="G180" s="3">
        <f>A180</f>
        <v>214</v>
      </c>
      <c r="J180" t="s">
        <v>2466</v>
      </c>
      <c r="L180" t="s">
        <v>101</v>
      </c>
      <c r="M180" t="s">
        <v>101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constants'!$E$2:$L$5000,8,FALSE),"")</f>
        <v>677</v>
      </c>
      <c r="S180" t="s">
        <v>499</v>
      </c>
      <c r="T180" s="24">
        <v>2</v>
      </c>
      <c r="U180" s="3" t="str">
        <f>VLOOKUP(T180,'LibSets constants'!$A$2:$B$16,2,FALSE)</f>
        <v>Orsinium</v>
      </c>
      <c r="V180" t="s">
        <v>2586</v>
      </c>
      <c r="X180" s="3" t="str">
        <f>IF(Y180&lt;&gt;"",VLOOKUP(Y180,'ESO zone constants'!$E$3:$L$5000,8,FALSE),"")</f>
        <v/>
      </c>
      <c r="AB180" s="3" t="str">
        <f>IF(AC180&lt;&gt;"",VLOOKUP(AC180,'ESO zone constants'!$E$3:$L$5000,8,FALSE),"")</f>
        <v/>
      </c>
      <c r="AF180" s="3" t="str">
        <f>IF(AG180&lt;&gt;"",VLOOKUP(AG180,'ESO zone constants'!$E$3:$L$5000,8,FALSE),"")</f>
        <v/>
      </c>
      <c r="AJ180" s="3" t="str">
        <f>IF(AK180&lt;&gt;"",VLOOKUP(AK180,'ESO zone constants'!$E$3:$L$1002,6,FALSE),"")</f>
        <v/>
      </c>
      <c r="AN180" s="27" t="str">
        <f>IF(A180&lt;&gt;"",CONCATENATE("[",A180,"] = {wayshrines={")&amp;IF(N180&lt;&gt;"",CONCATENATE(N180,","),"")&amp;IF(O180&lt;&gt;"",CONCATENATE(O180,","),"")&amp;IF(P180&lt;&gt;"",CONCATENATE(P180,","),"")&amp;CONCATENATE("}")&amp;IF(VALUE(Q180)&gt;0,CONCATENATE(", traitsNeeded=",Q180),"")&amp;CONCATENATE(", dlcId=",T180,),"")</f>
        <v>[214] = {wayshrines={-1,-1,-1,}, dlcId=2</v>
      </c>
      <c r="AO180" s="27" t="str">
        <f>IF(A180&lt;&gt;"",IF(R180&lt;&gt;"",CONCATENATE(", zoneIds={",R180),"")&amp;IF(X180&lt;&gt;"",CONCATENATE(",",X180),"")&amp;IF(AJ180&lt;&gt;"",CONCATENATE(",",AJ180),"")&amp;IF(R180&lt;&gt;"",CONCATENATE("}",""),"")&amp;IF(OR(L180="true",L180="false",L180&lt;&gt;""), CONCATENATE(", veteran=", L180), ""),"")</f>
        <v>, zoneIds={677}, veteran=false</v>
      </c>
      <c r="AP180" s="27" t="str">
        <f>IF(A180&lt;&gt;"",IF(J180="Trial",", isTrial=true",IF(J180="Arena",", isArena=true", IF(J180="Monster",", isMonster=true",""))) &amp; IF(M180="true", CONCATENATE(", multiTrialSet=true"), ""),"")</f>
        <v>, isArena=true</v>
      </c>
      <c r="AQ180" s="27" t="str">
        <f>IF(C180&lt;&gt;"",CONCATENATE(" --",C180," / ",B180),"")</f>
        <v xml:space="preserve"> --Para Bellum / Para Bellum</v>
      </c>
      <c r="AR180" s="27" t="str">
        <f>IF(A180&lt;&gt;"",IF(VALUE(Q180)&gt;0,CONCATENATE("[",A180,"] = true,        --",C180, " / ", B180), ""),"")</f>
        <v/>
      </c>
    </row>
    <row r="181" spans="1:44" hidden="1" x14ac:dyDescent="0.25">
      <c r="A181" s="13">
        <v>215</v>
      </c>
      <c r="B181" t="s">
        <v>1898</v>
      </c>
      <c r="C181" t="s">
        <v>1900</v>
      </c>
      <c r="D181" t="s">
        <v>1899</v>
      </c>
      <c r="G181" s="3">
        <f>A181</f>
        <v>215</v>
      </c>
      <c r="J181" t="s">
        <v>2466</v>
      </c>
      <c r="L181" t="s">
        <v>101</v>
      </c>
      <c r="M181" t="s">
        <v>101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constants'!$E$2:$L$5000,8,FALSE),"")</f>
        <v>677</v>
      </c>
      <c r="S181" t="s">
        <v>499</v>
      </c>
      <c r="T181" s="24">
        <v>2</v>
      </c>
      <c r="U181" s="3" t="str">
        <f>VLOOKUP(T181,'LibSets constants'!$A$2:$B$16,2,FALSE)</f>
        <v>Orsinium</v>
      </c>
      <c r="V181" t="s">
        <v>2586</v>
      </c>
      <c r="X181" s="3" t="str">
        <f>IF(Y181&lt;&gt;"",VLOOKUP(Y181,'ESO zone constants'!$E$3:$L$5000,8,FALSE),"")</f>
        <v/>
      </c>
      <c r="AB181" s="3" t="str">
        <f>IF(AC181&lt;&gt;"",VLOOKUP(AC181,'ESO zone constants'!$E$3:$L$5000,8,FALSE),"")</f>
        <v/>
      </c>
      <c r="AF181" s="3" t="str">
        <f>IF(AG181&lt;&gt;"",VLOOKUP(AG181,'ESO zone constants'!$E$3:$L$5000,8,FALSE),"")</f>
        <v/>
      </c>
      <c r="AJ181" s="3" t="str">
        <f>IF(AK181&lt;&gt;"",VLOOKUP(AK181,'ESO zone constants'!$E$3:$L$1002,6,FALSE),"")</f>
        <v/>
      </c>
      <c r="AN181" s="27" t="str">
        <f>IF(A181&lt;&gt;"",CONCATENATE("[",A181,"] = {wayshrines={")&amp;IF(N181&lt;&gt;"",CONCATENATE(N181,","),"")&amp;IF(O181&lt;&gt;"",CONCATENATE(O181,","),"")&amp;IF(P181&lt;&gt;"",CONCATENATE(P181,","),"")&amp;CONCATENATE("}")&amp;IF(VALUE(Q181)&gt;0,CONCATENATE(", traitsNeeded=",Q181),"")&amp;CONCATENATE(", dlcId=",T181,),"")</f>
        <v>[215] = {wayshrines={-1,-1,-1,}, dlcId=2</v>
      </c>
      <c r="AO181" s="27" t="str">
        <f>IF(A181&lt;&gt;"",IF(R181&lt;&gt;"",CONCATENATE(", zoneIds={",R181),"")&amp;IF(X181&lt;&gt;"",CONCATENATE(",",X181),"")&amp;IF(AJ181&lt;&gt;"",CONCATENATE(",",AJ181),"")&amp;IF(R181&lt;&gt;"",CONCATENATE("}",""),"")&amp;IF(OR(L181="true",L181="false",L181&lt;&gt;""), CONCATENATE(", veteran=", L181), ""),"")</f>
        <v>, zoneIds={677}, veteran=false</v>
      </c>
      <c r="AP181" s="27" t="str">
        <f>IF(A181&lt;&gt;"",IF(J181="Trial",", isTrial=true",IF(J181="Arena",", isArena=true", IF(J181="Monster",", isMonster=true",""))) &amp; IF(M181="true", CONCATENATE(", multiTrialSet=true"), ""),"")</f>
        <v>, isArena=true</v>
      </c>
      <c r="AQ181" s="27" t="str">
        <f>IF(C181&lt;&gt;"",CONCATENATE(" --",C181," / ",B181),"")</f>
        <v xml:space="preserve"> --Elemental Succession / Elementarfolge</v>
      </c>
      <c r="AR181" s="27" t="str">
        <f>IF(A181&lt;&gt;"",IF(VALUE(Q181)&gt;0,CONCATENATE("[",A181,"] = true,        --",C181, " / ", B181), ""),"")</f>
        <v/>
      </c>
    </row>
    <row r="182" spans="1:44" hidden="1" x14ac:dyDescent="0.25">
      <c r="A182" s="13">
        <v>216</v>
      </c>
      <c r="B182" t="s">
        <v>1901</v>
      </c>
      <c r="C182" t="s">
        <v>1903</v>
      </c>
      <c r="D182" t="s">
        <v>1902</v>
      </c>
      <c r="G182" s="3">
        <f>A182</f>
        <v>216</v>
      </c>
      <c r="J182" t="s">
        <v>2466</v>
      </c>
      <c r="L182" t="s">
        <v>101</v>
      </c>
      <c r="M182" t="s">
        <v>101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constants'!$E$2:$L$5000,8,FALSE),"")</f>
        <v>677</v>
      </c>
      <c r="S182" t="s">
        <v>499</v>
      </c>
      <c r="T182" s="24">
        <v>2</v>
      </c>
      <c r="U182" s="3" t="str">
        <f>VLOOKUP(T182,'LibSets constants'!$A$2:$B$16,2,FALSE)</f>
        <v>Orsinium</v>
      </c>
      <c r="V182" t="s">
        <v>2586</v>
      </c>
      <c r="X182" s="3" t="str">
        <f>IF(Y182&lt;&gt;"",VLOOKUP(Y182,'ESO zone constants'!$E$3:$L$5000,8,FALSE),"")</f>
        <v/>
      </c>
      <c r="AB182" s="3" t="str">
        <f>IF(AC182&lt;&gt;"",VLOOKUP(AC182,'ESO zone constants'!$E$3:$L$5000,8,FALSE),"")</f>
        <v/>
      </c>
      <c r="AF182" s="3" t="str">
        <f>IF(AG182&lt;&gt;"",VLOOKUP(AG182,'ESO zone constants'!$E$3:$L$5000,8,FALSE),"")</f>
        <v/>
      </c>
      <c r="AJ182" s="32" t="str">
        <f>IF(AK182&lt;&gt;"",VLOOKUP(AK182,'ESO zone constants'!$E$3:$L$1002,6,FALSE),"")</f>
        <v/>
      </c>
      <c r="AN182" s="27" t="str">
        <f>IF(A182&lt;&gt;"",CONCATENATE("[",A182,"] = {wayshrines={")&amp;IF(N182&lt;&gt;"",CONCATENATE(N182,","),"")&amp;IF(O182&lt;&gt;"",CONCATENATE(O182,","),"")&amp;IF(P182&lt;&gt;"",CONCATENATE(P182,","),"")&amp;CONCATENATE("}")&amp;IF(VALUE(Q182)&gt;0,CONCATENATE(", traitsNeeded=",Q182),"")&amp;CONCATENATE(", dlcId=",T182,),"")</f>
        <v>[216] = {wayshrines={-1,-1,-1,}, dlcId=2</v>
      </c>
      <c r="AO182" s="27" t="str">
        <f>IF(A182&lt;&gt;"",IF(R182&lt;&gt;"",CONCATENATE(", zoneIds={",R182),"")&amp;IF(X182&lt;&gt;"",CONCATENATE(",",X182),"")&amp;IF(AJ182&lt;&gt;"",CONCATENATE(",",AJ182),"")&amp;IF(R182&lt;&gt;"",CONCATENATE("}",""),"")&amp;IF(OR(L182="true",L182="false",L182&lt;&gt;""), CONCATENATE(", veteran=", L182), ""),"")</f>
        <v>, zoneIds={677}, veteran=false</v>
      </c>
      <c r="AP182" s="27" t="str">
        <f>IF(A182&lt;&gt;"",IF(J182="Trial",", isTrial=true",IF(J182="Arena",", isArena=true", IF(J182="Monster",", isMonster=true",""))) &amp; IF(M182="true", CONCATENATE(", multiTrialSet=true"), ""),"")</f>
        <v>, isArena=true</v>
      </c>
      <c r="AQ182" s="27" t="str">
        <f>IF(C182&lt;&gt;"",CONCATENATE(" --",C182," / ",B182),"")</f>
        <v xml:space="preserve"> --Hunt Leader / Jagdleiter</v>
      </c>
      <c r="AR182" s="27" t="str">
        <f>IF(A182&lt;&gt;"",IF(VALUE(Q182)&gt;0,CONCATENATE("[",A182,"] = true,        --",C182, " / ", B182), ""),"")</f>
        <v/>
      </c>
    </row>
    <row r="183" spans="1:44" hidden="1" x14ac:dyDescent="0.25">
      <c r="A183" s="13">
        <v>217</v>
      </c>
      <c r="B183" t="s">
        <v>1904</v>
      </c>
      <c r="C183" t="s">
        <v>1906</v>
      </c>
      <c r="D183" t="s">
        <v>1905</v>
      </c>
      <c r="G183" s="3">
        <f>A183</f>
        <v>217</v>
      </c>
      <c r="J183" t="s">
        <v>2466</v>
      </c>
      <c r="L183" t="s">
        <v>101</v>
      </c>
      <c r="M183" t="s">
        <v>101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constants'!$E$2:$L$5000,8,FALSE),"")</f>
        <v>677</v>
      </c>
      <c r="S183" t="s">
        <v>499</v>
      </c>
      <c r="T183" s="24">
        <v>2</v>
      </c>
      <c r="U183" s="3" t="str">
        <f>VLOOKUP(T183,'LibSets constants'!$A$2:$B$16,2,FALSE)</f>
        <v>Orsinium</v>
      </c>
      <c r="V183" t="s">
        <v>2586</v>
      </c>
      <c r="X183" s="3" t="str">
        <f>IF(Y183&lt;&gt;"",VLOOKUP(Y183,'ESO zone constants'!$E$3:$L$5000,8,FALSE),"")</f>
        <v/>
      </c>
      <c r="AB183" s="3" t="str">
        <f>IF(AC183&lt;&gt;"",VLOOKUP(AC183,'ESO zone constants'!$E$3:$L$5000,8,FALSE),"")</f>
        <v/>
      </c>
      <c r="AF183" s="3" t="str">
        <f>IF(AG183&lt;&gt;"",VLOOKUP(AG183,'ESO zone constants'!$E$3:$L$5000,8,FALSE),"")</f>
        <v/>
      </c>
      <c r="AJ183" s="3" t="str">
        <f>IF(AK183&lt;&gt;"",VLOOKUP(AK183,'ESO zone constants'!$E$3:$L$1002,6,FALSE),"")</f>
        <v/>
      </c>
      <c r="AN183" s="27" t="str">
        <f>IF(A183&lt;&gt;"",CONCATENATE("[",A183,"] = {wayshrines={")&amp;IF(N183&lt;&gt;"",CONCATENATE(N183,","),"")&amp;IF(O183&lt;&gt;"",CONCATENATE(O183,","),"")&amp;IF(P183&lt;&gt;"",CONCATENATE(P183,","),"")&amp;CONCATENATE("}")&amp;IF(VALUE(Q183)&gt;0,CONCATENATE(", traitsNeeded=",Q183),"")&amp;CONCATENATE(", dlcId=",T183,),"")</f>
        <v>[217] = {wayshrines={-1,-1,-1,}, dlcId=2</v>
      </c>
      <c r="AO183" s="27" t="str">
        <f>IF(A183&lt;&gt;"",IF(R183&lt;&gt;"",CONCATENATE(", zoneIds={",R183),"")&amp;IF(X183&lt;&gt;"",CONCATENATE(",",X183),"")&amp;IF(AJ183&lt;&gt;"",CONCATENATE(",",AJ183),"")&amp;IF(R183&lt;&gt;"",CONCATENATE("}",""),"")&amp;IF(OR(L183="true",L183="false",L183&lt;&gt;""), CONCATENATE(", veteran=", L183), ""),"")</f>
        <v>, zoneIds={677}, veteran=false</v>
      </c>
      <c r="AP183" s="27" t="str">
        <f>IF(A183&lt;&gt;"",IF(J183="Trial",", isTrial=true",IF(J183="Arena",", isArena=true", IF(J183="Monster",", isMonster=true",""))) &amp; IF(M183="true", CONCATENATE(", multiTrialSet=true"), ""),"")</f>
        <v>, isArena=true</v>
      </c>
      <c r="AQ183" s="27" t="str">
        <f>IF(C183&lt;&gt;"",CONCATENATE(" --",C183," / ",B183),"")</f>
        <v xml:space="preserve"> --Winterborn / Winterkind</v>
      </c>
      <c r="AR183" s="27" t="str">
        <f>IF(A183&lt;&gt;"",IF(VALUE(Q183)&gt;0,CONCATENATE("[",A183,"] = true,        --",C183, " / ", B183), ""),"")</f>
        <v/>
      </c>
    </row>
    <row r="184" spans="1:44" hidden="1" x14ac:dyDescent="0.25">
      <c r="A184" s="13">
        <v>218</v>
      </c>
      <c r="B184" t="s">
        <v>1907</v>
      </c>
      <c r="C184" t="s">
        <v>1909</v>
      </c>
      <c r="D184" t="s">
        <v>1908</v>
      </c>
      <c r="G184" s="3">
        <f>A184</f>
        <v>218</v>
      </c>
      <c r="J184" t="s">
        <v>2536</v>
      </c>
      <c r="L184" t="s">
        <v>101</v>
      </c>
      <c r="M184" t="s">
        <v>101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constants'!$E$2:$L$5000,8,FALSE),"")</f>
        <v>684</v>
      </c>
      <c r="S184" t="s">
        <v>500</v>
      </c>
      <c r="T184" s="24">
        <v>0</v>
      </c>
      <c r="U184" s="3" t="str">
        <f>VLOOKUP(T184,'LibSets constants'!$A$2:$B$16,2,FALSE)</f>
        <v>Included in base game</v>
      </c>
      <c r="X184" s="3" t="str">
        <f>IF(Y184&lt;&gt;"",VLOOKUP(Y184,'ESO zone constants'!$E$3:$L$5000,8,FALSE),"")</f>
        <v/>
      </c>
      <c r="AB184" s="3" t="str">
        <f>IF(AC184&lt;&gt;"",VLOOKUP(AC184,'ESO zone constants'!$E$3:$L$5000,8,FALSE),"")</f>
        <v/>
      </c>
      <c r="AF184" s="3" t="str">
        <f>IF(AG184&lt;&gt;"",VLOOKUP(AG184,'ESO zone constants'!$E$3:$L$5000,8,FALSE),"")</f>
        <v/>
      </c>
      <c r="AJ184" s="3" t="str">
        <f>IF(AK184&lt;&gt;"",VLOOKUP(AK184,'ESO zone constants'!$E$3:$L$1002,6,FALSE),"")</f>
        <v/>
      </c>
      <c r="AN184" s="27" t="str">
        <f>IF(A184&lt;&gt;"",CONCATENATE("[",A184,"] = {wayshrines={")&amp;IF(N184&lt;&gt;"",CONCATENATE(N184,","),"")&amp;IF(O184&lt;&gt;"",CONCATENATE(O184,","),"")&amp;IF(P184&lt;&gt;"",CONCATENATE(P184,","),"")&amp;CONCATENATE("}")&amp;IF(VALUE(Q184)&gt;0,CONCATENATE(", traitsNeeded=",Q184),"")&amp;CONCATENATE(", dlcId=",T184,),"")</f>
        <v>[218] = {wayshrines={-1,-1,-1,}, dlcId=0</v>
      </c>
      <c r="AO184" s="27" t="str">
        <f>IF(A184&lt;&gt;"",IF(R184&lt;&gt;"",CONCATENATE(", zoneIds={",R184),"")&amp;IF(X184&lt;&gt;"",CONCATENATE(",",X184),"")&amp;IF(AJ184&lt;&gt;"",CONCATENATE(",",AJ184),"")&amp;IF(R184&lt;&gt;"",CONCATENATE("}",""),"")&amp;IF(OR(L184="true",L184="false",L184&lt;&gt;""), CONCATENATE(", veteran=", L184), ""),"")</f>
        <v>, zoneIds={684}, veteran=false</v>
      </c>
      <c r="AP184" s="27" t="str">
        <f>IF(A184&lt;&gt;"",IF(J184="Trial",", isTrial=true",IF(J184="Arena",", isArena=true", IF(J184="Monster",", isMonster=true",""))) &amp; IF(M184="true", CONCATENATE(", multiTrialSet=true"), ""),"")</f>
        <v/>
      </c>
      <c r="AQ184" s="27" t="str">
        <f>IF(C184&lt;&gt;"",CONCATENATE(" --",C184," / ",B184),"")</f>
        <v xml:space="preserve"> --Trinimac's Valor / Trinimacs Heldenmut</v>
      </c>
      <c r="AR184" s="27" t="str">
        <f>IF(A184&lt;&gt;"",IF(VALUE(Q184)&gt;0,CONCATENATE("[",A184,"] = true,        --",C184, " / ", B184), ""),"")</f>
        <v/>
      </c>
    </row>
    <row r="185" spans="1:44" x14ac:dyDescent="0.25">
      <c r="A185" s="5">
        <v>219</v>
      </c>
      <c r="B185" t="s">
        <v>1910</v>
      </c>
      <c r="C185" t="s">
        <v>1910</v>
      </c>
      <c r="D185" t="s">
        <v>1910</v>
      </c>
      <c r="G185" s="3">
        <f>A185</f>
        <v>219</v>
      </c>
      <c r="J185" t="str">
        <f t="array" ref="J185">IF(VALUE(Q185)&gt;0,"Crafted",IF(OR(EXACT(A185,'LibSets constants'!#REF!)),"Monster",IF(OR(EXACT(A185,'LibSets constants'!#REF!)),"Trial",IF(OR(EXACT(A185,'LibSets constants'!#REF!)),"Arena",IF(OR(EXACT(A185,'LibSets constants'!#REF!)),"Overland","")))))</f>
        <v>Crafted</v>
      </c>
      <c r="L185" t="s">
        <v>101</v>
      </c>
      <c r="M185" t="s">
        <v>101</v>
      </c>
      <c r="N185">
        <v>237</v>
      </c>
      <c r="O185">
        <v>237</v>
      </c>
      <c r="P185">
        <v>237</v>
      </c>
      <c r="Q185">
        <v>9</v>
      </c>
      <c r="R185" s="3">
        <f>IF(S185&lt;&gt;"",VLOOKUP(S185,'ESO zone constants'!$E$2:$L$5000,8,FALSE),"")</f>
        <v>684</v>
      </c>
      <c r="S185" t="str">
        <f>VLOOKUP(N185,'ESO wayshrine node constants'!$A$2:$E$10002,5,FALSE)</f>
        <v>Wrothgar</v>
      </c>
      <c r="T185" s="24">
        <v>2</v>
      </c>
      <c r="U185" s="3" t="str">
        <f>VLOOKUP(T185,'LibSets constants'!$A$2:$B$16,2,FALSE)</f>
        <v>Orsinium</v>
      </c>
      <c r="V185" s="20" t="s">
        <v>2587</v>
      </c>
      <c r="W185" t="s">
        <v>4285</v>
      </c>
      <c r="X185" s="3">
        <f>IF(Y185&lt;&gt;"",VLOOKUP(Y185,'ESO zone constants'!$E$3:$L$5000,8,FALSE),"")</f>
        <v>684</v>
      </c>
      <c r="Y185" t="str">
        <f>VLOOKUP(O185,'ESO wayshrine node constants'!$A$2:$E$10002,5,FALSE)</f>
        <v>Wrothgar</v>
      </c>
      <c r="Z185" s="20" t="s">
        <v>2587</v>
      </c>
      <c r="AA185" t="s">
        <v>4285</v>
      </c>
      <c r="AB185" s="3">
        <f>IF(AC185&lt;&gt;"",VLOOKUP(AC185,'ESO zone constants'!$E$3:$L$5000,8,FALSE),"")</f>
        <v>684</v>
      </c>
      <c r="AC185" t="str">
        <f>VLOOKUP(P185,'ESO wayshrine node constants'!$A$2:$E$10002,5,FALSE)</f>
        <v>Wrothgar</v>
      </c>
      <c r="AD185" s="20" t="s">
        <v>2587</v>
      </c>
      <c r="AE185" t="s">
        <v>4285</v>
      </c>
      <c r="AF185" s="3" t="str">
        <f>IF(AG185&lt;&gt;"",VLOOKUP(AG185,'ESO zone constants'!$E$3:$L$5000,8,FALSE),"")</f>
        <v/>
      </c>
      <c r="AH185" s="20" t="s">
        <v>2587</v>
      </c>
      <c r="AI185" t="s">
        <v>4285</v>
      </c>
      <c r="AJ185" s="32" t="str">
        <f>IF(AK185&lt;&gt;"",VLOOKUP(AK185,'ESO zone constants'!$E$3:$L$1002,6,FALSE),"")</f>
        <v/>
      </c>
      <c r="AL185" s="20" t="s">
        <v>2587</v>
      </c>
      <c r="AM185" t="s">
        <v>4285</v>
      </c>
      <c r="AN185" s="27" t="str">
        <f>IF(A185&lt;&gt;"",CONCATENATE("[",A185,"] = {wayshrines={")&amp;IF(N185&lt;&gt;"",CONCATENATE(N185,","),"")&amp;IF(O185&lt;&gt;"",CONCATENATE(O185,","),"")&amp;IF(P185&lt;&gt;"",CONCATENATE(P185,","),"")&amp;CONCATENATE("}")&amp;IF(VALUE(Q185)&gt;0,CONCATENATE(", traitsNeeded=",Q185),"")&amp;CONCATENATE(", dlcId=",T185,),"")</f>
        <v>[219] = {wayshrines={237,237,237,}, traitsNeeded=9, dlcId=2</v>
      </c>
      <c r="AO185" s="27" t="str">
        <f>IF(A185&lt;&gt;"",IF(R185&lt;&gt;"",CONCATENATE(", zoneIds={",R185),"")&amp;IF(X185&lt;&gt;"",CONCATENATE(",",X185),"")&amp;IF(AJ185&lt;&gt;"",CONCATENATE(",",AJ185),"")&amp;IF(R185&lt;&gt;"",CONCATENATE("}",""),"")&amp;IF(OR(L185="true",L185="false",L185&lt;&gt;""), CONCATENATE(", veteran=", L185), ""),"")</f>
        <v>, zoneIds={684,684}, veteran=false</v>
      </c>
      <c r="AP185" s="27" t="str">
        <f>IF(A185&lt;&gt;"",IF(J185="Trial",", isTrial=true",IF(J185="Arena",", isArena=true", IF(J185="Monster",", isMonster=true",""))) &amp; IF(M185="true", CONCATENATE(", multiTrialSet=true"), ""),"")</f>
        <v/>
      </c>
      <c r="AQ185" s="27" t="str">
        <f>IF(C185&lt;&gt;"",CONCATENATE(" --",C185," / ",B185),"")</f>
        <v xml:space="preserve"> --Morkuldin / Morkuldin</v>
      </c>
      <c r="AR185" s="27" t="str">
        <f>IF(A185&lt;&gt;"",IF(VALUE(Q185)&gt;0,CONCATENATE("[",A185,"] = true,        --",C185, " / ", B185), ""),"")</f>
        <v>[219] = true,        --Morkuldin / Morkuldin</v>
      </c>
    </row>
    <row r="186" spans="1:44" x14ac:dyDescent="0.25">
      <c r="A186" s="5">
        <v>224</v>
      </c>
      <c r="B186" t="s">
        <v>1911</v>
      </c>
      <c r="C186" t="s">
        <v>1913</v>
      </c>
      <c r="D186" t="s">
        <v>1912</v>
      </c>
      <c r="G186" s="3">
        <f>A186</f>
        <v>224</v>
      </c>
      <c r="J186" t="str">
        <f t="array" ref="J186">IF(VALUE(Q186)&gt;0,"Crafted",IF(OR(EXACT(A186,'LibSets constants'!#REF!)),"Monster",IF(OR(EXACT(A186,'LibSets constants'!#REF!)),"Trial",IF(OR(EXACT(A186,'LibSets constants'!#REF!)),"Arena",IF(OR(EXACT(A186,'LibSets constants'!#REF!)),"Overland","")))))</f>
        <v>Crafted</v>
      </c>
      <c r="L186" t="s">
        <v>101</v>
      </c>
      <c r="M186" t="s">
        <v>101</v>
      </c>
      <c r="N186">
        <v>257</v>
      </c>
      <c r="O186">
        <v>257</v>
      </c>
      <c r="P186">
        <v>257</v>
      </c>
      <c r="Q186">
        <v>5</v>
      </c>
      <c r="R186" s="3">
        <f>IF(S186&lt;&gt;"",VLOOKUP(S186,'ESO zone constants'!$E$2:$L$5000,8,FALSE),"")</f>
        <v>816</v>
      </c>
      <c r="S186" t="str">
        <f>VLOOKUP(N186,'ESO wayshrine node constants'!$A$2:$E$10002,5,FALSE)</f>
        <v>Hew's Bane</v>
      </c>
      <c r="T186" s="24">
        <v>3</v>
      </c>
      <c r="U186" s="3" t="str">
        <f>VLOOKUP(T186,'LibSets constants'!$A$2:$B$16,2,FALSE)</f>
        <v>Thieves Guild</v>
      </c>
      <c r="V186" s="20" t="s">
        <v>2587</v>
      </c>
      <c r="W186" t="s">
        <v>4285</v>
      </c>
      <c r="X186" s="3">
        <f>IF(Y186&lt;&gt;"",VLOOKUP(Y186,'ESO zone constants'!$E$3:$L$5000,8,FALSE),"")</f>
        <v>816</v>
      </c>
      <c r="Y186" t="str">
        <f>VLOOKUP(O186,'ESO wayshrine node constants'!$A$2:$E$10002,5,FALSE)</f>
        <v>Hew's Bane</v>
      </c>
      <c r="Z186" s="20" t="s">
        <v>2587</v>
      </c>
      <c r="AA186" t="s">
        <v>4285</v>
      </c>
      <c r="AB186" s="3">
        <f>IF(AC186&lt;&gt;"",VLOOKUP(AC186,'ESO zone constants'!$E$3:$L$5000,8,FALSE),"")</f>
        <v>816</v>
      </c>
      <c r="AC186" t="str">
        <f>VLOOKUP(P186,'ESO wayshrine node constants'!$A$2:$E$10002,5,FALSE)</f>
        <v>Hew's Bane</v>
      </c>
      <c r="AD186" s="20" t="s">
        <v>2587</v>
      </c>
      <c r="AE186" t="s">
        <v>4285</v>
      </c>
      <c r="AF186" s="3" t="str">
        <f>IF(AG186&lt;&gt;"",VLOOKUP(AG186,'ESO zone constants'!$E$3:$L$5000,8,FALSE),"")</f>
        <v/>
      </c>
      <c r="AH186" s="20" t="s">
        <v>2587</v>
      </c>
      <c r="AI186" t="s">
        <v>4285</v>
      </c>
      <c r="AJ186" s="3" t="str">
        <f>IF(AK186&lt;&gt;"",VLOOKUP(AK186,'ESO zone constants'!$E$3:$L$1002,6,FALSE),"")</f>
        <v/>
      </c>
      <c r="AL186" s="20" t="s">
        <v>2587</v>
      </c>
      <c r="AM186" t="s">
        <v>4285</v>
      </c>
      <c r="AN186" s="27" t="str">
        <f>IF(A186&lt;&gt;"",CONCATENATE("[",A186,"] = {wayshrines={")&amp;IF(N186&lt;&gt;"",CONCATENATE(N186,","),"")&amp;IF(O186&lt;&gt;"",CONCATENATE(O186,","),"")&amp;IF(P186&lt;&gt;"",CONCATENATE(P186,","),"")&amp;CONCATENATE("}")&amp;IF(VALUE(Q186)&gt;0,CONCATENATE(", traitsNeeded=",Q186),"")&amp;CONCATENATE(", dlcId=",T186,),"")</f>
        <v>[224] = {wayshrines={257,257,257,}, traitsNeeded=5, dlcId=3</v>
      </c>
      <c r="AO186" s="27" t="str">
        <f>IF(A186&lt;&gt;"",IF(R186&lt;&gt;"",CONCATENATE(", zoneIds={",R186),"")&amp;IF(X186&lt;&gt;"",CONCATENATE(",",X186),"")&amp;IF(AJ186&lt;&gt;"",CONCATENATE(",",AJ186),"")&amp;IF(R186&lt;&gt;"",CONCATENATE("}",""),"")&amp;IF(OR(L186="true",L186="false",L186&lt;&gt;""), CONCATENATE(", veteran=", L186), ""),"")</f>
        <v>, zoneIds={816,816}, veteran=false</v>
      </c>
      <c r="AP186" s="27" t="str">
        <f>IF(A186&lt;&gt;"",IF(J186="Trial",", isTrial=true",IF(J186="Arena",", isArena=true", IF(J186="Monster",", isMonster=true",""))) &amp; IF(M186="true", CONCATENATE(", multiTrialSet=true"), ""),"")</f>
        <v/>
      </c>
      <c r="AQ186" s="27" t="str">
        <f>IF(C186&lt;&gt;"",CONCATENATE(" --",C186," / ",B186),"")</f>
        <v xml:space="preserve"> --Tava's Favor / Tavas Gunst</v>
      </c>
      <c r="AR186" s="27" t="str">
        <f>IF(A186&lt;&gt;"",IF(VALUE(Q186)&gt;0,CONCATENATE("[",A186,"] = true,        --",C186, " / ", B186), ""),"")</f>
        <v>[224] = true,        --Tava's Favor / Tavas Gunst</v>
      </c>
    </row>
    <row r="187" spans="1:44" x14ac:dyDescent="0.25">
      <c r="A187" s="5">
        <v>225</v>
      </c>
      <c r="B187" t="s">
        <v>1914</v>
      </c>
      <c r="C187" t="s">
        <v>1916</v>
      </c>
      <c r="D187" t="s">
        <v>1915</v>
      </c>
      <c r="G187" s="3">
        <f>A187</f>
        <v>225</v>
      </c>
      <c r="J187" t="str">
        <f t="array" ref="J187">IF(VALUE(Q187)&gt;0,"Crafted",IF(OR(EXACT(A187,'LibSets constants'!#REF!)),"Monster",IF(OR(EXACT(A187,'LibSets constants'!#REF!)),"Trial",IF(OR(EXACT(A187,'LibSets constants'!#REF!)),"Arena",IF(OR(EXACT(A187,'LibSets constants'!#REF!)),"Overland","")))))</f>
        <v>Crafted</v>
      </c>
      <c r="L187" t="s">
        <v>101</v>
      </c>
      <c r="M187" t="s">
        <v>101</v>
      </c>
      <c r="N187">
        <v>257</v>
      </c>
      <c r="O187">
        <v>257</v>
      </c>
      <c r="P187">
        <v>257</v>
      </c>
      <c r="Q187">
        <v>7</v>
      </c>
      <c r="R187" s="3">
        <f>IF(S187&lt;&gt;"",VLOOKUP(S187,'ESO zone constants'!$E$2:$L$5000,8,FALSE),"")</f>
        <v>816</v>
      </c>
      <c r="S187" t="str">
        <f>VLOOKUP(N187,'ESO wayshrine node constants'!$A$2:$E$10002,5,FALSE)</f>
        <v>Hew's Bane</v>
      </c>
      <c r="T187" s="24">
        <v>3</v>
      </c>
      <c r="U187" s="3" t="str">
        <f>VLOOKUP(T187,'LibSets constants'!$A$2:$B$16,2,FALSE)</f>
        <v>Thieves Guild</v>
      </c>
      <c r="V187" s="20" t="s">
        <v>2587</v>
      </c>
      <c r="W187" t="s">
        <v>4285</v>
      </c>
      <c r="X187" s="3">
        <f>IF(Y187&lt;&gt;"",VLOOKUP(Y187,'ESO zone constants'!$E$3:$L$5000,8,FALSE),"")</f>
        <v>816</v>
      </c>
      <c r="Y187" t="str">
        <f>VLOOKUP(O187,'ESO wayshrine node constants'!$A$2:$E$10002,5,FALSE)</f>
        <v>Hew's Bane</v>
      </c>
      <c r="Z187" s="20" t="s">
        <v>2587</v>
      </c>
      <c r="AA187" t="s">
        <v>4285</v>
      </c>
      <c r="AB187" s="3">
        <f>IF(AC187&lt;&gt;"",VLOOKUP(AC187,'ESO zone constants'!$E$3:$L$5000,8,FALSE),"")</f>
        <v>816</v>
      </c>
      <c r="AC187" t="str">
        <f>VLOOKUP(P187,'ESO wayshrine node constants'!$A$2:$E$10002,5,FALSE)</f>
        <v>Hew's Bane</v>
      </c>
      <c r="AD187" s="20" t="s">
        <v>2587</v>
      </c>
      <c r="AE187" t="s">
        <v>4285</v>
      </c>
      <c r="AF187" s="3" t="str">
        <f>IF(AG187&lt;&gt;"",VLOOKUP(AG187,'ESO zone constants'!$E$3:$L$5000,8,FALSE),"")</f>
        <v/>
      </c>
      <c r="AH187" s="20" t="s">
        <v>2587</v>
      </c>
      <c r="AI187" t="s">
        <v>4285</v>
      </c>
      <c r="AJ187" s="3" t="str">
        <f>IF(AK187&lt;&gt;"",VLOOKUP(AK187,'ESO zone constants'!$E$3:$L$1002,6,FALSE),"")</f>
        <v/>
      </c>
      <c r="AL187" s="20" t="s">
        <v>2587</v>
      </c>
      <c r="AM187" t="s">
        <v>4285</v>
      </c>
      <c r="AN187" s="27" t="str">
        <f>IF(A187&lt;&gt;"",CONCATENATE("[",A187,"] = {wayshrines={")&amp;IF(N187&lt;&gt;"",CONCATENATE(N187,","),"")&amp;IF(O187&lt;&gt;"",CONCATENATE(O187,","),"")&amp;IF(P187&lt;&gt;"",CONCATENATE(P187,","),"")&amp;CONCATENATE("}")&amp;IF(VALUE(Q187)&gt;0,CONCATENATE(", traitsNeeded=",Q187),"")&amp;CONCATENATE(", dlcId=",T187,),"")</f>
        <v>[225] = {wayshrines={257,257,257,}, traitsNeeded=7, dlcId=3</v>
      </c>
      <c r="AO187" s="27" t="str">
        <f>IF(A187&lt;&gt;"",IF(R187&lt;&gt;"",CONCATENATE(", zoneIds={",R187),"")&amp;IF(X187&lt;&gt;"",CONCATENATE(",",X187),"")&amp;IF(AJ187&lt;&gt;"",CONCATENATE(",",AJ187),"")&amp;IF(R187&lt;&gt;"",CONCATENATE("}",""),"")&amp;IF(OR(L187="true",L187="false",L187&lt;&gt;""), CONCATENATE(", veteran=", L187), ""),"")</f>
        <v>, zoneIds={816,816}, veteran=false</v>
      </c>
      <c r="AP187" s="27" t="str">
        <f>IF(A187&lt;&gt;"",IF(J187="Trial",", isTrial=true",IF(J187="Arena",", isArena=true", IF(J187="Monster",", isMonster=true",""))) &amp; IF(M187="true", CONCATENATE(", multiTrialSet=true"), ""),"")</f>
        <v/>
      </c>
      <c r="AQ187" s="27" t="str">
        <f>IF(C187&lt;&gt;"",CONCATENATE(" --",C187," / ",B187),"")</f>
        <v xml:space="preserve"> --Clever Alchemist / Schlauer Alchemist</v>
      </c>
      <c r="AR187" s="27" t="str">
        <f>IF(A187&lt;&gt;"",IF(VALUE(Q187)&gt;0,CONCATENATE("[",A187,"] = true,        --",C187, " / ", B187), ""),"")</f>
        <v>[225] = true,        --Clever Alchemist / Schlauer Alchemist</v>
      </c>
    </row>
    <row r="188" spans="1:44" x14ac:dyDescent="0.25">
      <c r="A188" s="5">
        <v>226</v>
      </c>
      <c r="B188" t="s">
        <v>1917</v>
      </c>
      <c r="C188" t="s">
        <v>1919</v>
      </c>
      <c r="D188" t="s">
        <v>1918</v>
      </c>
      <c r="G188" s="3">
        <f>A188</f>
        <v>226</v>
      </c>
      <c r="J188" t="str">
        <f t="array" ref="J188">IF(VALUE(Q188)&gt;0,"Crafted",IF(OR(EXACT(A188,'LibSets constants'!#REF!)),"Monster",IF(OR(EXACT(A188,'LibSets constants'!#REF!)),"Trial",IF(OR(EXACT(A188,'LibSets constants'!#REF!)),"Arena",IF(OR(EXACT(A188,'LibSets constants'!#REF!)),"Overland","")))))</f>
        <v>Crafted</v>
      </c>
      <c r="L188" t="s">
        <v>101</v>
      </c>
      <c r="M188" t="s">
        <v>101</v>
      </c>
      <c r="N188">
        <v>255</v>
      </c>
      <c r="O188">
        <v>255</v>
      </c>
      <c r="P188">
        <v>255</v>
      </c>
      <c r="Q188">
        <v>9</v>
      </c>
      <c r="R188" s="3">
        <f>IF(S188&lt;&gt;"",VLOOKUP(S188,'ESO zone constants'!$E$2:$L$5000,8,FALSE),"")</f>
        <v>816</v>
      </c>
      <c r="S188" t="str">
        <f>VLOOKUP(N188,'ESO wayshrine node constants'!$A$2:$E$10002,5,FALSE)</f>
        <v>Hew's Bane</v>
      </c>
      <c r="T188" s="24">
        <v>3</v>
      </c>
      <c r="U188" s="3" t="str">
        <f>VLOOKUP(T188,'LibSets constants'!$A$2:$B$16,2,FALSE)</f>
        <v>Thieves Guild</v>
      </c>
      <c r="V188" s="20" t="s">
        <v>2587</v>
      </c>
      <c r="W188" t="s">
        <v>4285</v>
      </c>
      <c r="X188" s="3">
        <f>IF(Y188&lt;&gt;"",VLOOKUP(Y188,'ESO zone constants'!$E$3:$L$5000,8,FALSE),"")</f>
        <v>816</v>
      </c>
      <c r="Y188" t="str">
        <f>VLOOKUP(O188,'ESO wayshrine node constants'!$A$2:$E$10002,5,FALSE)</f>
        <v>Hew's Bane</v>
      </c>
      <c r="Z188" s="20" t="s">
        <v>2587</v>
      </c>
      <c r="AA188" t="s">
        <v>4285</v>
      </c>
      <c r="AB188" s="3">
        <f>IF(AC188&lt;&gt;"",VLOOKUP(AC188,'ESO zone constants'!$E$3:$L$5000,8,FALSE),"")</f>
        <v>816</v>
      </c>
      <c r="AC188" t="str">
        <f>VLOOKUP(P188,'ESO wayshrine node constants'!$A$2:$E$10002,5,FALSE)</f>
        <v>Hew's Bane</v>
      </c>
      <c r="AD188" s="20" t="s">
        <v>2587</v>
      </c>
      <c r="AE188" t="s">
        <v>4285</v>
      </c>
      <c r="AF188" s="3" t="str">
        <f>IF(AG188&lt;&gt;"",VLOOKUP(AG188,'ESO zone constants'!$E$3:$L$5000,8,FALSE),"")</f>
        <v/>
      </c>
      <c r="AH188" s="20" t="s">
        <v>2587</v>
      </c>
      <c r="AI188" t="s">
        <v>4285</v>
      </c>
      <c r="AJ188" s="3" t="str">
        <f>IF(AK188&lt;&gt;"",VLOOKUP(AK188,'ESO zone constants'!$E$3:$L$1002,6,FALSE),"")</f>
        <v/>
      </c>
      <c r="AL188" s="20" t="s">
        <v>2587</v>
      </c>
      <c r="AM188" t="s">
        <v>4285</v>
      </c>
      <c r="AN188" s="27" t="str">
        <f>IF(A188&lt;&gt;"",CONCATENATE("[",A188,"] = {wayshrines={")&amp;IF(N188&lt;&gt;"",CONCATENATE(N188,","),"")&amp;IF(O188&lt;&gt;"",CONCATENATE(O188,","),"")&amp;IF(P188&lt;&gt;"",CONCATENATE(P188,","),"")&amp;CONCATENATE("}")&amp;IF(VALUE(Q188)&gt;0,CONCATENATE(", traitsNeeded=",Q188),"")&amp;CONCATENATE(", dlcId=",T188,),"")</f>
        <v>[226] = {wayshrines={255,255,255,}, traitsNeeded=9, dlcId=3</v>
      </c>
      <c r="AO188" s="27" t="str">
        <f>IF(A188&lt;&gt;"",IF(R188&lt;&gt;"",CONCATENATE(", zoneIds={",R188),"")&amp;IF(X188&lt;&gt;"",CONCATENATE(",",X188),"")&amp;IF(AJ188&lt;&gt;"",CONCATENATE(",",AJ188),"")&amp;IF(R188&lt;&gt;"",CONCATENATE("}",""),"")&amp;IF(OR(L188="true",L188="false",L188&lt;&gt;""), CONCATENATE(", veteran=", L188), ""),"")</f>
        <v>, zoneIds={816,816}, veteran=false</v>
      </c>
      <c r="AP188" s="27" t="str">
        <f>IF(A188&lt;&gt;"",IF(J188="Trial",", isTrial=true",IF(J188="Arena",", isArena=true", IF(J188="Monster",", isMonster=true",""))) &amp; IF(M188="true", CONCATENATE(", multiTrialSet=true"), ""),"")</f>
        <v/>
      </c>
      <c r="AQ188" s="27" t="str">
        <f>IF(C188&lt;&gt;"",CONCATENATE(" --",C188," / ",B188),"")</f>
        <v xml:space="preserve"> --Eternal Hunt / Ewige Jagd</v>
      </c>
      <c r="AR188" s="27" t="str">
        <f>IF(A188&lt;&gt;"",IF(VALUE(Q188)&gt;0,CONCATENATE("[",A188,"] = true,        --",C188, " / ", B188), ""),"")</f>
        <v>[226] = true,        --Eternal Hunt / Ewige Jagd</v>
      </c>
    </row>
    <row r="189" spans="1:44" hidden="1" x14ac:dyDescent="0.25">
      <c r="A189" s="13">
        <v>227</v>
      </c>
      <c r="B189" t="s">
        <v>1920</v>
      </c>
      <c r="C189" t="s">
        <v>1922</v>
      </c>
      <c r="D189" t="s">
        <v>1921</v>
      </c>
      <c r="G189" s="3">
        <f>A189</f>
        <v>227</v>
      </c>
      <c r="J189" t="s">
        <v>2536</v>
      </c>
      <c r="L189" t="s">
        <v>101</v>
      </c>
      <c r="M189" t="s">
        <v>101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constants'!$E$2:$L$5000,8,FALSE),"")</f>
        <v>816</v>
      </c>
      <c r="S189" t="s">
        <v>590</v>
      </c>
      <c r="T189" s="24">
        <v>0</v>
      </c>
      <c r="U189" s="3" t="str">
        <f>VLOOKUP(T189,'LibSets constants'!$A$2:$B$16,2,FALSE)</f>
        <v>Included in base game</v>
      </c>
      <c r="X189" s="3" t="str">
        <f>IF(Y189&lt;&gt;"",VLOOKUP(Y189,'ESO zone constants'!$E$3:$L$5000,8,FALSE),"")</f>
        <v/>
      </c>
      <c r="AB189" s="3" t="str">
        <f>IF(AC189&lt;&gt;"",VLOOKUP(AC189,'ESO zone constants'!$E$3:$L$5000,8,FALSE),"")</f>
        <v/>
      </c>
      <c r="AF189" s="3" t="str">
        <f>IF(AG189&lt;&gt;"",VLOOKUP(AG189,'ESO zone constants'!$E$3:$L$5000,8,FALSE),"")</f>
        <v/>
      </c>
      <c r="AJ189" s="3" t="str">
        <f>IF(AK189&lt;&gt;"",VLOOKUP(AK189,'ESO zone constants'!$E$3:$L$5000,8,FALSE),"")</f>
        <v/>
      </c>
      <c r="AN189" s="27" t="str">
        <f>IF(A189&lt;&gt;"",CONCATENATE("[",A189,"] = {wayshrines={")&amp;IF(N189&lt;&gt;"",CONCATENATE(N189,","),"")&amp;IF(O189&lt;&gt;"",CONCATENATE(O189,","),"")&amp;IF(P189&lt;&gt;"",CONCATENATE(P189,","),"")&amp;CONCATENATE("}")&amp;IF(VALUE(Q189)&gt;0,CONCATENATE(", traitsNeeded=",Q189),"")&amp;CONCATENATE(", dlcId=",T189,),"")</f>
        <v>[227] = {wayshrines={-1,-1,-1,}, dlcId=0</v>
      </c>
      <c r="AO189" s="27" t="str">
        <f>IF(A189&lt;&gt;"",IF(R189&lt;&gt;"",CONCATENATE(", zoneIds={",R189),"")&amp;IF(X189&lt;&gt;"",CONCATENATE(",",X189),"")&amp;IF(AJ189&lt;&gt;"",CONCATENATE(",",AJ189),"")&amp;IF(R189&lt;&gt;"",CONCATENATE("}",""),"")&amp;IF(OR(L189="true",L189="false",L189&lt;&gt;""), CONCATENATE(", veteran=", L189), ""),"")</f>
        <v>, zoneIds={816}, veteran=false</v>
      </c>
      <c r="AP189" s="27" t="str">
        <f>IF(A189&lt;&gt;"",IF(J189="Trial",", isTrial=true",IF(J189="Arena",", isArena=true", IF(J189="Monster",", isMonster=true",""))) &amp; IF(M189="true", CONCATENATE(", multiTrialSet=true"), ""),"")</f>
        <v/>
      </c>
      <c r="AQ189" s="27" t="str">
        <f>IF(C189&lt;&gt;"",CONCATENATE(" --",C189," / ",B189),"")</f>
        <v xml:space="preserve"> --Bahraha's Curse / Bahrahas Fluch</v>
      </c>
      <c r="AR189" s="27" t="str">
        <f>IF(A189&lt;&gt;"",IF(VALUE(Q189)&gt;0,CONCATENATE("[",A189,"] = true,        --",C189, " / ", B189), ""),"")</f>
        <v/>
      </c>
    </row>
    <row r="190" spans="1:44" hidden="1" x14ac:dyDescent="0.25">
      <c r="A190" s="13">
        <v>228</v>
      </c>
      <c r="B190" t="s">
        <v>1923</v>
      </c>
      <c r="C190" t="s">
        <v>1925</v>
      </c>
      <c r="D190" t="s">
        <v>1924</v>
      </c>
      <c r="G190" s="3">
        <f>A190</f>
        <v>228</v>
      </c>
      <c r="J190" t="s">
        <v>2536</v>
      </c>
      <c r="L190" t="s">
        <v>101</v>
      </c>
      <c r="M190" t="s">
        <v>101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constants'!$E$2:$L$5000,8,FALSE),"")</f>
        <v>816</v>
      </c>
      <c r="S190" t="s">
        <v>590</v>
      </c>
      <c r="T190" s="24">
        <v>0</v>
      </c>
      <c r="U190" s="3" t="str">
        <f>VLOOKUP(T190,'LibSets constants'!$A$2:$B$16,2,FALSE)</f>
        <v>Included in base game</v>
      </c>
      <c r="X190" s="3" t="str">
        <f>IF(Y190&lt;&gt;"",VLOOKUP(Y190,'ESO zone constants'!$E$3:$L$5000,8,FALSE),"")</f>
        <v/>
      </c>
      <c r="AB190" s="3" t="str">
        <f>IF(AC190&lt;&gt;"",VLOOKUP(AC190,'ESO zone constants'!$E$3:$L$5000,8,FALSE),"")</f>
        <v/>
      </c>
      <c r="AF190" s="3" t="str">
        <f>IF(AG190&lt;&gt;"",VLOOKUP(AG190,'ESO zone constants'!$E$3:$L$5000,8,FALSE),"")</f>
        <v/>
      </c>
      <c r="AJ190" s="3" t="str">
        <f>IF(AK190&lt;&gt;"",VLOOKUP(AK190,'ESO zone constants'!$E$3:$L$1002,6,FALSE),"")</f>
        <v/>
      </c>
      <c r="AN190" s="27" t="str">
        <f>IF(A190&lt;&gt;"",CONCATENATE("[",A190,"] = {wayshrines={")&amp;IF(N190&lt;&gt;"",CONCATENATE(N190,","),"")&amp;IF(O190&lt;&gt;"",CONCATENATE(O190,","),"")&amp;IF(P190&lt;&gt;"",CONCATENATE(P190,","),"")&amp;CONCATENATE("}")&amp;IF(VALUE(Q190)&gt;0,CONCATENATE(", traitsNeeded=",Q190),"")&amp;CONCATENATE(", dlcId=",T190,),"")</f>
        <v>[228] = {wayshrines={-1,-1,-1,}, dlcId=0</v>
      </c>
      <c r="AO190" s="27" t="str">
        <f>IF(A190&lt;&gt;"",IF(R190&lt;&gt;"",CONCATENATE(", zoneIds={",R190),"")&amp;IF(X190&lt;&gt;"",CONCATENATE(",",X190),"")&amp;IF(AJ190&lt;&gt;"",CONCATENATE(",",AJ190),"")&amp;IF(R190&lt;&gt;"",CONCATENATE("}",""),"")&amp;IF(OR(L190="true",L190="false",L190&lt;&gt;""), CONCATENATE(", veteran=", L190), ""),"")</f>
        <v>, zoneIds={816}, veteran=false</v>
      </c>
      <c r="AP190" s="27" t="str">
        <f>IF(A190&lt;&gt;"",IF(J190="Trial",", isTrial=true",IF(J190="Arena",", isArena=true", IF(J190="Monster",", isMonster=true",""))) &amp; IF(M190="true", CONCATENATE(", multiTrialSet=true"), ""),"")</f>
        <v/>
      </c>
      <c r="AQ190" s="27" t="str">
        <f>IF(C190&lt;&gt;"",CONCATENATE(" --",C190," / ",B190),"")</f>
        <v xml:space="preserve"> --Syvarra's Scales / Syvarras Schuppen</v>
      </c>
      <c r="AR190" s="27" t="str">
        <f>IF(A190&lt;&gt;"",IF(VALUE(Q190)&gt;0,CONCATENATE("[",A190,"] = true,        --",C190, " / ", B190), ""),"")</f>
        <v/>
      </c>
    </row>
    <row r="191" spans="1:44" hidden="1" x14ac:dyDescent="0.25">
      <c r="A191" s="13">
        <v>229</v>
      </c>
      <c r="B191" t="s">
        <v>1926</v>
      </c>
      <c r="C191" t="s">
        <v>1928</v>
      </c>
      <c r="D191" t="s">
        <v>1927</v>
      </c>
      <c r="G191" s="3">
        <f>A191</f>
        <v>229</v>
      </c>
      <c r="J191" t="s">
        <v>2550</v>
      </c>
      <c r="L191" t="s">
        <v>101</v>
      </c>
      <c r="M191" t="s">
        <v>101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constants'!$E$2:$L$5000,8,FALSE),"")</f>
        <v>725</v>
      </c>
      <c r="S191" t="s">
        <v>525</v>
      </c>
      <c r="T191" s="24">
        <v>0</v>
      </c>
      <c r="U191" s="3" t="str">
        <f>VLOOKUP(T191,'LibSets constants'!$A$2:$B$16,2,FALSE)</f>
        <v>Included in base game</v>
      </c>
      <c r="X191" s="3" t="str">
        <f>IF(Y191&lt;&gt;"",VLOOKUP(Y191,'ESO zone constants'!$E$3:$L$5000,8,FALSE),"")</f>
        <v/>
      </c>
      <c r="AB191" s="3" t="str">
        <f>IF(AC191&lt;&gt;"",VLOOKUP(AC191,'ESO zone constants'!$E$3:$L$5000,8,FALSE),"")</f>
        <v/>
      </c>
      <c r="AF191" s="3" t="str">
        <f>IF(AG191&lt;&gt;"",VLOOKUP(AG191,'ESO zone constants'!$E$3:$L$5000,8,FALSE),"")</f>
        <v/>
      </c>
      <c r="AJ191" s="3" t="str">
        <f>IF(AK191&lt;&gt;"",VLOOKUP(AK191,'ESO zone constants'!$E$3:$L$5000,8,FALSE),"")</f>
        <v/>
      </c>
      <c r="AN191" s="27" t="str">
        <f>IF(A191&lt;&gt;"",CONCATENATE("[",A191,"] = {wayshrines={")&amp;IF(N191&lt;&gt;"",CONCATENATE(N191,","),"")&amp;IF(O191&lt;&gt;"",CONCATENATE(O191,","),"")&amp;IF(P191&lt;&gt;"",CONCATENATE(P191,","),"")&amp;CONCATENATE("}")&amp;IF(VALUE(Q191)&gt;0,CONCATENATE(", traitsNeeded=",Q191),"")&amp;CONCATENATE(", dlcId=",T191,),"")</f>
        <v>[229] = {wayshrines={-1,-1,-1,}, dlcId=0</v>
      </c>
      <c r="AO191" s="27" t="str">
        <f>IF(A191&lt;&gt;"",IF(R191&lt;&gt;"",CONCATENATE(", zoneIds={",R191),"")&amp;IF(X191&lt;&gt;"",CONCATENATE(",",X191),"")&amp;IF(AJ191&lt;&gt;"",CONCATENATE(",",AJ191),"")&amp;IF(R191&lt;&gt;"",CONCATENATE("}",""),"")&amp;IF(OR(L191="true",L191="false",L191&lt;&gt;""), CONCATENATE(", veteran=", L191), ""),"")</f>
        <v>, zoneIds={725}, veteran=false</v>
      </c>
      <c r="AP191" s="27" t="str">
        <f>IF(A191&lt;&gt;"",IF(J191="Trial",", isTrial=true",IF(J191="Arena",", isArena=true", IF(J191="Monster",", isMonster=true",""))) &amp; IF(M191="true", CONCATENATE(", multiTrialSet=true"), ""),"")</f>
        <v>, isTrial=true</v>
      </c>
      <c r="AQ191" s="27" t="str">
        <f>IF(C191&lt;&gt;"",CONCATENATE(" --",C191," / ",B191),"")</f>
        <v xml:space="preserve"> --Twilight Remedy / Zwielichtgenesung</v>
      </c>
      <c r="AR191" s="27" t="str">
        <f>IF(A191&lt;&gt;"",IF(VALUE(Q191)&gt;0,CONCATENATE("[",A191,"] = true,        --",C191, " / ", B191), ""),"")</f>
        <v/>
      </c>
    </row>
    <row r="192" spans="1:44" hidden="1" x14ac:dyDescent="0.25">
      <c r="A192" s="13">
        <v>230</v>
      </c>
      <c r="B192" t="s">
        <v>1929</v>
      </c>
      <c r="C192" t="s">
        <v>1931</v>
      </c>
      <c r="D192" t="s">
        <v>1930</v>
      </c>
      <c r="G192" s="3">
        <f>A192</f>
        <v>230</v>
      </c>
      <c r="J192" t="s">
        <v>2550</v>
      </c>
      <c r="L192" t="s">
        <v>101</v>
      </c>
      <c r="M192" t="s">
        <v>101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constants'!$E$2:$L$5000,8,FALSE),"")</f>
        <v>725</v>
      </c>
      <c r="S192" t="s">
        <v>525</v>
      </c>
      <c r="T192" s="24">
        <v>0</v>
      </c>
      <c r="U192" s="3" t="str">
        <f>VLOOKUP(T192,'LibSets constants'!$A$2:$B$16,2,FALSE)</f>
        <v>Included in base game</v>
      </c>
      <c r="X192" s="3" t="str">
        <f>IF(Y192&lt;&gt;"",VLOOKUP(Y192,'ESO zone constants'!$E$3:$L$5000,8,FALSE),"")</f>
        <v/>
      </c>
      <c r="AB192" s="3" t="str">
        <f>IF(AC192&lt;&gt;"",VLOOKUP(AC192,'ESO zone constants'!$E$3:$L$5000,8,FALSE),"")</f>
        <v/>
      </c>
      <c r="AF192" s="3" t="str">
        <f>IF(AG192&lt;&gt;"",VLOOKUP(AG192,'ESO zone constants'!$E$3:$L$5000,8,FALSE),"")</f>
        <v/>
      </c>
      <c r="AJ192" s="3" t="str">
        <f>IF(AK192&lt;&gt;"",VLOOKUP(AK192,'ESO zone constants'!$E$3:$L$5000,8,FALSE),"")</f>
        <v/>
      </c>
      <c r="AN192" s="27" t="str">
        <f>IF(A192&lt;&gt;"",CONCATENATE("[",A192,"] = {wayshrines={")&amp;IF(N192&lt;&gt;"",CONCATENATE(N192,","),"")&amp;IF(O192&lt;&gt;"",CONCATENATE(O192,","),"")&amp;IF(P192&lt;&gt;"",CONCATENATE(P192,","),"")&amp;CONCATENATE("}")&amp;IF(VALUE(Q192)&gt;0,CONCATENATE(", traitsNeeded=",Q192),"")&amp;CONCATENATE(", dlcId=",T192,),"")</f>
        <v>[230] = {wayshrines={-1,-1,-1,}, dlcId=0</v>
      </c>
      <c r="AO192" s="27" t="str">
        <f>IF(A192&lt;&gt;"",IF(R192&lt;&gt;"",CONCATENATE(", zoneIds={",R192),"")&amp;IF(X192&lt;&gt;"",CONCATENATE(",",X192),"")&amp;IF(AJ192&lt;&gt;"",CONCATENATE(",",AJ192),"")&amp;IF(R192&lt;&gt;"",CONCATENATE("}",""),"")&amp;IF(OR(L192="true",L192="false",L192&lt;&gt;""), CONCATENATE(", veteran=", L192), ""),"")</f>
        <v>, zoneIds={725}, veteran=false</v>
      </c>
      <c r="AP192" s="27" t="str">
        <f>IF(A192&lt;&gt;"",IF(J192="Trial",", isTrial=true",IF(J192="Arena",", isArena=true", IF(J192="Monster",", isMonster=true",""))) &amp; IF(M192="true", CONCATENATE(", multiTrialSet=true"), ""),"")</f>
        <v>, isTrial=true</v>
      </c>
      <c r="AQ192" s="27" t="str">
        <f>IF(C192&lt;&gt;"",CONCATENATE(" --",C192," / ",B192),"")</f>
        <v xml:space="preserve"> --Moondancer / Mondtänzer</v>
      </c>
      <c r="AR192" s="27" t="str">
        <f>IF(A192&lt;&gt;"",IF(VALUE(Q192)&gt;0,CONCATENATE("[",A192,"] = true,        --",C192, " / ", B192), ""),"")</f>
        <v/>
      </c>
    </row>
    <row r="193" spans="1:44" hidden="1" x14ac:dyDescent="0.25">
      <c r="A193" s="13">
        <v>231</v>
      </c>
      <c r="B193" t="s">
        <v>1932</v>
      </c>
      <c r="C193" t="s">
        <v>1934</v>
      </c>
      <c r="D193" t="s">
        <v>1933</v>
      </c>
      <c r="G193" s="3">
        <f>A193</f>
        <v>231</v>
      </c>
      <c r="J193" t="s">
        <v>2550</v>
      </c>
      <c r="L193" t="s">
        <v>101</v>
      </c>
      <c r="M193" t="s">
        <v>101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constants'!$E$2:$L$5000,8,FALSE),"")</f>
        <v>725</v>
      </c>
      <c r="S193" t="s">
        <v>525</v>
      </c>
      <c r="T193" s="24">
        <v>0</v>
      </c>
      <c r="U193" s="3" t="str">
        <f>VLOOKUP(T193,'LibSets constants'!$A$2:$B$16,2,FALSE)</f>
        <v>Included in base game</v>
      </c>
      <c r="X193" s="3" t="str">
        <f>IF(Y193&lt;&gt;"",VLOOKUP(Y193,'ESO zone constants'!$E$3:$L$5000,8,FALSE),"")</f>
        <v/>
      </c>
      <c r="AB193" s="3" t="str">
        <f>IF(AC193&lt;&gt;"",VLOOKUP(AC193,'ESO zone constants'!$E$3:$L$5000,8,FALSE),"")</f>
        <v/>
      </c>
      <c r="AF193" s="3" t="str">
        <f>IF(AG193&lt;&gt;"",VLOOKUP(AG193,'ESO zone constants'!$E$3:$L$5000,8,FALSE),"")</f>
        <v/>
      </c>
      <c r="AJ193" s="3" t="str">
        <f>IF(AK193&lt;&gt;"",VLOOKUP(AK193,'ESO zone constants'!$E$3:$L$5000,8,FALSE),"")</f>
        <v/>
      </c>
      <c r="AN193" s="27" t="str">
        <f>IF(A193&lt;&gt;"",CONCATENATE("[",A193,"] = {wayshrines={")&amp;IF(N193&lt;&gt;"",CONCATENATE(N193,","),"")&amp;IF(O193&lt;&gt;"",CONCATENATE(O193,","),"")&amp;IF(P193&lt;&gt;"",CONCATENATE(P193,","),"")&amp;CONCATENATE("}")&amp;IF(VALUE(Q193)&gt;0,CONCATENATE(", traitsNeeded=",Q193),"")&amp;CONCATENATE(", dlcId=",T193,),"")</f>
        <v>[231] = {wayshrines={-1,-1,-1,}, dlcId=0</v>
      </c>
      <c r="AO193" s="27" t="str">
        <f>IF(A193&lt;&gt;"",IF(R193&lt;&gt;"",CONCATENATE(", zoneIds={",R193),"")&amp;IF(X193&lt;&gt;"",CONCATENATE(",",X193),"")&amp;IF(AJ193&lt;&gt;"",CONCATENATE(",",AJ193),"")&amp;IF(R193&lt;&gt;"",CONCATENATE("}",""),"")&amp;IF(OR(L193="true",L193="false",L193&lt;&gt;""), CONCATENATE(", veteran=", L193), ""),"")</f>
        <v>, zoneIds={725}, veteran=false</v>
      </c>
      <c r="AP193" s="27" t="str">
        <f>IF(A193&lt;&gt;"",IF(J193="Trial",", isTrial=true",IF(J193="Arena",", isArena=true", IF(J193="Monster",", isMonster=true",""))) &amp; IF(M193="true", CONCATENATE(", multiTrialSet=true"), ""),"")</f>
        <v>, isTrial=true</v>
      </c>
      <c r="AQ193" s="27" t="str">
        <f>IF(C193&lt;&gt;"",CONCATENATE(" --",C193," / ",B193),"")</f>
        <v xml:space="preserve"> --Lunar Bastion / Mondbastion</v>
      </c>
      <c r="AR193" s="27" t="str">
        <f>IF(A193&lt;&gt;"",IF(VALUE(Q193)&gt;0,CONCATENATE("[",A193,"] = true,        --",C193, " / ", B193), ""),"")</f>
        <v/>
      </c>
    </row>
    <row r="194" spans="1:44" hidden="1" x14ac:dyDescent="0.25">
      <c r="A194" s="13">
        <v>232</v>
      </c>
      <c r="B194" t="s">
        <v>1935</v>
      </c>
      <c r="C194" t="s">
        <v>1937</v>
      </c>
      <c r="D194" t="s">
        <v>1936</v>
      </c>
      <c r="G194" s="3">
        <f>A194</f>
        <v>232</v>
      </c>
      <c r="J194" t="s">
        <v>2550</v>
      </c>
      <c r="L194" t="s">
        <v>101</v>
      </c>
      <c r="M194" t="s">
        <v>101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constants'!$E$2:$L$5000,8,FALSE),"")</f>
        <v>725</v>
      </c>
      <c r="S194" t="s">
        <v>525</v>
      </c>
      <c r="T194" s="24">
        <v>0</v>
      </c>
      <c r="U194" s="3" t="str">
        <f>VLOOKUP(T194,'LibSets constants'!$A$2:$B$16,2,FALSE)</f>
        <v>Included in base game</v>
      </c>
      <c r="X194" s="3" t="str">
        <f>IF(Y194&lt;&gt;"",VLOOKUP(Y194,'ESO zone constants'!$E$3:$L$5000,8,FALSE),"")</f>
        <v/>
      </c>
      <c r="AB194" s="3" t="str">
        <f>IF(AC194&lt;&gt;"",VLOOKUP(AC194,'ESO zone constants'!$E$3:$L$5000,8,FALSE),"")</f>
        <v/>
      </c>
      <c r="AF194" s="3" t="str">
        <f>IF(AG194&lt;&gt;"",VLOOKUP(AG194,'ESO zone constants'!$E$3:$L$5000,8,FALSE),"")</f>
        <v/>
      </c>
      <c r="AJ194" s="3" t="str">
        <f>IF(AK194&lt;&gt;"",VLOOKUP(AK194,'ESO zone constants'!$E$3:$L$5000,8,FALSE),"")</f>
        <v/>
      </c>
      <c r="AN194" s="27" t="str">
        <f>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dlcId=",T194,),"")</f>
        <v>[232] = {wayshrines={-1,-1,-1,}, dlcId=0</v>
      </c>
      <c r="AO194" s="27" t="str">
        <f>IF(A194&lt;&gt;"",IF(R194&lt;&gt;"",CONCATENATE(", zoneIds={",R194),"")&amp;IF(X194&lt;&gt;"",CONCATENATE(",",X194),"")&amp;IF(AJ194&lt;&gt;"",CONCATENATE(",",AJ194),"")&amp;IF(R194&lt;&gt;"",CONCATENATE("}",""),"")&amp;IF(OR(L194="true",L194="false",L194&lt;&gt;""), CONCATENATE(", veteran=", L194), ""),"")</f>
        <v>, zoneIds={725}, veteran=false</v>
      </c>
      <c r="AP194" s="27" t="str">
        <f>IF(A194&lt;&gt;"",IF(J194="Trial",", isTrial=true",IF(J194="Arena",", isArena=true", IF(J194="Monster",", isMonster=true",""))) &amp; IF(M194="true", CONCATENATE(", multiTrialSet=true"), ""),"")</f>
        <v>, isTrial=true</v>
      </c>
      <c r="AQ194" s="27" t="str">
        <f>IF(C194&lt;&gt;"",CONCATENATE(" --",C194," / ",B194),"")</f>
        <v xml:space="preserve"> --Roar of Alkosh / Brüllen von Alkosh</v>
      </c>
      <c r="AR194" s="27" t="str">
        <f>IF(A194&lt;&gt;"",IF(VALUE(Q194)&gt;0,CONCATENATE("[",A194,"] = true,        --",C194, " / ", B194), ""),"")</f>
        <v/>
      </c>
    </row>
    <row r="195" spans="1:44" hidden="1" x14ac:dyDescent="0.25">
      <c r="A195" s="13">
        <v>234</v>
      </c>
      <c r="B195" t="s">
        <v>1938</v>
      </c>
      <c r="C195" t="s">
        <v>1940</v>
      </c>
      <c r="D195" t="s">
        <v>1939</v>
      </c>
      <c r="G195" s="3">
        <f>A195</f>
        <v>234</v>
      </c>
      <c r="I195" t="s">
        <v>4278</v>
      </c>
      <c r="J195" t="s">
        <v>4280</v>
      </c>
      <c r="L195" t="s">
        <v>101</v>
      </c>
      <c r="M195" t="s">
        <v>101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constants'!$E$2:$L$5000,8,FALSE),"")</f>
        <v>181</v>
      </c>
      <c r="S195" t="s">
        <v>172</v>
      </c>
      <c r="T195" s="24">
        <v>0</v>
      </c>
      <c r="U195" s="3" t="str">
        <f>VLOOKUP(T195,'LibSets constants'!$A$2:$B$16,2,FALSE)</f>
        <v>Included in base game</v>
      </c>
      <c r="X195" s="3" t="str">
        <f>IF(Y195&lt;&gt;"",VLOOKUP(Y195,'ESO zone constants'!$E$3:$L$5000,8,FALSE),"")</f>
        <v/>
      </c>
      <c r="AB195" s="3" t="str">
        <f>IF(AC195&lt;&gt;"",VLOOKUP(AC195,'ESO zone constants'!$E$3:$L$5000,8,FALSE),"")</f>
        <v/>
      </c>
      <c r="AF195" s="3" t="str">
        <f>IF(AG195&lt;&gt;"",VLOOKUP(AG195,'ESO zone constants'!$E$3:$L$5000,8,FALSE),"")</f>
        <v/>
      </c>
      <c r="AJ195" s="3" t="str">
        <f>IF(AK195&lt;&gt;"",VLOOKUP(AK195,'ESO zone constants'!$E$3:$L$5000,8,FALSE),"")</f>
        <v/>
      </c>
      <c r="AN195" s="27" t="str">
        <f>IF(A195&lt;&gt;"",CONCATENATE("[",A195,"] = {wayshrines={")&amp;IF(N195&lt;&gt;"",CONCATENATE(N195,","),"")&amp;IF(O195&lt;&gt;"",CONCATENATE(O195,","),"")&amp;IF(P195&lt;&gt;"",CONCATENATE(P195,","),"")&amp;CONCATENATE("}")&amp;IF(VALUE(Q195)&gt;0,CONCATENATE(", traitsNeeded=",Q195),"")&amp;CONCATENATE(", dlcId=",T195,),"")</f>
        <v>[234] = {wayshrines={-1,-1,-1,}, dlcId=0</v>
      </c>
      <c r="AO195" s="27" t="str">
        <f>IF(A195&lt;&gt;"",IF(R195&lt;&gt;"",CONCATENATE(", zoneIds={",R195),"")&amp;IF(X195&lt;&gt;"",CONCATENATE(",",X195),"")&amp;IF(AJ195&lt;&gt;"",CONCATENATE(",",AJ195),"")&amp;IF(R195&lt;&gt;"",CONCATENATE("}",""),"")&amp;IF(OR(L195="true",L195="false",L195&lt;&gt;""), CONCATENATE(", veteran=", L195), ""),"")</f>
        <v>, zoneIds={181}, veteran=false</v>
      </c>
      <c r="AP195" s="27" t="str">
        <f>IF(A195&lt;&gt;"",IF(J195="Trial",", isTrial=true",IF(J195="Arena",", isArena=true", IF(J195="Monster",", isMonster=true",""))) &amp; IF(M195="true", CONCATENATE(", multiTrialSet=true"), ""),"")</f>
        <v/>
      </c>
      <c r="AQ195" s="27" t="str">
        <f>IF(C195&lt;&gt;"",CONCATENATE(" --",C195," / ",B195),"")</f>
        <v xml:space="preserve"> --Marksman's Crest / Wappen des Meisterschützen</v>
      </c>
      <c r="AR195" s="27" t="str">
        <f>IF(A195&lt;&gt;"",IF(VALUE(Q195)&gt;0,CONCATENATE("[",A195,"] = true,        --",C195, " / ", B195), ""),"")</f>
        <v/>
      </c>
    </row>
    <row r="196" spans="1:44" hidden="1" x14ac:dyDescent="0.25">
      <c r="A196" s="13">
        <v>235</v>
      </c>
      <c r="B196" t="s">
        <v>1941</v>
      </c>
      <c r="C196" t="s">
        <v>1943</v>
      </c>
      <c r="D196" t="s">
        <v>1942</v>
      </c>
      <c r="G196" s="3">
        <f>A196</f>
        <v>235</v>
      </c>
      <c r="I196" t="s">
        <v>4278</v>
      </c>
      <c r="J196" t="s">
        <v>4280</v>
      </c>
      <c r="L196" t="s">
        <v>101</v>
      </c>
      <c r="M196" t="s">
        <v>101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constants'!$E$2:$L$5000,8,FALSE),"")</f>
        <v>181</v>
      </c>
      <c r="S196" t="s">
        <v>172</v>
      </c>
      <c r="T196" s="24">
        <v>0</v>
      </c>
      <c r="U196" s="3" t="str">
        <f>VLOOKUP(T196,'LibSets constants'!$A$2:$B$16,2,FALSE)</f>
        <v>Included in base game</v>
      </c>
      <c r="X196" s="3" t="str">
        <f>IF(Y196&lt;&gt;"",VLOOKUP(Y196,'ESO zone constants'!$E$3:$L$5000,8,FALSE),"")</f>
        <v/>
      </c>
      <c r="AB196" s="3" t="str">
        <f>IF(AC196&lt;&gt;"",VLOOKUP(AC196,'ESO zone constants'!$E$3:$L$5000,8,FALSE),"")</f>
        <v/>
      </c>
      <c r="AF196" s="3" t="str">
        <f>IF(AG196&lt;&gt;"",VLOOKUP(AG196,'ESO zone constants'!$E$3:$L$5000,8,FALSE),"")</f>
        <v/>
      </c>
      <c r="AJ196" s="3" t="str">
        <f>IF(AK196&lt;&gt;"",VLOOKUP(AK196,'ESO zone constants'!$E$3:$L$5000,8,FALSE),"")</f>
        <v/>
      </c>
      <c r="AN196" s="27" t="str">
        <f>IF(A196&lt;&gt;"",CONCATENATE("[",A196,"] = {wayshrines={")&amp;IF(N196&lt;&gt;"",CONCATENATE(N196,","),"")&amp;IF(O196&lt;&gt;"",CONCATENATE(O196,","),"")&amp;IF(P196&lt;&gt;"",CONCATENATE(P196,","),"")&amp;CONCATENATE("}")&amp;IF(VALUE(Q196)&gt;0,CONCATENATE(", traitsNeeded=",Q196),"")&amp;CONCATENATE(", dlcId=",T196,),"")</f>
        <v>[235] = {wayshrines={-1,-1,-1,}, dlcId=0</v>
      </c>
      <c r="AO196" s="27" t="str">
        <f>IF(A196&lt;&gt;"",IF(R196&lt;&gt;"",CONCATENATE(", zoneIds={",R196),"")&amp;IF(X196&lt;&gt;"",CONCATENATE(",",X196),"")&amp;IF(AJ196&lt;&gt;"",CONCATENATE(",",AJ196),"")&amp;IF(R196&lt;&gt;"",CONCATENATE("}",""),"")&amp;IF(OR(L196="true",L196="false",L196&lt;&gt;""), CONCATENATE(", veteran=", L196), ""),"")</f>
        <v>, zoneIds={181}, veteran=false</v>
      </c>
      <c r="AP196" s="27" t="str">
        <f>IF(A196&lt;&gt;"",IF(J196="Trial",", isTrial=true",IF(J196="Arena",", isArena=true", IF(J196="Monster",", isMonster=true",""))) &amp; IF(M196="true", CONCATENATE(", multiTrialSet=true"), ""),"")</f>
        <v/>
      </c>
      <c r="AQ196" s="27" t="str">
        <f>IF(C196&lt;&gt;"",CONCATENATE(" --",C196," / ",B196),"")</f>
        <v xml:space="preserve"> --Robes of Transmutation / Roben der Transmutation</v>
      </c>
      <c r="AR196" s="27" t="str">
        <f>IF(A196&lt;&gt;"",IF(VALUE(Q196)&gt;0,CONCATENATE("[",A196,"] = true,        --",C196, " / ", B196), ""),"")</f>
        <v/>
      </c>
    </row>
    <row r="197" spans="1:44" hidden="1" x14ac:dyDescent="0.25">
      <c r="A197" s="13">
        <v>236</v>
      </c>
      <c r="B197" t="s">
        <v>1944</v>
      </c>
      <c r="C197" t="s">
        <v>1946</v>
      </c>
      <c r="D197" t="s">
        <v>1945</v>
      </c>
      <c r="G197" s="3">
        <f>A197</f>
        <v>236</v>
      </c>
      <c r="I197" t="s">
        <v>4278</v>
      </c>
      <c r="J197" t="s">
        <v>4280</v>
      </c>
      <c r="L197" t="s">
        <v>101</v>
      </c>
      <c r="M197" t="s">
        <v>101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constants'!$E$2:$L$5000,8,FALSE),"")</f>
        <v>181</v>
      </c>
      <c r="S197" t="s">
        <v>172</v>
      </c>
      <c r="T197" s="24">
        <v>0</v>
      </c>
      <c r="U197" s="3" t="str">
        <f>VLOOKUP(T197,'LibSets constants'!$A$2:$B$16,2,FALSE)</f>
        <v>Included in base game</v>
      </c>
      <c r="X197" s="3" t="str">
        <f>IF(Y197&lt;&gt;"",VLOOKUP(Y197,'ESO zone constants'!$E$3:$L$5000,8,FALSE),"")</f>
        <v/>
      </c>
      <c r="AB197" s="3" t="str">
        <f>IF(AC197&lt;&gt;"",VLOOKUP(AC197,'ESO zone constants'!$E$3:$L$5000,8,FALSE),"")</f>
        <v/>
      </c>
      <c r="AF197" s="3" t="str">
        <f>IF(AG197&lt;&gt;"",VLOOKUP(AG197,'ESO zone constants'!$E$3:$L$5000,8,FALSE),"")</f>
        <v/>
      </c>
      <c r="AJ197" s="3" t="str">
        <f>IF(AK197&lt;&gt;"",VLOOKUP(AK197,'ESO zone constants'!$E$3:$L$5000,8,FALSE),"")</f>
        <v/>
      </c>
      <c r="AN197" s="27" t="str">
        <f>IF(A197&lt;&gt;"",CONCATENATE("[",A197,"] = {wayshrines={")&amp;IF(N197&lt;&gt;"",CONCATENATE(N197,","),"")&amp;IF(O197&lt;&gt;"",CONCATENATE(O197,","),"")&amp;IF(P197&lt;&gt;"",CONCATENATE(P197,","),"")&amp;CONCATENATE("}")&amp;IF(VALUE(Q197)&gt;0,CONCATENATE(", traitsNeeded=",Q197),"")&amp;CONCATENATE(", dlcId=",T197,),"")</f>
        <v>[236] = {wayshrines={-1,-1,-1,}, dlcId=0</v>
      </c>
      <c r="AO197" s="27" t="str">
        <f>IF(A197&lt;&gt;"",IF(R197&lt;&gt;"",CONCATENATE(", zoneIds={",R197),"")&amp;IF(X197&lt;&gt;"",CONCATENATE(",",X197),"")&amp;IF(AJ197&lt;&gt;"",CONCATENATE(",",AJ197),"")&amp;IF(R197&lt;&gt;"",CONCATENATE("}",""),"")&amp;IF(OR(L197="true",L197="false",L197&lt;&gt;""), CONCATENATE(", veteran=", L197), ""),"")</f>
        <v>, zoneIds={181}, veteran=false</v>
      </c>
      <c r="AP197" s="27" t="str">
        <f>IF(A197&lt;&gt;"",IF(J197="Trial",", isTrial=true",IF(J197="Arena",", isArena=true", IF(J197="Monster",", isMonster=true",""))) &amp; IF(M197="true", CONCATENATE(", multiTrialSet=true"), ""),"")</f>
        <v/>
      </c>
      <c r="AQ197" s="27" t="str">
        <f>IF(C197&lt;&gt;"",CONCATENATE(" --",C197," / ",B197),"")</f>
        <v xml:space="preserve"> --Vicious Death / Grausamer Tod</v>
      </c>
      <c r="AR197" s="27" t="str">
        <f>IF(A197&lt;&gt;"",IF(VALUE(Q197)&gt;0,CONCATENATE("[",A197,"] = true,        --",C197, " / ", B197), ""),"")</f>
        <v/>
      </c>
    </row>
    <row r="198" spans="1:44" hidden="1" x14ac:dyDescent="0.25">
      <c r="A198" s="13">
        <v>237</v>
      </c>
      <c r="B198" t="s">
        <v>1947</v>
      </c>
      <c r="C198" t="s">
        <v>1949</v>
      </c>
      <c r="D198" t="s">
        <v>1948</v>
      </c>
      <c r="G198" s="3">
        <f>A198</f>
        <v>237</v>
      </c>
      <c r="I198" t="s">
        <v>4278</v>
      </c>
      <c r="J198" t="s">
        <v>4280</v>
      </c>
      <c r="L198" t="s">
        <v>101</v>
      </c>
      <c r="M198" t="s">
        <v>101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constants'!$E$2:$L$5000,8,FALSE),"")</f>
        <v>181</v>
      </c>
      <c r="S198" t="s">
        <v>172</v>
      </c>
      <c r="T198" s="24">
        <v>0</v>
      </c>
      <c r="U198" s="3" t="str">
        <f>VLOOKUP(T198,'LibSets constants'!$A$2:$B$16,2,FALSE)</f>
        <v>Included in base game</v>
      </c>
      <c r="X198" s="3" t="str">
        <f>IF(Y198&lt;&gt;"",VLOOKUP(Y198,'ESO zone constants'!$E$3:$L$5000,8,FALSE),"")</f>
        <v/>
      </c>
      <c r="AB198" s="3" t="str">
        <f>IF(AC198&lt;&gt;"",VLOOKUP(AC198,'ESO zone constants'!$E$3:$L$5000,8,FALSE),"")</f>
        <v/>
      </c>
      <c r="AF198" s="3" t="str">
        <f>IF(AG198&lt;&gt;"",VLOOKUP(AG198,'ESO zone constants'!$E$3:$L$5000,8,FALSE),"")</f>
        <v/>
      </c>
      <c r="AJ198" s="3" t="str">
        <f>IF(AK198&lt;&gt;"",VLOOKUP(AK198,'ESO zone constants'!$E$3:$L$5000,8,FALSE),"")</f>
        <v/>
      </c>
      <c r="AN198" s="27" t="str">
        <f>IF(A198&lt;&gt;"",CONCATENATE("[",A198,"] = {wayshrines={")&amp;IF(N198&lt;&gt;"",CONCATENATE(N198,","),"")&amp;IF(O198&lt;&gt;"",CONCATENATE(O198,","),"")&amp;IF(P198&lt;&gt;"",CONCATENATE(P198,","),"")&amp;CONCATENATE("}")&amp;IF(VALUE(Q198)&gt;0,CONCATENATE(", traitsNeeded=",Q198),"")&amp;CONCATENATE(", dlcId=",T198,),"")</f>
        <v>[237] = {wayshrines={-1,-1,-1,}, dlcId=0</v>
      </c>
      <c r="AO198" s="27" t="str">
        <f>IF(A198&lt;&gt;"",IF(R198&lt;&gt;"",CONCATENATE(", zoneIds={",R198),"")&amp;IF(X198&lt;&gt;"",CONCATENATE(",",X198),"")&amp;IF(AJ198&lt;&gt;"",CONCATENATE(",",AJ198),"")&amp;IF(R198&lt;&gt;"",CONCATENATE("}",""),"")&amp;IF(OR(L198="true",L198="false",L198&lt;&gt;""), CONCATENATE(", veteran=", L198), ""),"")</f>
        <v>, zoneIds={181}, veteran=false</v>
      </c>
      <c r="AP198" s="27" t="str">
        <f>IF(A198&lt;&gt;"",IF(J198="Trial",", isTrial=true",IF(J198="Arena",", isArena=true", IF(J198="Monster",", isMonster=true",""))) &amp; IF(M198="true", CONCATENATE(", multiTrialSet=true"), ""),"")</f>
        <v/>
      </c>
      <c r="AQ198" s="27" t="str">
        <f>IF(C198&lt;&gt;"",CONCATENATE(" --",C198," / ",B198),"")</f>
        <v xml:space="preserve"> --Leki's Focus / Lekis Fokus</v>
      </c>
      <c r="AR198" s="27" t="str">
        <f>IF(A198&lt;&gt;"",IF(VALUE(Q198)&gt;0,CONCATENATE("[",A198,"] = true,        --",C198, " / ", B198), ""),"")</f>
        <v/>
      </c>
    </row>
    <row r="199" spans="1:44" hidden="1" x14ac:dyDescent="0.25">
      <c r="A199" s="13">
        <v>238</v>
      </c>
      <c r="B199" t="s">
        <v>1950</v>
      </c>
      <c r="C199" t="s">
        <v>1952</v>
      </c>
      <c r="D199" t="s">
        <v>1951</v>
      </c>
      <c r="G199" s="3">
        <f>A199</f>
        <v>238</v>
      </c>
      <c r="I199" t="s">
        <v>4278</v>
      </c>
      <c r="J199" t="s">
        <v>4280</v>
      </c>
      <c r="L199" t="s">
        <v>101</v>
      </c>
      <c r="M199" t="s">
        <v>101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constants'!$E$2:$L$5000,8,FALSE),"")</f>
        <v>181</v>
      </c>
      <c r="S199" t="s">
        <v>172</v>
      </c>
      <c r="T199" s="24">
        <v>0</v>
      </c>
      <c r="U199" s="3" t="str">
        <f>VLOOKUP(T199,'LibSets constants'!$A$2:$B$16,2,FALSE)</f>
        <v>Included in base game</v>
      </c>
      <c r="X199" s="3" t="str">
        <f>IF(Y199&lt;&gt;"",VLOOKUP(Y199,'ESO zone constants'!$E$3:$L$5000,8,FALSE),"")</f>
        <v/>
      </c>
      <c r="AB199" s="3" t="str">
        <f>IF(AC199&lt;&gt;"",VLOOKUP(AC199,'ESO zone constants'!$E$3:$L$5000,8,FALSE),"")</f>
        <v/>
      </c>
      <c r="AF199" s="3" t="str">
        <f>IF(AG199&lt;&gt;"",VLOOKUP(AG199,'ESO zone constants'!$E$3:$L$5000,8,FALSE),"")</f>
        <v/>
      </c>
      <c r="AJ199" s="3" t="str">
        <f>IF(AK199&lt;&gt;"",VLOOKUP(AK199,'ESO zone constants'!$E$3:$L$5000,8,FALSE),"")</f>
        <v/>
      </c>
      <c r="AN199" s="27" t="str">
        <f>IF(A199&lt;&gt;"",CONCATENATE("[",A199,"] = {wayshrines={")&amp;IF(N199&lt;&gt;"",CONCATENATE(N199,","),"")&amp;IF(O199&lt;&gt;"",CONCATENATE(O199,","),"")&amp;IF(P199&lt;&gt;"",CONCATENATE(P199,","),"")&amp;CONCATENATE("}")&amp;IF(VALUE(Q199)&gt;0,CONCATENATE(", traitsNeeded=",Q199),"")&amp;CONCATENATE(", dlcId=",T199,),"")</f>
        <v>[238] = {wayshrines={-1,-1,-1,}, dlcId=0</v>
      </c>
      <c r="AO199" s="27" t="str">
        <f>IF(A199&lt;&gt;"",IF(R199&lt;&gt;"",CONCATENATE(", zoneIds={",R199),"")&amp;IF(X199&lt;&gt;"",CONCATENATE(",",X199),"")&amp;IF(AJ199&lt;&gt;"",CONCATENATE(",",AJ199),"")&amp;IF(R199&lt;&gt;"",CONCATENATE("}",""),"")&amp;IF(OR(L199="true",L199="false",L199&lt;&gt;""), CONCATENATE(", veteran=", L199), ""),"")</f>
        <v>, zoneIds={181}, veteran=false</v>
      </c>
      <c r="AP199" s="27" t="str">
        <f>IF(A199&lt;&gt;"",IF(J199="Trial",", isTrial=true",IF(J199="Arena",", isArena=true", IF(J199="Monster",", isMonster=true",""))) &amp; IF(M199="true", CONCATENATE(", multiTrialSet=true"), ""),"")</f>
        <v/>
      </c>
      <c r="AQ199" s="27" t="str">
        <f>IF(C199&lt;&gt;"",CONCATENATE(" --",C199," / ",B199),"")</f>
        <v xml:space="preserve"> --Fasalla's Guile / Fasallas List</v>
      </c>
      <c r="AR199" s="27" t="str">
        <f>IF(A199&lt;&gt;"",IF(VALUE(Q199)&gt;0,CONCATENATE("[",A199,"] = true,        --",C199, " / ", B199), ""),"")</f>
        <v/>
      </c>
    </row>
    <row r="200" spans="1:44" hidden="1" x14ac:dyDescent="0.25">
      <c r="A200" s="13">
        <v>239</v>
      </c>
      <c r="B200" t="s">
        <v>1953</v>
      </c>
      <c r="C200" t="s">
        <v>1955</v>
      </c>
      <c r="D200" t="s">
        <v>1954</v>
      </c>
      <c r="G200" s="3">
        <f>A200</f>
        <v>239</v>
      </c>
      <c r="I200" t="s">
        <v>4278</v>
      </c>
      <c r="J200" t="s">
        <v>4280</v>
      </c>
      <c r="L200" t="s">
        <v>101</v>
      </c>
      <c r="M200" t="s">
        <v>101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constants'!$E$2:$L$5000,8,FALSE),"")</f>
        <v>181</v>
      </c>
      <c r="S200" t="s">
        <v>172</v>
      </c>
      <c r="T200" s="24">
        <v>0</v>
      </c>
      <c r="U200" s="3" t="str">
        <f>VLOOKUP(T200,'LibSets constants'!$A$2:$B$16,2,FALSE)</f>
        <v>Included in base game</v>
      </c>
      <c r="X200" s="3" t="str">
        <f>IF(Y200&lt;&gt;"",VLOOKUP(Y200,'ESO zone constants'!$E$3:$L$5000,8,FALSE),"")</f>
        <v/>
      </c>
      <c r="AB200" s="3" t="str">
        <f>IF(AC200&lt;&gt;"",VLOOKUP(AC200,'ESO zone constants'!$E$3:$L$5000,8,FALSE),"")</f>
        <v/>
      </c>
      <c r="AF200" s="3" t="str">
        <f>IF(AG200&lt;&gt;"",VLOOKUP(AG200,'ESO zone constants'!$E$3:$L$5000,8,FALSE),"")</f>
        <v/>
      </c>
      <c r="AJ200" s="3" t="str">
        <f>IF(AK200&lt;&gt;"",VLOOKUP(AK200,'ESO zone constants'!$E$3:$L$5000,8,FALSE),"")</f>
        <v/>
      </c>
      <c r="AN200" s="27" t="str">
        <f>IF(A200&lt;&gt;"",CONCATENATE("[",A200,"] = {wayshrines={")&amp;IF(N200&lt;&gt;"",CONCATENATE(N200,","),"")&amp;IF(O200&lt;&gt;"",CONCATENATE(O200,","),"")&amp;IF(P200&lt;&gt;"",CONCATENATE(P200,","),"")&amp;CONCATENATE("}")&amp;IF(VALUE(Q200)&gt;0,CONCATENATE(", traitsNeeded=",Q200),"")&amp;CONCATENATE(", dlcId=",T200,),"")</f>
        <v>[239] = {wayshrines={-1,-1,-1,}, dlcId=0</v>
      </c>
      <c r="AO200" s="27" t="str">
        <f>IF(A200&lt;&gt;"",IF(R200&lt;&gt;"",CONCATENATE(", zoneIds={",R200),"")&amp;IF(X200&lt;&gt;"",CONCATENATE(",",X200),"")&amp;IF(AJ200&lt;&gt;"",CONCATENATE(",",AJ200),"")&amp;IF(R200&lt;&gt;"",CONCATENATE("}",""),"")&amp;IF(OR(L200="true",L200="false",L200&lt;&gt;""), CONCATENATE(", veteran=", L200), ""),"")</f>
        <v>, zoneIds={181}, veteran=false</v>
      </c>
      <c r="AP200" s="27" t="str">
        <f>IF(A200&lt;&gt;"",IF(J200="Trial",", isTrial=true",IF(J200="Arena",", isArena=true", IF(J200="Monster",", isMonster=true",""))) &amp; IF(M200="true", CONCATENATE(", multiTrialSet=true"), ""),"")</f>
        <v/>
      </c>
      <c r="AQ200" s="27" t="str">
        <f>IF(C200&lt;&gt;"",CONCATENATE(" --",C200," / ",B200),"")</f>
        <v xml:space="preserve"> --Warrior's Fury / Raserei des Kriegers</v>
      </c>
      <c r="AR200" s="27" t="str">
        <f>IF(A200&lt;&gt;"",IF(VALUE(Q200)&gt;0,CONCATENATE("[",A200,"] = true,        --",C200, " / ", B200), ""),"")</f>
        <v/>
      </c>
    </row>
    <row r="201" spans="1:44" x14ac:dyDescent="0.25">
      <c r="A201" s="5">
        <v>240</v>
      </c>
      <c r="B201" t="s">
        <v>1956</v>
      </c>
      <c r="C201" t="s">
        <v>1958</v>
      </c>
      <c r="D201" t="s">
        <v>1957</v>
      </c>
      <c r="G201" s="3">
        <f>A201</f>
        <v>240</v>
      </c>
      <c r="J201" t="str">
        <f t="array" ref="J201">IF(VALUE(Q201)&gt;0,"Crafted",IF(OR(EXACT(A201,'LibSets constants'!#REF!)),"Monster",IF(OR(EXACT(A201,'LibSets constants'!#REF!)),"Trial",IF(OR(EXACT(A201,'LibSets constants'!#REF!)),"Arena",IF(OR(EXACT(A201,'LibSets constants'!#REF!)),"Overland","")))))</f>
        <v>Crafted</v>
      </c>
      <c r="L201" t="s">
        <v>101</v>
      </c>
      <c r="M201" t="s">
        <v>101</v>
      </c>
      <c r="N201">
        <v>254</v>
      </c>
      <c r="O201">
        <v>254</v>
      </c>
      <c r="P201">
        <v>254</v>
      </c>
      <c r="Q201">
        <v>5</v>
      </c>
      <c r="R201" s="3">
        <f>IF(S201&lt;&gt;"",VLOOKUP(S201,'ESO zone constants'!$E$2:$L$5000,8,FALSE),"")</f>
        <v>823</v>
      </c>
      <c r="S201" t="str">
        <f>VLOOKUP(N201,'ESO wayshrine node constants'!$A$2:$E$10002,5,FALSE)</f>
        <v>Gold Coast</v>
      </c>
      <c r="T201" s="24">
        <v>4</v>
      </c>
      <c r="U201" s="3" t="str">
        <f>VLOOKUP(T201,'LibSets constants'!$A$2:$B$16,2,FALSE)</f>
        <v>Dark Brotherhood</v>
      </c>
      <c r="V201" s="20" t="s">
        <v>2587</v>
      </c>
      <c r="W201" t="s">
        <v>4285</v>
      </c>
      <c r="X201" s="3">
        <f>IF(Y201&lt;&gt;"",VLOOKUP(Y201,'ESO zone constants'!$E$3:$L$5000,8,FALSE),"")</f>
        <v>823</v>
      </c>
      <c r="Y201" t="str">
        <f>VLOOKUP(O201,'ESO wayshrine node constants'!$A$2:$E$10002,5,FALSE)</f>
        <v>Gold Coast</v>
      </c>
      <c r="Z201" s="20" t="s">
        <v>2587</v>
      </c>
      <c r="AA201" t="s">
        <v>4285</v>
      </c>
      <c r="AB201" s="3">
        <f>IF(AC201&lt;&gt;"",VLOOKUP(AC201,'ESO zone constants'!$E$3:$L$5000,8,FALSE),"")</f>
        <v>823</v>
      </c>
      <c r="AC201" t="str">
        <f>VLOOKUP(P201,'ESO wayshrine node constants'!$A$2:$E$10002,5,FALSE)</f>
        <v>Gold Coast</v>
      </c>
      <c r="AD201" s="20" t="s">
        <v>2587</v>
      </c>
      <c r="AE201" t="s">
        <v>4285</v>
      </c>
      <c r="AF201" s="3" t="str">
        <f>IF(AG201&lt;&gt;"",VLOOKUP(AG201,'ESO zone constants'!$E$3:$L$5000,8,FALSE),"")</f>
        <v/>
      </c>
      <c r="AH201" s="20" t="s">
        <v>2587</v>
      </c>
      <c r="AI201" t="s">
        <v>4285</v>
      </c>
      <c r="AJ201" s="3" t="str">
        <f>IF(AK201&lt;&gt;"",VLOOKUP(AK201,'ESO zone constants'!$E$3:$L$1002,6,FALSE),"")</f>
        <v/>
      </c>
      <c r="AL201" s="20" t="s">
        <v>2587</v>
      </c>
      <c r="AM201" t="s">
        <v>4285</v>
      </c>
      <c r="AN201" s="27" t="str">
        <f>IF(A201&lt;&gt;"",CONCATENATE("[",A201,"] = {wayshrines={")&amp;IF(N201&lt;&gt;"",CONCATENATE(N201,","),"")&amp;IF(O201&lt;&gt;"",CONCATENATE(O201,","),"")&amp;IF(P201&lt;&gt;"",CONCATENATE(P201,","),"")&amp;CONCATENATE("}")&amp;IF(VALUE(Q201)&gt;0,CONCATENATE(", traitsNeeded=",Q201),"")&amp;CONCATENATE(", dlcId=",T201,),"")</f>
        <v>[240] = {wayshrines={254,254,254,}, traitsNeeded=5, dlcId=4</v>
      </c>
      <c r="AO201" s="27" t="str">
        <f>IF(A201&lt;&gt;"",IF(R201&lt;&gt;"",CONCATENATE(", zoneIds={",R201),"")&amp;IF(X201&lt;&gt;"",CONCATENATE(",",X201),"")&amp;IF(AJ201&lt;&gt;"",CONCATENATE(",",AJ201),"")&amp;IF(R201&lt;&gt;"",CONCATENATE("}",""),"")&amp;IF(OR(L201="true",L201="false",L201&lt;&gt;""), CONCATENATE(", veteran=", L201), ""),"")</f>
        <v>, zoneIds={823,823}, veteran=false</v>
      </c>
      <c r="AP201" s="27" t="str">
        <f>IF(A201&lt;&gt;"",IF(J201="Trial",", isTrial=true",IF(J201="Arena",", isArena=true", IF(J201="Monster",", isMonster=true",""))) &amp; IF(M201="true", CONCATENATE(", multiTrialSet=true"), ""),"")</f>
        <v/>
      </c>
      <c r="AQ201" s="27" t="str">
        <f>IF(C201&lt;&gt;"",CONCATENATE(" --",C201," / ",B201),"")</f>
        <v xml:space="preserve"> --Kvatch Gladiator / Gladiator von Kvatch</v>
      </c>
      <c r="AR201" s="27" t="str">
        <f>IF(A201&lt;&gt;"",IF(VALUE(Q201)&gt;0,CONCATENATE("[",A201,"] = true,        --",C201, " / ", B201), ""),"")</f>
        <v>[240] = true,        --Kvatch Gladiator / Gladiator von Kvatch</v>
      </c>
    </row>
    <row r="202" spans="1:44" x14ac:dyDescent="0.25">
      <c r="A202" s="5">
        <v>241</v>
      </c>
      <c r="B202" t="s">
        <v>1959</v>
      </c>
      <c r="C202" t="s">
        <v>1961</v>
      </c>
      <c r="D202" t="s">
        <v>1960</v>
      </c>
      <c r="G202" s="3">
        <f>A202</f>
        <v>241</v>
      </c>
      <c r="J202" t="str">
        <f t="array" ref="J202">IF(VALUE(Q202)&gt;0,"Crafted",IF(OR(EXACT(A202,'LibSets constants'!#REF!)),"Monster",IF(OR(EXACT(A202,'LibSets constants'!#REF!)),"Trial",IF(OR(EXACT(A202,'LibSets constants'!#REF!)),"Arena",IF(OR(EXACT(A202,'LibSets constants'!#REF!)),"Overland","")))))</f>
        <v>Crafted</v>
      </c>
      <c r="L202" t="s">
        <v>101</v>
      </c>
      <c r="M202" t="s">
        <v>101</v>
      </c>
      <c r="N202">
        <v>251</v>
      </c>
      <c r="O202">
        <v>251</v>
      </c>
      <c r="P202">
        <v>251</v>
      </c>
      <c r="Q202">
        <v>7</v>
      </c>
      <c r="R202" s="3">
        <f>IF(S202&lt;&gt;"",VLOOKUP(S202,'ESO zone constants'!$E$2:$L$5000,8,FALSE),"")</f>
        <v>823</v>
      </c>
      <c r="S202" t="str">
        <f>VLOOKUP(N202,'ESO wayshrine node constants'!$A$2:$E$10002,5,FALSE)</f>
        <v>Gold Coast</v>
      </c>
      <c r="T202" s="24">
        <v>4</v>
      </c>
      <c r="U202" s="3" t="str">
        <f>VLOOKUP(T202,'LibSets constants'!$A$2:$B$16,2,FALSE)</f>
        <v>Dark Brotherhood</v>
      </c>
      <c r="V202" s="20" t="s">
        <v>2587</v>
      </c>
      <c r="W202" t="s">
        <v>4285</v>
      </c>
      <c r="X202" s="3">
        <f>IF(Y202&lt;&gt;"",VLOOKUP(Y202,'ESO zone constants'!$E$3:$L$5000,8,FALSE),"")</f>
        <v>823</v>
      </c>
      <c r="Y202" t="str">
        <f>VLOOKUP(O202,'ESO wayshrine node constants'!$A$2:$E$10002,5,FALSE)</f>
        <v>Gold Coast</v>
      </c>
      <c r="Z202" s="20" t="s">
        <v>2587</v>
      </c>
      <c r="AA202" t="s">
        <v>4285</v>
      </c>
      <c r="AB202" s="3">
        <f>IF(AC202&lt;&gt;"",VLOOKUP(AC202,'ESO zone constants'!$E$3:$L$5000,8,FALSE),"")</f>
        <v>823</v>
      </c>
      <c r="AC202" t="str">
        <f>VLOOKUP(P202,'ESO wayshrine node constants'!$A$2:$E$10002,5,FALSE)</f>
        <v>Gold Coast</v>
      </c>
      <c r="AD202" s="20" t="s">
        <v>2587</v>
      </c>
      <c r="AE202" t="s">
        <v>4285</v>
      </c>
      <c r="AF202" s="3" t="str">
        <f>IF(AG202&lt;&gt;"",VLOOKUP(AG202,'ESO zone constants'!$E$3:$L$5000,8,FALSE),"")</f>
        <v/>
      </c>
      <c r="AH202" s="20" t="s">
        <v>2587</v>
      </c>
      <c r="AI202" t="s">
        <v>4285</v>
      </c>
      <c r="AJ202" s="3" t="str">
        <f>IF(AK202&lt;&gt;"",VLOOKUP(AK202,'ESO zone constants'!$E$3:$L$1002,6,FALSE),"")</f>
        <v/>
      </c>
      <c r="AL202" s="20" t="s">
        <v>2587</v>
      </c>
      <c r="AM202" t="s">
        <v>4285</v>
      </c>
      <c r="AN202" s="27" t="str">
        <f>IF(A202&lt;&gt;"",CONCATENATE("[",A202,"] = {wayshrines={")&amp;IF(N202&lt;&gt;"",CONCATENATE(N202,","),"")&amp;IF(O202&lt;&gt;"",CONCATENATE(O202,","),"")&amp;IF(P202&lt;&gt;"",CONCATENATE(P202,","),"")&amp;CONCATENATE("}")&amp;IF(VALUE(Q202)&gt;0,CONCATENATE(", traitsNeeded=",Q202),"")&amp;CONCATENATE(", dlcId=",T202,),"")</f>
        <v>[241] = {wayshrines={251,251,251,}, traitsNeeded=7, dlcId=4</v>
      </c>
      <c r="AO202" s="27" t="str">
        <f>IF(A202&lt;&gt;"",IF(R202&lt;&gt;"",CONCATENATE(", zoneIds={",R202),"")&amp;IF(X202&lt;&gt;"",CONCATENATE(",",X202),"")&amp;IF(AJ202&lt;&gt;"",CONCATENATE(",",AJ202),"")&amp;IF(R202&lt;&gt;"",CONCATENATE("}",""),"")&amp;IF(OR(L202="true",L202="false",L202&lt;&gt;""), CONCATENATE(", veteran=", L202), ""),"")</f>
        <v>, zoneIds={823,823}, veteran=false</v>
      </c>
      <c r="AP202" s="27" t="str">
        <f>IF(A202&lt;&gt;"",IF(J202="Trial",", isTrial=true",IF(J202="Arena",", isArena=true", IF(J202="Monster",", isMonster=true",""))) &amp; IF(M202="true", CONCATENATE(", multiTrialSet=true"), ""),"")</f>
        <v/>
      </c>
      <c r="AQ202" s="27" t="str">
        <f>IF(C202&lt;&gt;"",CONCATENATE(" --",C202," / ",B202),"")</f>
        <v xml:space="preserve"> --Varen's Legacy / Varens Erbe</v>
      </c>
      <c r="AR202" s="27" t="str">
        <f>IF(A202&lt;&gt;"",IF(VALUE(Q202)&gt;0,CONCATENATE("[",A202,"] = true,        --",C202, " / ", B202), ""),"")</f>
        <v>[241] = true,        --Varen's Legacy / Varens Erbe</v>
      </c>
    </row>
    <row r="203" spans="1:44" x14ac:dyDescent="0.25">
      <c r="A203" s="5">
        <v>242</v>
      </c>
      <c r="B203" t="s">
        <v>1962</v>
      </c>
      <c r="C203" t="s">
        <v>1964</v>
      </c>
      <c r="D203" t="s">
        <v>1963</v>
      </c>
      <c r="G203" s="3">
        <f>A203</f>
        <v>242</v>
      </c>
      <c r="J203" t="str">
        <f t="array" ref="J203">IF(VALUE(Q203)&gt;0,"Crafted",IF(OR(EXACT(A203,'LibSets constants'!#REF!)),"Monster",IF(OR(EXACT(A203,'LibSets constants'!#REF!)),"Trial",IF(OR(EXACT(A203,'LibSets constants'!#REF!)),"Arena",IF(OR(EXACT(A203,'LibSets constants'!#REF!)),"Overland","")))))</f>
        <v>Crafted</v>
      </c>
      <c r="L203" t="s">
        <v>101</v>
      </c>
      <c r="M203" t="s">
        <v>101</v>
      </c>
      <c r="N203">
        <v>254</v>
      </c>
      <c r="O203">
        <v>254</v>
      </c>
      <c r="P203">
        <v>254</v>
      </c>
      <c r="Q203">
        <v>9</v>
      </c>
      <c r="R203" s="3">
        <f>IF(S203&lt;&gt;"",VLOOKUP(S203,'ESO zone constants'!$E$2:$L$5000,8,FALSE),"")</f>
        <v>823</v>
      </c>
      <c r="S203" t="str">
        <f>VLOOKUP(N203,'ESO wayshrine node constants'!$A$2:$E$10002,5,FALSE)</f>
        <v>Gold Coast</v>
      </c>
      <c r="T203" s="24">
        <v>4</v>
      </c>
      <c r="U203" s="3" t="str">
        <f>VLOOKUP(T203,'LibSets constants'!$A$2:$B$16,2,FALSE)</f>
        <v>Dark Brotherhood</v>
      </c>
      <c r="V203" s="20" t="s">
        <v>2587</v>
      </c>
      <c r="W203" t="s">
        <v>4285</v>
      </c>
      <c r="X203" s="3">
        <f>IF(Y203&lt;&gt;"",VLOOKUP(Y203,'ESO zone constants'!$E$3:$L$5000,8,FALSE),"")</f>
        <v>823</v>
      </c>
      <c r="Y203" t="str">
        <f>VLOOKUP(O203,'ESO wayshrine node constants'!$A$2:$E$10002,5,FALSE)</f>
        <v>Gold Coast</v>
      </c>
      <c r="Z203" s="20" t="s">
        <v>2587</v>
      </c>
      <c r="AA203" t="s">
        <v>4285</v>
      </c>
      <c r="AB203" s="3">
        <f>IF(AC203&lt;&gt;"",VLOOKUP(AC203,'ESO zone constants'!$E$3:$L$5000,8,FALSE),"")</f>
        <v>823</v>
      </c>
      <c r="AC203" t="str">
        <f>VLOOKUP(P203,'ESO wayshrine node constants'!$A$2:$E$10002,5,FALSE)</f>
        <v>Gold Coast</v>
      </c>
      <c r="AD203" s="20" t="s">
        <v>2587</v>
      </c>
      <c r="AE203" t="s">
        <v>4285</v>
      </c>
      <c r="AF203" s="3" t="str">
        <f>IF(AG203&lt;&gt;"",VLOOKUP(AG203,'ESO zone constants'!$E$3:$L$5000,8,FALSE),"")</f>
        <v/>
      </c>
      <c r="AH203" s="20" t="s">
        <v>2587</v>
      </c>
      <c r="AI203" t="s">
        <v>4285</v>
      </c>
      <c r="AJ203" s="3" t="str">
        <f>IF(AK203&lt;&gt;"",VLOOKUP(AK203,'ESO zone constants'!$E$3:$L$1002,6,FALSE),"")</f>
        <v/>
      </c>
      <c r="AL203" s="20" t="s">
        <v>2587</v>
      </c>
      <c r="AM203" t="s">
        <v>4285</v>
      </c>
      <c r="AN203" s="27" t="str">
        <f>IF(A203&lt;&gt;"",CONCATENATE("[",A203,"] = {wayshrines={")&amp;IF(N203&lt;&gt;"",CONCATENATE(N203,","),"")&amp;IF(O203&lt;&gt;"",CONCATENATE(O203,","),"")&amp;IF(P203&lt;&gt;"",CONCATENATE(P203,","),"")&amp;CONCATENATE("}")&amp;IF(VALUE(Q203)&gt;0,CONCATENATE(", traitsNeeded=",Q203),"")&amp;CONCATENATE(", dlcId=",T203,),"")</f>
        <v>[242] = {wayshrines={254,254,254,}, traitsNeeded=9, dlcId=4</v>
      </c>
      <c r="AO203" s="27" t="str">
        <f>IF(A203&lt;&gt;"",IF(R203&lt;&gt;"",CONCATENATE(", zoneIds={",R203),"")&amp;IF(X203&lt;&gt;"",CONCATENATE(",",X203),"")&amp;IF(AJ203&lt;&gt;"",CONCATENATE(",",AJ203),"")&amp;IF(R203&lt;&gt;"",CONCATENATE("}",""),"")&amp;IF(OR(L203="true",L203="false",L203&lt;&gt;""), CONCATENATE(", veteran=", L203), ""),"")</f>
        <v>, zoneIds={823,823}, veteran=false</v>
      </c>
      <c r="AP203" s="27" t="str">
        <f>IF(A203&lt;&gt;"",IF(J203="Trial",", isTrial=true",IF(J203="Arena",", isArena=true", IF(J203="Monster",", isMonster=true",""))) &amp; IF(M203="true", CONCATENATE(", multiTrialSet=true"), ""),"")</f>
        <v/>
      </c>
      <c r="AQ203" s="27" t="str">
        <f>IF(C203&lt;&gt;"",CONCATENATE(" --",C203," / ",B203),"")</f>
        <v xml:space="preserve"> --Pelinal's Aptitude / Pelinals Talent</v>
      </c>
      <c r="AR203" s="27" t="str">
        <f>IF(A203&lt;&gt;"",IF(VALUE(Q203)&gt;0,CONCATENATE("[",A203,"] = true,        --",C203, " / ", B203), ""),"")</f>
        <v>[242] = true,        --Pelinal's Aptitude / Pelinals Talent</v>
      </c>
    </row>
    <row r="204" spans="1:44" hidden="1" x14ac:dyDescent="0.25">
      <c r="A204" s="13">
        <v>243</v>
      </c>
      <c r="B204" t="s">
        <v>1965</v>
      </c>
      <c r="C204" t="s">
        <v>1967</v>
      </c>
      <c r="D204" t="s">
        <v>1966</v>
      </c>
      <c r="G204" s="3">
        <f>A204</f>
        <v>243</v>
      </c>
      <c r="J204" t="s">
        <v>2536</v>
      </c>
      <c r="L204" t="s">
        <v>101</v>
      </c>
      <c r="M204" t="s">
        <v>101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constants'!$E$2:$L$5000,8,FALSE),"")</f>
        <v>823</v>
      </c>
      <c r="S204" t="s">
        <v>596</v>
      </c>
      <c r="T204" s="24">
        <v>0</v>
      </c>
      <c r="U204" s="3" t="str">
        <f>VLOOKUP(T204,'LibSets constants'!$A$2:$B$16,2,FALSE)</f>
        <v>Included in base game</v>
      </c>
      <c r="X204" s="3" t="str">
        <f>IF(Y204&lt;&gt;"",VLOOKUP(Y204,'ESO zone constants'!$E$3:$L$5000,8,FALSE),"")</f>
        <v/>
      </c>
      <c r="AB204" s="3" t="str">
        <f>IF(AC204&lt;&gt;"",VLOOKUP(AC204,'ESO zone constants'!$E$3:$L$5000,8,FALSE),"")</f>
        <v/>
      </c>
      <c r="AF204" s="3" t="str">
        <f>IF(AG204&lt;&gt;"",VLOOKUP(AG204,'ESO zone constants'!$E$3:$L$5000,8,FALSE),"")</f>
        <v/>
      </c>
      <c r="AJ204" s="32" t="str">
        <f>IF(AK204&lt;&gt;"",VLOOKUP(AK204,'ESO zone constants'!$E$3:$L$1002,6,FALSE),"")</f>
        <v/>
      </c>
      <c r="AN204" s="27" t="str">
        <f>IF(A204&lt;&gt;"",CONCATENATE("[",A204,"] = {wayshrines={")&amp;IF(N204&lt;&gt;"",CONCATENATE(N204,","),"")&amp;IF(O204&lt;&gt;"",CONCATENATE(O204,","),"")&amp;IF(P204&lt;&gt;"",CONCATENATE(P204,","),"")&amp;CONCATENATE("}")&amp;IF(VALUE(Q204)&gt;0,CONCATENATE(", traitsNeeded=",Q204),"")&amp;CONCATENATE(", dlcId=",T204,),"")</f>
        <v>[243] = {wayshrines={-1,-1,-1,}, dlcId=0</v>
      </c>
      <c r="AO204" s="27" t="str">
        <f>IF(A204&lt;&gt;"",IF(R204&lt;&gt;"",CONCATENATE(", zoneIds={",R204),"")&amp;IF(X204&lt;&gt;"",CONCATENATE(",",X204),"")&amp;IF(AJ204&lt;&gt;"",CONCATENATE(",",AJ204),"")&amp;IF(R204&lt;&gt;"",CONCATENATE("}",""),"")&amp;IF(OR(L204="true",L204="false",L204&lt;&gt;""), CONCATENATE(", veteran=", L204), ""),"")</f>
        <v>, zoneIds={823}, veteran=false</v>
      </c>
      <c r="AP204" s="27" t="str">
        <f>IF(A204&lt;&gt;"",IF(J204="Trial",", isTrial=true",IF(J204="Arena",", isArena=true", IF(J204="Monster",", isMonster=true",""))) &amp; IF(M204="true", CONCATENATE(", multiTrialSet=true"), ""),"")</f>
        <v/>
      </c>
      <c r="AQ204" s="27" t="str">
        <f>IF(C204&lt;&gt;"",CONCATENATE(" --",C204," / ",B204),"")</f>
        <v xml:space="preserve"> --Hide of Morihaus / Haut von Morihaus</v>
      </c>
      <c r="AR204" s="27" t="str">
        <f>IF(A204&lt;&gt;"",IF(VALUE(Q204)&gt;0,CONCATENATE("[",A204,"] = true,        --",C204, " / ", B204), ""),"")</f>
        <v/>
      </c>
    </row>
    <row r="205" spans="1:44" hidden="1" x14ac:dyDescent="0.25">
      <c r="A205" s="13">
        <v>244</v>
      </c>
      <c r="B205" t="s">
        <v>1968</v>
      </c>
      <c r="C205" t="s">
        <v>1970</v>
      </c>
      <c r="D205" t="s">
        <v>1969</v>
      </c>
      <c r="G205" s="3">
        <f>A205</f>
        <v>244</v>
      </c>
      <c r="J205" t="s">
        <v>2536</v>
      </c>
      <c r="L205" t="s">
        <v>101</v>
      </c>
      <c r="M205" t="s">
        <v>101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constants'!$E$2:$L$5000,8,FALSE),"")</f>
        <v>823</v>
      </c>
      <c r="S205" t="s">
        <v>596</v>
      </c>
      <c r="T205" s="24">
        <v>0</v>
      </c>
      <c r="U205" s="3" t="str">
        <f>VLOOKUP(T205,'LibSets constants'!$A$2:$B$16,2,FALSE)</f>
        <v>Included in base game</v>
      </c>
      <c r="X205" s="3" t="str">
        <f>IF(Y205&lt;&gt;"",VLOOKUP(Y205,'ESO zone constants'!$E$3:$L$5000,8,FALSE),"")</f>
        <v/>
      </c>
      <c r="AB205" s="3" t="str">
        <f>IF(AC205&lt;&gt;"",VLOOKUP(AC205,'ESO zone constants'!$E$3:$L$5000,8,FALSE),"")</f>
        <v/>
      </c>
      <c r="AF205" s="3" t="str">
        <f>IF(AG205&lt;&gt;"",VLOOKUP(AG205,'ESO zone constants'!$E$3:$L$5000,8,FALSE),"")</f>
        <v/>
      </c>
      <c r="AJ205" s="3" t="str">
        <f>IF(AK205&lt;&gt;"",VLOOKUP(AK205,'ESO zone constants'!$E$3:$L$1002,6,FALSE),"")</f>
        <v/>
      </c>
      <c r="AN205" s="27" t="str">
        <f>IF(A205&lt;&gt;"",CONCATENATE("[",A205,"] = {wayshrines={")&amp;IF(N205&lt;&gt;"",CONCATENATE(N205,","),"")&amp;IF(O205&lt;&gt;"",CONCATENATE(O205,","),"")&amp;IF(P205&lt;&gt;"",CONCATENATE(P205,","),"")&amp;CONCATENATE("}")&amp;IF(VALUE(Q205)&gt;0,CONCATENATE(", traitsNeeded=",Q205),"")&amp;CONCATENATE(", dlcId=",T205,),"")</f>
        <v>[244] = {wayshrines={-1,-1,-1,}, dlcId=0</v>
      </c>
      <c r="AO205" s="27" t="str">
        <f>IF(A205&lt;&gt;"",IF(R205&lt;&gt;"",CONCATENATE(", zoneIds={",R205),"")&amp;IF(X205&lt;&gt;"",CONCATENATE(",",X205),"")&amp;IF(AJ205&lt;&gt;"",CONCATENATE(",",AJ205),"")&amp;IF(R205&lt;&gt;"",CONCATENATE("}",""),"")&amp;IF(OR(L205="true",L205="false",L205&lt;&gt;""), CONCATENATE(", veteran=", L205), ""),"")</f>
        <v>, zoneIds={823}, veteran=false</v>
      </c>
      <c r="AP205" s="27" t="str">
        <f>IF(A205&lt;&gt;"",IF(J205="Trial",", isTrial=true",IF(J205="Arena",", isArena=true", IF(J205="Monster",", isMonster=true",""))) &amp; IF(M205="true", CONCATENATE(", multiTrialSet=true"), ""),"")</f>
        <v/>
      </c>
      <c r="AQ205" s="27" t="str">
        <f>IF(C205&lt;&gt;"",CONCATENATE(" --",C205," / ",B205),"")</f>
        <v xml:space="preserve"> --Flanking Strategist / Flankierender Stratege</v>
      </c>
      <c r="AR205" s="27" t="str">
        <f>IF(A205&lt;&gt;"",IF(VALUE(Q205)&gt;0,CONCATENATE("[",A205,"] = true,        --",C205, " / ", B205), ""),"")</f>
        <v/>
      </c>
    </row>
    <row r="206" spans="1:44" hidden="1" x14ac:dyDescent="0.25">
      <c r="A206" s="13">
        <v>245</v>
      </c>
      <c r="B206" t="s">
        <v>1971</v>
      </c>
      <c r="C206" t="s">
        <v>1973</v>
      </c>
      <c r="D206" t="s">
        <v>1972</v>
      </c>
      <c r="G206" s="3">
        <f>A206</f>
        <v>245</v>
      </c>
      <c r="J206" t="s">
        <v>2536</v>
      </c>
      <c r="L206" t="s">
        <v>101</v>
      </c>
      <c r="M206" t="s">
        <v>101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constants'!$E$2:$L$5000,8,FALSE),"")</f>
        <v>823</v>
      </c>
      <c r="S206" t="s">
        <v>596</v>
      </c>
      <c r="T206" s="24">
        <v>0</v>
      </c>
      <c r="U206" s="3" t="str">
        <f>VLOOKUP(T206,'LibSets constants'!$A$2:$B$16,2,FALSE)</f>
        <v>Included in base game</v>
      </c>
      <c r="X206" s="3" t="str">
        <f>IF(Y206&lt;&gt;"",VLOOKUP(Y206,'ESO zone constants'!$E$3:$L$5000,8,FALSE),"")</f>
        <v/>
      </c>
      <c r="AB206" s="3" t="str">
        <f>IF(AC206&lt;&gt;"",VLOOKUP(AC206,'ESO zone constants'!$E$3:$L$5000,8,FALSE),"")</f>
        <v/>
      </c>
      <c r="AF206" s="3" t="str">
        <f>IF(AG206&lt;&gt;"",VLOOKUP(AG206,'ESO zone constants'!$E$3:$L$5000,8,FALSE),"")</f>
        <v/>
      </c>
      <c r="AJ206" s="3" t="str">
        <f>IF(AK206&lt;&gt;"",VLOOKUP(AK206,'ESO zone constants'!$E$3:$L$1002,6,FALSE),"")</f>
        <v/>
      </c>
      <c r="AN206" s="27" t="str">
        <f>IF(A206&lt;&gt;"",CONCATENATE("[",A206,"] = {wayshrines={")&amp;IF(N206&lt;&gt;"",CONCATENATE(N206,","),"")&amp;IF(O206&lt;&gt;"",CONCATENATE(O206,","),"")&amp;IF(P206&lt;&gt;"",CONCATENATE(P206,","),"")&amp;CONCATENATE("}")&amp;IF(VALUE(Q206)&gt;0,CONCATENATE(", traitsNeeded=",Q206),"")&amp;CONCATENATE(", dlcId=",T206,),"")</f>
        <v>[245] = {wayshrines={-1,-1,-1,}, dlcId=0</v>
      </c>
      <c r="AO206" s="27" t="str">
        <f>IF(A206&lt;&gt;"",IF(R206&lt;&gt;"",CONCATENATE(", zoneIds={",R206),"")&amp;IF(X206&lt;&gt;"",CONCATENATE(",",X206),"")&amp;IF(AJ206&lt;&gt;"",CONCATENATE(",",AJ206),"")&amp;IF(R206&lt;&gt;"",CONCATENATE("}",""),"")&amp;IF(OR(L206="true",L206="false",L206&lt;&gt;""), CONCATENATE(", veteran=", L206), ""),"")</f>
        <v>, zoneIds={823}, veteran=false</v>
      </c>
      <c r="AP206" s="27" t="str">
        <f>IF(A206&lt;&gt;"",IF(J206="Trial",", isTrial=true",IF(J206="Arena",", isArena=true", IF(J206="Monster",", isMonster=true",""))) &amp; IF(M206="true", CONCATENATE(", multiTrialSet=true"), ""),"")</f>
        <v/>
      </c>
      <c r="AQ206" s="27" t="str">
        <f>IF(C206&lt;&gt;"",CONCATENATE(" --",C206," / ",B206),"")</f>
        <v xml:space="preserve"> --Sithis' Touch / Sithis' Berührung</v>
      </c>
      <c r="AR206" s="27" t="str">
        <f>IF(A206&lt;&gt;"",IF(VALUE(Q206)&gt;0,CONCATENATE("[",A206,"] = true,        --",C206, " / ", B206), ""),"")</f>
        <v/>
      </c>
    </row>
    <row r="207" spans="1:44" hidden="1" x14ac:dyDescent="0.25">
      <c r="A207" s="13">
        <v>246</v>
      </c>
      <c r="B207" t="s">
        <v>1974</v>
      </c>
      <c r="C207" t="s">
        <v>1976</v>
      </c>
      <c r="D207" t="s">
        <v>1975</v>
      </c>
      <c r="G207" s="3">
        <f>A207</f>
        <v>246</v>
      </c>
      <c r="I207" t="s">
        <v>39</v>
      </c>
      <c r="J207" t="s">
        <v>4281</v>
      </c>
      <c r="L207" t="s">
        <v>101</v>
      </c>
      <c r="M207" t="s">
        <v>101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constants'!$E$2:$L$5000,8,FALSE),"")</f>
        <v>584</v>
      </c>
      <c r="S207" t="s">
        <v>39</v>
      </c>
      <c r="T207" s="24">
        <v>0</v>
      </c>
      <c r="U207" s="3" t="str">
        <f>VLOOKUP(T207,'LibSets constants'!$A$2:$B$16,2,FALSE)</f>
        <v>Included in base game</v>
      </c>
      <c r="X207" s="3" t="str">
        <f>IF(Y207&lt;&gt;"",VLOOKUP(Y207,'ESO zone constants'!$E$3:$L$5000,8,FALSE),"")</f>
        <v/>
      </c>
      <c r="AB207" s="3" t="str">
        <f>IF(AC207&lt;&gt;"",VLOOKUP(AC207,'ESO zone constants'!$E$3:$L$5000,8,FALSE),"")</f>
        <v/>
      </c>
      <c r="AF207" s="3" t="str">
        <f>IF(AG207&lt;&gt;"",VLOOKUP(AG207,'ESO zone constants'!$E$3:$L$5000,8,FALSE),"")</f>
        <v/>
      </c>
      <c r="AJ207" s="3" t="str">
        <f>IF(AK207&lt;&gt;"",VLOOKUP(AK207,'ESO zone constants'!$E$3:$L$5000,8,FALSE),"")</f>
        <v/>
      </c>
      <c r="AN207" s="27" t="str">
        <f>IF(A207&lt;&gt;"",CONCATENATE("[",A207,"] = {wayshrines={")&amp;IF(N207&lt;&gt;"",CONCATENATE(N207,","),"")&amp;IF(O207&lt;&gt;"",CONCATENATE(O207,","),"")&amp;IF(P207&lt;&gt;"",CONCATENATE(P207,","),"")&amp;CONCATENATE("}")&amp;IF(VALUE(Q207)&gt;0,CONCATENATE(", traitsNeeded=",Q207),"")&amp;CONCATENATE(", dlcId=",T207,),"")</f>
        <v>[246] = {wayshrines={-1,-1,-1,}, dlcId=0</v>
      </c>
      <c r="AO207" s="27" t="str">
        <f>IF(A207&lt;&gt;"",IF(R207&lt;&gt;"",CONCATENATE(", zoneIds={",R207),"")&amp;IF(X207&lt;&gt;"",CONCATENATE(",",X207),"")&amp;IF(AJ207&lt;&gt;"",CONCATENATE(",",AJ207),"")&amp;IF(R207&lt;&gt;"",CONCATENATE("}",""),"")&amp;IF(OR(L207="true",L207="false",L207&lt;&gt;""), CONCATENATE(", veteran=", L207), ""),"")</f>
        <v>, zoneIds={584}, veteran=false</v>
      </c>
      <c r="AP207" s="27" t="str">
        <f>IF(A207&lt;&gt;"",IF(J207="Trial",", isTrial=true",IF(J207="Arena",", isArena=true", IF(J207="Monster",", isMonster=true",""))) &amp; IF(M207="true", CONCATENATE(", multiTrialSet=true"), ""),"")</f>
        <v/>
      </c>
      <c r="AQ207" s="27" t="str">
        <f>IF(C207&lt;&gt;"",CONCATENATE(" --",C207," / ",B207),"")</f>
        <v xml:space="preserve"> --Galerion's Revenge / Galerions Revanche</v>
      </c>
      <c r="AR207" s="27" t="str">
        <f>IF(A207&lt;&gt;"",IF(VALUE(Q207)&gt;0,CONCATENATE("[",A207,"] = true,        --",C207, " / ", B207), ""),"")</f>
        <v/>
      </c>
    </row>
    <row r="208" spans="1:44" hidden="1" x14ac:dyDescent="0.25">
      <c r="A208" s="13">
        <v>247</v>
      </c>
      <c r="B208" t="s">
        <v>1977</v>
      </c>
      <c r="C208" t="s">
        <v>1979</v>
      </c>
      <c r="D208" t="s">
        <v>1978</v>
      </c>
      <c r="G208" s="3">
        <f>A208</f>
        <v>247</v>
      </c>
      <c r="I208" t="s">
        <v>39</v>
      </c>
      <c r="J208" t="s">
        <v>4281</v>
      </c>
      <c r="L208" t="s">
        <v>101</v>
      </c>
      <c r="M208" t="s">
        <v>101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constants'!$E$2:$L$5000,8,FALSE),"")</f>
        <v>584</v>
      </c>
      <c r="S208" t="s">
        <v>39</v>
      </c>
      <c r="T208" s="24">
        <v>0</v>
      </c>
      <c r="U208" s="3" t="str">
        <f>VLOOKUP(T208,'LibSets constants'!$A$2:$B$16,2,FALSE)</f>
        <v>Included in base game</v>
      </c>
      <c r="X208" s="3" t="str">
        <f>IF(Y208&lt;&gt;"",VLOOKUP(Y208,'ESO zone constants'!$E$3:$L$5000,8,FALSE),"")</f>
        <v/>
      </c>
      <c r="AB208" s="3" t="str">
        <f>IF(AC208&lt;&gt;"",VLOOKUP(AC208,'ESO zone constants'!$E$3:$L$5000,8,FALSE),"")</f>
        <v/>
      </c>
      <c r="AF208" s="3" t="str">
        <f>IF(AG208&lt;&gt;"",VLOOKUP(AG208,'ESO zone constants'!$E$3:$L$5000,8,FALSE),"")</f>
        <v/>
      </c>
      <c r="AJ208" s="3" t="str">
        <f>IF(AK208&lt;&gt;"",VLOOKUP(AK208,'ESO zone constants'!$E$3:$L$5000,8,FALSE),"")</f>
        <v/>
      </c>
      <c r="AN208" s="27" t="str">
        <f>IF(A208&lt;&gt;"",CONCATENATE("[",A208,"] = {wayshrines={")&amp;IF(N208&lt;&gt;"",CONCATENATE(N208,","),"")&amp;IF(O208&lt;&gt;"",CONCATENATE(O208,","),"")&amp;IF(P208&lt;&gt;"",CONCATENATE(P208,","),"")&amp;CONCATENATE("}")&amp;IF(VALUE(Q208)&gt;0,CONCATENATE(", traitsNeeded=",Q208),"")&amp;CONCATENATE(", dlcId=",T208,),"")</f>
        <v>[247] = {wayshrines={-1,-1,-1,}, dlcId=0</v>
      </c>
      <c r="AO208" s="27" t="str">
        <f>IF(A208&lt;&gt;"",IF(R208&lt;&gt;"",CONCATENATE(", zoneIds={",R208),"")&amp;IF(X208&lt;&gt;"",CONCATENATE(",",X208),"")&amp;IF(AJ208&lt;&gt;"",CONCATENATE(",",AJ208),"")&amp;IF(R208&lt;&gt;"",CONCATENATE("}",""),"")&amp;IF(OR(L208="true",L208="false",L208&lt;&gt;""), CONCATENATE(", veteran=", L208), ""),"")</f>
        <v>, zoneIds={584}, veteran=false</v>
      </c>
      <c r="AP208" s="27" t="str">
        <f>IF(A208&lt;&gt;"",IF(J208="Trial",", isTrial=true",IF(J208="Arena",", isArena=true", IF(J208="Monster",", isMonster=true",""))) &amp; IF(M208="true", CONCATENATE(", multiTrialSet=true"), ""),"")</f>
        <v/>
      </c>
      <c r="AQ208" s="27" t="str">
        <f>IF(C208&lt;&gt;"",CONCATENATE(" --",C208," / ",B208),"")</f>
        <v xml:space="preserve"> --Vicecanon of Venom / Vizekanoniker des Gifts</v>
      </c>
      <c r="AR208" s="27" t="str">
        <f>IF(A208&lt;&gt;"",IF(VALUE(Q208)&gt;0,CONCATENATE("[",A208,"] = true,        --",C208, " / ", B208), ""),"")</f>
        <v/>
      </c>
    </row>
    <row r="209" spans="1:44" hidden="1" x14ac:dyDescent="0.25">
      <c r="A209" s="13">
        <v>248</v>
      </c>
      <c r="B209" t="s">
        <v>1980</v>
      </c>
      <c r="C209" t="s">
        <v>1982</v>
      </c>
      <c r="D209" t="s">
        <v>1981</v>
      </c>
      <c r="G209" s="3">
        <f>A209</f>
        <v>248</v>
      </c>
      <c r="I209" t="s">
        <v>39</v>
      </c>
      <c r="J209" t="s">
        <v>4281</v>
      </c>
      <c r="L209" t="s">
        <v>101</v>
      </c>
      <c r="M209" t="s">
        <v>101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constants'!$E$2:$L$5000,8,FALSE),"")</f>
        <v>584</v>
      </c>
      <c r="S209" t="s">
        <v>39</v>
      </c>
      <c r="T209" s="24">
        <v>0</v>
      </c>
      <c r="U209" s="3" t="str">
        <f>VLOOKUP(T209,'LibSets constants'!$A$2:$B$16,2,FALSE)</f>
        <v>Included in base game</v>
      </c>
      <c r="X209" s="3" t="str">
        <f>IF(Y209&lt;&gt;"",VLOOKUP(Y209,'ESO zone constants'!$E$3:$L$5000,8,FALSE),"")</f>
        <v/>
      </c>
      <c r="AB209" s="3" t="str">
        <f>IF(AC209&lt;&gt;"",VLOOKUP(AC209,'ESO zone constants'!$E$3:$L$5000,8,FALSE),"")</f>
        <v/>
      </c>
      <c r="AF209" s="3" t="str">
        <f>IF(AG209&lt;&gt;"",VLOOKUP(AG209,'ESO zone constants'!$E$3:$L$5000,8,FALSE),"")</f>
        <v/>
      </c>
      <c r="AJ209" s="3" t="str">
        <f>IF(AK209&lt;&gt;"",VLOOKUP(AK209,'ESO zone constants'!$E$3:$L$5000,8,FALSE),"")</f>
        <v/>
      </c>
      <c r="AN209" s="27" t="str">
        <f>IF(A209&lt;&gt;"",CONCATENATE("[",A209,"] = {wayshrines={")&amp;IF(N209&lt;&gt;"",CONCATENATE(N209,","),"")&amp;IF(O209&lt;&gt;"",CONCATENATE(O209,","),"")&amp;IF(P209&lt;&gt;"",CONCATENATE(P209,","),"")&amp;CONCATENATE("}")&amp;IF(VALUE(Q209)&gt;0,CONCATENATE(", traitsNeeded=",Q209),"")&amp;CONCATENATE(", dlcId=",T209,),"")</f>
        <v>[248] = {wayshrines={-1,-1,-1,}, dlcId=0</v>
      </c>
      <c r="AO209" s="27" t="str">
        <f>IF(A209&lt;&gt;"",IF(R209&lt;&gt;"",CONCATENATE(", zoneIds={",R209),"")&amp;IF(X209&lt;&gt;"",CONCATENATE(",",X209),"")&amp;IF(AJ209&lt;&gt;"",CONCATENATE(",",AJ209),"")&amp;IF(R209&lt;&gt;"",CONCATENATE("}",""),"")&amp;IF(OR(L209="true",L209="false",L209&lt;&gt;""), CONCATENATE(", veteran=", L209), ""),"")</f>
        <v>, zoneIds={584}, veteran=false</v>
      </c>
      <c r="AP209" s="27" t="str">
        <f>IF(A209&lt;&gt;"",IF(J209="Trial",", isTrial=true",IF(J209="Arena",", isArena=true", IF(J209="Monster",", isMonster=true",""))) &amp; IF(M209="true", CONCATENATE(", multiTrialSet=true"), ""),"")</f>
        <v/>
      </c>
      <c r="AQ209" s="27" t="str">
        <f>IF(C209&lt;&gt;"",CONCATENATE(" --",C209," / ",B209),"")</f>
        <v xml:space="preserve"> --Thews of the Harbinger / Muskeln des Vorboten</v>
      </c>
      <c r="AR209" s="27" t="str">
        <f>IF(A209&lt;&gt;"",IF(VALUE(Q209)&gt;0,CONCATENATE("[",A209,"] = true,        --",C209, " / ", B209), ""),"")</f>
        <v/>
      </c>
    </row>
    <row r="210" spans="1:44" hidden="1" x14ac:dyDescent="0.25">
      <c r="A210" s="13">
        <v>253</v>
      </c>
      <c r="B210" t="s">
        <v>1983</v>
      </c>
      <c r="C210" t="s">
        <v>1985</v>
      </c>
      <c r="D210" t="s">
        <v>1984</v>
      </c>
      <c r="G210" s="3">
        <f>A210</f>
        <v>253</v>
      </c>
      <c r="I210" t="s">
        <v>39</v>
      </c>
      <c r="J210" t="s">
        <v>4281</v>
      </c>
      <c r="L210" t="s">
        <v>101</v>
      </c>
      <c r="M210" t="s">
        <v>101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constants'!$E$2:$L$5000,8,FALSE),"")</f>
        <v>584</v>
      </c>
      <c r="S210" t="s">
        <v>39</v>
      </c>
      <c r="T210" s="24">
        <v>0</v>
      </c>
      <c r="U210" s="3" t="str">
        <f>VLOOKUP(T210,'LibSets constants'!$A$2:$B$16,2,FALSE)</f>
        <v>Included in base game</v>
      </c>
      <c r="X210" s="3" t="str">
        <f>IF(Y210&lt;&gt;"",VLOOKUP(Y210,'ESO zone constants'!$E$3:$L$5000,8,FALSE),"")</f>
        <v/>
      </c>
      <c r="AB210" s="3" t="str">
        <f>IF(AC210&lt;&gt;"",VLOOKUP(AC210,'ESO zone constants'!$E$3:$L$5000,8,FALSE),"")</f>
        <v/>
      </c>
      <c r="AF210" s="3" t="str">
        <f>IF(AG210&lt;&gt;"",VLOOKUP(AG210,'ESO zone constants'!$E$3:$L$5000,8,FALSE),"")</f>
        <v/>
      </c>
      <c r="AJ210" s="3" t="str">
        <f>IF(AK210&lt;&gt;"",VLOOKUP(AK210,'ESO zone constants'!$E$3:$L$5000,8,FALSE),"")</f>
        <v/>
      </c>
      <c r="AN210" s="27" t="str">
        <f>IF(A210&lt;&gt;"",CONCATENATE("[",A210,"] = {wayshrines={")&amp;IF(N210&lt;&gt;"",CONCATENATE(N210,","),"")&amp;IF(O210&lt;&gt;"",CONCATENATE(O210,","),"")&amp;IF(P210&lt;&gt;"",CONCATENATE(P210,","),"")&amp;CONCATENATE("}")&amp;IF(VALUE(Q210)&gt;0,CONCATENATE(", traitsNeeded=",Q210),"")&amp;CONCATENATE(", dlcId=",T210,),"")</f>
        <v>[253] = {wayshrines={-1,-1,-1,}, dlcId=0</v>
      </c>
      <c r="AO210" s="27" t="str">
        <f>IF(A210&lt;&gt;"",IF(R210&lt;&gt;"",CONCATENATE(", zoneIds={",R210),"")&amp;IF(X210&lt;&gt;"",CONCATENATE(",",X210),"")&amp;IF(AJ210&lt;&gt;"",CONCATENATE(",",AJ210),"")&amp;IF(R210&lt;&gt;"",CONCATENATE("}",""),"")&amp;IF(OR(L210="true",L210="false",L210&lt;&gt;""), CONCATENATE(", veteran=", L210), ""),"")</f>
        <v>, zoneIds={584}, veteran=false</v>
      </c>
      <c r="AP210" s="27" t="str">
        <f>IF(A210&lt;&gt;"",IF(J210="Trial",", isTrial=true",IF(J210="Arena",", isArena=true", IF(J210="Monster",", isMonster=true",""))) &amp; IF(M210="true", CONCATENATE(", multiTrialSet=true"), ""),"")</f>
        <v/>
      </c>
      <c r="AQ210" s="27" t="str">
        <f>IF(C210&lt;&gt;"",CONCATENATE(" --",C210," / ",B210),"")</f>
        <v xml:space="preserve"> --Imperial Physique / Kaiserliche Physis</v>
      </c>
      <c r="AR210" s="27" t="str">
        <f>IF(A210&lt;&gt;"",IF(VALUE(Q210)&gt;0,CONCATENATE("[",A210,"] = true,        --",C210, " / ", B210), ""),"")</f>
        <v/>
      </c>
    </row>
    <row r="211" spans="1:44" hidden="1" x14ac:dyDescent="0.25">
      <c r="A211" s="5">
        <v>256</v>
      </c>
      <c r="B211" t="s">
        <v>1986</v>
      </c>
      <c r="C211" t="s">
        <v>13</v>
      </c>
      <c r="D211" t="s">
        <v>1987</v>
      </c>
      <c r="G211" s="3">
        <f>A211</f>
        <v>256</v>
      </c>
      <c r="J211" t="s">
        <v>2552</v>
      </c>
      <c r="K211">
        <v>3</v>
      </c>
      <c r="L211" t="s">
        <v>2463</v>
      </c>
      <c r="M211" t="s">
        <v>101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constants'!$E$2:$L$5000,8,FALSE),"")</f>
        <v>843</v>
      </c>
      <c r="S211" t="s">
        <v>53</v>
      </c>
      <c r="T211" s="24">
        <v>5</v>
      </c>
      <c r="U211" s="3" t="str">
        <f>VLOOKUP(T211,'LibSets constants'!$A$2:$B$16,2,FALSE)</f>
        <v>Shadows of the Hist</v>
      </c>
      <c r="V211" t="s">
        <v>2566</v>
      </c>
      <c r="X211" s="3" t="str">
        <f>IF(Y211&lt;&gt;"",VLOOKUP(Y211,'ESO zone constants'!$E$3:$L$5000,8,FALSE),"")</f>
        <v/>
      </c>
      <c r="AB211" s="3" t="str">
        <f>IF(AC211&lt;&gt;"",VLOOKUP(AC211,'ESO zone constants'!$E$3:$L$5000,8,FALSE),"")</f>
        <v/>
      </c>
      <c r="AF211" s="3" t="str">
        <f>IF(AG211&lt;&gt;"",VLOOKUP(AG211,'ESO zone constants'!$E$3:$L$5000,8,FALSE),"")</f>
        <v/>
      </c>
      <c r="AJ211" s="28" t="str">
        <f>IF(AK211&lt;&gt;"",VLOOKUP(AK211,'ESO zone constants'!$E$3:$L$1002,6,FALSE),"")</f>
        <v/>
      </c>
      <c r="AN211" s="27" t="str">
        <f>IF(A211&lt;&gt;"",CONCATENATE("[",A211,"] = {wayshrines={")&amp;IF(N211&lt;&gt;"",CONCATENATE(N211,","),"")&amp;IF(O211&lt;&gt;"",CONCATENATE(O211,","),"")&amp;IF(P211&lt;&gt;"",CONCATENATE(P211,","),"")&amp;CONCATENATE("}")&amp;IF(VALUE(Q211)&gt;0,CONCATENATE(", traitsNeeded=",Q211),"")&amp;CONCATENATE(", dlcId=",T211,),"")</f>
        <v>[256] = {wayshrines={-1,-1,-1,}, dlcId=5</v>
      </c>
      <c r="AO211" s="27" t="str">
        <f>IF(A211&lt;&gt;"",IF(R211&lt;&gt;"",CONCATENATE(", zoneIds={",R211),"")&amp;IF(X211&lt;&gt;"",CONCATENATE(",",X211),"")&amp;IF(AJ211&lt;&gt;"",CONCATENATE(",",AJ211),"")&amp;IF(R211&lt;&gt;"",CONCATENATE("}",""),"")&amp;IF(OR(L211="true",L211="false",L211&lt;&gt;""), CONCATENATE(", veteran=", L211), ""),"")</f>
        <v>, zoneIds={843}, veteran={EQUIP_TYPE_HEAD=true, EQUIP_TYPE_SHOULDERS=false}</v>
      </c>
      <c r="AP211" s="27" t="str">
        <f>IF(A211&lt;&gt;"",IF(J211="Trial",", isTrial=true",IF(J211="Arena",", isArena=true", IF(J211="Monster",", isMonster=true",""))) &amp; IF(M211="true", CONCATENATE(", multiTrialSet=true"), ""),"")</f>
        <v>, isMonster=true</v>
      </c>
      <c r="AQ211" s="27" t="str">
        <f>IF(C211&lt;&gt;"",CONCATENATE(" --",C211," / ",B211),"")</f>
        <v xml:space="preserve"> --Mighty Chudan / Mächtiger Chudan</v>
      </c>
      <c r="AR211" s="27" t="str">
        <f>IF(A211&lt;&gt;"",IF(VALUE(Q211)&gt;0,CONCATENATE("[",A211,"] = true,        --",C211, " / ", B211), ""),"")</f>
        <v/>
      </c>
    </row>
    <row r="212" spans="1:44" hidden="1" x14ac:dyDescent="0.25">
      <c r="A212" s="5">
        <v>257</v>
      </c>
      <c r="B212" t="s">
        <v>32</v>
      </c>
      <c r="C212" t="s">
        <v>32</v>
      </c>
      <c r="D212" t="s">
        <v>32</v>
      </c>
      <c r="G212" s="3">
        <f>A212</f>
        <v>257</v>
      </c>
      <c r="J212" t="s">
        <v>2552</v>
      </c>
      <c r="K212">
        <v>3</v>
      </c>
      <c r="L212" t="s">
        <v>2463</v>
      </c>
      <c r="M212" t="s">
        <v>101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constants'!$E$2:$L$5000,8,FALSE),"")</f>
        <v>848</v>
      </c>
      <c r="S212" t="s">
        <v>72</v>
      </c>
      <c r="T212" s="24">
        <v>5</v>
      </c>
      <c r="U212" s="3" t="str">
        <f>VLOOKUP(T212,'LibSets constants'!$A$2:$B$16,2,FALSE)</f>
        <v>Shadows of the Hist</v>
      </c>
      <c r="V212" t="s">
        <v>2583</v>
      </c>
      <c r="X212" s="3" t="str">
        <f>IF(Y212&lt;&gt;"",VLOOKUP(Y212,'ESO zone constants'!$E$3:$L$5000,8,FALSE),"")</f>
        <v/>
      </c>
      <c r="AB212" s="3" t="str">
        <f>IF(AC212&lt;&gt;"",VLOOKUP(AC212,'ESO zone constants'!$E$3:$L$5000,8,FALSE),"")</f>
        <v/>
      </c>
      <c r="AF212" s="3" t="str">
        <f>IF(AG212&lt;&gt;"",VLOOKUP(AG212,'ESO zone constants'!$E$3:$L$5000,8,FALSE),"")</f>
        <v/>
      </c>
      <c r="AJ212" s="28" t="str">
        <f>IF(AK212&lt;&gt;"",VLOOKUP(AK212,'ESO zone constants'!$E$3:$L$1002,6,FALSE),"")</f>
        <v/>
      </c>
      <c r="AN212" s="27" t="str">
        <f>IF(A212&lt;&gt;"",CONCATENATE("[",A212,"] = {wayshrines={")&amp;IF(N212&lt;&gt;"",CONCATENATE(N212,","),"")&amp;IF(O212&lt;&gt;"",CONCATENATE(O212,","),"")&amp;IF(P212&lt;&gt;"",CONCATENATE(P212,","),"")&amp;CONCATENATE("}")&amp;IF(VALUE(Q212)&gt;0,CONCATENATE(", traitsNeeded=",Q212),"")&amp;CONCATENATE(", dlcId=",T212,),"")</f>
        <v>[257] = {wayshrines={-1,-1,-1,}, dlcId=5</v>
      </c>
      <c r="AO212" s="27" t="str">
        <f>IF(A212&lt;&gt;"",IF(R212&lt;&gt;"",CONCATENATE(", zoneIds={",R212),"")&amp;IF(X212&lt;&gt;"",CONCATENATE(",",X212),"")&amp;IF(AJ212&lt;&gt;"",CONCATENATE(",",AJ212),"")&amp;IF(R212&lt;&gt;"",CONCATENATE("}",""),"")&amp;IF(OR(L212="true",L212="false",L212&lt;&gt;""), CONCATENATE(", veteran=", L212), ""),"")</f>
        <v>, zoneIds={848}, veteran={EQUIP_TYPE_HEAD=true, EQUIP_TYPE_SHOULDERS=false}</v>
      </c>
      <c r="AP212" s="27" t="str">
        <f>IF(A212&lt;&gt;"",IF(J212="Trial",", isTrial=true",IF(J212="Arena",", isArena=true", IF(J212="Monster",", isMonster=true",""))) &amp; IF(M212="true", CONCATENATE(", multiTrialSet=true"), ""),"")</f>
        <v>, isMonster=true</v>
      </c>
      <c r="AQ212" s="27" t="str">
        <f>IF(C212&lt;&gt;"",CONCATENATE(" --",C212," / ",B212),"")</f>
        <v xml:space="preserve"> --Velidreth / Velidreth</v>
      </c>
      <c r="AR212" s="27" t="str">
        <f>IF(A212&lt;&gt;"",IF(VALUE(Q212)&gt;0,CONCATENATE("[",A212,"] = true,        --",C212, " / ", B212), ""),"")</f>
        <v/>
      </c>
    </row>
    <row r="213" spans="1:44" hidden="1" x14ac:dyDescent="0.25">
      <c r="A213" s="13">
        <v>258</v>
      </c>
      <c r="B213" t="s">
        <v>1988</v>
      </c>
      <c r="C213" t="s">
        <v>1990</v>
      </c>
      <c r="D213" t="s">
        <v>1989</v>
      </c>
      <c r="G213" s="3">
        <f>A213</f>
        <v>258</v>
      </c>
      <c r="J213" t="s">
        <v>2551</v>
      </c>
      <c r="L213" t="s">
        <v>101</v>
      </c>
      <c r="M213" t="s">
        <v>101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constants'!$E$2:$L$5000,8,FALSE),"")</f>
        <v>843</v>
      </c>
      <c r="S213" t="s">
        <v>53</v>
      </c>
      <c r="T213" s="24">
        <v>9</v>
      </c>
      <c r="U213" s="3" t="str">
        <f>VLOOKUP(T213,'LibSets constants'!$A$2:$B$16,2,FALSE)</f>
        <v>Dragon Bones</v>
      </c>
      <c r="X213" s="3" t="str">
        <f>IF(Y213&lt;&gt;"",VLOOKUP(Y213,'ESO zone constants'!$E$3:$L$5000,8,FALSE),"")</f>
        <v/>
      </c>
      <c r="AB213" s="3" t="str">
        <f>IF(AC213&lt;&gt;"",VLOOKUP(AC213,'ESO zone constants'!$E$3:$L$5000,8,FALSE),"")</f>
        <v/>
      </c>
      <c r="AF213" s="3" t="str">
        <f>IF(AG213&lt;&gt;"",VLOOKUP(AG213,'ESO zone constants'!$E$3:$L$5000,8,FALSE),"")</f>
        <v/>
      </c>
      <c r="AJ213" s="3" t="str">
        <f>IF(AK213&lt;&gt;"",VLOOKUP(AK213,'ESO zone constants'!$E$3:$L$5000,8,FALSE),"")</f>
        <v/>
      </c>
      <c r="AN213" s="27" t="str">
        <f>IF(A213&lt;&gt;"",CONCATENATE("[",A213,"] = {wayshrines={")&amp;IF(N213&lt;&gt;"",CONCATENATE(N213,","),"")&amp;IF(O213&lt;&gt;"",CONCATENATE(O213,","),"")&amp;IF(P213&lt;&gt;"",CONCATENATE(P213,","),"")&amp;CONCATENATE("}")&amp;IF(VALUE(Q213)&gt;0,CONCATENATE(", traitsNeeded=",Q213),"")&amp;CONCATENATE(", dlcId=",T213,),"")</f>
        <v>[258] = {wayshrines={-1,-1,-1,}, dlcId=9</v>
      </c>
      <c r="AO213" s="27" t="e">
        <f>IF(A213&lt;&gt;"",IF(R213&lt;&gt;"",CONCATENATE(", zoneIds={",R213),"")&amp;IF(#REF!&lt;&gt;"",CONCATENATE(",",#REF!),"")&amp;IF(AJ213&lt;&gt;"",CONCATENATE(",",AJ213),"")&amp;IF(R213&lt;&gt;"",CONCATENATE("}",""),"")&amp;IF(OR(L213="true",L213="false",L213&lt;&gt;""), CONCATENATE(", veteran=", L213), ""),"")</f>
        <v>#REF!</v>
      </c>
      <c r="AP213" s="27" t="str">
        <f>IF(A213&lt;&gt;"",IF(J213="Trial",", isTrial=true",IF(J213="Arena",", isArena=true", IF(J213="Monster",", isMonster=true",""))) &amp; IF(M213="true", CONCATENATE(", multiTrialSet=true"), ""),"")</f>
        <v/>
      </c>
      <c r="AQ213" s="27" t="str">
        <f>IF(C213&lt;&gt;"",CONCATENATE(" --",C213," / ",B213),"")</f>
        <v xml:space="preserve"> --Amber Plasm / Bernsteinplasma</v>
      </c>
      <c r="AR213" s="27" t="str">
        <f>IF(A213&lt;&gt;"",IF(VALUE(Q213)&gt;0,CONCATENATE("[",A213,"] = true,        --",C213, " / ", B213), ""),"")</f>
        <v/>
      </c>
    </row>
    <row r="214" spans="1:44" hidden="1" x14ac:dyDescent="0.25">
      <c r="A214" s="13">
        <v>259</v>
      </c>
      <c r="B214" t="s">
        <v>1991</v>
      </c>
      <c r="C214" t="s">
        <v>1993</v>
      </c>
      <c r="D214" t="s">
        <v>1992</v>
      </c>
      <c r="G214" s="3">
        <f>A214</f>
        <v>259</v>
      </c>
      <c r="J214" t="s">
        <v>2551</v>
      </c>
      <c r="L214" t="s">
        <v>101</v>
      </c>
      <c r="M214" t="s">
        <v>101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constants'!$E$2:$L$5000,8,FALSE),"")</f>
        <v>843</v>
      </c>
      <c r="S214" t="s">
        <v>53</v>
      </c>
      <c r="T214" s="24">
        <v>5</v>
      </c>
      <c r="U214" s="3" t="str">
        <f>VLOOKUP(T214,'LibSets constants'!$A$2:$B$16,2,FALSE)</f>
        <v>Shadows of the Hist</v>
      </c>
      <c r="X214" s="3" t="str">
        <f>IF(Y214&lt;&gt;"",VLOOKUP(Y214,'ESO zone constants'!$E$3:$L$5000,8,FALSE),"")</f>
        <v/>
      </c>
      <c r="AB214" s="3" t="str">
        <f>IF(AC214&lt;&gt;"",VLOOKUP(AC214,'ESO zone constants'!$E$3:$L$5000,8,FALSE),"")</f>
        <v/>
      </c>
      <c r="AF214" s="3" t="str">
        <f>IF(AG214&lt;&gt;"",VLOOKUP(AG214,'ESO zone constants'!$E$3:$L$5000,8,FALSE),"")</f>
        <v/>
      </c>
      <c r="AJ214" s="32" t="str">
        <f>IF(AK214&lt;&gt;"",VLOOKUP(AK214,'ESO zone constants'!$E$3:$L$1002,6,FALSE),"")</f>
        <v/>
      </c>
      <c r="AN214" s="27" t="str">
        <f>IF(A214&lt;&gt;"",CONCATENATE("[",A214,"] = {wayshrines={")&amp;IF(N214&lt;&gt;"",CONCATENATE(N214,","),"")&amp;IF(O214&lt;&gt;"",CONCATENATE(O214,","),"")&amp;IF(P214&lt;&gt;"",CONCATENATE(P214,","),"")&amp;CONCATENATE("}")&amp;IF(VALUE(Q214)&gt;0,CONCATENATE(", traitsNeeded=",Q214),"")&amp;CONCATENATE(", dlcId=",T214,),"")</f>
        <v>[259] = {wayshrines={-1,-1,-1,}, dlcId=5</v>
      </c>
      <c r="AO214" s="27" t="str">
        <f>IF(A214&lt;&gt;"",IF(R214&lt;&gt;"",CONCATENATE(", zoneIds={",R214),"")&amp;IF(X214&lt;&gt;"",CONCATENATE(",",X214),"")&amp;IF(AJ214&lt;&gt;"",CONCATENATE(",",AJ214),"")&amp;IF(R214&lt;&gt;"",CONCATENATE("}",""),"")&amp;IF(OR(L214="true",L214="false",L214&lt;&gt;""), CONCATENATE(", veteran=", L214), ""),"")</f>
        <v>, zoneIds={843}, veteran=false</v>
      </c>
      <c r="AP214" s="27" t="str">
        <f>IF(A214&lt;&gt;"",IF(J214="Trial",", isTrial=true",IF(J214="Arena",", isArena=true", IF(J214="Monster",", isMonster=true",""))) &amp; IF(M214="true", CONCATENATE(", multiTrialSet=true"), ""),"")</f>
        <v/>
      </c>
      <c r="AQ214" s="27" t="str">
        <f>IF(C214&lt;&gt;"",CONCATENATE(" --",C214," / ",B214),"")</f>
        <v xml:space="preserve"> --Heem-Jas' Retribution / Heem-Jas' Vergeltung</v>
      </c>
      <c r="AR214" s="27" t="str">
        <f>IF(A214&lt;&gt;"",IF(VALUE(Q214)&gt;0,CONCATENATE("[",A214,"] = true,        --",C214, " / ", B214), ""),"")</f>
        <v/>
      </c>
    </row>
    <row r="215" spans="1:44" hidden="1" x14ac:dyDescent="0.25">
      <c r="A215" s="13">
        <v>260</v>
      </c>
      <c r="B215" t="s">
        <v>1994</v>
      </c>
      <c r="C215" t="s">
        <v>1996</v>
      </c>
      <c r="D215" t="s">
        <v>1995</v>
      </c>
      <c r="G215" s="3">
        <f>A215</f>
        <v>260</v>
      </c>
      <c r="J215" t="s">
        <v>2551</v>
      </c>
      <c r="L215" t="s">
        <v>101</v>
      </c>
      <c r="M215" t="s">
        <v>101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constants'!$E$2:$L$5000,8,FALSE),"")</f>
        <v>843</v>
      </c>
      <c r="S215" t="s">
        <v>53</v>
      </c>
      <c r="T215" s="24">
        <v>0</v>
      </c>
      <c r="U215" s="3" t="str">
        <f>VLOOKUP(T215,'LibSets constants'!$A$2:$B$16,2,FALSE)</f>
        <v>Included in base game</v>
      </c>
      <c r="X215" s="3" t="str">
        <f>IF(Y215&lt;&gt;"",VLOOKUP(Y215,'ESO zone constants'!$E$3:$L$5000,8,FALSE),"")</f>
        <v/>
      </c>
      <c r="AB215" s="3" t="str">
        <f>IF(AC215&lt;&gt;"",VLOOKUP(AC215,'ESO zone constants'!$E$3:$L$5000,8,FALSE),"")</f>
        <v/>
      </c>
      <c r="AF215" s="3" t="str">
        <f>IF(AG215&lt;&gt;"",VLOOKUP(AG215,'ESO zone constants'!$E$3:$L$5000,8,FALSE),"")</f>
        <v/>
      </c>
      <c r="AJ215" s="3" t="str">
        <f>IF(AK215&lt;&gt;"",VLOOKUP(AK215,'ESO zone constants'!$E$3:$L$5000,8,FALSE),"")</f>
        <v/>
      </c>
      <c r="AN215" s="27" t="str">
        <f>IF(A215&lt;&gt;"",CONCATENATE("[",A215,"] = {wayshrines={")&amp;IF(N215&lt;&gt;"",CONCATENATE(N215,","),"")&amp;IF(O215&lt;&gt;"",CONCATENATE(O215,","),"")&amp;IF(P215&lt;&gt;"",CONCATENATE(P215,","),"")&amp;CONCATENATE("}")&amp;IF(VALUE(Q215)&gt;0,CONCATENATE(", traitsNeeded=",Q215),"")&amp;CONCATENATE(", dlcId=",T215,),"")</f>
        <v>[260] = {wayshrines={-1,-1,-1,}, dlcId=0</v>
      </c>
      <c r="AO215" s="27" t="str">
        <f>IF(A215&lt;&gt;"",IF(R215&lt;&gt;"",CONCATENATE(", zoneIds={",R215),"")&amp;IF(X215&lt;&gt;"",CONCATENATE(",",X215),"")&amp;IF(AJ215&lt;&gt;"",CONCATENATE(",",AJ215),"")&amp;IF(R215&lt;&gt;"",CONCATENATE("}",""),"")&amp;IF(OR(L215="true",L215="false",L215&lt;&gt;""), CONCATENATE(", veteran=", L215), ""),"")</f>
        <v>, zoneIds={843}, veteran=false</v>
      </c>
      <c r="AP215" s="27" t="str">
        <f>IF(A215&lt;&gt;"",IF(J215="Trial",", isTrial=true",IF(J215="Arena",", isArena=true", IF(J215="Monster",", isMonster=true",""))) &amp; IF(M215="true", CONCATENATE(", multiTrialSet=true"), ""),"")</f>
        <v/>
      </c>
      <c r="AQ215" s="27" t="str">
        <f>IF(C215&lt;&gt;"",CONCATENATE(" --",C215," / ",B215),"")</f>
        <v xml:space="preserve"> --Aspect of Mazzatun / Aspekt von Mazzatun</v>
      </c>
      <c r="AR215" s="27" t="str">
        <f>IF(A215&lt;&gt;"",IF(VALUE(Q215)&gt;0,CONCATENATE("[",A215,"] = true,        --",C215, " / ", B215), ""),"")</f>
        <v/>
      </c>
    </row>
    <row r="216" spans="1:44" hidden="1" x14ac:dyDescent="0.25">
      <c r="A216" s="13">
        <v>261</v>
      </c>
      <c r="B216" t="s">
        <v>1997</v>
      </c>
      <c r="C216" t="s">
        <v>1999</v>
      </c>
      <c r="D216" t="s">
        <v>1998</v>
      </c>
      <c r="G216" s="3">
        <f>A216</f>
        <v>261</v>
      </c>
      <c r="J216" t="s">
        <v>2551</v>
      </c>
      <c r="L216" t="s">
        <v>101</v>
      </c>
      <c r="M216" t="s">
        <v>101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constants'!$E$2:$L$5000,8,FALSE),"")</f>
        <v>848</v>
      </c>
      <c r="S216" t="s">
        <v>72</v>
      </c>
      <c r="T216" s="24">
        <v>5</v>
      </c>
      <c r="U216" s="3" t="str">
        <f>VLOOKUP(T216,'LibSets constants'!$A$2:$B$16,2,FALSE)</f>
        <v>Shadows of the Hist</v>
      </c>
      <c r="X216" s="3" t="str">
        <f>IF(Y216&lt;&gt;"",VLOOKUP(Y216,'ESO zone constants'!$E$3:$L$5000,8,FALSE),"")</f>
        <v/>
      </c>
      <c r="AB216" s="3" t="str">
        <f>IF(AC216&lt;&gt;"",VLOOKUP(AC216,'ESO zone constants'!$E$3:$L$5000,8,FALSE),"")</f>
        <v/>
      </c>
      <c r="AF216" s="3" t="str">
        <f>IF(AG216&lt;&gt;"",VLOOKUP(AG216,'ESO zone constants'!$E$3:$L$5000,8,FALSE),"")</f>
        <v/>
      </c>
      <c r="AJ216" s="32" t="str">
        <f>IF(AK216&lt;&gt;"",VLOOKUP(AK216,'ESO zone constants'!$E$3:$L$1002,6,FALSE),"")</f>
        <v/>
      </c>
      <c r="AN216" s="27" t="str">
        <f>IF(A216&lt;&gt;"",CONCATENATE("[",A216,"] = {wayshrines={")&amp;IF(N216&lt;&gt;"",CONCATENATE(N216,","),"")&amp;IF(O216&lt;&gt;"",CONCATENATE(O216,","),"")&amp;IF(P216&lt;&gt;"",CONCATENATE(P216,","),"")&amp;CONCATENATE("}")&amp;IF(VALUE(Q216)&gt;0,CONCATENATE(", traitsNeeded=",Q216),"")&amp;CONCATENATE(", dlcId=",T216,),"")</f>
        <v>[261] = {wayshrines={-1,-1,-1,}, dlcId=5</v>
      </c>
      <c r="AO216" s="27" t="str">
        <f>IF(A216&lt;&gt;"",IF(R216&lt;&gt;"",CONCATENATE(", zoneIds={",R216),"")&amp;IF(X216&lt;&gt;"",CONCATENATE(",",X216),"")&amp;IF(AJ216&lt;&gt;"",CONCATENATE(",",AJ216),"")&amp;IF(R216&lt;&gt;"",CONCATENATE("}",""),"")&amp;IF(OR(L216="true",L216="false",L216&lt;&gt;""), CONCATENATE(", veteran=", L216), ""),"")</f>
        <v>, zoneIds={848}, veteran=false</v>
      </c>
      <c r="AP216" s="27" t="str">
        <f>IF(A216&lt;&gt;"",IF(J216="Trial",", isTrial=true",IF(J216="Arena",", isArena=true", IF(J216="Monster",", isMonster=true",""))) &amp; IF(M216="true", CONCATENATE(", multiTrialSet=true"), ""),"")</f>
        <v/>
      </c>
      <c r="AQ216" s="27" t="str">
        <f>IF(C216&lt;&gt;"",CONCATENATE(" --",C216," / ",B216),"")</f>
        <v xml:space="preserve"> --Gossamer / Gespinst</v>
      </c>
      <c r="AR216" s="27" t="str">
        <f>IF(A216&lt;&gt;"",IF(VALUE(Q216)&gt;0,CONCATENATE("[",A216,"] = true,        --",C216, " / ", B216), ""),"")</f>
        <v/>
      </c>
    </row>
    <row r="217" spans="1:44" hidden="1" x14ac:dyDescent="0.25">
      <c r="A217" s="13">
        <v>262</v>
      </c>
      <c r="B217" t="s">
        <v>2000</v>
      </c>
      <c r="C217" t="s">
        <v>2002</v>
      </c>
      <c r="D217" t="s">
        <v>2001</v>
      </c>
      <c r="G217" s="3">
        <f>A217</f>
        <v>262</v>
      </c>
      <c r="J217" t="s">
        <v>2551</v>
      </c>
      <c r="L217" t="s">
        <v>101</v>
      </c>
      <c r="M217" t="s">
        <v>101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constants'!$E$2:$L$5000,8,FALSE),"")</f>
        <v>848</v>
      </c>
      <c r="S217" t="s">
        <v>72</v>
      </c>
      <c r="T217" s="24">
        <v>5</v>
      </c>
      <c r="U217" s="3" t="str">
        <f>VLOOKUP(T217,'LibSets constants'!$A$2:$B$16,2,FALSE)</f>
        <v>Shadows of the Hist</v>
      </c>
      <c r="X217" s="3" t="str">
        <f>IF(Y217&lt;&gt;"",VLOOKUP(Y217,'ESO zone constants'!$E$3:$L$5000,8,FALSE),"")</f>
        <v/>
      </c>
      <c r="AB217" s="3" t="str">
        <f>IF(AC217&lt;&gt;"",VLOOKUP(AC217,'ESO zone constants'!$E$3:$L$5000,8,FALSE),"")</f>
        <v/>
      </c>
      <c r="AF217" s="3" t="str">
        <f>IF(AG217&lt;&gt;"",VLOOKUP(AG217,'ESO zone constants'!$E$3:$L$5000,8,FALSE),"")</f>
        <v/>
      </c>
      <c r="AJ217" s="3" t="str">
        <f>IF(AK217&lt;&gt;"",VLOOKUP(AK217,'ESO zone constants'!$E$3:$L$1002,6,FALSE),"")</f>
        <v/>
      </c>
      <c r="AN217" s="27" t="str">
        <f>IF(A217&lt;&gt;"",CONCATENATE("[",A217,"] = {wayshrines={")&amp;IF(N217&lt;&gt;"",CONCATENATE(N217,","),"")&amp;IF(O217&lt;&gt;"",CONCATENATE(O217,","),"")&amp;IF(P217&lt;&gt;"",CONCATENATE(P217,","),"")&amp;CONCATENATE("}")&amp;IF(VALUE(Q217)&gt;0,CONCATENATE(", traitsNeeded=",Q217),"")&amp;CONCATENATE(", dlcId=",T217,),"")</f>
        <v>[262] = {wayshrines={-1,-1,-1,}, dlcId=5</v>
      </c>
      <c r="AO217" s="27" t="str">
        <f>IF(A217&lt;&gt;"",IF(R217&lt;&gt;"",CONCATENATE(", zoneIds={",R217),"")&amp;IF(X217&lt;&gt;"",CONCATENATE(",",X217),"")&amp;IF(AJ217&lt;&gt;"",CONCATENATE(",",AJ217),"")&amp;IF(R217&lt;&gt;"",CONCATENATE("}",""),"")&amp;IF(OR(L217="true",L217="false",L217&lt;&gt;""), CONCATENATE(", veteran=", L217), ""),"")</f>
        <v>, zoneIds={848}, veteran=false</v>
      </c>
      <c r="AP217" s="27" t="str">
        <f>IF(A217&lt;&gt;"",IF(J217="Trial",", isTrial=true",IF(J217="Arena",", isArena=true", IF(J217="Monster",", isMonster=true",""))) &amp; IF(M217="true", CONCATENATE(", multiTrialSet=true"), ""),"")</f>
        <v/>
      </c>
      <c r="AQ217" s="27" t="str">
        <f>IF(C217&lt;&gt;"",CONCATENATE(" --",C217," / ",B217),"")</f>
        <v xml:space="preserve"> --Widowmaker / Witwenmacher</v>
      </c>
      <c r="AR217" s="27" t="str">
        <f>IF(A217&lt;&gt;"",IF(VALUE(Q217)&gt;0,CONCATENATE("[",A217,"] = true,        --",C217, " / ", B217), ""),"")</f>
        <v/>
      </c>
    </row>
    <row r="218" spans="1:44" hidden="1" x14ac:dyDescent="0.25">
      <c r="A218" s="13">
        <v>263</v>
      </c>
      <c r="B218" t="s">
        <v>2003</v>
      </c>
      <c r="C218" t="s">
        <v>2005</v>
      </c>
      <c r="D218" t="s">
        <v>2004</v>
      </c>
      <c r="G218" s="3">
        <f>A218</f>
        <v>263</v>
      </c>
      <c r="J218" t="s">
        <v>2551</v>
      </c>
      <c r="L218" t="s">
        <v>101</v>
      </c>
      <c r="M218" t="s">
        <v>101</v>
      </c>
      <c r="N218">
        <v>-1</v>
      </c>
      <c r="O218">
        <v>-1</v>
      </c>
      <c r="P218">
        <v>-1</v>
      </c>
      <c r="Q218">
        <v>0</v>
      </c>
      <c r="R218" s="3">
        <f>IF(S218&lt;&gt;"",VLOOKUP(S218,'ESO zone constants'!$E$2:$L$5000,8,FALSE),"")</f>
        <v>848</v>
      </c>
      <c r="S218" t="s">
        <v>72</v>
      </c>
      <c r="T218" s="24">
        <v>5</v>
      </c>
      <c r="U218" s="3" t="str">
        <f>VLOOKUP(T218,'LibSets constants'!$A$2:$B$16,2,FALSE)</f>
        <v>Shadows of the Hist</v>
      </c>
      <c r="X218" s="3" t="str">
        <f>IF(Y218&lt;&gt;"",VLOOKUP(Y218,'ESO zone constants'!$E$3:$L$5000,8,FALSE),"")</f>
        <v/>
      </c>
      <c r="AB218" s="3" t="str">
        <f>IF(AC218&lt;&gt;"",VLOOKUP(AC218,'ESO zone constants'!$E$3:$L$5000,8,FALSE),"")</f>
        <v/>
      </c>
      <c r="AF218" s="3" t="str">
        <f>IF(AG218&lt;&gt;"",VLOOKUP(AG218,'ESO zone constants'!$E$3:$L$5000,8,FALSE),"")</f>
        <v/>
      </c>
      <c r="AJ218" s="32" t="str">
        <f>IF(AK218&lt;&gt;"",VLOOKUP(AK218,'ESO zone constants'!$E$3:$L$1002,6,FALSE),"")</f>
        <v/>
      </c>
      <c r="AN218" s="27" t="str">
        <f>IF(A218&lt;&gt;"",CONCATENATE("[",A218,"] = {wayshrines={")&amp;IF(N218&lt;&gt;"",CONCATENATE(N218,","),"")&amp;IF(O218&lt;&gt;"",CONCATENATE(O218,","),"")&amp;IF(P218&lt;&gt;"",CONCATENATE(P218,","),"")&amp;CONCATENATE("}")&amp;IF(VALUE(Q218)&gt;0,CONCATENATE(", traitsNeeded=",Q218),"")&amp;CONCATENATE(", dlcId=",T218,),"")</f>
        <v>[263] = {wayshrines={-1,-1,-1,}, dlcId=5</v>
      </c>
      <c r="AO218" s="27" t="str">
        <f>IF(A218&lt;&gt;"",IF(R218&lt;&gt;"",CONCATENATE(", zoneIds={",R218),"")&amp;IF(X218&lt;&gt;"",CONCATENATE(",",X218),"")&amp;IF(AJ218&lt;&gt;"",CONCATENATE(",",AJ218),"")&amp;IF(R218&lt;&gt;"",CONCATENATE("}",""),"")&amp;IF(OR(L218="true",L218="false",L218&lt;&gt;""), CONCATENATE(", veteran=", L218), ""),"")</f>
        <v>, zoneIds={848}, veteran=false</v>
      </c>
      <c r="AP218" s="27" t="str">
        <f>IF(A218&lt;&gt;"",IF(J218="Trial",", isTrial=true",IF(J218="Arena",", isArena=true", IF(J218="Monster",", isMonster=true",""))) &amp; IF(M218="true", CONCATENATE(", multiTrialSet=true"), ""),"")</f>
        <v/>
      </c>
      <c r="AQ218" s="27" t="str">
        <f>IF(C218&lt;&gt;"",CONCATENATE(" --",C218," / ",B218),"")</f>
        <v xml:space="preserve"> --Hand of Mephala / Hand von Mephala</v>
      </c>
      <c r="AR218" s="27" t="str">
        <f>IF(A218&lt;&gt;"",IF(VALUE(Q218)&gt;0,CONCATENATE("[",A218,"] = true,        --",C218, " / ", B218), ""),"")</f>
        <v/>
      </c>
    </row>
    <row r="219" spans="1:44" hidden="1" x14ac:dyDescent="0.25">
      <c r="A219" s="5">
        <v>264</v>
      </c>
      <c r="B219" s="15" t="s">
        <v>2006</v>
      </c>
      <c r="C219" s="15" t="s">
        <v>2008</v>
      </c>
      <c r="D219" s="15" t="s">
        <v>2007</v>
      </c>
      <c r="E219" s="15"/>
      <c r="F219" s="15"/>
      <c r="G219" s="3">
        <f>A219</f>
        <v>264</v>
      </c>
      <c r="H219" s="15" t="s">
        <v>2462</v>
      </c>
      <c r="I219" s="15" t="s">
        <v>4277</v>
      </c>
      <c r="J219" s="15" t="s">
        <v>2552</v>
      </c>
      <c r="K219" s="15"/>
      <c r="L219" s="15" t="s">
        <v>2463</v>
      </c>
      <c r="M219" s="15" t="s">
        <v>101</v>
      </c>
      <c r="N219" s="15">
        <v>-1</v>
      </c>
      <c r="O219" s="15">
        <v>-1</v>
      </c>
      <c r="P219" s="15">
        <v>-1</v>
      </c>
      <c r="Q219" s="15">
        <v>0</v>
      </c>
      <c r="R219" s="3" t="e">
        <f>IF(S219&lt;&gt;"",VLOOKUP(S219,'ESO zone constants'!$E$2:$L$5000,8,FALSE),"")</f>
        <v>#N/A</v>
      </c>
      <c r="S219" t="s">
        <v>2532</v>
      </c>
      <c r="T219" s="25">
        <v>0</v>
      </c>
      <c r="U219" s="3" t="str">
        <f>VLOOKUP(T219,'LibSets constants'!$A$2:$B$16,2,FALSE)</f>
        <v>Included in base game</v>
      </c>
      <c r="V219" s="15" t="s">
        <v>2532</v>
      </c>
      <c r="W219" s="15"/>
      <c r="X219" s="3" t="str">
        <f>IF(Y219&lt;&gt;"",VLOOKUP(Y219,'ESO zone constants'!$E$3:$L$5000,8,FALSE),"")</f>
        <v/>
      </c>
      <c r="AB219" s="3" t="str">
        <f>IF(AC219&lt;&gt;"",VLOOKUP(AC219,'ESO zone constants'!$E$3:$L$5000,8,FALSE),"")</f>
        <v/>
      </c>
      <c r="AF219" s="3" t="str">
        <f>IF(AG219&lt;&gt;"",VLOOKUP(AG219,'ESO zone constants'!$E$3:$L$5000,8,FALSE),"")</f>
        <v/>
      </c>
      <c r="AJ219" s="40" t="str">
        <f>IF(AK219&lt;&gt;"",VLOOKUP(AK219,'ESO zone constants'!$E$3:$L$1002,6,FALSE),"")</f>
        <v/>
      </c>
      <c r="AN219" s="27" t="str">
        <f>IF(A219&lt;&gt;"",CONCATENATE("[",A219,"] = {wayshrines={")&amp;IF(N219&lt;&gt;"",CONCATENATE(N219,","),"")&amp;IF(O219&lt;&gt;"",CONCATENATE(O219,","),"")&amp;IF(P219&lt;&gt;"",CONCATENATE(P219,","),"")&amp;CONCATENATE("}")&amp;IF(VALUE(Q219)&gt;0,CONCATENATE(", traitsNeeded=",Q219),"")&amp;CONCATENATE(", dlcId=",T219,),"")</f>
        <v>[264] = {wayshrines={-1,-1,-1,}, dlcId=0</v>
      </c>
      <c r="AO219" s="27" t="str">
        <f>IF(A219&lt;&gt;"",IF(R227&lt;&gt;"",CONCATENATE(", zoneIds={",R227),"")&amp;IF(X219&lt;&gt;"",CONCATENATE(",",X219),"")&amp;IF(AJ219&lt;&gt;"",CONCATENATE(",",AJ219),"")&amp;IF(R227&lt;&gt;"",CONCATENATE("}",""),"")&amp;IF(OR(L219="true",L219="false",L219&lt;&gt;""), CONCATENATE(", veteran=", L219), ""),"")</f>
        <v>, zoneIds={176}, veteran={EQUIP_TYPE_HEAD=true, EQUIP_TYPE_SHOULDERS=false}</v>
      </c>
      <c r="AP219" s="27" t="str">
        <f>IF(A219&lt;&gt;"",IF(J219="Trial",", isTrial=true",IF(J219="Arena",", isArena=true", IF(J219="Monster",", isMonster=true",""))) &amp; IF(M219="true", CONCATENATE(", multiTrialSet=true"), ""),"")</f>
        <v>, isMonster=true</v>
      </c>
      <c r="AQ219" s="27" t="str">
        <f>IF(C219&lt;&gt;"",CONCATENATE(" --",C219," / ",B219),"")</f>
        <v xml:space="preserve"> --Giant Spider / Riesenspinne</v>
      </c>
      <c r="AR219" s="27" t="str">
        <f>IF(A219&lt;&gt;"",IF(VALUE(Q219)&gt;0,CONCATENATE("[",A219,"] = true,        --",C219, " / ", B219), ""),"")</f>
        <v/>
      </c>
    </row>
    <row r="220" spans="1:44" hidden="1" x14ac:dyDescent="0.25">
      <c r="A220" s="5">
        <v>265</v>
      </c>
      <c r="B220" t="s">
        <v>2009</v>
      </c>
      <c r="C220" t="s">
        <v>22</v>
      </c>
      <c r="D220" t="s">
        <v>2010</v>
      </c>
      <c r="G220" s="3">
        <f>A220</f>
        <v>265</v>
      </c>
      <c r="J220" t="s">
        <v>2552</v>
      </c>
      <c r="K220">
        <v>2</v>
      </c>
      <c r="L220" t="s">
        <v>2463</v>
      </c>
      <c r="M220" t="s">
        <v>101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constants'!$E$2:$L$5000,8,FALSE),"")</f>
        <v>380</v>
      </c>
      <c r="S220" t="s">
        <v>142</v>
      </c>
      <c r="T220" s="24">
        <v>0</v>
      </c>
      <c r="U220" s="3" t="str">
        <f>VLOOKUP(T220,'LibSets constants'!$A$2:$B$16,2,FALSE)</f>
        <v>Included in base game</v>
      </c>
      <c r="V220" t="s">
        <v>2565</v>
      </c>
      <c r="X220" s="3" t="str">
        <f>IF(Y220&lt;&gt;"",VLOOKUP(Y220,'ESO zone constants'!$E$3:$L$5000,8,FALSE),"")</f>
        <v/>
      </c>
      <c r="AB220" s="3" t="str">
        <f>IF(AC220&lt;&gt;"",VLOOKUP(AC220,'ESO zone constants'!$E$3:$L$5000,8,FALSE),"")</f>
        <v/>
      </c>
      <c r="AF220" s="3" t="str">
        <f>IF(AG220&lt;&gt;"",VLOOKUP(AG220,'ESO zone constants'!$E$3:$L$5000,8,FALSE),"")</f>
        <v/>
      </c>
      <c r="AJ220" s="28" t="str">
        <f>IF(AK220&lt;&gt;"",VLOOKUP(AK220,'ESO zone constants'!$E$3:$L$1002,6,FALSE),"")</f>
        <v/>
      </c>
      <c r="AN220" s="27" t="str">
        <f>IF(A220&lt;&gt;"",CONCATENATE("[",A220,"] = {wayshrines={")&amp;IF(N220&lt;&gt;"",CONCATENATE(N220,","),"")&amp;IF(O220&lt;&gt;"",CONCATENATE(O220,","),"")&amp;IF(P220&lt;&gt;"",CONCATENATE(P220,","),"")&amp;CONCATENATE("}")&amp;IF(VALUE(Q220)&gt;0,CONCATENATE(", traitsNeeded=",Q220),"")&amp;CONCATENATE(", dlcId=",T220,),"")</f>
        <v>[265] = {wayshrines={-1,-1,-1,}, dlcId=0</v>
      </c>
      <c r="AO220" s="27" t="str">
        <f>IF(A220&lt;&gt;"",IF(R220&lt;&gt;"",CONCATENATE(", zoneIds={",R220),"")&amp;IF(X220&lt;&gt;"",CONCATENATE(",",X220),"")&amp;IF(AJ220&lt;&gt;"",CONCATENATE(",",AJ220),"")&amp;IF(R220&lt;&gt;"",CONCATENATE("}",""),"")&amp;IF(OR(L220="true",L220="false",L220&lt;&gt;""), CONCATENATE(", veteran=", L220), ""),"")</f>
        <v>, zoneIds={380}, veteran={EQUIP_TYPE_HEAD=true, EQUIP_TYPE_SHOULDERS=false}</v>
      </c>
      <c r="AP220" s="27" t="str">
        <f>IF(A220&lt;&gt;"",IF(J220="Trial",", isTrial=true",IF(J220="Arena",", isArena=true", IF(J220="Monster",", isMonster=true",""))) &amp; IF(M220="true", CONCATENATE(", multiTrialSet=true"), ""),"")</f>
        <v>, isMonster=true</v>
      </c>
      <c r="AQ220" s="27" t="str">
        <f>IF(C220&lt;&gt;"",CONCATENATE(" --",C220," / ",B220),"")</f>
        <v xml:space="preserve"> --Shadowrend / Schattenriss</v>
      </c>
      <c r="AR220" s="27" t="str">
        <f>IF(A220&lt;&gt;"",IF(VALUE(Q220)&gt;0,CONCATENATE("[",A220,"] = true,        --",C220, " / ", B220), ""),"")</f>
        <v/>
      </c>
    </row>
    <row r="221" spans="1:44" hidden="1" x14ac:dyDescent="0.25">
      <c r="A221" s="5">
        <v>266</v>
      </c>
      <c r="B221" t="s">
        <v>10</v>
      </c>
      <c r="C221" t="s">
        <v>10</v>
      </c>
      <c r="D221" t="s">
        <v>10</v>
      </c>
      <c r="G221" s="3">
        <f>A221</f>
        <v>266</v>
      </c>
      <c r="J221" t="s">
        <v>2552</v>
      </c>
      <c r="K221">
        <v>2</v>
      </c>
      <c r="L221" t="s">
        <v>2463</v>
      </c>
      <c r="M221" t="s">
        <v>101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constants'!$E$2:$L$5000,8,FALSE),"")</f>
        <v>283</v>
      </c>
      <c r="S221" t="s">
        <v>51</v>
      </c>
      <c r="T221" s="24">
        <v>0</v>
      </c>
      <c r="U221" s="3" t="str">
        <f>VLOOKUP(T221,'LibSets constants'!$A$2:$B$16,2,FALSE)</f>
        <v>Included in base game</v>
      </c>
      <c r="V221" t="s">
        <v>2563</v>
      </c>
      <c r="X221" s="3" t="str">
        <f>IF(Y221&lt;&gt;"",VLOOKUP(Y221,'ESO zone constants'!$E$3:$L$5000,8,FALSE),"")</f>
        <v/>
      </c>
      <c r="AB221" s="3" t="str">
        <f>IF(AC221&lt;&gt;"",VLOOKUP(AC221,'ESO zone constants'!$E$3:$L$5000,8,FALSE),"")</f>
        <v/>
      </c>
      <c r="AF221" s="3" t="str">
        <f>IF(AG221&lt;&gt;"",VLOOKUP(AG221,'ESO zone constants'!$E$3:$L$5000,8,FALSE),"")</f>
        <v/>
      </c>
      <c r="AJ221" s="28" t="str">
        <f>IF(AK221&lt;&gt;"",VLOOKUP(AK221,'ESO zone constants'!$E$3:$L$1002,6,FALSE),"")</f>
        <v/>
      </c>
      <c r="AN221" s="27" t="str">
        <f>IF(A221&lt;&gt;"",CONCATENATE("[",A221,"] = {wayshrines={")&amp;IF(N221&lt;&gt;"",CONCATENATE(N221,","),"")&amp;IF(O221&lt;&gt;"",CONCATENATE(O221,","),"")&amp;IF(P221&lt;&gt;"",CONCATENATE(P221,","),"")&amp;CONCATENATE("}")&amp;IF(VALUE(Q221)&gt;0,CONCATENATE(", traitsNeeded=",Q221),"")&amp;CONCATENATE(", dlcId=",T221,),"")</f>
        <v>[266] = {wayshrines={-1,-1,-1,}, dlcId=0</v>
      </c>
      <c r="AO221" s="27" t="str">
        <f>IF(A221&lt;&gt;"",IF(R221&lt;&gt;"",CONCATENATE(", zoneIds={",R221),"")&amp;IF(X221&lt;&gt;"",CONCATENATE(",",X221),"")&amp;IF(AJ221&lt;&gt;"",CONCATENATE(",",AJ221),"")&amp;IF(R221&lt;&gt;"",CONCATENATE("}",""),"")&amp;IF(OR(L221="true",L221="false",L221&lt;&gt;""), CONCATENATE(", veteran=", L221), ""),"")</f>
        <v>, zoneIds={283}, veteran={EQUIP_TYPE_HEAD=true, EQUIP_TYPE_SHOULDERS=false}</v>
      </c>
      <c r="AP221" s="27" t="str">
        <f>IF(A221&lt;&gt;"",IF(J221="Trial",", isTrial=true",IF(J221="Arena",", isArena=true", IF(J221="Monster",", isMonster=true",""))) &amp; IF(M221="true", CONCATENATE(", multiTrialSet=true"), ""),"")</f>
        <v>, isMonster=true</v>
      </c>
      <c r="AQ221" s="27" t="str">
        <f>IF(C221&lt;&gt;"",CONCATENATE(" --",C221," / ",B221),"")</f>
        <v xml:space="preserve"> --Kra'gh / Kra'gh</v>
      </c>
      <c r="AR221" s="27" t="str">
        <f>IF(A221&lt;&gt;"",IF(VALUE(Q221)&gt;0,CONCATENATE("[",A221,"] = true,        --",C221, " / ", B221), ""),"")</f>
        <v/>
      </c>
    </row>
    <row r="222" spans="1:44" hidden="1" x14ac:dyDescent="0.25">
      <c r="A222" s="5">
        <v>267</v>
      </c>
      <c r="B222" t="s">
        <v>2011</v>
      </c>
      <c r="C222" t="s">
        <v>27</v>
      </c>
      <c r="D222" t="s">
        <v>2012</v>
      </c>
      <c r="G222" s="3">
        <f>A222</f>
        <v>267</v>
      </c>
      <c r="J222" t="s">
        <v>2552</v>
      </c>
      <c r="K222">
        <v>2</v>
      </c>
      <c r="L222" t="s">
        <v>2463</v>
      </c>
      <c r="M222" t="s">
        <v>101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constants'!$E$2:$L$5000,8,FALSE),"")</f>
        <v>144</v>
      </c>
      <c r="S222" t="s">
        <v>66</v>
      </c>
      <c r="T222" s="24">
        <v>0</v>
      </c>
      <c r="U222" s="3" t="str">
        <f>VLOOKUP(T222,'LibSets constants'!$A$2:$B$16,2,FALSE)</f>
        <v>Included in base game</v>
      </c>
      <c r="V222" t="s">
        <v>2577</v>
      </c>
      <c r="X222" s="3" t="str">
        <f>IF(Y222&lt;&gt;"",VLOOKUP(Y222,'ESO zone constants'!$E$3:$L$5000,8,FALSE),"")</f>
        <v/>
      </c>
      <c r="AB222" s="3" t="str">
        <f>IF(AC222&lt;&gt;"",VLOOKUP(AC222,'ESO zone constants'!$E$3:$L$5000,8,FALSE),"")</f>
        <v/>
      </c>
      <c r="AF222" s="3" t="str">
        <f>IF(AG222&lt;&gt;"",VLOOKUP(AG222,'ESO zone constants'!$E$3:$L$5000,8,FALSE),"")</f>
        <v/>
      </c>
      <c r="AJ222" s="28" t="str">
        <f>IF(AK222&lt;&gt;"",VLOOKUP(AK222,'ESO zone constants'!$E$3:$L$1002,6,FALSE),"")</f>
        <v/>
      </c>
      <c r="AN222" s="27" t="str">
        <f>IF(A222&lt;&gt;"",CONCATENATE("[",A222,"] = {wayshrines={")&amp;IF(N222&lt;&gt;"",CONCATENATE(N222,","),"")&amp;IF(O222&lt;&gt;"",CONCATENATE(O222,","),"")&amp;IF(P222&lt;&gt;"",CONCATENATE(P222,","),"")&amp;CONCATENATE("}")&amp;IF(VALUE(Q222)&gt;0,CONCATENATE(", traitsNeeded=",Q222),"")&amp;CONCATENATE(", dlcId=",T222,),"")</f>
        <v>[267] = {wayshrines={-1,-1,-1,}, dlcId=0</v>
      </c>
      <c r="AO222" s="27" t="str">
        <f>IF(A222&lt;&gt;"",IF(R222&lt;&gt;"",CONCATENATE(", zoneIds={",R222),"")&amp;IF(X222&lt;&gt;"",CONCATENATE(",",X222),"")&amp;IF(AJ222&lt;&gt;"",CONCATENATE(",",AJ222),"")&amp;IF(R222&lt;&gt;"",CONCATENATE("}",""),"")&amp;IF(OR(L222="true",L222="false",L222&lt;&gt;""), CONCATENATE(", veteran=", L222), ""),"")</f>
        <v>, zoneIds={144}, veteran={EQUIP_TYPE_HEAD=true, EQUIP_TYPE_SHOULDERS=false}</v>
      </c>
      <c r="AP222" s="27" t="str">
        <f>IF(A222&lt;&gt;"",IF(J222="Trial",", isTrial=true",IF(J222="Arena",", isArena=true", IF(J222="Monster",", isMonster=true",""))) &amp; IF(M222="true", CONCATENATE(", multiTrialSet=true"), ""),"")</f>
        <v>, isMonster=true</v>
      </c>
      <c r="AQ222" s="27" t="str">
        <f>IF(C222&lt;&gt;"",CONCATENATE(" --",C222," / ",B222),"")</f>
        <v xml:space="preserve"> --Swarm Mother / Schwarmmutter</v>
      </c>
      <c r="AR222" s="27" t="str">
        <f>IF(A222&lt;&gt;"",IF(VALUE(Q222)&gt;0,CONCATENATE("[",A222,"] = true,        --",C222, " / ", B222), ""),"")</f>
        <v/>
      </c>
    </row>
    <row r="223" spans="1:44" hidden="1" x14ac:dyDescent="0.25">
      <c r="A223" s="5">
        <v>268</v>
      </c>
      <c r="B223" t="s">
        <v>2013</v>
      </c>
      <c r="C223" t="s">
        <v>21</v>
      </c>
      <c r="D223" t="s">
        <v>2014</v>
      </c>
      <c r="G223" s="3">
        <f>A223</f>
        <v>268</v>
      </c>
      <c r="J223" t="s">
        <v>2552</v>
      </c>
      <c r="K223">
        <v>2</v>
      </c>
      <c r="L223" t="s">
        <v>2463</v>
      </c>
      <c r="M223" t="s">
        <v>101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constants'!$E$2:$L$5000,8,FALSE),"")</f>
        <v>63</v>
      </c>
      <c r="S223" t="s">
        <v>61</v>
      </c>
      <c r="T223" s="24">
        <v>0</v>
      </c>
      <c r="U223" s="3" t="str">
        <f>VLOOKUP(T223,'LibSets constants'!$A$2:$B$16,2,FALSE)</f>
        <v>Included in base game</v>
      </c>
      <c r="V223" t="s">
        <v>21</v>
      </c>
      <c r="X223" s="3" t="str">
        <f>IF(Y223&lt;&gt;"",VLOOKUP(Y223,'ESO zone constants'!$E$3:$L$5000,8,FALSE),"")</f>
        <v/>
      </c>
      <c r="AB223" s="3" t="str">
        <f>IF(AC223&lt;&gt;"",VLOOKUP(AC223,'ESO zone constants'!$E$3:$L$5000,8,FALSE),"")</f>
        <v/>
      </c>
      <c r="AF223" s="3" t="str">
        <f>IF(AG223&lt;&gt;"",VLOOKUP(AG223,'ESO zone constants'!$E$3:$L$5000,8,FALSE),"")</f>
        <v/>
      </c>
      <c r="AJ223" s="28" t="str">
        <f>IF(AK223&lt;&gt;"",VLOOKUP(AK223,'ESO zone constants'!$E$3:$L$1002,6,FALSE),"")</f>
        <v/>
      </c>
      <c r="AN223" s="27" t="str">
        <f>IF(A223&lt;&gt;"",CONCATENATE("[",A223,"] = {wayshrines={")&amp;IF(N223&lt;&gt;"",CONCATENATE(N223,","),"")&amp;IF(O223&lt;&gt;"",CONCATENATE(O223,","),"")&amp;IF(P223&lt;&gt;"",CONCATENATE(P223,","),"")&amp;CONCATENATE("}")&amp;IF(VALUE(Q223)&gt;0,CONCATENATE(", traitsNeeded=",Q223),"")&amp;CONCATENATE(", dlcId=",T223,),"")</f>
        <v>[268] = {wayshrines={-1,-1,-1,}, dlcId=0</v>
      </c>
      <c r="AO223" s="27" t="str">
        <f>IF(A223&lt;&gt;"",IF(R223&lt;&gt;"",CONCATENATE(", zoneIds={",R223),"")&amp;IF(X223&lt;&gt;"",CONCATENATE(",",X223),"")&amp;IF(AJ223&lt;&gt;"",CONCATENATE(",",AJ223),"")&amp;IF(R223&lt;&gt;"",CONCATENATE("}",""),"")&amp;IF(OR(L223="true",L223="false",L223&lt;&gt;""), CONCATENATE(", veteran=", L223), ""),"")</f>
        <v>, zoneIds={63}, veteran={EQUIP_TYPE_HEAD=true, EQUIP_TYPE_SHOULDERS=false}</v>
      </c>
      <c r="AP223" s="27" t="str">
        <f>IF(A223&lt;&gt;"",IF(J223="Trial",", isTrial=true",IF(J223="Arena",", isArena=true", IF(J223="Monster",", isMonster=true",""))) &amp; IF(M223="true", CONCATENATE(", multiTrialSet=true"), ""),"")</f>
        <v>, isMonster=true</v>
      </c>
      <c r="AQ223" s="27" t="str">
        <f>IF(C223&lt;&gt;"",CONCATENATE(" --",C223," / ",B223),"")</f>
        <v xml:space="preserve"> --Sentinel of Rkugamz / Wachposten von Rkugamz</v>
      </c>
      <c r="AR223" s="27" t="str">
        <f>IF(A223&lt;&gt;"",IF(VALUE(Q223)&gt;0,CONCATENATE("[",A223,"] = true,        --",C223, " / ", B223), ""),"")</f>
        <v/>
      </c>
    </row>
    <row r="224" spans="1:44" hidden="1" x14ac:dyDescent="0.25">
      <c r="A224" s="5">
        <v>269</v>
      </c>
      <c r="B224" t="s">
        <v>2015</v>
      </c>
      <c r="C224" t="s">
        <v>2</v>
      </c>
      <c r="D224" t="s">
        <v>2016</v>
      </c>
      <c r="G224" s="3">
        <f>A224</f>
        <v>269</v>
      </c>
      <c r="J224" t="s">
        <v>2552</v>
      </c>
      <c r="K224">
        <v>2</v>
      </c>
      <c r="L224" t="s">
        <v>2463</v>
      </c>
      <c r="M224" t="s">
        <v>101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constants'!$E$2:$L$5000,8,FALSE),"")</f>
        <v>126</v>
      </c>
      <c r="S224" t="s">
        <v>43</v>
      </c>
      <c r="T224" s="24">
        <v>0</v>
      </c>
      <c r="U224" s="3" t="str">
        <f>VLOOKUP(T224,'LibSets constants'!$A$2:$B$16,2,FALSE)</f>
        <v>Included in base game</v>
      </c>
      <c r="V224" t="s">
        <v>2555</v>
      </c>
      <c r="X224" s="3" t="str">
        <f>IF(Y224&lt;&gt;"",VLOOKUP(Y224,'ESO zone constants'!$E$3:$L$5000,8,FALSE),"")</f>
        <v/>
      </c>
      <c r="AB224" s="3" t="str">
        <f>IF(AC224&lt;&gt;"",VLOOKUP(AC224,'ESO zone constants'!$E$3:$L$5000,8,FALSE),"")</f>
        <v/>
      </c>
      <c r="AF224" s="3" t="str">
        <f>IF(AG224&lt;&gt;"",VLOOKUP(AG224,'ESO zone constants'!$E$3:$L$5000,8,FALSE),"")</f>
        <v/>
      </c>
      <c r="AJ224" s="28" t="str">
        <f>IF(AK224&lt;&gt;"",VLOOKUP(AK224,'ESO zone constants'!$E$3:$L$1002,6,FALSE),"")</f>
        <v/>
      </c>
      <c r="AN224" s="27" t="str">
        <f>IF(A224&lt;&gt;"",CONCATENATE("[",A224,"] = {wayshrines={")&amp;IF(N224&lt;&gt;"",CONCATENATE(N224,","),"")&amp;IF(O224&lt;&gt;"",CONCATENATE(O224,","),"")&amp;IF(P224&lt;&gt;"",CONCATENATE(P224,","),"")&amp;CONCATENATE("}")&amp;IF(VALUE(Q224)&gt;0,CONCATENATE(", traitsNeeded=",Q224),"")&amp;CONCATENATE(", dlcId=",T224,),"")</f>
        <v>[269] = {wayshrines={-1,-1,-1,}, dlcId=0</v>
      </c>
      <c r="AO224" s="27" t="str">
        <f>IF(A224&lt;&gt;"",IF(R224&lt;&gt;"",CONCATENATE(", zoneIds={",R224),"")&amp;IF(X224&lt;&gt;"",CONCATENATE(",",X224),"")&amp;IF(AJ224&lt;&gt;"",CONCATENATE(",",AJ224),"")&amp;IF(R224&lt;&gt;"",CONCATENATE("}",""),"")&amp;IF(OR(L224="true",L224="false",L224&lt;&gt;""), CONCATENATE(", veteran=", L224), ""),"")</f>
        <v>, zoneIds={126}, veteran={EQUIP_TYPE_HEAD=true, EQUIP_TYPE_SHOULDERS=false}</v>
      </c>
      <c r="AP224" s="27" t="str">
        <f>IF(A224&lt;&gt;"",IF(J224="Trial",", isTrial=true",IF(J224="Arena",", isArena=true", IF(J224="Monster",", isMonster=true",""))) &amp; IF(M224="true", CONCATENATE(", multiTrialSet=true"), ""),"")</f>
        <v>, isMonster=true</v>
      </c>
      <c r="AQ224" s="27" t="str">
        <f>IF(C224&lt;&gt;"",CONCATENATE(" --",C224," / ",B224),"")</f>
        <v xml:space="preserve"> --Chokethorn / Würgedorn</v>
      </c>
      <c r="AR224" s="27" t="str">
        <f>IF(A224&lt;&gt;"",IF(VALUE(Q224)&gt;0,CONCATENATE("[",A224,"] = true,        --",C224, " / ", B224), ""),"")</f>
        <v/>
      </c>
    </row>
    <row r="225" spans="1:44" hidden="1" x14ac:dyDescent="0.25">
      <c r="A225" s="5">
        <v>270</v>
      </c>
      <c r="B225" t="s">
        <v>2017</v>
      </c>
      <c r="C225" t="s">
        <v>23</v>
      </c>
      <c r="D225" t="s">
        <v>2018</v>
      </c>
      <c r="G225" s="3">
        <f>A225</f>
        <v>270</v>
      </c>
      <c r="J225" t="s">
        <v>2552</v>
      </c>
      <c r="K225">
        <v>2</v>
      </c>
      <c r="L225" t="s">
        <v>2463</v>
      </c>
      <c r="M225" t="s">
        <v>101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constants'!$E$2:$L$5000,8,FALSE),"")</f>
        <v>146</v>
      </c>
      <c r="S225" t="s">
        <v>62</v>
      </c>
      <c r="T225" s="24">
        <v>0</v>
      </c>
      <c r="U225" s="3" t="str">
        <f>VLOOKUP(T225,'LibSets constants'!$A$2:$B$16,2,FALSE)</f>
        <v>Included in base game</v>
      </c>
      <c r="V225" t="s">
        <v>2571</v>
      </c>
      <c r="X225" s="3" t="str">
        <f>IF(Y225&lt;&gt;"",VLOOKUP(Y225,'ESO zone constants'!$E$3:$L$5000,8,FALSE),"")</f>
        <v/>
      </c>
      <c r="AB225" s="3" t="str">
        <f>IF(AC225&lt;&gt;"",VLOOKUP(AC225,'ESO zone constants'!$E$3:$L$5000,8,FALSE),"")</f>
        <v/>
      </c>
      <c r="AF225" s="3" t="str">
        <f>IF(AG225&lt;&gt;"",VLOOKUP(AG225,'ESO zone constants'!$E$3:$L$5000,8,FALSE),"")</f>
        <v/>
      </c>
      <c r="AJ225" s="28" t="str">
        <f>IF(AK225&lt;&gt;"",VLOOKUP(AK225,'ESO zone constants'!$E$3:$L$1002,6,FALSE),"")</f>
        <v/>
      </c>
      <c r="AN225" s="27" t="str">
        <f>IF(A225&lt;&gt;"",CONCATENATE("[",A225,"] = {wayshrines={")&amp;IF(N225&lt;&gt;"",CONCATENATE(N225,","),"")&amp;IF(O225&lt;&gt;"",CONCATENATE(O225,","),"")&amp;IF(P225&lt;&gt;"",CONCATENATE(P225,","),"")&amp;CONCATENATE("}")&amp;IF(VALUE(Q225)&gt;0,CONCATENATE(", traitsNeeded=",Q225),"")&amp;CONCATENATE(", dlcId=",T225,),"")</f>
        <v>[270] = {wayshrines={-1,-1,-1,}, dlcId=0</v>
      </c>
      <c r="AO225" s="27" t="str">
        <f>IF(A225&lt;&gt;"",IF(R225&lt;&gt;"",CONCATENATE(", zoneIds={",R225),"")&amp;IF(X225&lt;&gt;"",CONCATENATE(",",X225),"")&amp;IF(AJ225&lt;&gt;"",CONCATENATE(",",AJ225),"")&amp;IF(R225&lt;&gt;"",CONCATENATE("}",""),"")&amp;IF(OR(L225="true",L225="false",L225&lt;&gt;""), CONCATENATE(", veteran=", L225), ""),"")</f>
        <v>, zoneIds={146}, veteran={EQUIP_TYPE_HEAD=true, EQUIP_TYPE_SHOULDERS=false}</v>
      </c>
      <c r="AP225" s="27" t="str">
        <f>IF(A225&lt;&gt;"",IF(J225="Trial",", isTrial=true",IF(J225="Arena",", isArena=true", IF(J225="Monster",", isMonster=true",""))) &amp; IF(M225="true", CONCATENATE(", multiTrialSet=true"), ""),"")</f>
        <v>, isMonster=true</v>
      </c>
      <c r="AQ225" s="27" t="str">
        <f>IF(C225&lt;&gt;"",CONCATENATE(" --",C225," / ",B225),"")</f>
        <v xml:space="preserve"> --Slimecraw / Schleimkropf</v>
      </c>
      <c r="AR225" s="27" t="str">
        <f>IF(A225&lt;&gt;"",IF(VALUE(Q225)&gt;0,CONCATENATE("[",A225,"] = true,        --",C225, " / ", B225), ""),"")</f>
        <v/>
      </c>
    </row>
    <row r="226" spans="1:44" hidden="1" x14ac:dyDescent="0.25">
      <c r="A226" s="5">
        <v>271</v>
      </c>
      <c r="B226" t="s">
        <v>20</v>
      </c>
      <c r="C226" t="s">
        <v>20</v>
      </c>
      <c r="D226" t="s">
        <v>20</v>
      </c>
      <c r="G226" s="3">
        <f>A226</f>
        <v>271</v>
      </c>
      <c r="J226" t="s">
        <v>2552</v>
      </c>
      <c r="K226">
        <v>1</v>
      </c>
      <c r="L226" t="s">
        <v>2463</v>
      </c>
      <c r="M226" t="s">
        <v>101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constants'!$E$2:$L$5000,8,FALSE),"")</f>
        <v>148</v>
      </c>
      <c r="S226" t="s">
        <v>60</v>
      </c>
      <c r="T226" s="24">
        <v>0</v>
      </c>
      <c r="U226" s="3" t="str">
        <f>VLOOKUP(T226,'LibSets constants'!$A$2:$B$16,2,FALSE)</f>
        <v>Included in base game</v>
      </c>
      <c r="V226" t="s">
        <v>2573</v>
      </c>
      <c r="X226" s="3" t="str">
        <f>IF(Y226&lt;&gt;"",VLOOKUP(Y226,'ESO zone constants'!$E$3:$L$5000,8,FALSE),"")</f>
        <v/>
      </c>
      <c r="AB226" s="3" t="str">
        <f>IF(AC226&lt;&gt;"",VLOOKUP(AC226,'ESO zone constants'!$E$3:$L$5000,8,FALSE),"")</f>
        <v/>
      </c>
      <c r="AF226" s="3" t="str">
        <f>IF(AG226&lt;&gt;"",VLOOKUP(AG226,'ESO zone constants'!$E$3:$L$5000,8,FALSE),"")</f>
        <v/>
      </c>
      <c r="AJ226" s="28" t="str">
        <f>IF(AK226&lt;&gt;"",VLOOKUP(AK226,'ESO zone constants'!$E$3:$L$1002,6,FALSE),"")</f>
        <v/>
      </c>
      <c r="AN226" s="27" t="str">
        <f>IF(A226&lt;&gt;"",CONCATENATE("[",A226,"] = {wayshrines={")&amp;IF(N226&lt;&gt;"",CONCATENATE(N226,","),"")&amp;IF(O226&lt;&gt;"",CONCATENATE(O226,","),"")&amp;IF(P226&lt;&gt;"",CONCATENATE(P226,","),"")&amp;CONCATENATE("}")&amp;IF(VALUE(Q226)&gt;0,CONCATENATE(", traitsNeeded=",Q226),"")&amp;CONCATENATE(", dlcId=",T226,),"")</f>
        <v>[271] = {wayshrines={-1,-1,-1,}, dlcId=0</v>
      </c>
      <c r="AO226" s="27" t="str">
        <f>IF(A226&lt;&gt;"",IF(R226&lt;&gt;"",CONCATENATE(", zoneIds={",R226),"")&amp;IF(X226&lt;&gt;"",CONCATENATE(",",X226),"")&amp;IF(AJ226&lt;&gt;"",CONCATENATE(",",AJ226),"")&amp;IF(R226&lt;&gt;"",CONCATENATE("}",""),"")&amp;IF(OR(L226="true",L226="false",L226&lt;&gt;""), CONCATENATE(", veteran=", L226), ""),"")</f>
        <v>, zoneIds={148}, veteran={EQUIP_TYPE_HEAD=true, EQUIP_TYPE_SHOULDERS=false}</v>
      </c>
      <c r="AP226" s="27" t="str">
        <f>IF(A226&lt;&gt;"",IF(J226="Trial",", isTrial=true",IF(J226="Arena",", isArena=true", IF(J226="Monster",", isMonster=true",""))) &amp; IF(M226="true", CONCATENATE(", multiTrialSet=true"), ""),"")</f>
        <v>, isMonster=true</v>
      </c>
      <c r="AQ226" s="27" t="str">
        <f>IF(C226&lt;&gt;"",CONCATENATE(" --",C226," / ",B226),"")</f>
        <v xml:space="preserve"> --Sellistrix / Sellistrix</v>
      </c>
      <c r="AR226" s="27" t="str">
        <f>IF(A226&lt;&gt;"",IF(VALUE(Q226)&gt;0,CONCATENATE("[",A226,"] = true,        --",C226, " / ", B226), ""),"")</f>
        <v/>
      </c>
    </row>
    <row r="227" spans="1:44" hidden="1" x14ac:dyDescent="0.25">
      <c r="A227" s="5">
        <v>272</v>
      </c>
      <c r="B227" t="s">
        <v>2019</v>
      </c>
      <c r="C227" t="s">
        <v>9</v>
      </c>
      <c r="D227" t="s">
        <v>2020</v>
      </c>
      <c r="G227" s="3">
        <f>A227</f>
        <v>272</v>
      </c>
      <c r="J227" t="s">
        <v>2552</v>
      </c>
      <c r="K227">
        <v>1</v>
      </c>
      <c r="L227" t="s">
        <v>2463</v>
      </c>
      <c r="M227" t="s">
        <v>101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constants'!$E$2:$L$5000,8,FALSE),"")</f>
        <v>176</v>
      </c>
      <c r="S227" t="s">
        <v>50</v>
      </c>
      <c r="T227" s="24">
        <v>0</v>
      </c>
      <c r="U227" s="3" t="str">
        <f>VLOOKUP(T227,'LibSets constants'!$A$2:$B$16,2,FALSE)</f>
        <v>Included in base game</v>
      </c>
      <c r="V227" t="s">
        <v>2562</v>
      </c>
      <c r="X227" s="3" t="str">
        <f>IF(Y227&lt;&gt;"",VLOOKUP(Y227,'ESO zone constants'!$E$3:$L$5000,8,FALSE),"")</f>
        <v/>
      </c>
      <c r="AB227" s="3" t="str">
        <f>IF(AC227&lt;&gt;"",VLOOKUP(AC227,'ESO zone constants'!$E$3:$L$5000,8,FALSE),"")</f>
        <v/>
      </c>
      <c r="AF227" s="3" t="str">
        <f>IF(AG227&lt;&gt;"",VLOOKUP(AG227,'ESO zone constants'!$E$3:$L$5000,8,FALSE),"")</f>
        <v/>
      </c>
      <c r="AJ227" s="28" t="str">
        <f>IF(AK227&lt;&gt;"",VLOOKUP(AK227,'ESO zone constants'!$E$3:$L$1002,6,FALSE),"")</f>
        <v/>
      </c>
      <c r="AN227" s="27" t="str">
        <f>IF(A227&lt;&gt;"",CONCATENATE("[",A227,"] = {wayshrines={")&amp;IF(N227&lt;&gt;"",CONCATENATE(N227,","),"")&amp;IF(O227&lt;&gt;"",CONCATENATE(O227,","),"")&amp;IF(P227&lt;&gt;"",CONCATENATE(P227,","),"")&amp;CONCATENATE("}")&amp;IF(VALUE(Q227)&gt;0,CONCATENATE(", traitsNeeded=",Q227),"")&amp;CONCATENATE(", dlcId=",T227,),"")</f>
        <v>[272] = {wayshrines={-1,-1,-1,}, dlcId=0</v>
      </c>
      <c r="AO227" s="27" t="str">
        <f>IF(A227&lt;&gt;"",IF(R227&lt;&gt;"",CONCATENATE(", zoneIds={",R227),"")&amp;IF(X227&lt;&gt;"",CONCATENATE(",",X227),"")&amp;IF(AJ227&lt;&gt;"",CONCATENATE(",",AJ227),"")&amp;IF(R227&lt;&gt;"",CONCATENATE("}",""),"")&amp;IF(OR(L227="true",L227="false",L227&lt;&gt;""), CONCATENATE(", veteran=", L227), ""),"")</f>
        <v>, zoneIds={176}, veteran={EQUIP_TYPE_HEAD=true, EQUIP_TYPE_SHOULDERS=false}</v>
      </c>
      <c r="AP227" s="27" t="str">
        <f>IF(A227&lt;&gt;"",IF(J227="Trial",", isTrial=true",IF(J227="Arena",", isArena=true", IF(J227="Monster",", isMonster=true",""))) &amp; IF(M227="true", CONCATENATE(", multiTrialSet=true"), ""),"")</f>
        <v>, isMonster=true</v>
      </c>
      <c r="AQ227" s="27" t="str">
        <f>IF(C227&lt;&gt;"",CONCATENATE(" --",C227," / ",B227),"")</f>
        <v xml:space="preserve"> --Infernal Guardian / Infernaler Wächter</v>
      </c>
      <c r="AR227" s="27" t="str">
        <f>IF(A227&lt;&gt;"",IF(VALUE(Q227)&gt;0,CONCATENATE("[",A227,"] = true,        --",C227, " / ", B227), ""),"")</f>
        <v/>
      </c>
    </row>
    <row r="228" spans="1:44" hidden="1" x14ac:dyDescent="0.25">
      <c r="A228" s="5">
        <v>273</v>
      </c>
      <c r="B228" t="s">
        <v>8</v>
      </c>
      <c r="C228" t="s">
        <v>8</v>
      </c>
      <c r="D228" t="s">
        <v>8</v>
      </c>
      <c r="G228" s="3">
        <f>A228</f>
        <v>273</v>
      </c>
      <c r="J228" t="s">
        <v>2552</v>
      </c>
      <c r="K228">
        <v>1</v>
      </c>
      <c r="L228" t="s">
        <v>2463</v>
      </c>
      <c r="M228" t="s">
        <v>101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constants'!$E$2:$L$5000,8,FALSE),"")</f>
        <v>130</v>
      </c>
      <c r="S228" t="s">
        <v>49</v>
      </c>
      <c r="T228" s="24">
        <v>0</v>
      </c>
      <c r="U228" s="3" t="str">
        <f>VLOOKUP(T228,'LibSets constants'!$A$2:$B$16,2,FALSE)</f>
        <v>Included in base game</v>
      </c>
      <c r="V228" t="s">
        <v>2561</v>
      </c>
      <c r="X228" s="3" t="str">
        <f>IF(Y228&lt;&gt;"",VLOOKUP(Y228,'ESO zone constants'!$E$3:$L$5000,8,FALSE),"")</f>
        <v/>
      </c>
      <c r="AB228" s="3" t="str">
        <f>IF(AC228&lt;&gt;"",VLOOKUP(AC228,'ESO zone constants'!$E$3:$L$5000,8,FALSE),"")</f>
        <v/>
      </c>
      <c r="AF228" s="3" t="str">
        <f>IF(AG228&lt;&gt;"",VLOOKUP(AG228,'ESO zone constants'!$E$3:$L$5000,8,FALSE),"")</f>
        <v/>
      </c>
      <c r="AJ228" s="28" t="str">
        <f>IF(AK228&lt;&gt;"",VLOOKUP(AK228,'ESO zone constants'!$E$3:$L$1002,6,FALSE),"")</f>
        <v/>
      </c>
      <c r="AN228" s="27" t="str">
        <f>IF(A228&lt;&gt;"",CONCATENATE("[",A228,"] = {wayshrines={")&amp;IF(N228&lt;&gt;"",CONCATENATE(N228,","),"")&amp;IF(O228&lt;&gt;"",CONCATENATE(O228,","),"")&amp;IF(P228&lt;&gt;"",CONCATENATE(P228,","),"")&amp;CONCATENATE("}")&amp;IF(VALUE(Q228)&gt;0,CONCATENATE(", traitsNeeded=",Q228),"")&amp;CONCATENATE(", dlcId=",T228,),"")</f>
        <v>[273] = {wayshrines={-1,-1,-1,}, dlcId=0</v>
      </c>
      <c r="AO228" s="27" t="str">
        <f>IF(A228&lt;&gt;"",IF(R228&lt;&gt;"",CONCATENATE(", zoneIds={",R228),"")&amp;IF(X228&lt;&gt;"",CONCATENATE(",",X228),"")&amp;IF(AJ228&lt;&gt;"",CONCATENATE(",",AJ228),"")&amp;IF(R228&lt;&gt;"",CONCATENATE("}",""),"")&amp;IF(OR(L228="true",L228="false",L228&lt;&gt;""), CONCATENATE(", veteran=", L228), ""),"")</f>
        <v>, zoneIds={130}, veteran={EQUIP_TYPE_HEAD=true, EQUIP_TYPE_SHOULDERS=false}</v>
      </c>
      <c r="AP228" s="27" t="str">
        <f>IF(A228&lt;&gt;"",IF(J228="Trial",", isTrial=true",IF(J228="Arena",", isArena=true", IF(J228="Monster",", isMonster=true",""))) &amp; IF(M228="true", CONCATENATE(", multiTrialSet=true"), ""),"")</f>
        <v>, isMonster=true</v>
      </c>
      <c r="AQ228" s="27" t="str">
        <f>IF(C228&lt;&gt;"",CONCATENATE(" --",C228," / ",B228),"")</f>
        <v xml:space="preserve"> --Ilambris / Ilambris</v>
      </c>
      <c r="AR228" s="27" t="str">
        <f>IF(A228&lt;&gt;"",IF(VALUE(Q228)&gt;0,CONCATENATE("[",A228,"] = true,        --",C228, " / ", B228), ""),"")</f>
        <v/>
      </c>
    </row>
    <row r="229" spans="1:44" hidden="1" x14ac:dyDescent="0.25">
      <c r="A229" s="5">
        <v>274</v>
      </c>
      <c r="B229" t="s">
        <v>2021</v>
      </c>
      <c r="C229" t="s">
        <v>7</v>
      </c>
      <c r="D229" t="s">
        <v>2022</v>
      </c>
      <c r="G229" s="3">
        <f>A229</f>
        <v>274</v>
      </c>
      <c r="J229" t="s">
        <v>2552</v>
      </c>
      <c r="K229">
        <v>1</v>
      </c>
      <c r="L229" t="s">
        <v>2463</v>
      </c>
      <c r="M229" t="s">
        <v>101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constants'!$E$2:$L$5000,8,FALSE),"")</f>
        <v>449</v>
      </c>
      <c r="S229" t="s">
        <v>48</v>
      </c>
      <c r="T229" s="24">
        <v>0</v>
      </c>
      <c r="U229" s="3" t="str">
        <f>VLOOKUP(T229,'LibSets constants'!$A$2:$B$16,2,FALSE)</f>
        <v>Included in base game</v>
      </c>
      <c r="V229" t="s">
        <v>2560</v>
      </c>
      <c r="X229" s="3" t="str">
        <f>IF(Y229&lt;&gt;"",VLOOKUP(Y229,'ESO zone constants'!$E$3:$L$5000,8,FALSE),"")</f>
        <v/>
      </c>
      <c r="AB229" s="3" t="str">
        <f>IF(AC229&lt;&gt;"",VLOOKUP(AC229,'ESO zone constants'!$E$3:$L$5000,8,FALSE),"")</f>
        <v/>
      </c>
      <c r="AF229" s="3" t="str">
        <f>IF(AG229&lt;&gt;"",VLOOKUP(AG229,'ESO zone constants'!$E$3:$L$5000,8,FALSE),"")</f>
        <v/>
      </c>
      <c r="AJ229" s="28" t="str">
        <f>IF(AK229&lt;&gt;"",VLOOKUP(AK229,'ESO zone constants'!$E$3:$L$1002,6,FALSE),"")</f>
        <v/>
      </c>
      <c r="AN229" s="27" t="str">
        <f>IF(A229&lt;&gt;"",CONCATENATE("[",A229,"] = {wayshrines={")&amp;IF(N229&lt;&gt;"",CONCATENATE(N229,","),"")&amp;IF(O229&lt;&gt;"",CONCATENATE(O229,","),"")&amp;IF(P229&lt;&gt;"",CONCATENATE(P229,","),"")&amp;CONCATENATE("}")&amp;IF(VALUE(Q229)&gt;0,CONCATENATE(", traitsNeeded=",Q229),"")&amp;CONCATENATE(", dlcId=",T229,),"")</f>
        <v>[274] = {wayshrines={-1,-1,-1,}, dlcId=0</v>
      </c>
      <c r="AO229" s="27" t="str">
        <f>IF(A229&lt;&gt;"",IF(R229&lt;&gt;"",CONCATENATE(", zoneIds={",R229),"")&amp;IF(X229&lt;&gt;"",CONCATENATE(",",X229),"")&amp;IF(AJ229&lt;&gt;"",CONCATENATE(",",AJ229),"")&amp;IF(R229&lt;&gt;"",CONCATENATE("}",""),"")&amp;IF(OR(L229="true",L229="false",L229&lt;&gt;""), CONCATENATE(", veteran=", L229), ""),"")</f>
        <v>, zoneIds={449}, veteran={EQUIP_TYPE_HEAD=true, EQUIP_TYPE_SHOULDERS=false}</v>
      </c>
      <c r="AP229" s="27" t="str">
        <f>IF(A229&lt;&gt;"",IF(J229="Trial",", isTrial=true",IF(J229="Arena",", isArena=true", IF(J229="Monster",", isMonster=true",""))) &amp; IF(M229="true", CONCATENATE(", multiTrialSet=true"), ""),"")</f>
        <v>, isMonster=true</v>
      </c>
      <c r="AQ229" s="27" t="str">
        <f>IF(C229&lt;&gt;"",CONCATENATE(" --",C229," / ",B229),"")</f>
        <v xml:space="preserve"> --Iceheart / Eisherz</v>
      </c>
      <c r="AR229" s="27" t="str">
        <f>IF(A229&lt;&gt;"",IF(VALUE(Q229)&gt;0,CONCATENATE("[",A229,"] = true,        --",C229, " / ", B229), ""),"")</f>
        <v/>
      </c>
    </row>
    <row r="230" spans="1:44" hidden="1" x14ac:dyDescent="0.25">
      <c r="A230" s="5">
        <v>275</v>
      </c>
      <c r="B230" t="s">
        <v>2023</v>
      </c>
      <c r="C230" t="s">
        <v>26</v>
      </c>
      <c r="D230" t="s">
        <v>2024</v>
      </c>
      <c r="G230" s="3">
        <f>A230</f>
        <v>275</v>
      </c>
      <c r="J230" t="s">
        <v>2552</v>
      </c>
      <c r="K230">
        <v>1</v>
      </c>
      <c r="L230" t="s">
        <v>2463</v>
      </c>
      <c r="M230" t="s">
        <v>101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constants'!$E$2:$L$5000,8,FALSE),"")</f>
        <v>131</v>
      </c>
      <c r="S230" t="s">
        <v>65</v>
      </c>
      <c r="T230" s="24">
        <v>0</v>
      </c>
      <c r="U230" s="3" t="str">
        <f>VLOOKUP(T230,'LibSets constants'!$A$2:$B$16,2,FALSE)</f>
        <v>Included in base game</v>
      </c>
      <c r="V230" t="s">
        <v>2576</v>
      </c>
      <c r="X230" s="3" t="str">
        <f>IF(Y230&lt;&gt;"",VLOOKUP(Y230,'ESO zone constants'!$E$3:$L$5000,8,FALSE),"")</f>
        <v/>
      </c>
      <c r="AB230" s="3" t="str">
        <f>IF(AC230&lt;&gt;"",VLOOKUP(AC230,'ESO zone constants'!$E$3:$L$5000,8,FALSE),"")</f>
        <v/>
      </c>
      <c r="AF230" s="3" t="str">
        <f>IF(AG230&lt;&gt;"",VLOOKUP(AG230,'ESO zone constants'!$E$3:$L$5000,8,FALSE),"")</f>
        <v/>
      </c>
      <c r="AJ230" s="28" t="str">
        <f>IF(AK230&lt;&gt;"",VLOOKUP(AK230,'ESO zone constants'!$E$3:$L$1002,6,FALSE),"")</f>
        <v/>
      </c>
      <c r="AN230" s="27" t="str">
        <f>IF(A230&lt;&gt;"",CONCATENATE("[",A230,"] = {wayshrines={")&amp;IF(N230&lt;&gt;"",CONCATENATE(N230,","),"")&amp;IF(O230&lt;&gt;"",CONCATENATE(O230,","),"")&amp;IF(P230&lt;&gt;"",CONCATENATE(P230,","),"")&amp;CONCATENATE("}")&amp;IF(VALUE(Q230)&gt;0,CONCATENATE(", traitsNeeded=",Q230),"")&amp;CONCATENATE(", dlcId=",T230,),"")</f>
        <v>[275] = {wayshrines={-1,-1,-1,}, dlcId=0</v>
      </c>
      <c r="AO230" s="27" t="str">
        <f>IF(A230&lt;&gt;"",IF(R230&lt;&gt;"",CONCATENATE(", zoneIds={",R230),"")&amp;IF(X230&lt;&gt;"",CONCATENATE(",",X230),"")&amp;IF(AJ230&lt;&gt;"",CONCATENATE(",",AJ230),"")&amp;IF(R230&lt;&gt;"",CONCATENATE("}",""),"")&amp;IF(OR(L230="true",L230="false",L230&lt;&gt;""), CONCATENATE(", veteran=", L230), ""),"")</f>
        <v>, zoneIds={131}, veteran={EQUIP_TYPE_HEAD=true, EQUIP_TYPE_SHOULDERS=false}</v>
      </c>
      <c r="AP230" s="27" t="str">
        <f>IF(A230&lt;&gt;"",IF(J230="Trial",", isTrial=true",IF(J230="Arena",", isArena=true", IF(J230="Monster",", isMonster=true",""))) &amp; IF(M230="true", CONCATENATE(", multiTrialSet=true"), ""),"")</f>
        <v>, isMonster=true</v>
      </c>
      <c r="AQ230" s="27" t="str">
        <f>IF(C230&lt;&gt;"",CONCATENATE(" --",C230," / ",B230),"")</f>
        <v xml:space="preserve"> --Stormfist / Sturmfaust</v>
      </c>
      <c r="AR230" s="27" t="str">
        <f>IF(A230&lt;&gt;"",IF(VALUE(Q230)&gt;0,CONCATENATE("[",A230,"] = true,        --",C230, " / ", B230), ""),"")</f>
        <v/>
      </c>
    </row>
    <row r="231" spans="1:44" hidden="1" x14ac:dyDescent="0.25">
      <c r="A231" s="5">
        <v>276</v>
      </c>
      <c r="B231" t="s">
        <v>2025</v>
      </c>
      <c r="C231" t="s">
        <v>29</v>
      </c>
      <c r="D231" t="s">
        <v>2026</v>
      </c>
      <c r="G231" s="3">
        <f>A231</f>
        <v>276</v>
      </c>
      <c r="J231" t="s">
        <v>2552</v>
      </c>
      <c r="K231">
        <v>1</v>
      </c>
      <c r="L231" t="s">
        <v>2463</v>
      </c>
      <c r="M231" t="s">
        <v>101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constants'!$E$2:$L$5000,8,FALSE),"")</f>
        <v>1009</v>
      </c>
      <c r="S231" t="s">
        <v>69</v>
      </c>
      <c r="T231" s="24">
        <v>0</v>
      </c>
      <c r="U231" s="3" t="str">
        <f>VLOOKUP(T231,'LibSets constants'!$A$2:$B$16,2,FALSE)</f>
        <v>Included in base game</v>
      </c>
      <c r="V231" t="s">
        <v>2581</v>
      </c>
      <c r="X231" s="3" t="str">
        <f>IF(Y231&lt;&gt;"",VLOOKUP(Y231,'ESO zone constants'!$E$3:$L$5000,8,FALSE),"")</f>
        <v/>
      </c>
      <c r="AB231" s="3" t="str">
        <f>IF(AC231&lt;&gt;"",VLOOKUP(AC231,'ESO zone constants'!$E$3:$L$5000,8,FALSE),"")</f>
        <v/>
      </c>
      <c r="AF231" s="3" t="str">
        <f>IF(AG231&lt;&gt;"",VLOOKUP(AG231,'ESO zone constants'!$E$3:$L$5000,8,FALSE),"")</f>
        <v/>
      </c>
      <c r="AJ231" s="28" t="str">
        <f>IF(AK231&lt;&gt;"",VLOOKUP(AK231,'ESO zone constants'!$E$3:$L$1002,6,FALSE),"")</f>
        <v/>
      </c>
      <c r="AN231" s="27" t="str">
        <f>IF(A231&lt;&gt;"",CONCATENATE("[",A231,"] = {wayshrines={")&amp;IF(N231&lt;&gt;"",CONCATENATE(N231,","),"")&amp;IF(O231&lt;&gt;"",CONCATENATE(O231,","),"")&amp;IF(P231&lt;&gt;"",CONCATENATE(P231,","),"")&amp;CONCATENATE("}")&amp;IF(VALUE(Q231)&gt;0,CONCATENATE(", traitsNeeded=",Q231),"")&amp;CONCATENATE(", dlcId=",T231,),"")</f>
        <v>[276] = {wayshrines={-1,-1,-1,}, dlcId=0</v>
      </c>
      <c r="AO231" s="27" t="str">
        <f>IF(A231&lt;&gt;"",IF(R231&lt;&gt;"",CONCATENATE(", zoneIds={",R231),"")&amp;IF(X231&lt;&gt;"",CONCATENATE(",",X231),"")&amp;IF(AJ231&lt;&gt;"",CONCATENATE(",",AJ231),"")&amp;IF(R231&lt;&gt;"",CONCATENATE("}",""),"")&amp;IF(OR(L231="true",L231="false",L231&lt;&gt;""), CONCATENATE(", veteran=", L231), ""),"")</f>
        <v>, zoneIds={1009}, veteran={EQUIP_TYPE_HEAD=true, EQUIP_TYPE_SHOULDERS=false}</v>
      </c>
      <c r="AP231" s="27" t="str">
        <f>IF(A231&lt;&gt;"",IF(J231="Trial",", isTrial=true",IF(J231="Arena",", isArena=true", IF(J231="Monster",", isMonster=true",""))) &amp; IF(M231="true", CONCATENATE(", multiTrialSet=true"), ""),"")</f>
        <v>, isMonster=true</v>
      </c>
      <c r="AQ231" s="27" t="str">
        <f>IF(C231&lt;&gt;"",CONCATENATE(" --",C231," / ",B231),"")</f>
        <v xml:space="preserve"> --Tremorscale / Bebenschuppe</v>
      </c>
      <c r="AR231" s="27" t="str">
        <f>IF(A231&lt;&gt;"",IF(VALUE(Q231)&gt;0,CONCATENATE("[",A231,"] = true,        --",C231, " / ", B231), ""),"")</f>
        <v/>
      </c>
    </row>
    <row r="232" spans="1:44" hidden="1" x14ac:dyDescent="0.25">
      <c r="A232" s="5">
        <v>277</v>
      </c>
      <c r="B232" t="s">
        <v>2027</v>
      </c>
      <c r="C232" t="s">
        <v>17</v>
      </c>
      <c r="D232" t="s">
        <v>2028</v>
      </c>
      <c r="G232" s="3">
        <f>A232</f>
        <v>277</v>
      </c>
      <c r="J232" t="s">
        <v>2552</v>
      </c>
      <c r="K232">
        <v>1</v>
      </c>
      <c r="L232" t="s">
        <v>2463</v>
      </c>
      <c r="M232" t="s">
        <v>101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constants'!$E$2:$L$5000,8,FALSE),"")</f>
        <v>38</v>
      </c>
      <c r="S232" t="s">
        <v>57</v>
      </c>
      <c r="T232" s="24">
        <v>0</v>
      </c>
      <c r="U232" s="3" t="str">
        <f>VLOOKUP(T232,'LibSets constants'!$A$2:$B$16,2,FALSE)</f>
        <v>Included in base game</v>
      </c>
      <c r="V232" t="s">
        <v>2570</v>
      </c>
      <c r="X232" s="3" t="str">
        <f>IF(Y232&lt;&gt;"",VLOOKUP(Y232,'ESO zone constants'!$E$3:$L$5000,8,FALSE),"")</f>
        <v/>
      </c>
      <c r="AB232" s="3" t="str">
        <f>IF(AC232&lt;&gt;"",VLOOKUP(AC232,'ESO zone constants'!$E$3:$L$5000,8,FALSE),"")</f>
        <v/>
      </c>
      <c r="AF232" s="3" t="str">
        <f>IF(AG232&lt;&gt;"",VLOOKUP(AG232,'ESO zone constants'!$E$3:$L$5000,8,FALSE),"")</f>
        <v/>
      </c>
      <c r="AJ232" s="28" t="str">
        <f>IF(AK232&lt;&gt;"",VLOOKUP(AK232,'ESO zone constants'!$E$3:$L$1002,6,FALSE),"")</f>
        <v/>
      </c>
      <c r="AN232" s="27" t="str">
        <f>IF(A232&lt;&gt;"",CONCATENATE("[",A232,"] = {wayshrines={")&amp;IF(N232&lt;&gt;"",CONCATENATE(N232,","),"")&amp;IF(O232&lt;&gt;"",CONCATENATE(O232,","),"")&amp;IF(P232&lt;&gt;"",CONCATENATE(P232,","),"")&amp;CONCATENATE("}")&amp;IF(VALUE(Q232)&gt;0,CONCATENATE(", traitsNeeded=",Q232),"")&amp;CONCATENATE(", dlcId=",T232,),"")</f>
        <v>[277] = {wayshrines={-1,-1,-1,}, dlcId=0</v>
      </c>
      <c r="AO232" s="27" t="str">
        <f>IF(A232&lt;&gt;"",IF(R232&lt;&gt;"",CONCATENATE(", zoneIds={",R232),"")&amp;IF(X232&lt;&gt;"",CONCATENATE(",",X232),"")&amp;IF(AJ232&lt;&gt;"",CONCATENATE(",",AJ232),"")&amp;IF(R232&lt;&gt;"",CONCATENATE("}",""),"")&amp;IF(OR(L232="true",L232="false",L232&lt;&gt;""), CONCATENATE(", veteran=", L232), ""),"")</f>
        <v>, zoneIds={38}, veteran={EQUIP_TYPE_HEAD=true, EQUIP_TYPE_SHOULDERS=false}</v>
      </c>
      <c r="AP232" s="27" t="str">
        <f>IF(A232&lt;&gt;"",IF(J232="Trial",", isTrial=true",IF(J232="Arena",", isArena=true", IF(J232="Monster",", isMonster=true",""))) &amp; IF(M232="true", CONCATENATE(", multiTrialSet=true"), ""),"")</f>
        <v>, isMonster=true</v>
      </c>
      <c r="AQ232" s="27" t="str">
        <f>IF(C232&lt;&gt;"",CONCATENATE(" --",C232," / ",B232),"")</f>
        <v xml:space="preserve"> --Pirate Skeleton / Piratenskelett</v>
      </c>
      <c r="AR232" s="27" t="str">
        <f>IF(A232&lt;&gt;"",IF(VALUE(Q232)&gt;0,CONCATENATE("[",A232,"] = true,        --",C232, " / ", B232), ""),"")</f>
        <v/>
      </c>
    </row>
    <row r="233" spans="1:44" hidden="1" x14ac:dyDescent="0.25">
      <c r="A233" s="5">
        <v>278</v>
      </c>
      <c r="B233" t="s">
        <v>2029</v>
      </c>
      <c r="C233" t="s">
        <v>2031</v>
      </c>
      <c r="D233" t="s">
        <v>2030</v>
      </c>
      <c r="G233" s="3">
        <f>A233</f>
        <v>278</v>
      </c>
      <c r="J233" t="s">
        <v>2552</v>
      </c>
      <c r="K233">
        <v>1</v>
      </c>
      <c r="L233" t="s">
        <v>2463</v>
      </c>
      <c r="M233" t="s">
        <v>101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constants'!$E$2:$L$5000,8,FALSE),"")</f>
        <v>22</v>
      </c>
      <c r="S233" t="s">
        <v>68</v>
      </c>
      <c r="T233" s="24">
        <v>0</v>
      </c>
      <c r="U233" s="3" t="str">
        <f>VLOOKUP(T233,'LibSets constants'!$A$2:$B$16,2,FALSE)</f>
        <v>Included in base game</v>
      </c>
      <c r="V233" s="19" t="s">
        <v>2579</v>
      </c>
      <c r="X233" s="3" t="str">
        <f>IF(Y233&lt;&gt;"",VLOOKUP(Y233,'ESO zone constants'!$E$3:$L$5000,8,FALSE),"")</f>
        <v/>
      </c>
      <c r="AB233" s="3" t="str">
        <f>IF(AC233&lt;&gt;"",VLOOKUP(AC233,'ESO zone constants'!$E$3:$L$5000,8,FALSE),"")</f>
        <v/>
      </c>
      <c r="AF233" s="3" t="str">
        <f>IF(AG233&lt;&gt;"",VLOOKUP(AG233,'ESO zone constants'!$E$3:$L$5000,8,FALSE),"")</f>
        <v/>
      </c>
      <c r="AJ233" s="28" t="str">
        <f>IF(AK233&lt;&gt;"",VLOOKUP(AK233,'ESO zone constants'!$E$3:$L$1002,6,FALSE),"")</f>
        <v/>
      </c>
      <c r="AN233" s="27" t="str">
        <f>IF(A233&lt;&gt;"",CONCATENATE("[",A233,"] = {wayshrines={")&amp;IF(N233&lt;&gt;"",CONCATENATE(N233,","),"")&amp;IF(O233&lt;&gt;"",CONCATENATE(O233,","),"")&amp;IF(P233&lt;&gt;"",CONCATENATE(P233,","),"")&amp;CONCATENATE("}")&amp;IF(VALUE(Q233)&gt;0,CONCATENATE(", traitsNeeded=",Q233),"")&amp;CONCATENATE(", dlcId=",T233,),"")</f>
        <v>[278] = {wayshrines={-1,-1,-1,}, dlcId=0</v>
      </c>
      <c r="AO233" s="27" t="str">
        <f>IF(A233&lt;&gt;"",IF(R233&lt;&gt;"",CONCATENATE(", zoneIds={",R233),"")&amp;IF(X233&lt;&gt;"",CONCATENATE(",",X233),"")&amp;IF(AJ233&lt;&gt;"",CONCATENATE(",",AJ233),"")&amp;IF(R233&lt;&gt;"",CONCATENATE("}",""),"")&amp;IF(OR(L233="true",L233="false",L233&lt;&gt;""), CONCATENATE(", veteran=", L233), ""),"")</f>
        <v>, zoneIds={22}, veteran={EQUIP_TYPE_HEAD=true, EQUIP_TYPE_SHOULDERS=false}</v>
      </c>
      <c r="AP233" s="27" t="str">
        <f>IF(A233&lt;&gt;"",IF(J233="Trial",", isTrial=true",IF(J233="Arena",", isArena=true", IF(J233="Monster",", isMonster=true",""))) &amp; IF(M233="true", CONCATENATE(", multiTrialSet=true"), ""),"")</f>
        <v>, isMonster=true</v>
      </c>
      <c r="AQ233" s="27" t="str">
        <f>IF(C233&lt;&gt;"",CONCATENATE(" --",C233," / ",B233),"")</f>
        <v xml:space="preserve"> --The Troll King / Trollkönig</v>
      </c>
      <c r="AR233" s="27" t="str">
        <f>IF(A233&lt;&gt;"",IF(VALUE(Q233)&gt;0,CONCATENATE("[",A233,"] = true,        --",C233, " / ", B233), ""),"")</f>
        <v/>
      </c>
    </row>
    <row r="234" spans="1:44" hidden="1" x14ac:dyDescent="0.25">
      <c r="A234" s="5">
        <v>279</v>
      </c>
      <c r="B234" t="s">
        <v>19</v>
      </c>
      <c r="C234" t="s">
        <v>19</v>
      </c>
      <c r="D234" t="s">
        <v>2032</v>
      </c>
      <c r="G234" s="3">
        <f>A234</f>
        <v>279</v>
      </c>
      <c r="J234" t="s">
        <v>2552</v>
      </c>
      <c r="K234">
        <v>1</v>
      </c>
      <c r="L234" t="s">
        <v>2463</v>
      </c>
      <c r="M234" t="s">
        <v>101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constants'!$E$2:$L$5000,8,FALSE),"")</f>
        <v>31</v>
      </c>
      <c r="S234" t="s">
        <v>59</v>
      </c>
      <c r="T234" s="24">
        <v>0</v>
      </c>
      <c r="U234" s="3" t="str">
        <f>VLOOKUP(T234,'LibSets constants'!$A$2:$B$16,2,FALSE)</f>
        <v>Included in base game</v>
      </c>
      <c r="V234" t="s">
        <v>2572</v>
      </c>
      <c r="X234" s="3" t="str">
        <f>IF(Y234&lt;&gt;"",VLOOKUP(Y234,'ESO zone constants'!$E$3:$L$5000,8,FALSE),"")</f>
        <v/>
      </c>
      <c r="AB234" s="3" t="str">
        <f>IF(AC234&lt;&gt;"",VLOOKUP(AC234,'ESO zone constants'!$E$3:$L$5000,8,FALSE),"")</f>
        <v/>
      </c>
      <c r="AF234" s="3" t="str">
        <f>IF(AG234&lt;&gt;"",VLOOKUP(AG234,'ESO zone constants'!$E$3:$L$5000,8,FALSE),"")</f>
        <v/>
      </c>
      <c r="AJ234" s="28" t="str">
        <f>IF(AK234&lt;&gt;"",VLOOKUP(AK234,'ESO zone constants'!$E$3:$L$1002,6,FALSE),"")</f>
        <v/>
      </c>
      <c r="AN234" s="27" t="str">
        <f>IF(A234&lt;&gt;"",CONCATENATE("[",A234,"] = {wayshrines={")&amp;IF(N234&lt;&gt;"",CONCATENATE(N234,","),"")&amp;IF(O234&lt;&gt;"",CONCATENATE(O234,","),"")&amp;IF(P234&lt;&gt;"",CONCATENATE(P234,","),"")&amp;CONCATENATE("}")&amp;IF(VALUE(Q234)&gt;0,CONCATENATE(", traitsNeeded=",Q234),"")&amp;CONCATENATE(", dlcId=",T234,),"")</f>
        <v>[279] = {wayshrines={-1,-1,-1,}, dlcId=0</v>
      </c>
      <c r="AO234" s="27" t="str">
        <f>IF(A234&lt;&gt;"",IF(R234&lt;&gt;"",CONCATENATE(", zoneIds={",R234),"")&amp;IF(X234&lt;&gt;"",CONCATENATE(",",X234),"")&amp;IF(AJ234&lt;&gt;"",CONCATENATE(",",AJ234),"")&amp;IF(R234&lt;&gt;"",CONCATENATE("}",""),"")&amp;IF(OR(L234="true",L234="false",L234&lt;&gt;""), CONCATENATE(", veteran=", L234), ""),"")</f>
        <v>, zoneIds={31}, veteran={EQUIP_TYPE_HEAD=true, EQUIP_TYPE_SHOULDERS=false}</v>
      </c>
      <c r="AP234" s="27" t="str">
        <f>IF(A234&lt;&gt;"",IF(J234="Trial",", isTrial=true",IF(J234="Arena",", isArena=true", IF(J234="Monster",", isMonster=true",""))) &amp; IF(M234="true", CONCATENATE(", multiTrialSet=true"), ""),"")</f>
        <v>, isMonster=true</v>
      </c>
      <c r="AQ234" s="27" t="str">
        <f>IF(C234&lt;&gt;"",CONCATENATE(" --",C234," / ",B234),"")</f>
        <v xml:space="preserve"> --Selene / Selene</v>
      </c>
      <c r="AR234" s="27" t="str">
        <f>IF(A234&lt;&gt;"",IF(VALUE(Q234)&gt;0,CONCATENATE("[",A234,"] = true,        --",C234, " / ", B234), ""),"")</f>
        <v/>
      </c>
    </row>
    <row r="235" spans="1:44" hidden="1" x14ac:dyDescent="0.25">
      <c r="A235" s="5">
        <v>280</v>
      </c>
      <c r="B235" t="s">
        <v>6</v>
      </c>
      <c r="C235" t="s">
        <v>6</v>
      </c>
      <c r="D235" t="s">
        <v>6</v>
      </c>
      <c r="G235" s="3">
        <f>A235</f>
        <v>280</v>
      </c>
      <c r="J235" t="s">
        <v>2552</v>
      </c>
      <c r="K235">
        <v>1</v>
      </c>
      <c r="L235" t="s">
        <v>2463</v>
      </c>
      <c r="M235" t="s">
        <v>101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constants'!$E$2:$L$5000,8,FALSE),"")</f>
        <v>11</v>
      </c>
      <c r="S235" t="s">
        <v>47</v>
      </c>
      <c r="T235" s="24">
        <v>0</v>
      </c>
      <c r="U235" s="3" t="str">
        <f>VLOOKUP(T235,'LibSets constants'!$A$2:$B$16,2,FALSE)</f>
        <v>Included in base game</v>
      </c>
      <c r="V235" t="s">
        <v>2559</v>
      </c>
      <c r="X235" s="3" t="str">
        <f>IF(Y235&lt;&gt;"",VLOOKUP(Y235,'ESO zone constants'!$E$3:$L$5000,8,FALSE),"")</f>
        <v/>
      </c>
      <c r="AB235" s="3" t="str">
        <f>IF(AC235&lt;&gt;"",VLOOKUP(AC235,'ESO zone constants'!$E$3:$L$5000,8,FALSE),"")</f>
        <v/>
      </c>
      <c r="AF235" s="3" t="str">
        <f>IF(AG235&lt;&gt;"",VLOOKUP(AG235,'ESO zone constants'!$E$3:$L$5000,8,FALSE),"")</f>
        <v/>
      </c>
      <c r="AJ235" s="28" t="str">
        <f>IF(AK235&lt;&gt;"",VLOOKUP(AK235,'ESO zone constants'!$E$3:$L$1002,6,FALSE),"")</f>
        <v/>
      </c>
      <c r="AN235" s="27" t="str">
        <f>IF(A235&lt;&gt;"",CONCATENATE("[",A235,"] = {wayshrines={")&amp;IF(N235&lt;&gt;"",CONCATENATE(N235,","),"")&amp;IF(O235&lt;&gt;"",CONCATENATE(O235,","),"")&amp;IF(P235&lt;&gt;"",CONCATENATE(P235,","),"")&amp;CONCATENATE("}")&amp;IF(VALUE(Q235)&gt;0,CONCATENATE(", traitsNeeded=",Q235),"")&amp;CONCATENATE(", dlcId=",T235,),"")</f>
        <v>[280] = {wayshrines={-1,-1,-1,}, dlcId=0</v>
      </c>
      <c r="AO235" s="27" t="e">
        <f>IF(A235&lt;&gt;"",IF(#REF!&lt;&gt;"",CONCATENATE(", zoneIds={",#REF!),"")&amp;IF(X235&lt;&gt;"",CONCATENATE(",",X235),"")&amp;IF(AJ235&lt;&gt;"",CONCATENATE(",",AJ235),"")&amp;IF(#REF!&lt;&gt;"",CONCATENATE("}",""),"")&amp;IF(OR(L235="true",L235="false",L235&lt;&gt;""), CONCATENATE(", veteran=", L235), ""),"")</f>
        <v>#REF!</v>
      </c>
      <c r="AP235" s="27" t="str">
        <f>IF(A235&lt;&gt;"",IF(J235="Trial",", isTrial=true",IF(J235="Arena",", isArena=true", IF(J235="Monster",", isMonster=true",""))) &amp; IF(M235="true", CONCATENATE(", multiTrialSet=true"), ""),"")</f>
        <v>, isMonster=true</v>
      </c>
      <c r="AQ235" s="27" t="str">
        <f>IF(C235&lt;&gt;"",CONCATENATE(" --",C235," / ",B235),"")</f>
        <v xml:space="preserve"> --Grothdarr / Grothdarr</v>
      </c>
      <c r="AR235" s="27" t="str">
        <f>IF(A235&lt;&gt;"",IF(VALUE(Q235)&gt;0,CONCATENATE("[",A235,"] = true,        --",C235, " / ", B235), ""),"")</f>
        <v/>
      </c>
    </row>
    <row r="236" spans="1:44" hidden="1" x14ac:dyDescent="0.25">
      <c r="A236" s="13">
        <v>281</v>
      </c>
      <c r="B236" t="s">
        <v>2033</v>
      </c>
      <c r="C236" t="s">
        <v>2035</v>
      </c>
      <c r="D236" t="s">
        <v>2034</v>
      </c>
      <c r="G236" s="3">
        <f>A236</f>
        <v>281</v>
      </c>
      <c r="J236" t="s">
        <v>2536</v>
      </c>
      <c r="L236" t="s">
        <v>101</v>
      </c>
      <c r="M236" t="s">
        <v>101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constants'!$E$2:$L$5000,8,FALSE),"")</f>
        <v>534</v>
      </c>
      <c r="S236" t="s">
        <v>433</v>
      </c>
      <c r="T236" s="24">
        <v>0</v>
      </c>
      <c r="U236" s="3" t="str">
        <f>VLOOKUP(T236,'LibSets constants'!$A$2:$B$16,2,FALSE)</f>
        <v>Included in base game</v>
      </c>
      <c r="X236" s="3">
        <f>IF(Y236&lt;&gt;"",VLOOKUP(Y236,'ESO zone constants'!$E$3:$L$5000,8,FALSE),"")</f>
        <v>537</v>
      </c>
      <c r="Y236" s="4" t="s">
        <v>435</v>
      </c>
      <c r="AB236" s="3" t="str">
        <f>IF(AC236&lt;&gt;"",VLOOKUP(AC236,'ESO zone constants'!$E$3:$L$5000,8,FALSE),"")</f>
        <v/>
      </c>
      <c r="AF236" s="3" t="str">
        <f>IF(AG236&lt;&gt;"",VLOOKUP(AG236,'ESO zone constants'!$E$3:$L$5000,8,FALSE),"")</f>
        <v/>
      </c>
      <c r="AJ236" s="3">
        <f>IF(AK236&lt;&gt;"",VLOOKUP(AK236,'ESO zone constants'!$E$3:$L$5000,8,FALSE),"")</f>
        <v>280</v>
      </c>
      <c r="AK236" s="4" t="s">
        <v>244</v>
      </c>
      <c r="AN236" s="27" t="str">
        <f>IF(A236&lt;&gt;"",CONCATENATE("[",A236,"] = {wayshrines={")&amp;IF(N236&lt;&gt;"",CONCATENATE(N236,","),"")&amp;IF(O236&lt;&gt;"",CONCATENATE(O236,","),"")&amp;IF(P236&lt;&gt;"",CONCATENATE(P236,","),"")&amp;CONCATENATE("}")&amp;IF(VALUE(Q236)&gt;0,CONCATENATE(", traitsNeeded=",Q236),"")&amp;CONCATENATE(", dlcId=",T236,),"")</f>
        <v>[281] = {wayshrines={-1,-1,-1,}, dlcId=0</v>
      </c>
      <c r="AO236" s="27" t="e">
        <f>IF(A236&lt;&gt;"",IF(R236&lt;&gt;"",CONCATENATE(", zoneIds={",R236),"")&amp;IF(X236&lt;&gt;"",CONCATENATE(",",X236),"")&amp;IF(#REF!&lt;&gt;"",CONCATENATE(",",#REF!),"")&amp;IF(R236&lt;&gt;"",CONCATENATE("}",""),"")&amp;IF(OR(L236="true",L236="false",L236&lt;&gt;""), CONCATENATE(", veteran=", L236), ""),"")</f>
        <v>#REF!</v>
      </c>
      <c r="AP236" s="27" t="str">
        <f>IF(A236&lt;&gt;"",IF(J236="Trial",", isTrial=true",IF(J236="Arena",", isArena=true", IF(J236="Monster",", isMonster=true",""))) &amp; IF(M236="true", CONCATENATE(", multiTrialSet=true"), ""),"")</f>
        <v/>
      </c>
      <c r="AQ236" s="27" t="str">
        <f>IF(C236&lt;&gt;"",CONCATENATE(" --",C236," / ",B236),"")</f>
        <v xml:space="preserve"> --Armor of the Trainee / Rüstung des Auszubildenden</v>
      </c>
      <c r="AR236" s="27" t="str">
        <f>IF(A236&lt;&gt;"",IF(VALUE(Q236)&gt;0,CONCATENATE("[",A236,"] = true,        --",C236, " / ", B236), ""),"")</f>
        <v/>
      </c>
    </row>
    <row r="237" spans="1:44" hidden="1" x14ac:dyDescent="0.25">
      <c r="A237" s="13">
        <v>282</v>
      </c>
      <c r="B237" t="s">
        <v>2036</v>
      </c>
      <c r="C237" t="s">
        <v>2038</v>
      </c>
      <c r="D237" t="s">
        <v>2037</v>
      </c>
      <c r="G237" s="3">
        <f>A237</f>
        <v>282</v>
      </c>
      <c r="J237" t="s">
        <v>2536</v>
      </c>
      <c r="L237" t="s">
        <v>101</v>
      </c>
      <c r="M237" t="s">
        <v>101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constants'!$E$2:$L$5000,8,FALSE),"")</f>
        <v>20</v>
      </c>
      <c r="S237" t="s">
        <v>152</v>
      </c>
      <c r="T237" s="24">
        <v>0</v>
      </c>
      <c r="U237" s="3" t="str">
        <f>VLOOKUP(T237,'LibSets constants'!$A$2:$B$16,2,FALSE)</f>
        <v>Included in base game</v>
      </c>
      <c r="X237" s="3" t="str">
        <f>IF(Y237&lt;&gt;"",VLOOKUP(Y237,'ESO zone constants'!$E$3:$L$5000,8,FALSE),"")</f>
        <v/>
      </c>
      <c r="AB237" s="3" t="str">
        <f>IF(AC237&lt;&gt;"",VLOOKUP(AC237,'ESO zone constants'!$E$3:$L$5000,8,FALSE),"")</f>
        <v/>
      </c>
      <c r="AF237" s="3" t="str">
        <f>IF(AG237&lt;&gt;"",VLOOKUP(AG237,'ESO zone constants'!$E$3:$L$5000,8,FALSE),"")</f>
        <v/>
      </c>
      <c r="AJ237" s="3" t="str">
        <f>IF(AK237&lt;&gt;"",VLOOKUP(AK237,'ESO zone constants'!$E$3:$L$1002,6,FALSE),"")</f>
        <v/>
      </c>
      <c r="AN237" s="27" t="str">
        <f>IF(A237&lt;&gt;"",CONCATENATE("[",A237,"] = {wayshrines={")&amp;IF(N237&lt;&gt;"",CONCATENATE(N237,","),"")&amp;IF(O237&lt;&gt;"",CONCATENATE(O237,","),"")&amp;IF(P237&lt;&gt;"",CONCATENATE(P237,","),"")&amp;CONCATENATE("}")&amp;IF(VALUE(Q237)&gt;0,CONCATENATE(", traitsNeeded=",Q237),"")&amp;CONCATENATE(", dlcId=",T237,),"")</f>
        <v>[282] = {wayshrines={-1,-1,-1,}, dlcId=0</v>
      </c>
      <c r="AO237" s="27" t="str">
        <f>IF(A237&lt;&gt;"",IF(R237&lt;&gt;"",CONCATENATE(", zoneIds={",R237),"")&amp;IF(X237&lt;&gt;"",CONCATENATE(",",X237),"")&amp;IF(AJ237&lt;&gt;"",CONCATENATE(",",AJ237),"")&amp;IF(R237&lt;&gt;"",CONCATENATE("}",""),"")&amp;IF(OR(L237="true",L237="false",L237&lt;&gt;""), CONCATENATE(", veteran=", L237), ""),"")</f>
        <v>, zoneIds={20}, veteran=false</v>
      </c>
      <c r="AP237" s="27" t="str">
        <f>IF(A237&lt;&gt;"",IF(J237="Trial",", isTrial=true",IF(J237="Arena",", isArena=true", IF(J237="Monster",", isMonster=true",""))) &amp; IF(M237="true", CONCATENATE(", multiTrialSet=true"), ""),"")</f>
        <v/>
      </c>
      <c r="AQ237" s="27" t="str">
        <f>IF(C237&lt;&gt;"",CONCATENATE(" --",C237," / ",B237),"")</f>
        <v xml:space="preserve"> --Vampire Cloak / Vampirumhang</v>
      </c>
      <c r="AR237" s="27" t="str">
        <f>IF(A237&lt;&gt;"",IF(VALUE(Q237)&gt;0,CONCATENATE("[",A237,"] = true,        --",C237, " / ", B237), ""),"")</f>
        <v/>
      </c>
    </row>
    <row r="238" spans="1:44" hidden="1" x14ac:dyDescent="0.25">
      <c r="A238" s="13">
        <v>283</v>
      </c>
      <c r="B238" t="s">
        <v>2039</v>
      </c>
      <c r="C238" t="s">
        <v>2041</v>
      </c>
      <c r="D238" t="s">
        <v>2040</v>
      </c>
      <c r="G238" s="3">
        <f>A238</f>
        <v>283</v>
      </c>
      <c r="J238" t="s">
        <v>2536</v>
      </c>
      <c r="L238" t="s">
        <v>101</v>
      </c>
      <c r="M238" t="s">
        <v>101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constants'!$E$2:$L$5000,8,FALSE),"")</f>
        <v>104</v>
      </c>
      <c r="S238" t="s">
        <v>159</v>
      </c>
      <c r="T238" s="24">
        <v>0</v>
      </c>
      <c r="U238" s="3" t="str">
        <f>VLOOKUP(T238,'LibSets constants'!$A$2:$B$16,2,FALSE)</f>
        <v>Included in base game</v>
      </c>
      <c r="X238" s="3" t="str">
        <f>IF(Y238&lt;&gt;"",VLOOKUP(Y238,'ESO zone constants'!$E$3:$L$5000,8,FALSE),"")</f>
        <v/>
      </c>
      <c r="AB238" s="3" t="str">
        <f>IF(AC238&lt;&gt;"",VLOOKUP(AC238,'ESO zone constants'!$E$3:$L$5000,8,FALSE),"")</f>
        <v/>
      </c>
      <c r="AF238" s="3" t="str">
        <f>IF(AG238&lt;&gt;"",VLOOKUP(AG238,'ESO zone constants'!$E$3:$L$5000,8,FALSE),"")</f>
        <v/>
      </c>
      <c r="AJ238" s="3" t="str">
        <f>IF(AK238&lt;&gt;"",VLOOKUP(AK238,'ESO zone constants'!$E$3:$L$1002,6,FALSE),"")</f>
        <v/>
      </c>
      <c r="AN238" s="27" t="str">
        <f>IF(A238&lt;&gt;"",CONCATENATE("[",A238,"] = {wayshrines={")&amp;IF(N238&lt;&gt;"",CONCATENATE(N238,","),"")&amp;IF(O238&lt;&gt;"",CONCATENATE(O238,","),"")&amp;IF(P238&lt;&gt;"",CONCATENATE(P238,","),"")&amp;CONCATENATE("}")&amp;IF(VALUE(Q238)&gt;0,CONCATENATE(", traitsNeeded=",Q238),"")&amp;CONCATENATE(", dlcId=",T238,),"")</f>
        <v>[283] = {wayshrines={-1,-1,-1,}, dlcId=0</v>
      </c>
      <c r="AO238" s="27" t="str">
        <f>IF(A238&lt;&gt;"",IF(R238&lt;&gt;"",CONCATENATE(", zoneIds={",R238),"")&amp;IF(X238&lt;&gt;"",CONCATENATE(",",X238),"")&amp;IF(AJ238&lt;&gt;"",CONCATENATE(",",AJ238),"")&amp;IF(R238&lt;&gt;"",CONCATENATE("}",""),"")&amp;IF(OR(L238="true",L238="false",L238&lt;&gt;""), CONCATENATE(", veteran=", L238), ""),"")</f>
        <v>, zoneIds={104}, veteran=false</v>
      </c>
      <c r="AP238" s="27" t="str">
        <f>IF(A238&lt;&gt;"",IF(J238="Trial",", isTrial=true",IF(J238="Arena",", isArena=true", IF(J238="Monster",", isMonster=true",""))) &amp; IF(M238="true", CONCATENATE(", multiTrialSet=true"), ""),"")</f>
        <v/>
      </c>
      <c r="AQ238" s="27" t="str">
        <f>IF(C238&lt;&gt;"",CONCATENATE(" --",C238," / ",B238),"")</f>
        <v xml:space="preserve"> --Sword-Singer / Schwertsänger</v>
      </c>
      <c r="AR238" s="27" t="str">
        <f>IF(A238&lt;&gt;"",IF(VALUE(Q238)&gt;0,CONCATENATE("[",A238,"] = true,        --",C238, " / ", B238), ""),"")</f>
        <v/>
      </c>
    </row>
    <row r="239" spans="1:44" hidden="1" x14ac:dyDescent="0.25">
      <c r="A239" s="13">
        <v>284</v>
      </c>
      <c r="B239" t="s">
        <v>2042</v>
      </c>
      <c r="C239" t="s">
        <v>2044</v>
      </c>
      <c r="D239" t="s">
        <v>2043</v>
      </c>
      <c r="G239" s="3">
        <f>A239</f>
        <v>284</v>
      </c>
      <c r="J239" t="s">
        <v>2536</v>
      </c>
      <c r="L239" t="s">
        <v>101</v>
      </c>
      <c r="M239" t="s">
        <v>101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constants'!$E$2:$L$5000,8,FALSE),"")</f>
        <v>104</v>
      </c>
      <c r="S239" t="s">
        <v>159</v>
      </c>
      <c r="T239" s="24">
        <v>0</v>
      </c>
      <c r="U239" s="3" t="str">
        <f>VLOOKUP(T239,'LibSets constants'!$A$2:$B$16,2,FALSE)</f>
        <v>Included in base game</v>
      </c>
      <c r="X239" s="3" t="str">
        <f>IF(Y239&lt;&gt;"",VLOOKUP(Y239,'ESO zone constants'!$E$3:$L$5000,8,FALSE),"")</f>
        <v/>
      </c>
      <c r="AB239" s="3" t="str">
        <f>IF(AC239&lt;&gt;"",VLOOKUP(AC239,'ESO zone constants'!$E$3:$L$5000,8,FALSE),"")</f>
        <v/>
      </c>
      <c r="AF239" s="3" t="str">
        <f>IF(AG239&lt;&gt;"",VLOOKUP(AG239,'ESO zone constants'!$E$3:$L$5000,8,FALSE),"")</f>
        <v/>
      </c>
      <c r="AJ239" s="3" t="str">
        <f>IF(AK239&lt;&gt;"",VLOOKUP(AK239,'ESO zone constants'!$E$3:$L$1002,6,FALSE),"")</f>
        <v/>
      </c>
      <c r="AN239" s="27" t="str">
        <f>IF(A239&lt;&gt;"",CONCATENATE("[",A239,"] = {wayshrines={")&amp;IF(N239&lt;&gt;"",CONCATENATE(N239,","),"")&amp;IF(O239&lt;&gt;"",CONCATENATE(O239,","),"")&amp;IF(P239&lt;&gt;"",CONCATENATE(P239,","),"")&amp;CONCATENATE("}")&amp;IF(VALUE(Q239)&gt;0,CONCATENATE(", traitsNeeded=",Q239),"")&amp;CONCATENATE(", dlcId=",T239,),"")</f>
        <v>[284] = {wayshrines={-1,-1,-1,}, dlcId=0</v>
      </c>
      <c r="AO239" s="27" t="str">
        <f>IF(A239&lt;&gt;"",IF(R239&lt;&gt;"",CONCATENATE(", zoneIds={",R239),"")&amp;IF(X239&lt;&gt;"",CONCATENATE(",",X239),"")&amp;IF(AJ239&lt;&gt;"",CONCATENATE(",",AJ239),"")&amp;IF(R239&lt;&gt;"",CONCATENATE("}",""),"")&amp;IF(OR(L239="true",L239="false",L239&lt;&gt;""), CONCATENATE(", veteran=", L239), ""),"")</f>
        <v>, zoneIds={104}, veteran=false</v>
      </c>
      <c r="AP239" s="27" t="str">
        <f>IF(A239&lt;&gt;"",IF(J239="Trial",", isTrial=true",IF(J239="Arena",", isArena=true", IF(J239="Monster",", isMonster=true",""))) &amp; IF(M239="true", CONCATENATE(", multiTrialSet=true"), ""),"")</f>
        <v/>
      </c>
      <c r="AQ239" s="27" t="str">
        <f>IF(C239&lt;&gt;"",CONCATENATE(" --",C239," / ",B239),"")</f>
        <v xml:space="preserve"> --Order of Diagna / Orden von Diagna</v>
      </c>
      <c r="AR239" s="27" t="str">
        <f>IF(A239&lt;&gt;"",IF(VALUE(Q239)&gt;0,CONCATENATE("[",A239,"] = true,        --",C239, " / ", B239), ""),"")</f>
        <v/>
      </c>
    </row>
    <row r="240" spans="1:44" hidden="1" x14ac:dyDescent="0.25">
      <c r="A240" s="13">
        <v>285</v>
      </c>
      <c r="B240" t="s">
        <v>2045</v>
      </c>
      <c r="C240" t="s">
        <v>2047</v>
      </c>
      <c r="D240" t="s">
        <v>2046</v>
      </c>
      <c r="G240" s="3">
        <f>A240</f>
        <v>285</v>
      </c>
      <c r="J240" t="s">
        <v>2536</v>
      </c>
      <c r="L240" t="s">
        <v>101</v>
      </c>
      <c r="M240" t="s">
        <v>101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constants'!$E$2:$L$5000,8,FALSE),"")</f>
        <v>92</v>
      </c>
      <c r="S240" t="s">
        <v>156</v>
      </c>
      <c r="T240" s="24">
        <v>0</v>
      </c>
      <c r="U240" s="3" t="str">
        <f>VLOOKUP(T240,'LibSets constants'!$A$2:$B$16,2,FALSE)</f>
        <v>Included in base game</v>
      </c>
      <c r="X240" s="3" t="str">
        <f>IF(Y240&lt;&gt;"",VLOOKUP(Y240,'ESO zone constants'!$E$3:$L$5000,8,FALSE),"")</f>
        <v/>
      </c>
      <c r="AB240" s="3" t="str">
        <f>IF(AC240&lt;&gt;"",VLOOKUP(AC240,'ESO zone constants'!$E$3:$L$5000,8,FALSE),"")</f>
        <v/>
      </c>
      <c r="AF240" s="3" t="str">
        <f>IF(AG240&lt;&gt;"",VLOOKUP(AG240,'ESO zone constants'!$E$3:$L$5000,8,FALSE),"")</f>
        <v/>
      </c>
      <c r="AJ240" s="3" t="str">
        <f>IF(AK240&lt;&gt;"",VLOOKUP(AK240,'ESO zone constants'!$E$3:$L$1002,6,FALSE),"")</f>
        <v/>
      </c>
      <c r="AN240" s="27" t="str">
        <f>IF(A240&lt;&gt;"",CONCATENATE("[",A240,"] = {wayshrines={")&amp;IF(N240&lt;&gt;"",CONCATENATE(N240,","),"")&amp;IF(O240&lt;&gt;"",CONCATENATE(O240,","),"")&amp;IF(P240&lt;&gt;"",CONCATENATE(P240,","),"")&amp;CONCATENATE("}")&amp;IF(VALUE(Q240)&gt;0,CONCATENATE(", traitsNeeded=",Q240),"")&amp;CONCATENATE(", dlcId=",T240,),"")</f>
        <v>[285] = {wayshrines={-1,-1,-1,}, dlcId=0</v>
      </c>
      <c r="AO240" s="27" t="str">
        <f>IF(A240&lt;&gt;"",IF(R240&lt;&gt;"",CONCATENATE(", zoneIds={",R240),"")&amp;IF(X240&lt;&gt;"",CONCATENATE(",",X240),"")&amp;IF(AJ240&lt;&gt;"",CONCATENATE(",",AJ240),"")&amp;IF(R240&lt;&gt;"",CONCATENATE("}",""),"")&amp;IF(OR(L240="true",L240="false",L240&lt;&gt;""), CONCATENATE(", veteran=", L240), ""),"")</f>
        <v>, zoneIds={92}, veteran=false</v>
      </c>
      <c r="AP240" s="27" t="str">
        <f>IF(A240&lt;&gt;"",IF(J240="Trial",", isTrial=true",IF(J240="Arena",", isArena=true", IF(J240="Monster",", isMonster=true",""))) &amp; IF(M240="true", CONCATENATE(", multiTrialSet=true"), ""),"")</f>
        <v/>
      </c>
      <c r="AQ240" s="27" t="str">
        <f>IF(C240&lt;&gt;"",CONCATENATE(" --",C240," / ",B240),"")</f>
        <v xml:space="preserve"> --Vampire Lord / Vampirfürst</v>
      </c>
      <c r="AR240" s="27" t="str">
        <f>IF(A240&lt;&gt;"",IF(VALUE(Q240)&gt;0,CONCATENATE("[",A240,"] = true,        --",C240, " / ", B240), ""),"")</f>
        <v/>
      </c>
    </row>
    <row r="241" spans="1:44" hidden="1" x14ac:dyDescent="0.25">
      <c r="A241" s="13">
        <v>286</v>
      </c>
      <c r="B241" t="s">
        <v>2048</v>
      </c>
      <c r="C241" t="s">
        <v>2050</v>
      </c>
      <c r="D241" t="s">
        <v>2049</v>
      </c>
      <c r="G241" s="3">
        <f>A241</f>
        <v>286</v>
      </c>
      <c r="J241" t="s">
        <v>2536</v>
      </c>
      <c r="L241" t="s">
        <v>101</v>
      </c>
      <c r="M241" t="s">
        <v>101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constants'!$E$2:$L$5000,8,FALSE),"")</f>
        <v>92</v>
      </c>
      <c r="S241" t="s">
        <v>156</v>
      </c>
      <c r="T241" s="24">
        <v>0</v>
      </c>
      <c r="U241" s="3" t="str">
        <f>VLOOKUP(T241,'LibSets constants'!$A$2:$B$16,2,FALSE)</f>
        <v>Included in base game</v>
      </c>
      <c r="X241" s="3" t="str">
        <f>IF(Y241&lt;&gt;"",VLOOKUP(Y241,'ESO zone constants'!$E$3:$L$5000,8,FALSE),"")</f>
        <v/>
      </c>
      <c r="AB241" s="3" t="str">
        <f>IF(AC241&lt;&gt;"",VLOOKUP(AC241,'ESO zone constants'!$E$3:$L$5000,8,FALSE),"")</f>
        <v/>
      </c>
      <c r="AF241" s="3" t="str">
        <f>IF(AG241&lt;&gt;"",VLOOKUP(AG241,'ESO zone constants'!$E$3:$L$5000,8,FALSE),"")</f>
        <v/>
      </c>
      <c r="AJ241" s="3" t="str">
        <f>IF(AK241&lt;&gt;"",VLOOKUP(AK241,'ESO zone constants'!$E$3:$L$1002,6,FALSE),"")</f>
        <v/>
      </c>
      <c r="AN241" s="27" t="str">
        <f>IF(A241&lt;&gt;"",CONCATENATE("[",A241,"] = {wayshrines={")&amp;IF(N241&lt;&gt;"",CONCATENATE(N241,","),"")&amp;IF(O241&lt;&gt;"",CONCATENATE(O241,","),"")&amp;IF(P241&lt;&gt;"",CONCATENATE(P241,","),"")&amp;CONCATENATE("}")&amp;IF(VALUE(Q241)&gt;0,CONCATENATE(", traitsNeeded=",Q241),"")&amp;CONCATENATE(", dlcId=",T241,),"")</f>
        <v>[286] = {wayshrines={-1,-1,-1,}, dlcId=0</v>
      </c>
      <c r="AO241" s="27" t="str">
        <f>IF(A241&lt;&gt;"",IF(R241&lt;&gt;"",CONCATENATE(", zoneIds={",R241),"")&amp;IF(X241&lt;&gt;"",CONCATENATE(",",X241),"")&amp;IF(AJ241&lt;&gt;"",CONCATENATE(",",AJ241),"")&amp;IF(R241&lt;&gt;"",CONCATENATE("}",""),"")&amp;IF(OR(L241="true",L241="false",L241&lt;&gt;""), CONCATENATE(", veteran=", L241), ""),"")</f>
        <v>, zoneIds={92}, veteran=false</v>
      </c>
      <c r="AP241" s="27" t="str">
        <f>IF(A241&lt;&gt;"",IF(J241="Trial",", isTrial=true",IF(J241="Arena",", isArena=true", IF(J241="Monster",", isMonster=true",""))) &amp; IF(M241="true", CONCATENATE(", multiTrialSet=true"), ""),"")</f>
        <v/>
      </c>
      <c r="AQ241" s="27" t="str">
        <f>IF(C241&lt;&gt;"",CONCATENATE(" --",C241," / ",B241),"")</f>
        <v xml:space="preserve"> --Spriggan's Thorns / Dornen des Zweiglings</v>
      </c>
      <c r="AR241" s="27" t="str">
        <f>IF(A241&lt;&gt;"",IF(VALUE(Q241)&gt;0,CONCATENATE("[",A241,"] = true,        --",C241, " / ", B241), ""),"")</f>
        <v/>
      </c>
    </row>
    <row r="242" spans="1:44" hidden="1" x14ac:dyDescent="0.25">
      <c r="A242" s="13">
        <v>287</v>
      </c>
      <c r="B242" t="s">
        <v>2051</v>
      </c>
      <c r="C242" t="s">
        <v>2053</v>
      </c>
      <c r="D242" t="s">
        <v>2052</v>
      </c>
      <c r="G242" s="3">
        <f>A242</f>
        <v>287</v>
      </c>
      <c r="J242" t="s">
        <v>2536</v>
      </c>
      <c r="L242" t="s">
        <v>101</v>
      </c>
      <c r="M242" t="s">
        <v>101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constants'!$E$2:$L$5000,8,FALSE),"")</f>
        <v>383</v>
      </c>
      <c r="S242" t="s">
        <v>313</v>
      </c>
      <c r="T242" s="24">
        <v>0</v>
      </c>
      <c r="U242" s="3" t="str">
        <f>VLOOKUP(T242,'LibSets constants'!$A$2:$B$16,2,FALSE)</f>
        <v>Included in base game</v>
      </c>
      <c r="X242" s="3" t="str">
        <f>IF(Y242&lt;&gt;"",VLOOKUP(Y242,'ESO zone constants'!$E$3:$L$5000,8,FALSE),"")</f>
        <v/>
      </c>
      <c r="AB242" s="3" t="str">
        <f>IF(AC242&lt;&gt;"",VLOOKUP(AC242,'ESO zone constants'!$E$3:$L$5000,8,FALSE),"")</f>
        <v/>
      </c>
      <c r="AF242" s="3" t="str">
        <f>IF(AG242&lt;&gt;"",VLOOKUP(AG242,'ESO zone constants'!$E$3:$L$5000,8,FALSE),"")</f>
        <v/>
      </c>
      <c r="AJ242" s="32" t="str">
        <f>IF(AK242&lt;&gt;"",VLOOKUP(AK242,'ESO zone constants'!$E$3:$L$1002,6,FALSE),"")</f>
        <v/>
      </c>
      <c r="AN242" s="27" t="str">
        <f>IF(A242&lt;&gt;"",CONCATENATE("[",A242,"] = {wayshrines={")&amp;IF(N242&lt;&gt;"",CONCATENATE(N242,","),"")&amp;IF(O242&lt;&gt;"",CONCATENATE(O242,","),"")&amp;IF(P242&lt;&gt;"",CONCATENATE(P242,","),"")&amp;CONCATENATE("}")&amp;IF(VALUE(Q242)&gt;0,CONCATENATE(", traitsNeeded=",Q242),"")&amp;CONCATENATE(", dlcId=",T242,),"")</f>
        <v>[287] = {wayshrines={-1,-1,-1,}, dlcId=0</v>
      </c>
      <c r="AO242" s="27" t="str">
        <f>IF(A242&lt;&gt;"",IF(R242&lt;&gt;"",CONCATENATE(", zoneIds={",R242),"")&amp;IF(X242&lt;&gt;"",CONCATENATE(",",X242),"")&amp;IF(AJ242&lt;&gt;"",CONCATENATE(",",AJ242),"")&amp;IF(R242&lt;&gt;"",CONCATENATE("}",""),"")&amp;IF(OR(L242="true",L242="false",L242&lt;&gt;""), CONCATENATE(", veteran=", L242), ""),"")</f>
        <v>, zoneIds={383}, veteran=false</v>
      </c>
      <c r="AP242" s="27" t="str">
        <f>IF(A242&lt;&gt;"",IF(J242="Trial",", isTrial=true",IF(J242="Arena",", isArena=true", IF(J242="Monster",", isMonster=true",""))) &amp; IF(M242="true", CONCATENATE(", multiTrialSet=true"), ""),"")</f>
        <v/>
      </c>
      <c r="AQ242" s="27" t="str">
        <f>IF(C242&lt;&gt;"",CONCATENATE(" --",C242," / ",B242),"")</f>
        <v xml:space="preserve"> --Green Pact / Der Grüne Pakt</v>
      </c>
      <c r="AR242" s="27" t="str">
        <f>IF(A242&lt;&gt;"",IF(VALUE(Q242)&gt;0,CONCATENATE("[",A242,"] = true,        --",C242, " / ", B242), ""),"")</f>
        <v/>
      </c>
    </row>
    <row r="243" spans="1:44" s="15" customFormat="1" hidden="1" x14ac:dyDescent="0.25">
      <c r="A243" s="13">
        <v>288</v>
      </c>
      <c r="B243" t="s">
        <v>2054</v>
      </c>
      <c r="C243" t="s">
        <v>2056</v>
      </c>
      <c r="D243" t="s">
        <v>2055</v>
      </c>
      <c r="E243"/>
      <c r="F243"/>
      <c r="G243" s="3">
        <f>A243</f>
        <v>288</v>
      </c>
      <c r="H243"/>
      <c r="I243"/>
      <c r="J243" t="s">
        <v>2536</v>
      </c>
      <c r="K243"/>
      <c r="L243" t="s">
        <v>101</v>
      </c>
      <c r="M243" t="s">
        <v>101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constants'!$E$2:$L$5000,8,FALSE),"")</f>
        <v>108</v>
      </c>
      <c r="S243" t="s">
        <v>160</v>
      </c>
      <c r="T243" s="24">
        <v>0</v>
      </c>
      <c r="U243" s="3" t="str">
        <f>VLOOKUP(T243,'LibSets constants'!$A$2:$B$16,2,FALSE)</f>
        <v>Included in base game</v>
      </c>
      <c r="V243"/>
      <c r="W243"/>
      <c r="X243" s="3" t="str">
        <f>IF(Y243&lt;&gt;"",VLOOKUP(Y243,'ESO zone constants'!$E$3:$L$5000,8,FALSE),"")</f>
        <v/>
      </c>
      <c r="Y243"/>
      <c r="Z243"/>
      <c r="AA243"/>
      <c r="AB243" s="3" t="str">
        <f>IF(AC243&lt;&gt;"",VLOOKUP(AC243,'ESO zone constants'!$E$3:$L$5000,8,FALSE),"")</f>
        <v/>
      </c>
      <c r="AC243"/>
      <c r="AD243"/>
      <c r="AE243"/>
      <c r="AF243" s="3" t="str">
        <f>IF(AG243&lt;&gt;"",VLOOKUP(AG243,'ESO zone constants'!$E$3:$L$5000,8,FALSE),"")</f>
        <v/>
      </c>
      <c r="AG243"/>
      <c r="AH243"/>
      <c r="AI243"/>
      <c r="AJ243" s="3" t="str">
        <f>IF(AK243&lt;&gt;"",VLOOKUP(AK243,'ESO zone constants'!$E$3:$L$5000,8,FALSE),"")</f>
        <v/>
      </c>
      <c r="AK243"/>
      <c r="AL243"/>
      <c r="AM243"/>
      <c r="AN243" s="27" t="str">
        <f>IF(A243&lt;&gt;"",CONCATENATE("[",A243,"] = {wayshrines={")&amp;IF(N243&lt;&gt;"",CONCATENATE(N243,","),"")&amp;IF(O243&lt;&gt;"",CONCATENATE(O243,","),"")&amp;IF(P243&lt;&gt;"",CONCATENATE(P243,","),"")&amp;CONCATENATE("}")&amp;IF(VALUE(Q243)&gt;0,CONCATENATE(", traitsNeeded=",Q243),"")&amp;CONCATENATE(", dlcId=",T243,),"")</f>
        <v>[288] = {wayshrines={-1,-1,-1,}, dlcId=0</v>
      </c>
      <c r="AO243" s="27" t="str">
        <f>IF(A243&lt;&gt;"",IF(R243&lt;&gt;"",CONCATENATE(", zoneIds={",R243),"")&amp;IF(X243&lt;&gt;"",CONCATENATE(",",X243),"")&amp;IF(AJ243&lt;&gt;"",CONCATENATE(",",AJ243),"")&amp;IF(R243&lt;&gt;"",CONCATENATE("}",""),"")&amp;IF(OR(L243="true",L243="false",L243&lt;&gt;""), CONCATENATE(", veteran=", L243), ""),"")</f>
        <v>, zoneIds={108}, veteran=false</v>
      </c>
      <c r="AP243" s="27" t="str">
        <f>IF(A243&lt;&gt;"",IF(J243="Trial",", isTrial=true",IF(J243="Arena",", isArena=true", IF(J243="Monster",", isMonster=true",""))) &amp; IF(M243="true", CONCATENATE(", multiTrialSet=true"), ""),"")</f>
        <v/>
      </c>
      <c r="AQ243" s="27" t="str">
        <f>IF(C243&lt;&gt;"",CONCATENATE(" --",C243," / ",B243),"")</f>
        <v xml:space="preserve"> --Beekeeper's Gear / Werkzeug des Bienenhüters</v>
      </c>
      <c r="AR243" s="27" t="str">
        <f>IF(A243&lt;&gt;"",IF(VALUE(Q243)&gt;0,CONCATENATE("[",A243,"] = true,        --",C243, " / ", B243), ""),"")</f>
        <v/>
      </c>
    </row>
    <row r="244" spans="1:44" hidden="1" x14ac:dyDescent="0.25">
      <c r="A244" s="13">
        <v>289</v>
      </c>
      <c r="B244" t="s">
        <v>2057</v>
      </c>
      <c r="C244" t="s">
        <v>2059</v>
      </c>
      <c r="D244" t="s">
        <v>2058</v>
      </c>
      <c r="G244" s="3">
        <f>A244</f>
        <v>289</v>
      </c>
      <c r="J244" t="s">
        <v>2536</v>
      </c>
      <c r="L244" t="s">
        <v>101</v>
      </c>
      <c r="M244" t="s">
        <v>101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constants'!$E$2:$L$5000,8,FALSE),"")</f>
        <v>58</v>
      </c>
      <c r="S244" t="s">
        <v>155</v>
      </c>
      <c r="T244" s="24">
        <v>0</v>
      </c>
      <c r="U244" s="3" t="str">
        <f>VLOOKUP(T244,'LibSets constants'!$A$2:$B$16,2,FALSE)</f>
        <v>Included in base game</v>
      </c>
      <c r="X244" s="3" t="str">
        <f>IF(Y244&lt;&gt;"",VLOOKUP(Y244,'ESO zone constants'!$E$3:$L$5000,8,FALSE),"")</f>
        <v/>
      </c>
      <c r="AB244" s="3" t="str">
        <f>IF(AC244&lt;&gt;"",VLOOKUP(AC244,'ESO zone constants'!$E$3:$L$5000,8,FALSE),"")</f>
        <v/>
      </c>
      <c r="AF244" s="3" t="str">
        <f>IF(AG244&lt;&gt;"",VLOOKUP(AG244,'ESO zone constants'!$E$3:$L$5000,8,FALSE),"")</f>
        <v/>
      </c>
      <c r="AJ244" s="3" t="str">
        <f>IF(AK244&lt;&gt;"",VLOOKUP(AK244,'ESO zone constants'!$E$3:$L$1002,6,FALSE),"")</f>
        <v/>
      </c>
      <c r="AN244" s="27" t="str">
        <f>IF(A244&lt;&gt;"",CONCATENATE("[",A244,"] = {wayshrines={")&amp;IF(N244&lt;&gt;"",CONCATENATE(N244,","),"")&amp;IF(O244&lt;&gt;"",CONCATENATE(O244,","),"")&amp;IF(P244&lt;&gt;"",CONCATENATE(P244,","),"")&amp;CONCATENATE("}")&amp;IF(VALUE(Q244)&gt;0,CONCATENATE(", traitsNeeded=",Q244),"")&amp;CONCATENATE(", dlcId=",T244,),"")</f>
        <v>[289] = {wayshrines={-1,-1,-1,}, dlcId=0</v>
      </c>
      <c r="AO244" s="27" t="str">
        <f>IF(A244&lt;&gt;"",IF(R244&lt;&gt;"",CONCATENATE(", zoneIds={",R244),"")&amp;IF(X244&lt;&gt;"",CONCATENATE(",",X244),"")&amp;IF(AJ244&lt;&gt;"",CONCATENATE(",",AJ244),"")&amp;IF(R244&lt;&gt;"",CONCATENATE("}",""),"")&amp;IF(OR(L244="true",L244="false",L244&lt;&gt;""), CONCATENATE(", veteran=", L244), ""),"")</f>
        <v>, zoneIds={58}, veteran=false</v>
      </c>
      <c r="AP244" s="27" t="str">
        <f>IF(A244&lt;&gt;"",IF(J244="Trial",", isTrial=true",IF(J244="Arena",", isArena=true", IF(J244="Monster",", isMonster=true",""))) &amp; IF(M244="true", CONCATENATE(", multiTrialSet=true"), ""),"")</f>
        <v/>
      </c>
      <c r="AQ244" s="27" t="str">
        <f>IF(C244&lt;&gt;"",CONCATENATE(" --",C244," / ",B244),"")</f>
        <v xml:space="preserve"> --Spinner's Garments / Gewänder des Webers</v>
      </c>
      <c r="AR244" s="27" t="str">
        <f>IF(A244&lt;&gt;"",IF(VALUE(Q244)&gt;0,CONCATENATE("[",A244,"] = true,        --",C244, " / ", B244), ""),"")</f>
        <v/>
      </c>
    </row>
    <row r="245" spans="1:44" hidden="1" x14ac:dyDescent="0.25">
      <c r="A245" s="13">
        <v>290</v>
      </c>
      <c r="B245" t="s">
        <v>2060</v>
      </c>
      <c r="C245" t="s">
        <v>2062</v>
      </c>
      <c r="D245" t="s">
        <v>2061</v>
      </c>
      <c r="G245" s="3">
        <f>A245</f>
        <v>290</v>
      </c>
      <c r="J245" t="s">
        <v>2536</v>
      </c>
      <c r="L245" t="s">
        <v>101</v>
      </c>
      <c r="M245" t="s">
        <v>101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constants'!$E$2:$L$5000,8,FALSE),"")</f>
        <v>382</v>
      </c>
      <c r="S245" t="s">
        <v>312</v>
      </c>
      <c r="T245" s="24">
        <v>0</v>
      </c>
      <c r="U245" s="3" t="str">
        <f>VLOOKUP(T245,'LibSets constants'!$A$2:$B$16,2,FALSE)</f>
        <v>Included in base game</v>
      </c>
      <c r="X245" s="3" t="str">
        <f>IF(Y245&lt;&gt;"",VLOOKUP(Y245,'ESO zone constants'!$E$3:$L$5000,8,FALSE),"")</f>
        <v/>
      </c>
      <c r="AB245" s="3" t="str">
        <f>IF(AC245&lt;&gt;"",VLOOKUP(AC245,'ESO zone constants'!$E$3:$L$5000,8,FALSE),"")</f>
        <v/>
      </c>
      <c r="AF245" s="3" t="str">
        <f>IF(AG245&lt;&gt;"",VLOOKUP(AG245,'ESO zone constants'!$E$3:$L$5000,8,FALSE),"")</f>
        <v/>
      </c>
      <c r="AJ245" s="3" t="str">
        <f>IF(AK245&lt;&gt;"",VLOOKUP(AK245,'ESO zone constants'!$E$3:$L$1002,6,FALSE),"")</f>
        <v/>
      </c>
      <c r="AN245" s="27" t="str">
        <f>IF(A245&lt;&gt;"",CONCATENATE("[",A245,"] = {wayshrines={")&amp;IF(N245&lt;&gt;"",CONCATENATE(N245,","),"")&amp;IF(O245&lt;&gt;"",CONCATENATE(O245,","),"")&amp;IF(P245&lt;&gt;"",CONCATENATE(P245,","),"")&amp;CONCATENATE("}")&amp;IF(VALUE(Q245)&gt;0,CONCATENATE(", traitsNeeded=",Q245),"")&amp;CONCATENATE(", dlcId=",T245,),"")</f>
        <v>[290] = {wayshrines={-1,-1,-1,}, dlcId=0</v>
      </c>
      <c r="AO245" s="27" t="str">
        <f>IF(A245&lt;&gt;"",IF(R245&lt;&gt;"",CONCATENATE(", zoneIds={",R245),"")&amp;IF(X245&lt;&gt;"",CONCATENATE(",",X245),"")&amp;IF(AJ245&lt;&gt;"",CONCATENATE(",",AJ245),"")&amp;IF(R245&lt;&gt;"",CONCATENATE("}",""),"")&amp;IF(OR(L245="true",L245="false",L245&lt;&gt;""), CONCATENATE(", veteran=", L245), ""),"")</f>
        <v>, zoneIds={382}, veteran=false</v>
      </c>
      <c r="AP245" s="27" t="str">
        <f>IF(A245&lt;&gt;"",IF(J245="Trial",", isTrial=true",IF(J245="Arena",", isArena=true", IF(J245="Monster",", isMonster=true",""))) &amp; IF(M245="true", CONCATENATE(", multiTrialSet=true"), ""),"")</f>
        <v/>
      </c>
      <c r="AQ245" s="27" t="str">
        <f>IF(C245&lt;&gt;"",CONCATENATE(" --",C245," / ",B245),"")</f>
        <v xml:space="preserve"> --Skooma Smuggler / Skoomaschmuggler</v>
      </c>
      <c r="AR245" s="27" t="str">
        <f>IF(A245&lt;&gt;"",IF(VALUE(Q245)&gt;0,CONCATENATE("[",A245,"] = true,        --",C245, " / ", B245), ""),"")</f>
        <v/>
      </c>
    </row>
    <row r="246" spans="1:44" hidden="1" x14ac:dyDescent="0.25">
      <c r="A246" s="13">
        <v>291</v>
      </c>
      <c r="B246" t="s">
        <v>2063</v>
      </c>
      <c r="C246" t="s">
        <v>2065</v>
      </c>
      <c r="D246" t="s">
        <v>2064</v>
      </c>
      <c r="G246" s="3">
        <f>A246</f>
        <v>291</v>
      </c>
      <c r="J246" t="s">
        <v>2536</v>
      </c>
      <c r="L246" t="s">
        <v>101</v>
      </c>
      <c r="M246" t="s">
        <v>101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constants'!$E$2:$L$5000,8,FALSE),"")</f>
        <v>41</v>
      </c>
      <c r="S246" t="s">
        <v>153</v>
      </c>
      <c r="T246" s="24">
        <v>0</v>
      </c>
      <c r="U246" s="3" t="str">
        <f>VLOOKUP(T246,'LibSets constants'!$A$2:$B$16,2,FALSE)</f>
        <v>Included in base game</v>
      </c>
      <c r="X246" s="3" t="str">
        <f>IF(Y246&lt;&gt;"",VLOOKUP(Y246,'ESO zone constants'!$E$3:$L$5000,8,FALSE),"")</f>
        <v/>
      </c>
      <c r="AB246" s="3" t="str">
        <f>IF(AC246&lt;&gt;"",VLOOKUP(AC246,'ESO zone constants'!$E$3:$L$5000,8,FALSE),"")</f>
        <v/>
      </c>
      <c r="AF246" s="3" t="str">
        <f>IF(AG246&lt;&gt;"",VLOOKUP(AG246,'ESO zone constants'!$E$3:$L$5000,8,FALSE),"")</f>
        <v/>
      </c>
      <c r="AJ246" s="3" t="str">
        <f>IF(AK246&lt;&gt;"",VLOOKUP(AK246,'ESO zone constants'!$E$3:$L$1002,6,FALSE),"")</f>
        <v/>
      </c>
      <c r="AN246" s="27" t="str">
        <f>IF(A246&lt;&gt;"",CONCATENATE("[",A246,"] = {wayshrines={")&amp;IF(N246&lt;&gt;"",CONCATENATE(N246,","),"")&amp;IF(O246&lt;&gt;"",CONCATENATE(O246,","),"")&amp;IF(P246&lt;&gt;"",CONCATENATE(P246,","),"")&amp;CONCATENATE("}")&amp;IF(VALUE(Q246)&gt;0,CONCATENATE(", traitsNeeded=",Q246),"")&amp;CONCATENATE(", dlcId=",T246,),"")</f>
        <v>[291] = {wayshrines={-1,-1,-1,}, dlcId=0</v>
      </c>
      <c r="AO246" s="27" t="str">
        <f>IF(A246&lt;&gt;"",IF(R246&lt;&gt;"",CONCATENATE(", zoneIds={",R246),"")&amp;IF(X246&lt;&gt;"",CONCATENATE(",",X246),"")&amp;IF(AJ246&lt;&gt;"",CONCATENATE(",",AJ246),"")&amp;IF(R246&lt;&gt;"",CONCATENATE("}",""),"")&amp;IF(OR(L246="true",L246="false",L246&lt;&gt;""), CONCATENATE(", veteran=", L246), ""),"")</f>
        <v>, zoneIds={41}, veteran=false</v>
      </c>
      <c r="AP246" s="27" t="str">
        <f>IF(A246&lt;&gt;"",IF(J246="Trial",", isTrial=true",IF(J246="Arena",", isArena=true", IF(J246="Monster",", isMonster=true",""))) &amp; IF(M246="true", CONCATENATE(", multiTrialSet=true"), ""),"")</f>
        <v/>
      </c>
      <c r="AQ246" s="27" t="str">
        <f>IF(C246&lt;&gt;"",CONCATENATE(" --",C246," / ",B246),"")</f>
        <v xml:space="preserve"> --Shalk Exoskeleton / Schröterpanzer</v>
      </c>
      <c r="AR246" s="27" t="str">
        <f>IF(A246&lt;&gt;"",IF(VALUE(Q246)&gt;0,CONCATENATE("[",A246,"] = true,        --",C246, " / ", B246), ""),"")</f>
        <v/>
      </c>
    </row>
    <row r="247" spans="1:44" hidden="1" x14ac:dyDescent="0.25">
      <c r="A247" s="13">
        <v>292</v>
      </c>
      <c r="B247" t="s">
        <v>2066</v>
      </c>
      <c r="C247" t="s">
        <v>2068</v>
      </c>
      <c r="D247" t="s">
        <v>2067</v>
      </c>
      <c r="G247" s="3">
        <f>A247</f>
        <v>292</v>
      </c>
      <c r="J247" t="s">
        <v>2536</v>
      </c>
      <c r="L247" t="s">
        <v>101</v>
      </c>
      <c r="M247" t="s">
        <v>101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constants'!$E$2:$L$5000,8,FALSE),"")</f>
        <v>57</v>
      </c>
      <c r="S247" t="s">
        <v>154</v>
      </c>
      <c r="T247" s="24">
        <v>0</v>
      </c>
      <c r="U247" s="3" t="str">
        <f>VLOOKUP(T247,'LibSets constants'!$A$2:$B$16,2,FALSE)</f>
        <v>Included in base game</v>
      </c>
      <c r="X247" s="3" t="str">
        <f>IF(Y247&lt;&gt;"",VLOOKUP(Y247,'ESO zone constants'!$E$3:$L$5000,8,FALSE),"")</f>
        <v/>
      </c>
      <c r="AB247" s="3" t="str">
        <f>IF(AC247&lt;&gt;"",VLOOKUP(AC247,'ESO zone constants'!$E$3:$L$5000,8,FALSE),"")</f>
        <v/>
      </c>
      <c r="AF247" s="3" t="str">
        <f>IF(AG247&lt;&gt;"",VLOOKUP(AG247,'ESO zone constants'!$E$3:$L$5000,8,FALSE),"")</f>
        <v/>
      </c>
      <c r="AJ247" s="3" t="str">
        <f>IF(AK247&lt;&gt;"",VLOOKUP(AK247,'ESO zone constants'!$E$3:$L$1002,6,FALSE),"")</f>
        <v/>
      </c>
      <c r="AN247" s="27" t="str">
        <f>IF(A247&lt;&gt;"",CONCATENATE("[",A247,"] = {wayshrines={")&amp;IF(N247&lt;&gt;"",CONCATENATE(N247,","),"")&amp;IF(O247&lt;&gt;"",CONCATENATE(O247,","),"")&amp;IF(P247&lt;&gt;"",CONCATENATE(P247,","),"")&amp;CONCATENATE("}")&amp;IF(VALUE(Q247)&gt;0,CONCATENATE(", traitsNeeded=",Q247),"")&amp;CONCATENATE(", dlcId=",T247,),"")</f>
        <v>[292] = {wayshrines={-1,-1,-1,}, dlcId=0</v>
      </c>
      <c r="AO247" s="27" t="str">
        <f>IF(A247&lt;&gt;"",IF(R247&lt;&gt;"",CONCATENATE(", zoneIds={",R247),"")&amp;IF(X247&lt;&gt;"",CONCATENATE(",",X247),"")&amp;IF(AJ247&lt;&gt;"",CONCATENATE(",",AJ247),"")&amp;IF(R247&lt;&gt;"",CONCATENATE("}",""),"")&amp;IF(OR(L247="true",L247="false",L247&lt;&gt;""), CONCATENATE(", veteran=", L247), ""),"")</f>
        <v>, zoneIds={57}, veteran=false</v>
      </c>
      <c r="AP247" s="27" t="str">
        <f>IF(A247&lt;&gt;"",IF(J247="Trial",", isTrial=true",IF(J247="Arena",", isArena=true", IF(J247="Monster",", isMonster=true",""))) &amp; IF(M247="true", CONCATENATE(", multiTrialSet=true"), ""),"")</f>
        <v/>
      </c>
      <c r="AQ247" s="27" t="str">
        <f>IF(C247&lt;&gt;"",CONCATENATE(" --",C247," / ",B247),"")</f>
        <v xml:space="preserve"> --Mother's Sorrow / Muttertränen</v>
      </c>
      <c r="AR247" s="27" t="str">
        <f>IF(A247&lt;&gt;"",IF(VALUE(Q247)&gt;0,CONCATENATE("[",A247,"] = true,        --",C247, " / ", B247), ""),"")</f>
        <v/>
      </c>
    </row>
    <row r="248" spans="1:44" hidden="1" x14ac:dyDescent="0.25">
      <c r="A248" s="13">
        <v>293</v>
      </c>
      <c r="B248" t="s">
        <v>2069</v>
      </c>
      <c r="C248" t="s">
        <v>2071</v>
      </c>
      <c r="D248" t="s">
        <v>2070</v>
      </c>
      <c r="G248" s="3">
        <f>A248</f>
        <v>293</v>
      </c>
      <c r="J248" t="s">
        <v>2536</v>
      </c>
      <c r="L248" t="s">
        <v>101</v>
      </c>
      <c r="M248" t="s">
        <v>101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constants'!$E$2:$L$5000,8,FALSE),"")</f>
        <v>57</v>
      </c>
      <c r="S248" t="s">
        <v>154</v>
      </c>
      <c r="T248" s="24">
        <v>0</v>
      </c>
      <c r="U248" s="3" t="str">
        <f>VLOOKUP(T248,'LibSets constants'!$A$2:$B$16,2,FALSE)</f>
        <v>Included in base game</v>
      </c>
      <c r="X248" s="3" t="str">
        <f>IF(Y248&lt;&gt;"",VLOOKUP(Y248,'ESO zone constants'!$E$3:$L$5000,8,FALSE),"")</f>
        <v/>
      </c>
      <c r="AB248" s="3" t="str">
        <f>IF(AC248&lt;&gt;"",VLOOKUP(AC248,'ESO zone constants'!$E$3:$L$5000,8,FALSE),"")</f>
        <v/>
      </c>
      <c r="AF248" s="3" t="str">
        <f>IF(AG248&lt;&gt;"",VLOOKUP(AG248,'ESO zone constants'!$E$3:$L$5000,8,FALSE),"")</f>
        <v/>
      </c>
      <c r="AJ248" s="3" t="str">
        <f>IF(AK248&lt;&gt;"",VLOOKUP(AK248,'ESO zone constants'!$E$3:$L$1002,6,FALSE),"")</f>
        <v/>
      </c>
      <c r="AN248" s="27" t="str">
        <f>IF(A248&lt;&gt;"",CONCATENATE("[",A248,"] = {wayshrines={")&amp;IF(N248&lt;&gt;"",CONCATENATE(N248,","),"")&amp;IF(O248&lt;&gt;"",CONCATENATE(O248,","),"")&amp;IF(P248&lt;&gt;"",CONCATENATE(P248,","),"")&amp;CONCATENATE("}")&amp;IF(VALUE(Q248)&gt;0,CONCATENATE(", traitsNeeded=",Q248),"")&amp;CONCATENATE(", dlcId=",T248,),"")</f>
        <v>[293] = {wayshrines={-1,-1,-1,}, dlcId=0</v>
      </c>
      <c r="AO248" s="27" t="str">
        <f>IF(A248&lt;&gt;"",IF(R248&lt;&gt;"",CONCATENATE(", zoneIds={",R248),"")&amp;IF(X248&lt;&gt;"",CONCATENATE(",",X248),"")&amp;IF(AJ248&lt;&gt;"",CONCATENATE(",",AJ248),"")&amp;IF(R248&lt;&gt;"",CONCATENATE("}",""),"")&amp;IF(OR(L248="true",L248="false",L248&lt;&gt;""), CONCATENATE(", veteran=", L248), ""),"")</f>
        <v>, zoneIds={57}, veteran=false</v>
      </c>
      <c r="AP248" s="27" t="str">
        <f>IF(A248&lt;&gt;"",IF(J248="Trial",", isTrial=true",IF(J248="Arena",", isArena=true", IF(J248="Monster",", isMonster=true",""))) &amp; IF(M248="true", CONCATENATE(", multiTrialSet=true"), ""),"")</f>
        <v/>
      </c>
      <c r="AQ248" s="27" t="str">
        <f>IF(C248&lt;&gt;"",CONCATENATE(" --",C248," / ",B248),"")</f>
        <v xml:space="preserve"> --Plague Doctor / Seuchendoktor</v>
      </c>
      <c r="AR248" s="27" t="str">
        <f>IF(A248&lt;&gt;"",IF(VALUE(Q248)&gt;0,CONCATENATE("[",A248,"] = true,        --",C248, " / ", B248), ""),"")</f>
        <v/>
      </c>
    </row>
    <row r="249" spans="1:44" hidden="1" x14ac:dyDescent="0.25">
      <c r="A249" s="13">
        <v>294</v>
      </c>
      <c r="B249" t="s">
        <v>2072</v>
      </c>
      <c r="C249" t="s">
        <v>2074</v>
      </c>
      <c r="D249" t="s">
        <v>2073</v>
      </c>
      <c r="G249" s="3">
        <f>A249</f>
        <v>294</v>
      </c>
      <c r="J249" t="s">
        <v>2536</v>
      </c>
      <c r="L249" t="s">
        <v>101</v>
      </c>
      <c r="M249" t="s">
        <v>101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constants'!$E$2:$L$5000,8,FALSE),"")</f>
        <v>103</v>
      </c>
      <c r="S249" t="s">
        <v>158</v>
      </c>
      <c r="T249" s="24">
        <v>0</v>
      </c>
      <c r="U249" s="3" t="str">
        <f>VLOOKUP(T249,'LibSets constants'!$A$2:$B$16,2,FALSE)</f>
        <v>Included in base game</v>
      </c>
      <c r="X249" s="3" t="str">
        <f>IF(Y249&lt;&gt;"",VLOOKUP(Y249,'ESO zone constants'!$E$3:$L$5000,8,FALSE),"")</f>
        <v/>
      </c>
      <c r="AB249" s="3" t="str">
        <f>IF(AC249&lt;&gt;"",VLOOKUP(AC249,'ESO zone constants'!$E$3:$L$5000,8,FALSE),"")</f>
        <v/>
      </c>
      <c r="AF249" s="3" t="str">
        <f>IF(AG249&lt;&gt;"",VLOOKUP(AG249,'ESO zone constants'!$E$3:$L$5000,8,FALSE),"")</f>
        <v/>
      </c>
      <c r="AJ249" s="3" t="str">
        <f>IF(AK249&lt;&gt;"",VLOOKUP(AK249,'ESO zone constants'!$E$3:$L$1002,6,FALSE),"")</f>
        <v/>
      </c>
      <c r="AN249" s="27" t="str">
        <f>IF(A249&lt;&gt;"",CONCATENATE("[",A249,"] = {wayshrines={")&amp;IF(N249&lt;&gt;"",CONCATENATE(N249,","),"")&amp;IF(O249&lt;&gt;"",CONCATENATE(O249,","),"")&amp;IF(P249&lt;&gt;"",CONCATENATE(P249,","),"")&amp;CONCATENATE("}")&amp;IF(VALUE(Q249)&gt;0,CONCATENATE(", traitsNeeded=",Q249),"")&amp;CONCATENATE(", dlcId=",T249,),"")</f>
        <v>[294] = {wayshrines={-1,-1,-1,}, dlcId=0</v>
      </c>
      <c r="AO249" s="27" t="str">
        <f>IF(A249&lt;&gt;"",IF(R249&lt;&gt;"",CONCATENATE(", zoneIds={",R249),"")&amp;IF(X249&lt;&gt;"",CONCATENATE(",",X249),"")&amp;IF(AJ249&lt;&gt;"",CONCATENATE(",",AJ249),"")&amp;IF(R249&lt;&gt;"",CONCATENATE("}",""),"")&amp;IF(OR(L249="true",L249="false",L249&lt;&gt;""), CONCATENATE(", veteran=", L249), ""),"")</f>
        <v>, zoneIds={103}, veteran=false</v>
      </c>
      <c r="AP249" s="27" t="str">
        <f>IF(A249&lt;&gt;"",IF(J249="Trial",", isTrial=true",IF(J249="Arena",", isArena=true", IF(J249="Monster",", isMonster=true",""))) &amp; IF(M249="true", CONCATENATE(", multiTrialSet=true"), ""),"")</f>
        <v/>
      </c>
      <c r="AQ249" s="27" t="str">
        <f>IF(C249&lt;&gt;"",CONCATENATE(" --",C249," / ",B249),"")</f>
        <v xml:space="preserve"> --Ysgramor's Birthright / Ysgramors Geburtsrecht</v>
      </c>
      <c r="AR249" s="27" t="str">
        <f>IF(A249&lt;&gt;"",IF(VALUE(Q249)&gt;0,CONCATENATE("[",A249,"] = true,        --",C249, " / ", B249), ""),"")</f>
        <v/>
      </c>
    </row>
    <row r="250" spans="1:44" hidden="1" x14ac:dyDescent="0.25">
      <c r="A250" s="13">
        <v>295</v>
      </c>
      <c r="B250" t="s">
        <v>2075</v>
      </c>
      <c r="C250" t="s">
        <v>2077</v>
      </c>
      <c r="D250" t="s">
        <v>2076</v>
      </c>
      <c r="G250" s="3">
        <f>A250</f>
        <v>295</v>
      </c>
      <c r="J250" t="s">
        <v>2551</v>
      </c>
      <c r="L250" t="s">
        <v>101</v>
      </c>
      <c r="M250" t="s">
        <v>101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constants'!$E$2:$L$5000,8,FALSE),"")</f>
        <v>380</v>
      </c>
      <c r="S250" t="s">
        <v>142</v>
      </c>
      <c r="T250" s="24">
        <v>0</v>
      </c>
      <c r="U250" s="3" t="str">
        <f>VLOOKUP(T250,'LibSets constants'!$A$2:$B$16,2,FALSE)</f>
        <v>Included in base game</v>
      </c>
      <c r="X250" s="3">
        <f>IF(Y250&lt;&gt;"",VLOOKUP(Y250,'ESO zone constants'!$E$3:$L$5000,8,FALSE),"")</f>
        <v>935</v>
      </c>
      <c r="Y250" t="s">
        <v>143</v>
      </c>
      <c r="AB250" s="3" t="str">
        <f>IF(AC250&lt;&gt;"",VLOOKUP(AC250,'ESO zone constants'!$E$3:$L$5000,8,FALSE),"")</f>
        <v/>
      </c>
      <c r="AF250" s="3" t="str">
        <f>IF(AG250&lt;&gt;"",VLOOKUP(AG250,'ESO zone constants'!$E$3:$L$5000,8,FALSE),"")</f>
        <v/>
      </c>
      <c r="AJ250" s="3" t="str">
        <f>IF(AK250&lt;&gt;"",VLOOKUP(AK250,'ESO zone constants'!$E$3:$L$1002,6,FALSE),"")</f>
        <v/>
      </c>
      <c r="AN250" s="27" t="str">
        <f>IF(A250&lt;&gt;"",CONCATENATE("[",A250,"] = {wayshrines={")&amp;IF(N250&lt;&gt;"",CONCATENATE(N250,","),"")&amp;IF(O250&lt;&gt;"",CONCATENATE(O250,","),"")&amp;IF(P250&lt;&gt;"",CONCATENATE(P250,","),"")&amp;CONCATENATE("}")&amp;IF(VALUE(Q250)&gt;0,CONCATENATE(", traitsNeeded=",Q250),"")&amp;CONCATENATE(", dlcId=",T250,),"")</f>
        <v>[295] = {wayshrines={-1,-1,-1,}, dlcId=0</v>
      </c>
      <c r="AO250" s="27" t="str">
        <f>IF(A250&lt;&gt;"",IF(R250&lt;&gt;"",CONCATENATE(", zoneIds={",R250),"")&amp;IF(X250&lt;&gt;"",CONCATENATE(",",X250),"")&amp;IF(AJ250&lt;&gt;"",CONCATENATE(",",AJ250),"")&amp;IF(R250&lt;&gt;"",CONCATENATE("}",""),"")&amp;IF(OR(L250="true",L250="false",L250&lt;&gt;""), CONCATENATE(", veteran=", L250), ""),"")</f>
        <v>, zoneIds={380,935}, veteran=false</v>
      </c>
      <c r="AP250" s="27" t="str">
        <f>IF(A250&lt;&gt;"",IF(J250="Trial",", isTrial=true",IF(J250="Arena",", isArena=true", IF(J250="Monster",", isMonster=true",""))) &amp; IF(M250="true", CONCATENATE(", multiTrialSet=true"), ""),"")</f>
        <v/>
      </c>
      <c r="AQ250" s="27" t="str">
        <f>IF(C250&lt;&gt;"",CONCATENATE(" --",C250," / ",B250),"")</f>
        <v xml:space="preserve"> --Jailbreaker / Ausbrecher</v>
      </c>
      <c r="AR250" s="27" t="str">
        <f>IF(A250&lt;&gt;"",IF(VALUE(Q250)&gt;0,CONCATENATE("[",A250,"] = true,        --",C250, " / ", B250), ""),"")</f>
        <v/>
      </c>
    </row>
    <row r="251" spans="1:44" hidden="1" x14ac:dyDescent="0.25">
      <c r="A251" s="13">
        <v>296</v>
      </c>
      <c r="B251" t="s">
        <v>2078</v>
      </c>
      <c r="C251" t="s">
        <v>2080</v>
      </c>
      <c r="D251" t="s">
        <v>2079</v>
      </c>
      <c r="G251" s="3">
        <f>A251</f>
        <v>296</v>
      </c>
      <c r="J251" t="s">
        <v>2551</v>
      </c>
      <c r="L251" t="s">
        <v>101</v>
      </c>
      <c r="M251" t="s">
        <v>101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constants'!$E$2:$L$5000,8,FALSE),"")</f>
        <v>144</v>
      </c>
      <c r="S251" t="s">
        <v>66</v>
      </c>
      <c r="T251" s="24">
        <v>0</v>
      </c>
      <c r="U251" s="3" t="str">
        <f>VLOOKUP(T251,'LibSets constants'!$A$2:$B$16,2,FALSE)</f>
        <v>Included in base game</v>
      </c>
      <c r="X251" s="3">
        <f>IF(Y251&lt;&gt;"",VLOOKUP(Y251,'ESO zone constants'!$E$3:$L$5000,8,FALSE),"")</f>
        <v>936</v>
      </c>
      <c r="Y251" t="s">
        <v>42</v>
      </c>
      <c r="AB251" s="3" t="str">
        <f>IF(AC251&lt;&gt;"",VLOOKUP(AC251,'ESO zone constants'!$E$3:$L$5000,8,FALSE),"")</f>
        <v/>
      </c>
      <c r="AF251" s="3" t="str">
        <f>IF(AG251&lt;&gt;"",VLOOKUP(AG251,'ESO zone constants'!$E$3:$L$5000,8,FALSE),"")</f>
        <v/>
      </c>
      <c r="AJ251" s="3" t="str">
        <f>IF(AK251&lt;&gt;"",VLOOKUP(AK251,'ESO zone constants'!$E$3:$L$1002,6,FALSE),"")</f>
        <v/>
      </c>
      <c r="AN251" s="27" t="str">
        <f>IF(A251&lt;&gt;"",CONCATENATE("[",A251,"] = {wayshrines={")&amp;IF(N251&lt;&gt;"",CONCATENATE(N251,","),"")&amp;IF(O251&lt;&gt;"",CONCATENATE(O251,","),"")&amp;IF(P251&lt;&gt;"",CONCATENATE(P251,","),"")&amp;CONCATENATE("}")&amp;IF(VALUE(Q251)&gt;0,CONCATENATE(", traitsNeeded=",Q251),"")&amp;CONCATENATE(", dlcId=",T251,),"")</f>
        <v>[296] = {wayshrines={-1,-1,-1,}, dlcId=0</v>
      </c>
      <c r="AO251" s="27" t="str">
        <f>IF(A251&lt;&gt;"",IF(R251&lt;&gt;"",CONCATENATE(", zoneIds={",R251),"")&amp;IF(X251&lt;&gt;"",CONCATENATE(",",X251),"")&amp;IF(AJ251&lt;&gt;"",CONCATENATE(",",AJ251),"")&amp;IF(R251&lt;&gt;"",CONCATENATE("}",""),"")&amp;IF(OR(L251="true",L251="false",L251&lt;&gt;""), CONCATENATE(", veteran=", L251), ""),"")</f>
        <v>, zoneIds={144,936}, veteran=false</v>
      </c>
      <c r="AP251" s="27" t="str">
        <f>IF(A251&lt;&gt;"",IF(J251="Trial",", isTrial=true",IF(J251="Arena",", isArena=true", IF(J251="Monster",", isMonster=true",""))) &amp; IF(M251="true", CONCATENATE(", multiTrialSet=true"), ""),"")</f>
        <v/>
      </c>
      <c r="AQ251" s="27" t="str">
        <f>IF(C251&lt;&gt;"",CONCATENATE(" --",C251," / ",B251),"")</f>
        <v xml:space="preserve"> --Spelunker / Höhlenforscher</v>
      </c>
      <c r="AR251" s="27" t="str">
        <f>IF(A251&lt;&gt;"",IF(VALUE(Q251)&gt;0,CONCATENATE("[",A251,"] = true,        --",C251, " / ", B251), ""),"")</f>
        <v/>
      </c>
    </row>
    <row r="252" spans="1:44" hidden="1" x14ac:dyDescent="0.25">
      <c r="A252" s="13">
        <v>297</v>
      </c>
      <c r="B252" t="s">
        <v>2081</v>
      </c>
      <c r="C252" t="s">
        <v>2083</v>
      </c>
      <c r="D252" t="s">
        <v>2082</v>
      </c>
      <c r="G252" s="3">
        <f>A252</f>
        <v>297</v>
      </c>
      <c r="J252" t="s">
        <v>2551</v>
      </c>
      <c r="L252" t="s">
        <v>101</v>
      </c>
      <c r="M252" t="s">
        <v>101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constants'!$E$2:$L$5000,8,FALSE),"")</f>
        <v>283</v>
      </c>
      <c r="S252" t="s">
        <v>51</v>
      </c>
      <c r="T252" s="24">
        <v>0</v>
      </c>
      <c r="U252" s="3" t="str">
        <f>VLOOKUP(T252,'LibSets constants'!$A$2:$B$16,2,FALSE)</f>
        <v>Included in base game</v>
      </c>
      <c r="X252" s="3">
        <f>IF(Y252&lt;&gt;"",VLOOKUP(Y252,'ESO zone constants'!$E$3:$L$5000,8,FALSE),"")</f>
        <v>934</v>
      </c>
      <c r="Y252" t="s">
        <v>63</v>
      </c>
      <c r="AB252" s="3" t="str">
        <f>IF(AC252&lt;&gt;"",VLOOKUP(AC252,'ESO zone constants'!$E$3:$L$5000,8,FALSE),"")</f>
        <v/>
      </c>
      <c r="AF252" s="3" t="str">
        <f>IF(AG252&lt;&gt;"",VLOOKUP(AG252,'ESO zone constants'!$E$3:$L$5000,8,FALSE),"")</f>
        <v/>
      </c>
      <c r="AJ252" s="3" t="str">
        <f>IF(AK252&lt;&gt;"",VLOOKUP(AK252,'ESO zone constants'!$E$3:$L$1002,6,FALSE),"")</f>
        <v/>
      </c>
      <c r="AN252" s="27" t="str">
        <f>IF(A252&lt;&gt;"",CONCATENATE("[",A252,"] = {wayshrines={")&amp;IF(N252&lt;&gt;"",CONCATENATE(N252,","),"")&amp;IF(O252&lt;&gt;"",CONCATENATE(O252,","),"")&amp;IF(P252&lt;&gt;"",CONCATENATE(P252,","),"")&amp;CONCATENATE("}")&amp;IF(VALUE(Q252)&gt;0,CONCATENATE(", traitsNeeded=",Q252),"")&amp;CONCATENATE(", dlcId=",T252,),"")</f>
        <v>[297] = {wayshrines={-1,-1,-1,}, dlcId=0</v>
      </c>
      <c r="AO252" s="27" t="str">
        <f>IF(A252&lt;&gt;"",IF(R252&lt;&gt;"",CONCATENATE(", zoneIds={",R252),"")&amp;IF(X252&lt;&gt;"",CONCATENATE(",",X252),"")&amp;IF(AJ252&lt;&gt;"",CONCATENATE(",",AJ252),"")&amp;IF(R252&lt;&gt;"",CONCATENATE("}",""),"")&amp;IF(OR(L252="true",L252="false",L252&lt;&gt;""), CONCATENATE(", veteran=", L252), ""),"")</f>
        <v>, zoneIds={283,934}, veteran=false</v>
      </c>
      <c r="AP252" s="27" t="str">
        <f>IF(A252&lt;&gt;"",IF(J252="Trial",", isTrial=true",IF(J252="Arena",", isArena=true", IF(J252="Monster",", isMonster=true",""))) &amp; IF(M252="true", CONCATENATE(", multiTrialSet=true"), ""),"")</f>
        <v/>
      </c>
      <c r="AQ252" s="27" t="str">
        <f>IF(C252&lt;&gt;"",CONCATENATE(" --",C252," / ",B252),"")</f>
        <v xml:space="preserve"> --Spider Cultist Cowl / Spinnenkultistenkutte</v>
      </c>
      <c r="AR252" s="27" t="str">
        <f>IF(A252&lt;&gt;"",IF(VALUE(Q252)&gt;0,CONCATENATE("[",A252,"] = true,        --",C252, " / ", B252), ""),"")</f>
        <v/>
      </c>
    </row>
    <row r="253" spans="1:44" hidden="1" x14ac:dyDescent="0.25">
      <c r="A253" s="13">
        <v>298</v>
      </c>
      <c r="B253" t="s">
        <v>2084</v>
      </c>
      <c r="C253" t="s">
        <v>2086</v>
      </c>
      <c r="D253" t="s">
        <v>2085</v>
      </c>
      <c r="G253" s="3">
        <f>A253</f>
        <v>298</v>
      </c>
      <c r="J253" t="s">
        <v>2551</v>
      </c>
      <c r="L253" t="s">
        <v>101</v>
      </c>
      <c r="M253" t="s">
        <v>101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constants'!$E$2:$L$5000,8,FALSE),"")</f>
        <v>126</v>
      </c>
      <c r="S253" t="s">
        <v>43</v>
      </c>
      <c r="T253" s="24">
        <v>0</v>
      </c>
      <c r="U253" s="3" t="str">
        <f>VLOOKUP(T253,'LibSets constants'!$A$2:$B$16,2,FALSE)</f>
        <v>Included in base game</v>
      </c>
      <c r="X253" s="3">
        <f>IF(Y253&lt;&gt;"",VLOOKUP(Y253,'ESO zone constants'!$E$3:$L$5000,8,FALSE),"")</f>
        <v>931</v>
      </c>
      <c r="Y253" t="s">
        <v>56</v>
      </c>
      <c r="AB253" s="3" t="str">
        <f>IF(AC253&lt;&gt;"",VLOOKUP(AC253,'ESO zone constants'!$E$3:$L$5000,8,FALSE),"")</f>
        <v/>
      </c>
      <c r="AF253" s="3" t="str">
        <f>IF(AG253&lt;&gt;"",VLOOKUP(AG253,'ESO zone constants'!$E$3:$L$5000,8,FALSE),"")</f>
        <v/>
      </c>
      <c r="AJ253" s="3" t="str">
        <f>IF(AK253&lt;&gt;"",VLOOKUP(AK253,'ESO zone constants'!$E$3:$L$1002,6,FALSE),"")</f>
        <v/>
      </c>
      <c r="AN253" s="27" t="str">
        <f>IF(A253&lt;&gt;"",CONCATENATE("[",A253,"] = {wayshrines={")&amp;IF(N253&lt;&gt;"",CONCATENATE(N253,","),"")&amp;IF(O253&lt;&gt;"",CONCATENATE(O253,","),"")&amp;IF(P253&lt;&gt;"",CONCATENATE(P253,","),"")&amp;CONCATENATE("}")&amp;IF(VALUE(Q253)&gt;0,CONCATENATE(", traitsNeeded=",Q253),"")&amp;CONCATENATE(", dlcId=",T253,),"")</f>
        <v>[298] = {wayshrines={-1,-1,-1,}, dlcId=0</v>
      </c>
      <c r="AO253" s="27" t="str">
        <f>IF(A253&lt;&gt;"",IF(R253&lt;&gt;"",CONCATENATE(", zoneIds={",R253),"")&amp;IF(X253&lt;&gt;"",CONCATENATE(",",X253),"")&amp;IF(AJ253&lt;&gt;"",CONCATENATE(",",AJ253),"")&amp;IF(R253&lt;&gt;"",CONCATENATE("}",""),"")&amp;IF(OR(L253="true",L253="false",L253&lt;&gt;""), CONCATENATE(", veteran=", L253), ""),"")</f>
        <v>, zoneIds={126,931}, veteran=false</v>
      </c>
      <c r="AP253" s="27" t="str">
        <f>IF(A253&lt;&gt;"",IF(J253="Trial",", isTrial=true",IF(J253="Arena",", isArena=true", IF(J253="Monster",", isMonster=true",""))) &amp; IF(M253="true", CONCATENATE(", multiTrialSet=true"), ""),"")</f>
        <v/>
      </c>
      <c r="AQ253" s="27" t="str">
        <f>IF(C253&lt;&gt;"",CONCATENATE(" --",C253," / ",B253),"")</f>
        <v xml:space="preserve"> --Light Speaker / Lichtsprecher</v>
      </c>
      <c r="AR253" s="27" t="str">
        <f>IF(A253&lt;&gt;"",IF(VALUE(Q253)&gt;0,CONCATENATE("[",A253,"] = true,        --",C253, " / ", B253), ""),"")</f>
        <v/>
      </c>
    </row>
    <row r="254" spans="1:44" hidden="1" x14ac:dyDescent="0.25">
      <c r="A254" s="13">
        <v>299</v>
      </c>
      <c r="B254" t="s">
        <v>2087</v>
      </c>
      <c r="C254" t="s">
        <v>2089</v>
      </c>
      <c r="D254" t="s">
        <v>2088</v>
      </c>
      <c r="G254" s="3">
        <f>A254</f>
        <v>299</v>
      </c>
      <c r="J254" t="s">
        <v>2551</v>
      </c>
      <c r="L254" t="s">
        <v>101</v>
      </c>
      <c r="M254" t="s">
        <v>101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constants'!$E$2:$L$5000,8,FALSE),"")</f>
        <v>146</v>
      </c>
      <c r="S254" t="s">
        <v>62</v>
      </c>
      <c r="T254" s="24">
        <v>0</v>
      </c>
      <c r="U254" s="3" t="str">
        <f>VLOOKUP(T254,'LibSets constants'!$A$2:$B$16,2,FALSE)</f>
        <v>Included in base game</v>
      </c>
      <c r="X254" s="3">
        <f>IF(Y254&lt;&gt;"",VLOOKUP(Y254,'ESO zone constants'!$E$3:$L$5000,8,FALSE),"")</f>
        <v>933</v>
      </c>
      <c r="Y254" t="s">
        <v>58</v>
      </c>
      <c r="AB254" s="3" t="str">
        <f>IF(AC254&lt;&gt;"",VLOOKUP(AC254,'ESO zone constants'!$E$3:$L$5000,8,FALSE),"")</f>
        <v/>
      </c>
      <c r="AF254" s="3" t="str">
        <f>IF(AG254&lt;&gt;"",VLOOKUP(AG254,'ESO zone constants'!$E$3:$L$5000,8,FALSE),"")</f>
        <v/>
      </c>
      <c r="AJ254" s="3" t="str">
        <f>IF(AK254&lt;&gt;"",VLOOKUP(AK254,'ESO zone constants'!$E$3:$L$1002,6,FALSE),"")</f>
        <v/>
      </c>
      <c r="AN254" s="27" t="str">
        <f>IF(A254&lt;&gt;"",CONCATENATE("[",A254,"] = {wayshrines={")&amp;IF(N254&lt;&gt;"",CONCATENATE(N254,","),"")&amp;IF(O254&lt;&gt;"",CONCATENATE(O254,","),"")&amp;IF(P254&lt;&gt;"",CONCATENATE(P254,","),"")&amp;CONCATENATE("}")&amp;IF(VALUE(Q254)&gt;0,CONCATENATE(", traitsNeeded=",Q254),"")&amp;CONCATENATE(", dlcId=",T254,),"")</f>
        <v>[299] = {wayshrines={-1,-1,-1,}, dlcId=0</v>
      </c>
      <c r="AO254" s="27" t="str">
        <f>IF(A254&lt;&gt;"",IF(R254&lt;&gt;"",CONCATENATE(", zoneIds={",R254),"")&amp;IF(X254&lt;&gt;"",CONCATENATE(",",X254),"")&amp;IF(AJ254&lt;&gt;"",CONCATENATE(",",AJ254),"")&amp;IF(R254&lt;&gt;"",CONCATENATE("}",""),"")&amp;IF(OR(L254="true",L254="false",L254&lt;&gt;""), CONCATENATE(", veteran=", L254), ""),"")</f>
        <v>, zoneIds={146,933}, veteran=false</v>
      </c>
      <c r="AP254" s="27" t="str">
        <f>IF(A254&lt;&gt;"",IF(J254="Trial",", isTrial=true",IF(J254="Arena",", isArena=true", IF(J254="Monster",", isMonster=true",""))) &amp; IF(M254="true", CONCATENATE(", multiTrialSet=true"), ""),"")</f>
        <v/>
      </c>
      <c r="AQ254" s="27" t="str">
        <f>IF(C254&lt;&gt;"",CONCATENATE(" --",C254," / ",B254),"")</f>
        <v xml:space="preserve"> --Toothrow / Zahnreihe</v>
      </c>
      <c r="AR254" s="27" t="str">
        <f>IF(A254&lt;&gt;"",IF(VALUE(Q254)&gt;0,CONCATENATE("[",A254,"] = true,        --",C254, " / ", B254), ""),"")</f>
        <v/>
      </c>
    </row>
    <row r="255" spans="1:44" hidden="1" x14ac:dyDescent="0.25">
      <c r="A255" s="13">
        <v>300</v>
      </c>
      <c r="B255" t="s">
        <v>2090</v>
      </c>
      <c r="C255" t="s">
        <v>2092</v>
      </c>
      <c r="D255" t="s">
        <v>2091</v>
      </c>
      <c r="G255" s="3">
        <f>A255</f>
        <v>300</v>
      </c>
      <c r="J255" t="s">
        <v>2551</v>
      </c>
      <c r="L255" t="s">
        <v>101</v>
      </c>
      <c r="M255" t="s">
        <v>101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constants'!$E$2:$L$5000,8,FALSE),"")</f>
        <v>63</v>
      </c>
      <c r="S255" t="s">
        <v>61</v>
      </c>
      <c r="T255" s="24">
        <v>0</v>
      </c>
      <c r="U255" s="3" t="str">
        <f>VLOOKUP(T255,'LibSets constants'!$A$2:$B$16,2,FALSE)</f>
        <v>Included in base game</v>
      </c>
      <c r="X255" s="3">
        <f>IF(Y255&lt;&gt;"",VLOOKUP(Y255,'ESO zone constants'!$E$3:$L$5000,8,FALSE),"")</f>
        <v>930</v>
      </c>
      <c r="Y255" t="s">
        <v>46</v>
      </c>
      <c r="AB255" s="3" t="str">
        <f>IF(AC255&lt;&gt;"",VLOOKUP(AC255,'ESO zone constants'!$E$3:$L$5000,8,FALSE),"")</f>
        <v/>
      </c>
      <c r="AF255" s="3" t="str">
        <f>IF(AG255&lt;&gt;"",VLOOKUP(AG255,'ESO zone constants'!$E$3:$L$5000,8,FALSE),"")</f>
        <v/>
      </c>
      <c r="AJ255" s="3" t="str">
        <f>IF(AK255&lt;&gt;"",VLOOKUP(AK255,'ESO zone constants'!$E$3:$L$1002,6,FALSE),"")</f>
        <v/>
      </c>
      <c r="AN255" s="27" t="str">
        <f>IF(A255&lt;&gt;"",CONCATENATE("[",A255,"] = {wayshrines={")&amp;IF(N255&lt;&gt;"",CONCATENATE(N255,","),"")&amp;IF(O255&lt;&gt;"",CONCATENATE(O255,","),"")&amp;IF(P255&lt;&gt;"",CONCATENATE(P255,","),"")&amp;CONCATENATE("}")&amp;IF(VALUE(Q255)&gt;0,CONCATENATE(", traitsNeeded=",Q255),"")&amp;CONCATENATE(", dlcId=",T255,),"")</f>
        <v>[300] = {wayshrines={-1,-1,-1,}, dlcId=0</v>
      </c>
      <c r="AO255" s="27" t="str">
        <f>IF(A255&lt;&gt;"",IF(R255&lt;&gt;"",CONCATENATE(", zoneIds={",R255),"")&amp;IF(X255&lt;&gt;"",CONCATENATE(",",X255),"")&amp;IF(AJ255&lt;&gt;"",CONCATENATE(",",AJ255),"")&amp;IF(R255&lt;&gt;"",CONCATENATE("}",""),"")&amp;IF(OR(L255="true",L255="false",L255&lt;&gt;""), CONCATENATE(", veteran=", L255), ""),"")</f>
        <v>, zoneIds={63,930}, veteran=false</v>
      </c>
      <c r="AP255" s="27" t="str">
        <f>IF(A255&lt;&gt;"",IF(J255="Trial",", isTrial=true",IF(J255="Arena",", isArena=true", IF(J255="Monster",", isMonster=true",""))) &amp; IF(M255="true", CONCATENATE(", multiTrialSet=true"), ""),"")</f>
        <v/>
      </c>
      <c r="AQ255" s="27" t="str">
        <f>IF(C255&lt;&gt;"",CONCATENATE(" --",C255," / ",B255),"")</f>
        <v xml:space="preserve"> --Netch's Touch / Berührung des Netch</v>
      </c>
      <c r="AR255" s="27" t="str">
        <f>IF(A255&lt;&gt;"",IF(VALUE(Q255)&gt;0,CONCATENATE("[",A255,"] = true,        --",C255, " / ", B255), ""),"")</f>
        <v/>
      </c>
    </row>
    <row r="256" spans="1:44" hidden="1" x14ac:dyDescent="0.25">
      <c r="A256" s="13">
        <v>301</v>
      </c>
      <c r="B256" t="s">
        <v>2093</v>
      </c>
      <c r="C256" t="s">
        <v>2095</v>
      </c>
      <c r="D256" t="s">
        <v>2094</v>
      </c>
      <c r="G256" s="3">
        <f>A256</f>
        <v>301</v>
      </c>
      <c r="J256" t="s">
        <v>2551</v>
      </c>
      <c r="L256" t="s">
        <v>101</v>
      </c>
      <c r="M256" t="s">
        <v>101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constants'!$E$2:$L$5000,8,FALSE),"")</f>
        <v>63</v>
      </c>
      <c r="S256" t="s">
        <v>61</v>
      </c>
      <c r="T256" s="24">
        <v>0</v>
      </c>
      <c r="U256" s="3" t="str">
        <f>VLOOKUP(T256,'LibSets constants'!$A$2:$B$16,2,FALSE)</f>
        <v>Included in base game</v>
      </c>
      <c r="X256" s="3">
        <f>IF(Y256&lt;&gt;"",VLOOKUP(Y256,'ESO zone constants'!$E$3:$L$5000,8,FALSE),"")</f>
        <v>930</v>
      </c>
      <c r="Y256" t="s">
        <v>46</v>
      </c>
      <c r="AB256" s="3" t="str">
        <f>IF(AC256&lt;&gt;"",VLOOKUP(AC256,'ESO zone constants'!$E$3:$L$5000,8,FALSE),"")</f>
        <v/>
      </c>
      <c r="AF256" s="3" t="str">
        <f>IF(AG256&lt;&gt;"",VLOOKUP(AG256,'ESO zone constants'!$E$3:$L$5000,8,FALSE),"")</f>
        <v/>
      </c>
      <c r="AJ256" s="3" t="str">
        <f>IF(AK256&lt;&gt;"",VLOOKUP(AK256,'ESO zone constants'!$E$3:$L$1002,6,FALSE),"")</f>
        <v/>
      </c>
      <c r="AN256" s="27" t="str">
        <f>IF(A256&lt;&gt;"",CONCATENATE("[",A256,"] = {wayshrines={")&amp;IF(N256&lt;&gt;"",CONCATENATE(N256,","),"")&amp;IF(O256&lt;&gt;"",CONCATENATE(O256,","),"")&amp;IF(P256&lt;&gt;"",CONCATENATE(P256,","),"")&amp;CONCATENATE("}")&amp;IF(VALUE(Q256)&gt;0,CONCATENATE(", traitsNeeded=",Q256),"")&amp;CONCATENATE(", dlcId=",T256,),"")</f>
        <v>[301] = {wayshrines={-1,-1,-1,}, dlcId=0</v>
      </c>
      <c r="AO256" s="27" t="str">
        <f>IF(A256&lt;&gt;"",IF(R256&lt;&gt;"",CONCATENATE(", zoneIds={",R256),"")&amp;IF(X256&lt;&gt;"",CONCATENATE(",",X256),"")&amp;IF(AJ256&lt;&gt;"",CONCATENATE(",",AJ256),"")&amp;IF(R256&lt;&gt;"",CONCATENATE("}",""),"")&amp;IF(OR(L256="true",L256="false",L256&lt;&gt;""), CONCATENATE(", veteran=", L256), ""),"")</f>
        <v>, zoneIds={63,930}, veteran=false</v>
      </c>
      <c r="AP256" s="27" t="str">
        <f>IF(A256&lt;&gt;"",IF(J256="Trial",", isTrial=true",IF(J256="Arena",", isArena=true", IF(J256="Monster",", isMonster=true",""))) &amp; IF(M256="true", CONCATENATE(", multiTrialSet=true"), ""),"")</f>
        <v/>
      </c>
      <c r="AQ256" s="27" t="str">
        <f>IF(C256&lt;&gt;"",CONCATENATE(" --",C256," / ",B256),"")</f>
        <v xml:space="preserve"> --Strength of the Automaton / Stärke des Automaten</v>
      </c>
      <c r="AR256" s="27" t="str">
        <f>IF(A256&lt;&gt;"",IF(VALUE(Q256)&gt;0,CONCATENATE("[",A256,"] = true,        --",C256, " / ", B256), ""),"")</f>
        <v/>
      </c>
    </row>
    <row r="257" spans="1:44" hidden="1" x14ac:dyDescent="0.25">
      <c r="A257" s="13">
        <v>302</v>
      </c>
      <c r="B257" t="s">
        <v>2096</v>
      </c>
      <c r="C257" t="s">
        <v>2096</v>
      </c>
      <c r="D257" t="s">
        <v>2097</v>
      </c>
      <c r="G257" s="3">
        <f>A257</f>
        <v>302</v>
      </c>
      <c r="J257" t="s">
        <v>2551</v>
      </c>
      <c r="L257" t="s">
        <v>101</v>
      </c>
      <c r="M257" t="s">
        <v>101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constants'!$E$2:$L$5000,8,FALSE),"")</f>
        <v>130</v>
      </c>
      <c r="S257" t="s">
        <v>49</v>
      </c>
      <c r="T257" s="24">
        <v>0</v>
      </c>
      <c r="U257" s="3" t="str">
        <f>VLOOKUP(T257,'LibSets constants'!$A$2:$B$16,2,FALSE)</f>
        <v>Included in base game</v>
      </c>
      <c r="X257" s="3">
        <f>IF(Y257&lt;&gt;"",VLOOKUP(Y257,'ESO zone constants'!$E$3:$L$5000,8,FALSE),"")</f>
        <v>932</v>
      </c>
      <c r="Y257" t="s">
        <v>55</v>
      </c>
      <c r="AB257" s="3" t="str">
        <f>IF(AC257&lt;&gt;"",VLOOKUP(AC257,'ESO zone constants'!$E$3:$L$5000,8,FALSE),"")</f>
        <v/>
      </c>
      <c r="AF257" s="3" t="str">
        <f>IF(AG257&lt;&gt;"",VLOOKUP(AG257,'ESO zone constants'!$E$3:$L$5000,8,FALSE),"")</f>
        <v/>
      </c>
      <c r="AJ257" s="3" t="str">
        <f>IF(AK257&lt;&gt;"",VLOOKUP(AK257,'ESO zone constants'!$E$3:$L$1002,6,FALSE),"")</f>
        <v/>
      </c>
      <c r="AN257" s="27" t="str">
        <f>IF(A257&lt;&gt;"",CONCATENATE("[",A257,"] = {wayshrines={")&amp;IF(N257&lt;&gt;"",CONCATENATE(N257,","),"")&amp;IF(O257&lt;&gt;"",CONCATENATE(O257,","),"")&amp;IF(P257&lt;&gt;"",CONCATENATE(P257,","),"")&amp;CONCATENATE("}")&amp;IF(VALUE(Q257)&gt;0,CONCATENATE(", traitsNeeded=",Q257),"")&amp;CONCATENATE(", dlcId=",T257,),"")</f>
        <v>[302] = {wayshrines={-1,-1,-1,}, dlcId=0</v>
      </c>
      <c r="AO257" s="27" t="str">
        <f>IF(A257&lt;&gt;"",IF(R257&lt;&gt;"",CONCATENATE(", zoneIds={",R257),"")&amp;IF(X257&lt;&gt;"",CONCATENATE(",",X257),"")&amp;IF(AJ257&lt;&gt;"",CONCATENATE(",",AJ257),"")&amp;IF(R257&lt;&gt;"",CONCATENATE("}",""),"")&amp;IF(OR(L257="true",L257="false",L257&lt;&gt;""), CONCATENATE(", veteran=", L257), ""),"")</f>
        <v>, zoneIds={130,932}, veteran=false</v>
      </c>
      <c r="AP257" s="27" t="str">
        <f>IF(A257&lt;&gt;"",IF(J257="Trial",", isTrial=true",IF(J257="Arena",", isArena=true", IF(J257="Monster",", isMonster=true",""))) &amp; IF(M257="true", CONCATENATE(", multiTrialSet=true"), ""),"")</f>
        <v/>
      </c>
      <c r="AQ257" s="27" t="str">
        <f>IF(C257&lt;&gt;"",CONCATENATE(" --",C257," / ",B257),"")</f>
        <v xml:space="preserve"> --Leviathan / Leviathan</v>
      </c>
      <c r="AR257" s="27" t="str">
        <f>IF(A257&lt;&gt;"",IF(VALUE(Q257)&gt;0,CONCATENATE("[",A257,"] = true,        --",C257, " / ", B257), ""),"")</f>
        <v/>
      </c>
    </row>
    <row r="258" spans="1:44" hidden="1" x14ac:dyDescent="0.25">
      <c r="A258" s="13">
        <v>303</v>
      </c>
      <c r="B258" t="s">
        <v>2098</v>
      </c>
      <c r="C258" t="s">
        <v>2100</v>
      </c>
      <c r="D258" t="s">
        <v>2099</v>
      </c>
      <c r="G258" s="3">
        <f>A258</f>
        <v>303</v>
      </c>
      <c r="J258" t="s">
        <v>2551</v>
      </c>
      <c r="L258" t="s">
        <v>101</v>
      </c>
      <c r="M258" t="s">
        <v>101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constants'!$E$2:$L$5000,8,FALSE),"")</f>
        <v>148</v>
      </c>
      <c r="S258" t="s">
        <v>60</v>
      </c>
      <c r="T258" s="24">
        <v>0</v>
      </c>
      <c r="U258" s="3" t="str">
        <f>VLOOKUP(T258,'LibSets constants'!$A$2:$B$16,2,FALSE)</f>
        <v>Included in base game</v>
      </c>
      <c r="X258" s="3" t="str">
        <f>IF(Y258&lt;&gt;"",VLOOKUP(Y258,'ESO zone constants'!$E$3:$L$5000,8,FALSE),"")</f>
        <v/>
      </c>
      <c r="AB258" s="3" t="str">
        <f>IF(AC258&lt;&gt;"",VLOOKUP(AC258,'ESO zone constants'!$E$3:$L$5000,8,FALSE),"")</f>
        <v/>
      </c>
      <c r="AF258" s="3" t="str">
        <f>IF(AG258&lt;&gt;"",VLOOKUP(AG258,'ESO zone constants'!$E$3:$L$5000,8,FALSE),"")</f>
        <v/>
      </c>
      <c r="AJ258" s="3" t="str">
        <f>IF(AK258&lt;&gt;"",VLOOKUP(AK258,'ESO zone constants'!$E$3:$L$1002,6,FALSE),"")</f>
        <v/>
      </c>
      <c r="AN258" s="27" t="str">
        <f>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dlcId=",T258,),"")</f>
        <v>[303] = {wayshrines={-1,-1,-1,}, dlcId=0</v>
      </c>
      <c r="AO258" s="27" t="str">
        <f>IF(A258&lt;&gt;"",IF(R258&lt;&gt;"",CONCATENATE(", zoneIds={",R258),"")&amp;IF(X258&lt;&gt;"",CONCATENATE(",",X258),"")&amp;IF(AJ258&lt;&gt;"",CONCATENATE(",",AJ258),"")&amp;IF(R258&lt;&gt;"",CONCATENATE("}",""),"")&amp;IF(OR(L258="true",L258="false",L258&lt;&gt;""), CONCATENATE(", veteran=", L258), ""),"")</f>
        <v>, zoneIds={148}, veteran=false</v>
      </c>
      <c r="AP258" s="27" t="e">
        <f>IF(A258&lt;&gt;"",IF(#REF!="Trial",", isTrial=true",IF(#REF!="Arena",", isArena=true", IF(#REF!="Monster",", isMonster=true",""))) &amp; IF(M258="true", CONCATENATE(", multiTrialSet=true"), ""),"")</f>
        <v>#REF!</v>
      </c>
      <c r="AQ258" s="27" t="str">
        <f>IF(C258&lt;&gt;"",CONCATENATE(" --",C258," / ",B258),"")</f>
        <v xml:space="preserve"> --Lamia's Song / Lied der Lamie</v>
      </c>
      <c r="AR258" s="27" t="str">
        <f>IF(A258&lt;&gt;"",IF(VALUE(Q258)&gt;0,CONCATENATE("[",A258,"] = true,        --",C258, " / ", B258), ""),"")</f>
        <v/>
      </c>
    </row>
    <row r="259" spans="1:44" hidden="1" x14ac:dyDescent="0.25">
      <c r="A259" s="13">
        <v>304</v>
      </c>
      <c r="B259" t="s">
        <v>2101</v>
      </c>
      <c r="C259" t="s">
        <v>2103</v>
      </c>
      <c r="D259" t="s">
        <v>2102</v>
      </c>
      <c r="G259" s="3">
        <f>A259</f>
        <v>304</v>
      </c>
      <c r="J259" t="s">
        <v>2551</v>
      </c>
      <c r="L259" t="s">
        <v>101</v>
      </c>
      <c r="M259" t="s">
        <v>101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constants'!$E$2:$L$5000,8,FALSE),"")</f>
        <v>148</v>
      </c>
      <c r="S259" t="s">
        <v>60</v>
      </c>
      <c r="T259" s="24">
        <v>0</v>
      </c>
      <c r="U259" s="3" t="str">
        <f>VLOOKUP(T259,'LibSets constants'!$A$2:$B$16,2,FALSE)</f>
        <v>Included in base game</v>
      </c>
      <c r="X259" s="3" t="str">
        <f>IF(Y259&lt;&gt;"",VLOOKUP(Y259,'ESO zone constants'!$E$3:$L$5000,8,FALSE),"")</f>
        <v/>
      </c>
      <c r="AB259" s="3" t="str">
        <f>IF(AC259&lt;&gt;"",VLOOKUP(AC259,'ESO zone constants'!$E$3:$L$5000,8,FALSE),"")</f>
        <v/>
      </c>
      <c r="AF259" s="3" t="str">
        <f>IF(AG259&lt;&gt;"",VLOOKUP(AG259,'ESO zone constants'!$E$3:$L$5000,8,FALSE),"")</f>
        <v/>
      </c>
      <c r="AJ259" s="3" t="str">
        <f>IF(AK259&lt;&gt;"",VLOOKUP(AK259,'ESO zone constants'!$E$3:$L$1002,6,FALSE),"")</f>
        <v/>
      </c>
      <c r="AN259" s="27" t="str">
        <f>IF(A259&lt;&gt;"",CONCATENATE("[",A259,"] = {wayshrines={")&amp;IF(N259&lt;&gt;"",CONCATENATE(N259,","),"")&amp;IF(O259&lt;&gt;"",CONCATENATE(O259,","),"")&amp;IF(P259&lt;&gt;"",CONCATENATE(P259,","),"")&amp;CONCATENATE("}")&amp;IF(VALUE(Q259)&gt;0,CONCATENATE(", traitsNeeded=",Q259),"")&amp;CONCATENATE(", dlcId=",T259,),"")</f>
        <v>[304] = {wayshrines={-1,-1,-1,}, dlcId=0</v>
      </c>
      <c r="AO259" s="27" t="str">
        <f>IF(A259&lt;&gt;"",IF(R259&lt;&gt;"",CONCATENATE(", zoneIds={",R259),"")&amp;IF(X259&lt;&gt;"",CONCATENATE(",",X259),"")&amp;IF(AJ259&lt;&gt;"",CONCATENATE(",",AJ259),"")&amp;IF(R259&lt;&gt;"",CONCATENATE("}",""),"")&amp;IF(OR(L259="true",L259="false",L259&lt;&gt;""), CONCATENATE(", veteran=", L259), ""),"")</f>
        <v>, zoneIds={148}, veteran=false</v>
      </c>
      <c r="AP259" s="27" t="str">
        <f>IF(A259&lt;&gt;"",IF(J259="Trial",", isTrial=true",IF(J259="Arena",", isArena=true", IF(J259="Monster",", isMonster=true",""))) &amp; IF(M259="true", CONCATENATE(", multiTrialSet=true"), ""),"")</f>
        <v/>
      </c>
      <c r="AQ259" s="27" t="str">
        <f>IF(C259&lt;&gt;"",CONCATENATE(" --",C259," / ",B259),"")</f>
        <v xml:space="preserve"> --Medusa / Versteinernder Blick</v>
      </c>
      <c r="AR259" s="27" t="str">
        <f>IF(A259&lt;&gt;"",IF(VALUE(Q259)&gt;0,CONCATENATE("[",A259,"] = true,        --",C259, " / ", B259), ""),"")</f>
        <v/>
      </c>
    </row>
    <row r="260" spans="1:44" hidden="1" x14ac:dyDescent="0.25">
      <c r="A260" s="13">
        <v>305</v>
      </c>
      <c r="B260" t="s">
        <v>2104</v>
      </c>
      <c r="C260" t="s">
        <v>2106</v>
      </c>
      <c r="D260" t="s">
        <v>2105</v>
      </c>
      <c r="G260" s="3">
        <f>A260</f>
        <v>305</v>
      </c>
      <c r="J260" t="s">
        <v>2551</v>
      </c>
      <c r="L260" t="s">
        <v>101</v>
      </c>
      <c r="M260" t="s">
        <v>101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constants'!$E$2:$L$5000,8,FALSE),"")</f>
        <v>22</v>
      </c>
      <c r="S260" t="s">
        <v>68</v>
      </c>
      <c r="T260" s="24">
        <v>0</v>
      </c>
      <c r="U260" s="3" t="str">
        <f>VLOOKUP(T260,'LibSets constants'!$A$2:$B$16,2,FALSE)</f>
        <v>Included in base game</v>
      </c>
      <c r="X260" s="3" t="str">
        <f>IF(Y260&lt;&gt;"",VLOOKUP(Y260,'ESO zone constants'!$E$3:$L$5000,8,FALSE),"")</f>
        <v/>
      </c>
      <c r="AB260" s="3" t="str">
        <f>IF(AC260&lt;&gt;"",VLOOKUP(AC260,'ESO zone constants'!$E$3:$L$5000,8,FALSE),"")</f>
        <v/>
      </c>
      <c r="AF260" s="3" t="str">
        <f>IF(AG260&lt;&gt;"",VLOOKUP(AG260,'ESO zone constants'!$E$3:$L$5000,8,FALSE),"")</f>
        <v/>
      </c>
      <c r="AJ260" s="3" t="str">
        <f>IF(AK260&lt;&gt;"",VLOOKUP(AK260,'ESO zone constants'!$E$3:$L$1002,6,FALSE),"")</f>
        <v/>
      </c>
      <c r="AN260" s="27" t="str">
        <f>IF(A260&lt;&gt;"",CONCATENATE("[",A260,"] = {wayshrines={")&amp;IF(N260&lt;&gt;"",CONCATENATE(N260,","),"")&amp;IF(O260&lt;&gt;"",CONCATENATE(O260,","),"")&amp;IF(P260&lt;&gt;"",CONCATENATE(P260,","),"")&amp;CONCATENATE("}")&amp;IF(VALUE(Q260)&gt;0,CONCATENATE(", traitsNeeded=",Q260),"")&amp;CONCATENATE(", dlcId=",T260,),"")</f>
        <v>[305] = {wayshrines={-1,-1,-1,}, dlcId=0</v>
      </c>
      <c r="AO260" s="27" t="str">
        <f>IF(A260&lt;&gt;"",IF(R260&lt;&gt;"",CONCATENATE(", zoneIds={",R260),"")&amp;IF(X260&lt;&gt;"",CONCATENATE(",",X260),"")&amp;IF(AJ260&lt;&gt;"",CONCATENATE(",",AJ260),"")&amp;IF(R260&lt;&gt;"",CONCATENATE("}",""),"")&amp;IF(OR(L260="true",L260="false",L260&lt;&gt;""), CONCATENATE(", veteran=", L260), ""),"")</f>
        <v>, zoneIds={22}, veteran=false</v>
      </c>
      <c r="AP260" s="27" t="str">
        <f>IF(A260&lt;&gt;"",IF(J260="Trial",", isTrial=true",IF(J260="Arena",", isArena=true", IF(J260="Monster",", isMonster=true",""))) &amp; IF(M260="true", CONCATENATE(", multiTrialSet=true"), ""),"")</f>
        <v/>
      </c>
      <c r="AQ260" s="27" t="str">
        <f>IF(C260&lt;&gt;"",CONCATENATE(" --",C260," / ",B260),"")</f>
        <v xml:space="preserve"> --Treasure Hunter / Schatzjäger</v>
      </c>
      <c r="AR260" s="27" t="str">
        <f>IF(A260&lt;&gt;"",IF(VALUE(Q260)&gt;0,CONCATENATE("[",A260,"] = true,        --",C260, " / ", B260), ""),"")</f>
        <v/>
      </c>
    </row>
    <row r="261" spans="1:44" hidden="1" x14ac:dyDescent="0.25">
      <c r="A261" s="13">
        <v>307</v>
      </c>
      <c r="B261" t="s">
        <v>2107</v>
      </c>
      <c r="C261" t="s">
        <v>2109</v>
      </c>
      <c r="D261" t="s">
        <v>2108</v>
      </c>
      <c r="G261" s="3">
        <f>A261</f>
        <v>307</v>
      </c>
      <c r="J261" t="s">
        <v>2551</v>
      </c>
      <c r="L261" t="s">
        <v>101</v>
      </c>
      <c r="M261" t="s">
        <v>101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constants'!$E$2:$L$5000,8,FALSE),"")</f>
        <v>449</v>
      </c>
      <c r="S261" t="s">
        <v>48</v>
      </c>
      <c r="T261" s="24">
        <v>0</v>
      </c>
      <c r="U261" s="3" t="str">
        <f>VLOOKUP(T261,'LibSets constants'!$A$2:$B$16,2,FALSE)</f>
        <v>Included in base game</v>
      </c>
      <c r="X261" s="3" t="str">
        <f>IF(Y261&lt;&gt;"",VLOOKUP(Y261,'ESO zone constants'!$E$3:$L$5000,8,FALSE),"")</f>
        <v/>
      </c>
      <c r="AB261" s="3" t="str">
        <f>IF(AC261&lt;&gt;"",VLOOKUP(AC261,'ESO zone constants'!$E$3:$L$5000,8,FALSE),"")</f>
        <v/>
      </c>
      <c r="AF261" s="3" t="str">
        <f>IF(AG261&lt;&gt;"",VLOOKUP(AG261,'ESO zone constants'!$E$3:$L$5000,8,FALSE),"")</f>
        <v/>
      </c>
      <c r="AJ261" s="3" t="str">
        <f>IF(AK261&lt;&gt;"",VLOOKUP(AK261,'ESO zone constants'!$E$3:$L$1002,6,FALSE),"")</f>
        <v/>
      </c>
      <c r="AN261" s="27" t="str">
        <f>IF(A261&lt;&gt;"",CONCATENATE("[",A261,"] = {wayshrines={")&amp;IF(N261&lt;&gt;"",CONCATENATE(N261,","),"")&amp;IF(O261&lt;&gt;"",CONCATENATE(O261,","),"")&amp;IF(P261&lt;&gt;"",CONCATENATE(P261,","),"")&amp;CONCATENATE("}")&amp;IF(VALUE(Q261)&gt;0,CONCATENATE(", traitsNeeded=",Q261),"")&amp;CONCATENATE(", dlcId=",T261,),"")</f>
        <v>[307] = {wayshrines={-1,-1,-1,}, dlcId=0</v>
      </c>
      <c r="AO261" s="27" t="str">
        <f>IF(A261&lt;&gt;"",IF(R261&lt;&gt;"",CONCATENATE(", zoneIds={",R261),"")&amp;IF(X261&lt;&gt;"",CONCATENATE(",",X261),"")&amp;IF(AJ261&lt;&gt;"",CONCATENATE(",",AJ261),"")&amp;IF(R261&lt;&gt;"",CONCATENATE("}",""),"")&amp;IF(OR(L261="true",L261="false",L261&lt;&gt;""), CONCATENATE(", veteran=", L261), ""),"")</f>
        <v>, zoneIds={449}, veteran=false</v>
      </c>
      <c r="AP261" s="27" t="str">
        <f>IF(A261&lt;&gt;"",IF(J261="Trial",", isTrial=true",IF(J261="Arena",", isArena=true", IF(J261="Monster",", isMonster=true",""))) &amp; IF(M261="true", CONCATENATE(", multiTrialSet=true"), ""),"")</f>
        <v/>
      </c>
      <c r="AQ261" s="27" t="str">
        <f>IF(C261&lt;&gt;"",CONCATENATE(" --",C261," / ",B261),"")</f>
        <v xml:space="preserve"> --Draugr Hulk / Schwerfälliger Draugr</v>
      </c>
      <c r="AR261" s="27" t="str">
        <f>IF(A261&lt;&gt;"",IF(VALUE(Q261)&gt;0,CONCATENATE("[",A261,"] = true,        --",C261, " / ", B261), ""),"")</f>
        <v/>
      </c>
    </row>
    <row r="262" spans="1:44" hidden="1" x14ac:dyDescent="0.25">
      <c r="A262" s="13">
        <v>308</v>
      </c>
      <c r="B262" t="s">
        <v>2110</v>
      </c>
      <c r="C262" t="s">
        <v>2112</v>
      </c>
      <c r="D262" t="s">
        <v>2111</v>
      </c>
      <c r="G262" s="3">
        <f>A262</f>
        <v>308</v>
      </c>
      <c r="J262" t="s">
        <v>2551</v>
      </c>
      <c r="L262" t="s">
        <v>101</v>
      </c>
      <c r="M262" t="s">
        <v>101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constants'!$E$2:$L$5000,8,FALSE),"")</f>
        <v>38</v>
      </c>
      <c r="S262" t="s">
        <v>57</v>
      </c>
      <c r="T262" s="24">
        <v>0</v>
      </c>
      <c r="U262" s="3" t="str">
        <f>VLOOKUP(T262,'LibSets constants'!$A$2:$B$16,2,FALSE)</f>
        <v>Included in base game</v>
      </c>
      <c r="X262" s="3" t="str">
        <f>IF(Y262&lt;&gt;"",VLOOKUP(Y262,'ESO zone constants'!$E$3:$L$5000,8,FALSE),"")</f>
        <v/>
      </c>
      <c r="AB262" s="3" t="str">
        <f>IF(AC262&lt;&gt;"",VLOOKUP(AC262,'ESO zone constants'!$E$3:$L$5000,8,FALSE),"")</f>
        <v/>
      </c>
      <c r="AF262" s="3" t="str">
        <f>IF(AG262&lt;&gt;"",VLOOKUP(AG262,'ESO zone constants'!$E$3:$L$5000,8,FALSE),"")</f>
        <v/>
      </c>
      <c r="AJ262" s="3" t="str">
        <f>IF(AK262&lt;&gt;"",VLOOKUP(AK262,'ESO zone constants'!$E$3:$L$5000,8,FALSE),"")</f>
        <v/>
      </c>
      <c r="AN262" s="27" t="str">
        <f>IF(A262&lt;&gt;"",CONCATENATE("[",A262,"] = {wayshrines={")&amp;IF(N262&lt;&gt;"",CONCATENATE(N262,","),"")&amp;IF(O262&lt;&gt;"",CONCATENATE(O262,","),"")&amp;IF(P262&lt;&gt;"",CONCATENATE(P262,","),"")&amp;CONCATENATE("}")&amp;IF(VALUE(Q262)&gt;0,CONCATENATE(", traitsNeeded=",Q262),"")&amp;CONCATENATE(", dlcId=",T262,),"")</f>
        <v>[308] = {wayshrines={-1,-1,-1,}, dlcId=0</v>
      </c>
      <c r="AO262" s="27" t="str">
        <f>IF(A262&lt;&gt;"",IF(R262&lt;&gt;"",CONCATENATE(", zoneIds={",R262),"")&amp;IF(X262&lt;&gt;"",CONCATENATE(",",X262),"")&amp;IF(AJ262&lt;&gt;"",CONCATENATE(",",AJ262),"")&amp;IF(R262&lt;&gt;"",CONCATENATE("}",""),"")&amp;IF(OR(L262="true",L262="false",L262&lt;&gt;""), CONCATENATE(", veteran=", L262), ""),"")</f>
        <v>, zoneIds={38}, veteran=false</v>
      </c>
      <c r="AP262" s="27" t="str">
        <f>IF(A262&lt;&gt;"",IF(J262="Trial",", isTrial=true",IF(J262="Arena",", isArena=true", IF(J262="Monster",", isMonster=true",""))) &amp; IF(M262="true", CONCATENATE(", multiTrialSet=true"), ""),"")</f>
        <v/>
      </c>
      <c r="AQ262" s="27" t="str">
        <f>IF(C262&lt;&gt;"",CONCATENATE(" --",C262," / ",B262),"")</f>
        <v xml:space="preserve"> --Bone Pirate's Tatters / Lumpen des Knochenpiraten</v>
      </c>
      <c r="AR262" s="27" t="str">
        <f>IF(A262&lt;&gt;"",IF(VALUE(Q262)&gt;0,CONCATENATE("[",A262,"] = true,        --",C262, " / ", B262), ""),"")</f>
        <v/>
      </c>
    </row>
    <row r="263" spans="1:44" hidden="1" x14ac:dyDescent="0.25">
      <c r="A263" s="13">
        <v>309</v>
      </c>
      <c r="B263" t="s">
        <v>2113</v>
      </c>
      <c r="C263" t="s">
        <v>2115</v>
      </c>
      <c r="D263" t="s">
        <v>2114</v>
      </c>
      <c r="G263" s="3">
        <f>A263</f>
        <v>309</v>
      </c>
      <c r="J263" t="s">
        <v>2551</v>
      </c>
      <c r="L263" t="s">
        <v>101</v>
      </c>
      <c r="M263" t="s">
        <v>101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constants'!$E$2:$L$5000,8,FALSE),"")</f>
        <v>38</v>
      </c>
      <c r="S263" t="s">
        <v>57</v>
      </c>
      <c r="T263" s="24">
        <v>0</v>
      </c>
      <c r="U263" s="3" t="str">
        <f>VLOOKUP(T263,'LibSets constants'!$A$2:$B$16,2,FALSE)</f>
        <v>Included in base game</v>
      </c>
      <c r="X263" s="3" t="str">
        <f>IF(Y263&lt;&gt;"",VLOOKUP(Y263,'ESO zone constants'!$E$3:$L$5000,8,FALSE),"")</f>
        <v/>
      </c>
      <c r="AB263" s="3" t="str">
        <f>IF(AC263&lt;&gt;"",VLOOKUP(AC263,'ESO zone constants'!$E$3:$L$5000,8,FALSE),"")</f>
        <v/>
      </c>
      <c r="AF263" s="3" t="str">
        <f>IF(AG263&lt;&gt;"",VLOOKUP(AG263,'ESO zone constants'!$E$3:$L$5000,8,FALSE),"")</f>
        <v/>
      </c>
      <c r="AJ263" s="3" t="str">
        <f>IF(AK263&lt;&gt;"",VLOOKUP(AK263,'ESO zone constants'!$E$3:$L$1002,6,FALSE),"")</f>
        <v/>
      </c>
      <c r="AN263" s="27" t="str">
        <f>IF(A263&lt;&gt;"",CONCATENATE("[",A263,"] = {wayshrines={")&amp;IF(N263&lt;&gt;"",CONCATENATE(N263,","),"")&amp;IF(O263&lt;&gt;"",CONCATENATE(O263,","),"")&amp;IF(P263&lt;&gt;"",CONCATENATE(P263,","),"")&amp;CONCATENATE("}")&amp;IF(VALUE(Q263)&gt;0,CONCATENATE(", traitsNeeded=",Q263),"")&amp;CONCATENATE(", dlcId=",T263,),"")</f>
        <v>[309] = {wayshrines={-1,-1,-1,}, dlcId=0</v>
      </c>
      <c r="AO263" s="27" t="str">
        <f>IF(A263&lt;&gt;"",IF(R263&lt;&gt;"",CONCATENATE(", zoneIds={",R263),"")&amp;IF(X263&lt;&gt;"",CONCATENATE(",",X263),"")&amp;IF(AJ263&lt;&gt;"",CONCATENATE(",",AJ263),"")&amp;IF(R263&lt;&gt;"",CONCATENATE("}",""),"")&amp;IF(OR(L263="true",L263="false",L263&lt;&gt;""), CONCATENATE(", veteran=", L263), ""),"")</f>
        <v>, zoneIds={38}, veteran=false</v>
      </c>
      <c r="AP263" s="27" t="str">
        <f>IF(A263&lt;&gt;"",IF(J263="Trial",", isTrial=true",IF(J263="Arena",", isArena=true", IF(J263="Monster",", isMonster=true",""))) &amp; IF(M263="true", CONCATENATE(", multiTrialSet=true"), ""),"")</f>
        <v/>
      </c>
      <c r="AQ263" s="27" t="str">
        <f>IF(C263&lt;&gt;"",CONCATENATE(" --",C263," / ",B263),"")</f>
        <v xml:space="preserve"> --Knight-errant's Mail / Platten des Wanderritters</v>
      </c>
      <c r="AR263" s="27" t="str">
        <f>IF(A263&lt;&gt;"",IF(VALUE(Q263)&gt;0,CONCATENATE("[",A263,"] = true,        --",C263, " / ", B263), ""),"")</f>
        <v/>
      </c>
    </row>
    <row r="264" spans="1:44" hidden="1" x14ac:dyDescent="0.25">
      <c r="A264" s="13">
        <v>310</v>
      </c>
      <c r="B264" t="s">
        <v>2116</v>
      </c>
      <c r="C264" t="s">
        <v>2118</v>
      </c>
      <c r="D264" t="s">
        <v>2117</v>
      </c>
      <c r="G264" s="3">
        <f>A264</f>
        <v>310</v>
      </c>
      <c r="J264" t="s">
        <v>2551</v>
      </c>
      <c r="L264" t="s">
        <v>101</v>
      </c>
      <c r="M264" t="s">
        <v>101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constants'!$E$2:$L$5000,8,FALSE),"")</f>
        <v>64</v>
      </c>
      <c r="S264" t="s">
        <v>70</v>
      </c>
      <c r="T264" s="24">
        <v>0</v>
      </c>
      <c r="U264" s="3" t="str">
        <f>VLOOKUP(T264,'LibSets constants'!$A$2:$B$16,2,FALSE)</f>
        <v>Included in base game</v>
      </c>
      <c r="X264" s="3" t="str">
        <f>IF(Y264&lt;&gt;"",VLOOKUP(Y264,'ESO zone constants'!$E$3:$L$5000,8,FALSE),"")</f>
        <v/>
      </c>
      <c r="AB264" s="3" t="str">
        <f>IF(AC264&lt;&gt;"",VLOOKUP(AC264,'ESO zone constants'!$E$3:$L$5000,8,FALSE),"")</f>
        <v/>
      </c>
      <c r="AF264" s="3" t="str">
        <f>IF(AG264&lt;&gt;"",VLOOKUP(AG264,'ESO zone constants'!$E$3:$L$5000,8,FALSE),"")</f>
        <v/>
      </c>
      <c r="AJ264" s="3" t="str">
        <f>IF(AK264&lt;&gt;"",VLOOKUP(AK264,'ESO zone constants'!$E$3:$L$1002,6,FALSE),"")</f>
        <v/>
      </c>
      <c r="AN264" s="27" t="str">
        <f>IF(A264&lt;&gt;"",CONCATENATE("[",A264,"] = {wayshrines={")&amp;IF(N264&lt;&gt;"",CONCATENATE(N264,","),"")&amp;IF(O264&lt;&gt;"",CONCATENATE(O264,","),"")&amp;IF(P264&lt;&gt;"",CONCATENATE(P264,","),"")&amp;CONCATENATE("}")&amp;IF(VALUE(Q264)&gt;0,CONCATENATE(", traitsNeeded=",Q264),"")&amp;CONCATENATE(", dlcId=",T264,),"")</f>
        <v>[310] = {wayshrines={-1,-1,-1,}, dlcId=0</v>
      </c>
      <c r="AO264" s="27" t="str">
        <f>IF(A264&lt;&gt;"",IF(R264&lt;&gt;"",CONCATENATE(", zoneIds={",R264),"")&amp;IF(X264&lt;&gt;"",CONCATENATE(",",X264),"")&amp;IF(AJ264&lt;&gt;"",CONCATENATE(",",AJ264),"")&amp;IF(R264&lt;&gt;"",CONCATENATE("}",""),"")&amp;IF(OR(L264="true",L264="false",L264&lt;&gt;""), CONCATENATE(", veteran=", L264), ""),"")</f>
        <v>, zoneIds={64}, veteran=false</v>
      </c>
      <c r="AP264" s="27" t="str">
        <f>IF(A264&lt;&gt;"",IF(J264="Trial",", isTrial=true",IF(J264="Arena",", isArena=true", IF(J264="Monster",", isMonster=true",""))) &amp; IF(M264="true", CONCATENATE(", multiTrialSet=true"), ""),"")</f>
        <v/>
      </c>
      <c r="AQ264" s="27" t="str">
        <f>IF(C264&lt;&gt;"",CONCATENATE(" --",C264," / ",B264),"")</f>
        <v xml:space="preserve"> --Sword Dancer / Schwerttänzer</v>
      </c>
      <c r="AR264" s="27" t="str">
        <f>IF(A264&lt;&gt;"",IF(VALUE(Q264)&gt;0,CONCATENATE("[",A264,"] = true,        --",C264, " / ", B264), ""),"")</f>
        <v/>
      </c>
    </row>
    <row r="265" spans="1:44" hidden="1" x14ac:dyDescent="0.25">
      <c r="A265" s="13">
        <v>311</v>
      </c>
      <c r="B265" t="s">
        <v>2119</v>
      </c>
      <c r="C265" t="s">
        <v>2121</v>
      </c>
      <c r="D265" t="s">
        <v>2120</v>
      </c>
      <c r="G265" s="3">
        <f>A265</f>
        <v>311</v>
      </c>
      <c r="J265" t="s">
        <v>2551</v>
      </c>
      <c r="L265" t="s">
        <v>101</v>
      </c>
      <c r="M265" t="s">
        <v>101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constants'!$E$2:$L$5000,8,FALSE),"")</f>
        <v>11</v>
      </c>
      <c r="S265" t="s">
        <v>47</v>
      </c>
      <c r="T265" s="24">
        <v>0</v>
      </c>
      <c r="U265" s="3" t="str">
        <f>VLOOKUP(T265,'LibSets constants'!$A$2:$B$16,2,FALSE)</f>
        <v>Included in base game</v>
      </c>
      <c r="X265" s="3" t="str">
        <f>IF(Y265&lt;&gt;"",VLOOKUP(Y265,'ESO zone constants'!$E$3:$L$5000,8,FALSE),"")</f>
        <v/>
      </c>
      <c r="AB265" s="3" t="str">
        <f>IF(AC265&lt;&gt;"",VLOOKUP(AC265,'ESO zone constants'!$E$3:$L$5000,8,FALSE),"")</f>
        <v/>
      </c>
      <c r="AF265" s="3" t="str">
        <f>IF(AG265&lt;&gt;"",VLOOKUP(AG265,'ESO zone constants'!$E$3:$L$5000,8,FALSE),"")</f>
        <v/>
      </c>
      <c r="AJ265" s="3" t="str">
        <f>IF(AK265&lt;&gt;"",VLOOKUP(AK265,'ESO zone constants'!$E$3:$L$1002,6,FALSE),"")</f>
        <v/>
      </c>
      <c r="AN265" s="27" t="str">
        <f>IF(A265&lt;&gt;"",CONCATENATE("[",A265,"] = {wayshrines={")&amp;IF(N265&lt;&gt;"",CONCATENATE(N265,","),"")&amp;IF(O265&lt;&gt;"",CONCATENATE(O265,","),"")&amp;IF(P265&lt;&gt;"",CONCATENATE(P265,","),"")&amp;CONCATENATE("}")&amp;IF(VALUE(Q265)&gt;0,CONCATENATE(", traitsNeeded=",Q265),"")&amp;CONCATENATE(", dlcId=",T265,),"")</f>
        <v>[311] = {wayshrines={-1,-1,-1,}, dlcId=0</v>
      </c>
      <c r="AO265" s="27" t="str">
        <f>IF(A265&lt;&gt;"",IF(R265&lt;&gt;"",CONCATENATE(", zoneIds={",R265),"")&amp;IF(X265&lt;&gt;"",CONCATENATE(",",X265),"")&amp;IF(AJ265&lt;&gt;"",CONCATENATE(",",AJ265),"")&amp;IF(R265&lt;&gt;"",CONCATENATE("}",""),"")&amp;IF(OR(L265="true",L265="false",L265&lt;&gt;""), CONCATENATE(", veteran=", L265), ""),"")</f>
        <v>, zoneIds={11}, veteran=false</v>
      </c>
      <c r="AP265" s="27" t="str">
        <f>IF(A265&lt;&gt;"",IF(J265="Trial",", isTrial=true",IF(J265="Arena",", isArena=true", IF(J265="Monster",", isMonster=true",""))) &amp; IF(M265="true", CONCATENATE(", multiTrialSet=true"), ""),"")</f>
        <v/>
      </c>
      <c r="AQ265" s="27" t="str">
        <f>IF(C265&lt;&gt;"",CONCATENATE(" --",C265," / ",B265),"")</f>
        <v xml:space="preserve"> --Rattlecage / Klapperkäfig</v>
      </c>
      <c r="AR265" s="27" t="str">
        <f>IF(A265&lt;&gt;"",IF(VALUE(Q265)&gt;0,CONCATENATE("[",A265,"] = true,        --",C265, " / ", B265), ""),"")</f>
        <v/>
      </c>
    </row>
    <row r="266" spans="1:44" hidden="1" x14ac:dyDescent="0.25">
      <c r="A266" s="13">
        <v>313</v>
      </c>
      <c r="B266" t="s">
        <v>2122</v>
      </c>
      <c r="C266" t="s">
        <v>2124</v>
      </c>
      <c r="D266" t="s">
        <v>2123</v>
      </c>
      <c r="G266" s="3">
        <f>A266</f>
        <v>313</v>
      </c>
      <c r="J266" t="s">
        <v>2466</v>
      </c>
      <c r="L266" t="s">
        <v>102</v>
      </c>
      <c r="M266" t="s">
        <v>101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constants'!$E$2:$L$5000,8,FALSE),"")</f>
        <v>635</v>
      </c>
      <c r="S266" t="s">
        <v>489</v>
      </c>
      <c r="T266" s="24">
        <v>0</v>
      </c>
      <c r="U266" s="3" t="str">
        <f>VLOOKUP(T266,'LibSets constants'!$A$2:$B$16,2,FALSE)</f>
        <v>Included in base game</v>
      </c>
      <c r="V266" t="s">
        <v>2586</v>
      </c>
      <c r="X266" s="3" t="str">
        <f>IF(Y266&lt;&gt;"",VLOOKUP(Y266,'ESO zone constants'!$E$3:$L$5000,8,FALSE),"")</f>
        <v/>
      </c>
      <c r="AB266" s="3" t="str">
        <f>IF(AC266&lt;&gt;"",VLOOKUP(AC266,'ESO zone constants'!$E$3:$L$5000,8,FALSE),"")</f>
        <v/>
      </c>
      <c r="AF266" s="3" t="str">
        <f>IF(AG266&lt;&gt;"",VLOOKUP(AG266,'ESO zone constants'!$E$3:$L$5000,8,FALSE),"")</f>
        <v/>
      </c>
      <c r="AJ266" s="3" t="str">
        <f>IF(AK266&lt;&gt;"",VLOOKUP(AK266,'ESO zone constants'!$E$3:$L$1002,6,FALSE),"")</f>
        <v/>
      </c>
      <c r="AN266" s="27" t="str">
        <f>IF(A266&lt;&gt;"",CONCATENATE("[",A266,"] = {wayshrines={")&amp;IF(N266&lt;&gt;"",CONCATENATE(N266,","),"")&amp;IF(O266&lt;&gt;"",CONCATENATE(O266,","),"")&amp;IF(P266&lt;&gt;"",CONCATENATE(P266,","),"")&amp;CONCATENATE("}")&amp;IF(VALUE(Q266)&gt;0,CONCATENATE(", traitsNeeded=",Q266),"")&amp;CONCATENATE(", dlcId=",T266,),"")</f>
        <v>[313] = {wayshrines={-1,-1,-1,}, dlcId=0</v>
      </c>
      <c r="AO266" s="27" t="str">
        <f>IF(A266&lt;&gt;"",IF(R266&lt;&gt;"",CONCATENATE(", zoneIds={",R266),"")&amp;IF(X266&lt;&gt;"",CONCATENATE(",",X266),"")&amp;IF(AJ266&lt;&gt;"",CONCATENATE(",",AJ266),"")&amp;IF(R266&lt;&gt;"",CONCATENATE("}",""),"")&amp;IF(OR(L266="true",L266="false",L266&lt;&gt;""), CONCATENATE(", veteran=", L266), ""),"")</f>
        <v>, zoneIds={635}, veteran=true</v>
      </c>
      <c r="AP266" s="27" t="str">
        <f>IF(A266&lt;&gt;"",IF(J266="Trial",", isTrial=true",IF(J266="Arena",", isArena=true", IF(J266="Monster",", isMonster=true",""))) &amp; IF(M266="true", CONCATENATE(", multiTrialSet=true"), ""),"")</f>
        <v>, isArena=true</v>
      </c>
      <c r="AQ266" s="27" t="str">
        <f>IF(C266&lt;&gt;"",CONCATENATE(" --",C266," / ",B266),"")</f>
        <v xml:space="preserve"> --Titanic Cleave / Titanisches Trennen</v>
      </c>
      <c r="AR266" s="27" t="str">
        <f>IF(A266&lt;&gt;"",IF(VALUE(Q266)&gt;0,CONCATENATE("[",A266,"] = true,        --",C266, " / ", B266), ""),"")</f>
        <v/>
      </c>
    </row>
    <row r="267" spans="1:44" hidden="1" x14ac:dyDescent="0.25">
      <c r="A267" s="13">
        <v>314</v>
      </c>
      <c r="B267" t="s">
        <v>2125</v>
      </c>
      <c r="C267" t="s">
        <v>2127</v>
      </c>
      <c r="D267" t="s">
        <v>2126</v>
      </c>
      <c r="G267" s="3">
        <f>A267</f>
        <v>314</v>
      </c>
      <c r="J267" t="s">
        <v>2466</v>
      </c>
      <c r="L267" t="s">
        <v>102</v>
      </c>
      <c r="M267" t="s">
        <v>101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constants'!$E$2:$L$5000,8,FALSE),"")</f>
        <v>635</v>
      </c>
      <c r="S267" t="s">
        <v>489</v>
      </c>
      <c r="T267" s="24">
        <v>0</v>
      </c>
      <c r="U267" s="3" t="str">
        <f>VLOOKUP(T267,'LibSets constants'!$A$2:$B$16,2,FALSE)</f>
        <v>Included in base game</v>
      </c>
      <c r="V267" t="s">
        <v>2586</v>
      </c>
      <c r="X267" s="3" t="str">
        <f>IF(Y267&lt;&gt;"",VLOOKUP(Y267,'ESO zone constants'!$E$3:$L$5000,8,FALSE),"")</f>
        <v/>
      </c>
      <c r="AB267" s="3" t="str">
        <f>IF(AC267&lt;&gt;"",VLOOKUP(AC267,'ESO zone constants'!$E$3:$L$5000,8,FALSE),"")</f>
        <v/>
      </c>
      <c r="AF267" s="3" t="str">
        <f>IF(AG267&lt;&gt;"",VLOOKUP(AG267,'ESO zone constants'!$E$3:$L$5000,8,FALSE),"")</f>
        <v/>
      </c>
      <c r="AJ267" s="3" t="str">
        <f>IF(AK267&lt;&gt;"",VLOOKUP(AK267,'ESO zone constants'!$E$3:$L$1002,6,FALSE),"")</f>
        <v/>
      </c>
      <c r="AN267" s="27" t="str">
        <f>IF(A267&lt;&gt;"",CONCATENATE("[",A267,"] = {wayshrines={")&amp;IF(N267&lt;&gt;"",CONCATENATE(N267,","),"")&amp;IF(O267&lt;&gt;"",CONCATENATE(O267,","),"")&amp;IF(P267&lt;&gt;"",CONCATENATE(P267,","),"")&amp;CONCATENATE("}")&amp;IF(VALUE(Q267)&gt;0,CONCATENATE(", traitsNeeded=",Q267),"")&amp;CONCATENATE(", dlcId=",T267,),"")</f>
        <v>[314] = {wayshrines={-1,-1,-1,}, dlcId=0</v>
      </c>
      <c r="AO267" s="27" t="str">
        <f>IF(A267&lt;&gt;"",IF(R267&lt;&gt;"",CONCATENATE(", zoneIds={",R267),"")&amp;IF(X267&lt;&gt;"",CONCATENATE(",",X267),"")&amp;IF(AJ267&lt;&gt;"",CONCATENATE(",",AJ267),"")&amp;IF(R267&lt;&gt;"",CONCATENATE("}",""),"")&amp;IF(OR(L267="true",L267="false",L267&lt;&gt;""), CONCATENATE(", veteran=", L267), ""),"")</f>
        <v>, zoneIds={635}, veteran=true</v>
      </c>
      <c r="AP267" s="27" t="str">
        <f>IF(A267&lt;&gt;"",IF(J267="Trial",", isTrial=true",IF(J267="Arena",", isArena=true", IF(J267="Monster",", isMonster=true",""))) &amp; IF(M267="true", CONCATENATE(", multiTrialSet=true"), ""),"")</f>
        <v>, isArena=true</v>
      </c>
      <c r="AQ267" s="27" t="str">
        <f>IF(C267&lt;&gt;"",CONCATENATE(" --",C267," / ",B267),"")</f>
        <v xml:space="preserve"> --Puncturing Remedy / Durchschlagende Genesung</v>
      </c>
      <c r="AR267" s="27" t="str">
        <f>IF(A267&lt;&gt;"",IF(VALUE(Q267)&gt;0,CONCATENATE("[",A267,"] = true,        --",C267, " / ", B267), ""),"")</f>
        <v/>
      </c>
    </row>
    <row r="268" spans="1:44" hidden="1" x14ac:dyDescent="0.25">
      <c r="A268" s="13">
        <v>315</v>
      </c>
      <c r="B268" t="s">
        <v>2128</v>
      </c>
      <c r="C268" t="s">
        <v>2130</v>
      </c>
      <c r="D268" t="s">
        <v>2129</v>
      </c>
      <c r="G268" s="3">
        <f>A268</f>
        <v>315</v>
      </c>
      <c r="J268" t="s">
        <v>2466</v>
      </c>
      <c r="L268" t="s">
        <v>102</v>
      </c>
      <c r="M268" t="s">
        <v>101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constants'!$E$2:$L$5000,8,FALSE),"")</f>
        <v>635</v>
      </c>
      <c r="S268" t="s">
        <v>489</v>
      </c>
      <c r="T268" s="24">
        <v>0</v>
      </c>
      <c r="U268" s="3" t="str">
        <f>VLOOKUP(T268,'LibSets constants'!$A$2:$B$16,2,FALSE)</f>
        <v>Included in base game</v>
      </c>
      <c r="V268" t="s">
        <v>2586</v>
      </c>
      <c r="X268" s="3" t="str">
        <f>IF(Y268&lt;&gt;"",VLOOKUP(Y268,'ESO zone constants'!$E$3:$L$5000,8,FALSE),"")</f>
        <v/>
      </c>
      <c r="AB268" s="3" t="str">
        <f>IF(AC268&lt;&gt;"",VLOOKUP(AC268,'ESO zone constants'!$E$3:$L$5000,8,FALSE),"")</f>
        <v/>
      </c>
      <c r="AF268" s="3" t="str">
        <f>IF(AG268&lt;&gt;"",VLOOKUP(AG268,'ESO zone constants'!$E$3:$L$5000,8,FALSE),"")</f>
        <v/>
      </c>
      <c r="AJ268" s="3" t="str">
        <f>IF(AK268&lt;&gt;"",VLOOKUP(AK268,'ESO zone constants'!$E$3:$L$1002,6,FALSE),"")</f>
        <v/>
      </c>
      <c r="AN268" s="27" t="str">
        <f>IF(A268&lt;&gt;"",CONCATENATE("[",A268,"] = {wayshrines={")&amp;IF(N268&lt;&gt;"",CONCATENATE(N268,","),"")&amp;IF(O268&lt;&gt;"",CONCATENATE(O268,","),"")&amp;IF(P268&lt;&gt;"",CONCATENATE(P268,","),"")&amp;CONCATENATE("}")&amp;IF(VALUE(Q268)&gt;0,CONCATENATE(", traitsNeeded=",Q268),"")&amp;CONCATENATE(", dlcId=",T268,),"")</f>
        <v>[315] = {wayshrines={-1,-1,-1,}, dlcId=0</v>
      </c>
      <c r="AO268" s="27" t="str">
        <f>IF(A268&lt;&gt;"",IF(R268&lt;&gt;"",CONCATENATE(", zoneIds={",R268),"")&amp;IF(X268&lt;&gt;"",CONCATENATE(",",X268),"")&amp;IF(AJ268&lt;&gt;"",CONCATENATE(",",AJ268),"")&amp;IF(R268&lt;&gt;"",CONCATENATE("}",""),"")&amp;IF(OR(L268="true",L268="false",L268&lt;&gt;""), CONCATENATE(", veteran=", L268), ""),"")</f>
        <v>, zoneIds={635}, veteran=true</v>
      </c>
      <c r="AP268" s="27" t="str">
        <f>IF(A268&lt;&gt;"",IF(J268="Trial",", isTrial=true",IF(J268="Arena",", isArena=true", IF(J268="Monster",", isMonster=true",""))) &amp; IF(M268="true", CONCATENATE(", multiTrialSet=true"), ""),"")</f>
        <v>, isArena=true</v>
      </c>
      <c r="AQ268" s="27" t="str">
        <f>IF(C268&lt;&gt;"",CONCATENATE(" --",C268," / ",B268),"")</f>
        <v xml:space="preserve"> --Stinging Slashes / Stechende Schnitte</v>
      </c>
      <c r="AR268" s="27" t="str">
        <f>IF(A268&lt;&gt;"",IF(VALUE(Q268)&gt;0,CONCATENATE("[",A268,"] = true,        --",C268, " / ", B268), ""),"")</f>
        <v/>
      </c>
    </row>
    <row r="269" spans="1:44" hidden="1" x14ac:dyDescent="0.25">
      <c r="A269" s="13">
        <v>316</v>
      </c>
      <c r="B269" t="s">
        <v>2131</v>
      </c>
      <c r="C269" t="s">
        <v>2133</v>
      </c>
      <c r="D269" t="s">
        <v>2132</v>
      </c>
      <c r="G269" s="3">
        <f>A269</f>
        <v>316</v>
      </c>
      <c r="J269" t="s">
        <v>2466</v>
      </c>
      <c r="L269" t="s">
        <v>102</v>
      </c>
      <c r="M269" t="s">
        <v>101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constants'!$E$2:$L$5000,8,FALSE),"")</f>
        <v>635</v>
      </c>
      <c r="S269" t="s">
        <v>489</v>
      </c>
      <c r="T269" s="24">
        <v>0</v>
      </c>
      <c r="U269" s="3" t="str">
        <f>VLOOKUP(T269,'LibSets constants'!$A$2:$B$16,2,FALSE)</f>
        <v>Included in base game</v>
      </c>
      <c r="V269" t="s">
        <v>2586</v>
      </c>
      <c r="X269" s="3" t="str">
        <f>IF(Y269&lt;&gt;"",VLOOKUP(Y269,'ESO zone constants'!$E$3:$L$5000,8,FALSE),"")</f>
        <v/>
      </c>
      <c r="AB269" s="3" t="str">
        <f>IF(AC269&lt;&gt;"",VLOOKUP(AC269,'ESO zone constants'!$E$3:$L$5000,8,FALSE),"")</f>
        <v/>
      </c>
      <c r="AF269" s="3" t="str">
        <f>IF(AG269&lt;&gt;"",VLOOKUP(AG269,'ESO zone constants'!$E$3:$L$5000,8,FALSE),"")</f>
        <v/>
      </c>
      <c r="AJ269" s="3" t="str">
        <f>IF(AK269&lt;&gt;"",VLOOKUP(AK269,'ESO zone constants'!$E$3:$L$1002,6,FALSE),"")</f>
        <v/>
      </c>
      <c r="AN269" s="27" t="str">
        <f>IF(A269&lt;&gt;"",CONCATENATE("[",A269,"] = {wayshrines={")&amp;IF(N269&lt;&gt;"",CONCATENATE(N269,","),"")&amp;IF(O269&lt;&gt;"",CONCATENATE(O269,","),"")&amp;IF(P269&lt;&gt;"",CONCATENATE(P269,","),"")&amp;CONCATENATE("}")&amp;IF(VALUE(Q269)&gt;0,CONCATENATE(", traitsNeeded=",Q269),"")&amp;CONCATENATE(", dlcId=",T269,),"")</f>
        <v>[316] = {wayshrines={-1,-1,-1,}, dlcId=0</v>
      </c>
      <c r="AO269" s="27" t="str">
        <f>IF(A269&lt;&gt;"",IF(R269&lt;&gt;"",CONCATENATE(", zoneIds={",R269),"")&amp;IF(X269&lt;&gt;"",CONCATENATE(",",X269),"")&amp;IF(AJ269&lt;&gt;"",CONCATENATE(",",AJ269),"")&amp;IF(R269&lt;&gt;"",CONCATENATE("}",""),"")&amp;IF(OR(L269="true",L269="false",L269&lt;&gt;""), CONCATENATE(", veteran=", L269), ""),"")</f>
        <v>, zoneIds={635}, veteran=true</v>
      </c>
      <c r="AP269" s="27" t="str">
        <f>IF(A269&lt;&gt;"",IF(J269="Trial",", isTrial=true",IF(J269="Arena",", isArena=true", IF(J269="Monster",", isMonster=true",""))) &amp; IF(M269="true", CONCATENATE(", multiTrialSet=true"), ""),"")</f>
        <v>, isArena=true</v>
      </c>
      <c r="AQ269" s="27" t="str">
        <f>IF(C269&lt;&gt;"",CONCATENATE(" --",C269," / ",B269),"")</f>
        <v xml:space="preserve"> --Caustic Arrow / Beißender Pfeil</v>
      </c>
      <c r="AR269" s="27" t="str">
        <f>IF(A269&lt;&gt;"",IF(VALUE(Q269)&gt;0,CONCATENATE("[",A269,"] = true,        --",C269, " / ", B269), ""),"")</f>
        <v/>
      </c>
    </row>
    <row r="270" spans="1:44" hidden="1" x14ac:dyDescent="0.25">
      <c r="A270" s="13">
        <v>317</v>
      </c>
      <c r="B270" t="s">
        <v>2134</v>
      </c>
      <c r="C270" t="s">
        <v>2136</v>
      </c>
      <c r="D270" t="s">
        <v>2135</v>
      </c>
      <c r="G270" s="3">
        <f>A270</f>
        <v>317</v>
      </c>
      <c r="J270" t="s">
        <v>2466</v>
      </c>
      <c r="L270" t="s">
        <v>102</v>
      </c>
      <c r="M270" t="s">
        <v>101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constants'!$E$2:$L$5000,8,FALSE),"")</f>
        <v>635</v>
      </c>
      <c r="S270" t="s">
        <v>489</v>
      </c>
      <c r="T270" s="24">
        <v>0</v>
      </c>
      <c r="U270" s="3" t="str">
        <f>VLOOKUP(T270,'LibSets constants'!$A$2:$B$16,2,FALSE)</f>
        <v>Included in base game</v>
      </c>
      <c r="V270" t="s">
        <v>2586</v>
      </c>
      <c r="X270" s="3" t="str">
        <f>IF(Y270&lt;&gt;"",VLOOKUP(Y270,'ESO zone constants'!$E$3:$L$5000,8,FALSE),"")</f>
        <v/>
      </c>
      <c r="AB270" s="3" t="str">
        <f>IF(AC270&lt;&gt;"",VLOOKUP(AC270,'ESO zone constants'!$E$3:$L$5000,8,FALSE),"")</f>
        <v/>
      </c>
      <c r="AF270" s="3" t="str">
        <f>IF(AG270&lt;&gt;"",VLOOKUP(AG270,'ESO zone constants'!$E$3:$L$5000,8,FALSE),"")</f>
        <v/>
      </c>
      <c r="AJ270" s="3" t="str">
        <f>IF(AK270&lt;&gt;"",VLOOKUP(AK270,'ESO zone constants'!$E$3:$L$1002,6,FALSE),"")</f>
        <v/>
      </c>
      <c r="AN270" s="27" t="str">
        <f>IF(A270&lt;&gt;"",CONCATENATE("[",A270,"] = {wayshrines={")&amp;IF(N270&lt;&gt;"",CONCATENATE(N270,","),"")&amp;IF(O270&lt;&gt;"",CONCATENATE(O270,","),"")&amp;IF(P270&lt;&gt;"",CONCATENATE(P270,","),"")&amp;CONCATENATE("}")&amp;IF(VALUE(Q270)&gt;0,CONCATENATE(", traitsNeeded=",Q270),"")&amp;CONCATENATE(", dlcId=",T270,),"")</f>
        <v>[317] = {wayshrines={-1,-1,-1,}, dlcId=0</v>
      </c>
      <c r="AO270" s="27" t="str">
        <f>IF(A270&lt;&gt;"",IF(R270&lt;&gt;"",CONCATENATE(", zoneIds={",R270),"")&amp;IF(X270&lt;&gt;"",CONCATENATE(",",X270),"")&amp;IF(AJ270&lt;&gt;"",CONCATENATE(",",AJ270),"")&amp;IF(R270&lt;&gt;"",CONCATENATE("}",""),"")&amp;IF(OR(L270="true",L270="false",L270&lt;&gt;""), CONCATENATE(", veteran=", L270), ""),"")</f>
        <v>, zoneIds={635}, veteran=true</v>
      </c>
      <c r="AP270" s="27" t="str">
        <f>IF(A270&lt;&gt;"",IF(J270="Trial",", isTrial=true",IF(J270="Arena",", isArena=true", IF(J270="Monster",", isMonster=true",""))) &amp; IF(M270="true", CONCATENATE(", multiTrialSet=true"), ""),"")</f>
        <v>, isArena=true</v>
      </c>
      <c r="AQ270" s="27" t="str">
        <f>IF(C270&lt;&gt;"",CONCATENATE(" --",C270," / ",B270),"")</f>
        <v xml:space="preserve"> --Destructive Impact / Zerstörerischer Einschlag</v>
      </c>
      <c r="AR270" s="27" t="str">
        <f>IF(A270&lt;&gt;"",IF(VALUE(Q270)&gt;0,CONCATENATE("[",A270,"] = true,        --",C270, " / ", B270), ""),"")</f>
        <v/>
      </c>
    </row>
    <row r="271" spans="1:44" hidden="1" x14ac:dyDescent="0.25">
      <c r="A271" s="13">
        <v>318</v>
      </c>
      <c r="B271" t="s">
        <v>2137</v>
      </c>
      <c r="C271" t="s">
        <v>2139</v>
      </c>
      <c r="D271" t="s">
        <v>2138</v>
      </c>
      <c r="G271" s="3">
        <f>A271</f>
        <v>318</v>
      </c>
      <c r="J271" t="s">
        <v>2466</v>
      </c>
      <c r="L271" t="s">
        <v>102</v>
      </c>
      <c r="M271" t="s">
        <v>101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constants'!$E$2:$L$5000,8,FALSE),"")</f>
        <v>635</v>
      </c>
      <c r="S271" t="s">
        <v>489</v>
      </c>
      <c r="T271" s="24">
        <v>0</v>
      </c>
      <c r="U271" s="3" t="str">
        <f>VLOOKUP(T271,'LibSets constants'!$A$2:$B$16,2,FALSE)</f>
        <v>Included in base game</v>
      </c>
      <c r="V271" t="s">
        <v>2586</v>
      </c>
      <c r="X271" s="3" t="str">
        <f>IF(Y271&lt;&gt;"",VLOOKUP(Y271,'ESO zone constants'!$E$3:$L$5000,8,FALSE),"")</f>
        <v/>
      </c>
      <c r="AB271" s="3" t="str">
        <f>IF(AC271&lt;&gt;"",VLOOKUP(AC271,'ESO zone constants'!$E$3:$L$5000,8,FALSE),"")</f>
        <v/>
      </c>
      <c r="AF271" s="3" t="str">
        <f>IF(AG271&lt;&gt;"",VLOOKUP(AG271,'ESO zone constants'!$E$3:$L$5000,8,FALSE),"")</f>
        <v/>
      </c>
      <c r="AJ271" s="32" t="str">
        <f>IF(AK271&lt;&gt;"",VLOOKUP(AK271,'ESO zone constants'!$E$3:$L$1002,6,FALSE),"")</f>
        <v/>
      </c>
      <c r="AN271" s="27" t="str">
        <f>IF(A271&lt;&gt;"",CONCATENATE("[",A271,"] = {wayshrines={")&amp;IF(N271&lt;&gt;"",CONCATENATE(N271,","),"")&amp;IF(O271&lt;&gt;"",CONCATENATE(O271,","),"")&amp;IF(P271&lt;&gt;"",CONCATENATE(P271,","),"")&amp;CONCATENATE("}")&amp;IF(VALUE(Q271)&gt;0,CONCATENATE(", traitsNeeded=",Q271),"")&amp;CONCATENATE(", dlcId=",T271,),"")</f>
        <v>[318] = {wayshrines={-1,-1,-1,}, dlcId=0</v>
      </c>
      <c r="AO271" s="27" t="str">
        <f>IF(A271&lt;&gt;"",IF(R271&lt;&gt;"",CONCATENATE(", zoneIds={",R271),"")&amp;IF(X271&lt;&gt;"",CONCATENATE(",",X271),"")&amp;IF(AJ271&lt;&gt;"",CONCATENATE(",",AJ271),"")&amp;IF(R271&lt;&gt;"",CONCATENATE("}",""),"")&amp;IF(OR(L271="true",L271="false",L271&lt;&gt;""), CONCATENATE(", veteran=", L271), ""),"")</f>
        <v>, zoneIds={635}, veteran=true</v>
      </c>
      <c r="AP271" s="27" t="str">
        <f>IF(A271&lt;&gt;"",IF(J271="Trial",", isTrial=true",IF(J271="Arena",", isArena=true", IF(J271="Monster",", isMonster=true",""))) &amp; IF(M271="true", CONCATENATE(", multiTrialSet=true"), ""),"")</f>
        <v>, isArena=true</v>
      </c>
      <c r="AQ271" s="27" t="str">
        <f>IF(C271&lt;&gt;"",CONCATENATE(" --",C271," / ",B271),"")</f>
        <v xml:space="preserve"> --Grand Rejuvenation / Große Verjüngung</v>
      </c>
      <c r="AR271" s="27" t="str">
        <f>IF(A271&lt;&gt;"",IF(VALUE(Q271)&gt;0,CONCATENATE("[",A271,"] = true,        --",C271, " / ", B271), ""),"")</f>
        <v/>
      </c>
    </row>
    <row r="272" spans="1:44" hidden="1" x14ac:dyDescent="0.25">
      <c r="A272" s="13">
        <v>320</v>
      </c>
      <c r="B272" t="s">
        <v>2140</v>
      </c>
      <c r="C272" t="s">
        <v>2142</v>
      </c>
      <c r="D272" t="s">
        <v>2141</v>
      </c>
      <c r="G272" s="3">
        <f>A272</f>
        <v>320</v>
      </c>
      <c r="J272" t="s">
        <v>2536</v>
      </c>
      <c r="L272" t="s">
        <v>101</v>
      </c>
      <c r="M272" t="s">
        <v>101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constants'!$E$2:$L$5000,8,FALSE),"")</f>
        <v>849</v>
      </c>
      <c r="S272" t="s">
        <v>613</v>
      </c>
      <c r="T272" s="24">
        <v>0</v>
      </c>
      <c r="U272" s="3" t="str">
        <f>VLOOKUP(T272,'LibSets constants'!$A$2:$B$16,2,FALSE)</f>
        <v>Included in base game</v>
      </c>
      <c r="X272" s="3" t="str">
        <f>IF(Y272&lt;&gt;"",VLOOKUP(Y272,'ESO zone constants'!$E$3:$L$5000,8,FALSE),"")</f>
        <v/>
      </c>
      <c r="AB272" s="3" t="str">
        <f>IF(AC272&lt;&gt;"",VLOOKUP(AC272,'ESO zone constants'!$E$3:$L$5000,8,FALSE),"")</f>
        <v/>
      </c>
      <c r="AF272" s="3" t="str">
        <f>IF(AG272&lt;&gt;"",VLOOKUP(AG272,'ESO zone constants'!$E$3:$L$5000,8,FALSE),"")</f>
        <v/>
      </c>
      <c r="AJ272" s="3" t="str">
        <f>IF(AK272&lt;&gt;"",VLOOKUP(AK272,'ESO zone constants'!$E$3:$L$1002,6,FALSE),"")</f>
        <v/>
      </c>
      <c r="AN272" s="27" t="str">
        <f>IF(A272&lt;&gt;"",CONCATENATE("[",A272,"] = {wayshrines={")&amp;IF(N272&lt;&gt;"",CONCATENATE(N272,","),"")&amp;IF(O272&lt;&gt;"",CONCATENATE(O272,","),"")&amp;IF(P272&lt;&gt;"",CONCATENATE(P272,","),"")&amp;CONCATENATE("}")&amp;IF(VALUE(Q272)&gt;0,CONCATENATE(", traitsNeeded=",Q272),"")&amp;CONCATENATE(", dlcId=",T272,),"")</f>
        <v>[320] = {wayshrines={-1,-1,-1,}, dlcId=0</v>
      </c>
      <c r="AO272" s="27" t="str">
        <f>IF(A272&lt;&gt;"",IF(R272&lt;&gt;"",CONCATENATE(", zoneIds={",R272),"")&amp;IF(X272&lt;&gt;"",CONCATENATE(",",X272),"")&amp;IF(AJ272&lt;&gt;"",CONCATENATE(",",AJ272),"")&amp;IF(R272&lt;&gt;"",CONCATENATE("}",""),"")&amp;IF(OR(L272="true",L272="false",L272&lt;&gt;""), CONCATENATE(", veteran=", L272), ""),"")</f>
        <v>, zoneIds={849}, veteran=false</v>
      </c>
      <c r="AP272" s="27" t="str">
        <f>IF(A272&lt;&gt;"",IF(J272="Trial",", isTrial=true",IF(J272="Arena",", isArena=true", IF(J272="Monster",", isMonster=true",""))) &amp; IF(M272="true", CONCATENATE(", multiTrialSet=true"), ""),"")</f>
        <v/>
      </c>
      <c r="AQ272" s="27" t="str">
        <f>IF(C272&lt;&gt;"",CONCATENATE(" --",C272," / ",B272),"")</f>
        <v xml:space="preserve"> --War Maiden / Kriegsjungfer</v>
      </c>
      <c r="AR272" s="27" t="str">
        <f>IF(A272&lt;&gt;"",IF(VALUE(Q272)&gt;0,CONCATENATE("[",A272,"] = true,        --",C272, " / ", B272), ""),"")</f>
        <v/>
      </c>
    </row>
    <row r="273" spans="1:44" hidden="1" x14ac:dyDescent="0.25">
      <c r="A273" s="13">
        <v>321</v>
      </c>
      <c r="B273" t="s">
        <v>2143</v>
      </c>
      <c r="C273" t="s">
        <v>2145</v>
      </c>
      <c r="D273" t="s">
        <v>2144</v>
      </c>
      <c r="G273" s="3">
        <f>A273</f>
        <v>321</v>
      </c>
      <c r="J273" t="s">
        <v>2536</v>
      </c>
      <c r="L273" t="s">
        <v>101</v>
      </c>
      <c r="M273" t="s">
        <v>101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constants'!$E$2:$L$5000,8,FALSE),"")</f>
        <v>849</v>
      </c>
      <c r="S273" t="s">
        <v>613</v>
      </c>
      <c r="T273" s="24">
        <v>0</v>
      </c>
      <c r="U273" s="3" t="str">
        <f>VLOOKUP(T273,'LibSets constants'!$A$2:$B$16,2,FALSE)</f>
        <v>Included in base game</v>
      </c>
      <c r="X273" s="3" t="str">
        <f>IF(Y273&lt;&gt;"",VLOOKUP(Y273,'ESO zone constants'!$E$3:$L$5000,8,FALSE),"")</f>
        <v/>
      </c>
      <c r="AB273" s="3" t="str">
        <f>IF(AC273&lt;&gt;"",VLOOKUP(AC273,'ESO zone constants'!$E$3:$L$5000,8,FALSE),"")</f>
        <v/>
      </c>
      <c r="AF273" s="3" t="str">
        <f>IF(AG273&lt;&gt;"",VLOOKUP(AG273,'ESO zone constants'!$E$3:$L$5000,8,FALSE),"")</f>
        <v/>
      </c>
      <c r="AJ273" s="3" t="str">
        <f>IF(AK273&lt;&gt;"",VLOOKUP(AK273,'ESO zone constants'!$E$3:$L$1002,6,FALSE),"")</f>
        <v/>
      </c>
      <c r="AN273" s="27" t="str">
        <f>IF(A273&lt;&gt;"",CONCATENATE("[",A273,"] = {wayshrines={")&amp;IF(N273&lt;&gt;"",CONCATENATE(N273,","),"")&amp;IF(O273&lt;&gt;"",CONCATENATE(O273,","),"")&amp;IF(P273&lt;&gt;"",CONCATENATE(P273,","),"")&amp;CONCATENATE("}")&amp;IF(VALUE(Q273)&gt;0,CONCATENATE(", traitsNeeded=",Q273),"")&amp;CONCATENATE(", dlcId=",T273,),"")</f>
        <v>[321] = {wayshrines={-1,-1,-1,}, dlcId=0</v>
      </c>
      <c r="AO273" s="27" t="str">
        <f>IF(A273&lt;&gt;"",IF(R273&lt;&gt;"",CONCATENATE(", zoneIds={",R273),"")&amp;IF(X273&lt;&gt;"",CONCATENATE(",",X273),"")&amp;IF(AJ273&lt;&gt;"",CONCATENATE(",",AJ273),"")&amp;IF(R273&lt;&gt;"",CONCATENATE("}",""),"")&amp;IF(OR(L273="true",L273="false",L273&lt;&gt;""), CONCATENATE(", veteran=", L273), ""),"")</f>
        <v>, zoneIds={849}, veteran=false</v>
      </c>
      <c r="AP273" s="27" t="str">
        <f>IF(A273&lt;&gt;"",IF(J273="Trial",", isTrial=true",IF(J273="Arena",", isArena=true", IF(J273="Monster",", isMonster=true",""))) &amp; IF(M273="true", CONCATENATE(", multiTrialSet=true"), ""),"")</f>
        <v/>
      </c>
      <c r="AQ273" s="27" t="str">
        <f>IF(C273&lt;&gt;"",CONCATENATE(" --",C273," / ",B273),"")</f>
        <v xml:space="preserve"> --Defiler / Schänder</v>
      </c>
      <c r="AR273" s="27" t="str">
        <f>IF(A273&lt;&gt;"",IF(VALUE(Q273)&gt;0,CONCATENATE("[",A273,"] = true,        --",C273, " / ", B273), ""),"")</f>
        <v/>
      </c>
    </row>
    <row r="274" spans="1:44" hidden="1" x14ac:dyDescent="0.25">
      <c r="A274" s="13">
        <v>322</v>
      </c>
      <c r="B274" t="s">
        <v>2146</v>
      </c>
      <c r="C274" t="s">
        <v>2148</v>
      </c>
      <c r="D274" t="s">
        <v>2147</v>
      </c>
      <c r="G274" s="3">
        <f>A274</f>
        <v>322</v>
      </c>
      <c r="J274" t="s">
        <v>2536</v>
      </c>
      <c r="L274" t="s">
        <v>101</v>
      </c>
      <c r="M274" t="s">
        <v>101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constants'!$E$2:$L$5000,8,FALSE),"")</f>
        <v>849</v>
      </c>
      <c r="S274" t="s">
        <v>613</v>
      </c>
      <c r="T274" s="24">
        <v>0</v>
      </c>
      <c r="U274" s="3" t="str">
        <f>VLOOKUP(T274,'LibSets constants'!$A$2:$B$16,2,FALSE)</f>
        <v>Included in base game</v>
      </c>
      <c r="X274" s="3" t="str">
        <f>IF(Y274&lt;&gt;"",VLOOKUP(Y274,'ESO zone constants'!$E$3:$L$5000,8,FALSE),"")</f>
        <v/>
      </c>
      <c r="AB274" s="3" t="str">
        <f>IF(AC274&lt;&gt;"",VLOOKUP(AC274,'ESO zone constants'!$E$3:$L$5000,8,FALSE),"")</f>
        <v/>
      </c>
      <c r="AF274" s="3" t="str">
        <f>IF(AG274&lt;&gt;"",VLOOKUP(AG274,'ESO zone constants'!$E$3:$L$5000,8,FALSE),"")</f>
        <v/>
      </c>
      <c r="AJ274" s="3" t="str">
        <f>IF(AK274&lt;&gt;"",VLOOKUP(AK274,'ESO zone constants'!$E$3:$L$1002,6,FALSE),"")</f>
        <v/>
      </c>
      <c r="AN274" s="27" t="str">
        <f>IF(A274&lt;&gt;"",CONCATENATE("[",A274,"] = {wayshrines={")&amp;IF(N274&lt;&gt;"",CONCATENATE(N274,","),"")&amp;IF(O274&lt;&gt;"",CONCATENATE(O274,","),"")&amp;IF(P274&lt;&gt;"",CONCATENATE(P274,","),"")&amp;CONCATENATE("}")&amp;IF(VALUE(Q274)&gt;0,CONCATENATE(", traitsNeeded=",Q274),"")&amp;CONCATENATE(", dlcId=",T274,),"")</f>
        <v>[322] = {wayshrines={-1,-1,-1,}, dlcId=0</v>
      </c>
      <c r="AO274" s="27" t="str">
        <f>IF(A274&lt;&gt;"",IF(R274&lt;&gt;"",CONCATENATE(", zoneIds={",R274),"")&amp;IF(X274&lt;&gt;"",CONCATENATE(",",X274),"")&amp;IF(AJ274&lt;&gt;"",CONCATENATE(",",AJ274),"")&amp;IF(R274&lt;&gt;"",CONCATENATE("}",""),"")&amp;IF(OR(L274="true",L274="false",L274&lt;&gt;""), CONCATENATE(", veteran=", L274), ""),"")</f>
        <v>, zoneIds={849}, veteran=false</v>
      </c>
      <c r="AP274" s="27" t="str">
        <f>IF(A274&lt;&gt;"",IF(J274="Trial",", isTrial=true",IF(J274="Arena",", isArena=true", IF(J274="Monster",", isMonster=true",""))) &amp; IF(M274="true", CONCATENATE(", multiTrialSet=true"), ""),"")</f>
        <v/>
      </c>
      <c r="AQ274" s="27" t="str">
        <f>IF(C274&lt;&gt;"",CONCATENATE(" --",C274," / ",B274),"")</f>
        <v xml:space="preserve"> --Warrior-Poet / Kriegerpoet</v>
      </c>
      <c r="AR274" s="27" t="str">
        <f>IF(A274&lt;&gt;"",IF(VALUE(Q274)&gt;0,CONCATENATE("[",A274,"] = true,        --",C274, " / ", B274), ""),"")</f>
        <v/>
      </c>
    </row>
    <row r="275" spans="1:44" x14ac:dyDescent="0.25">
      <c r="A275" s="5">
        <v>323</v>
      </c>
      <c r="B275" t="s">
        <v>2149</v>
      </c>
      <c r="C275" t="s">
        <v>2151</v>
      </c>
      <c r="D275" t="s">
        <v>2150</v>
      </c>
      <c r="G275" s="3">
        <f>A275</f>
        <v>323</v>
      </c>
      <c r="J275" t="str">
        <f t="array" ref="J275">IF(VALUE(Q275)&gt;0,"Crafted",IF(OR(EXACT(A275,'LibSets constants'!#REF!)),"Monster",IF(OR(EXACT(A275,'LibSets constants'!#REF!)),"Trial",IF(OR(EXACT(A275,'LibSets constants'!#REF!)),"Arena",IF(OR(EXACT(A275,'LibSets constants'!#REF!)),"Overland","")))))</f>
        <v>Crafted</v>
      </c>
      <c r="L275" t="s">
        <v>101</v>
      </c>
      <c r="M275" t="s">
        <v>101</v>
      </c>
      <c r="N275">
        <v>276</v>
      </c>
      <c r="O275">
        <v>276</v>
      </c>
      <c r="P275">
        <v>276</v>
      </c>
      <c r="Q275">
        <v>3</v>
      </c>
      <c r="R275" s="3">
        <f>IF(S275&lt;&gt;"",VLOOKUP(S275,'ESO zone constants'!$E$2:$L$5000,8,FALSE),"")</f>
        <v>849</v>
      </c>
      <c r="S275" t="str">
        <f>VLOOKUP(N275,'ESO wayshrine node constants'!$A$2:$E$10002,5,FALSE)</f>
        <v>Vvardenfell</v>
      </c>
      <c r="T275" s="24">
        <v>6</v>
      </c>
      <c r="U275" s="3" t="str">
        <f>VLOOKUP(T275,'LibSets constants'!$A$2:$B$16,2,FALSE)</f>
        <v>Morrowind</v>
      </c>
      <c r="V275" s="20" t="s">
        <v>2587</v>
      </c>
      <c r="W275" t="s">
        <v>4285</v>
      </c>
      <c r="X275" s="3">
        <f>IF(Y275&lt;&gt;"",VLOOKUP(Y275,'ESO zone constants'!$E$3:$L$5000,8,FALSE),"")</f>
        <v>849</v>
      </c>
      <c r="Y275" t="str">
        <f>VLOOKUP(O275,'ESO wayshrine node constants'!$A$2:$E$10002,5,FALSE)</f>
        <v>Vvardenfell</v>
      </c>
      <c r="Z275" s="20" t="s">
        <v>2587</v>
      </c>
      <c r="AA275" t="s">
        <v>4285</v>
      </c>
      <c r="AB275" s="3">
        <f>IF(AC275&lt;&gt;"",VLOOKUP(AC275,'ESO zone constants'!$E$3:$L$5000,8,FALSE),"")</f>
        <v>849</v>
      </c>
      <c r="AC275" t="str">
        <f>VLOOKUP(P275,'ESO wayshrine node constants'!$A$2:$E$10002,5,FALSE)</f>
        <v>Vvardenfell</v>
      </c>
      <c r="AD275" s="20" t="s">
        <v>2587</v>
      </c>
      <c r="AE275" t="s">
        <v>4285</v>
      </c>
      <c r="AF275" s="3" t="str">
        <f>IF(AG275&lt;&gt;"",VLOOKUP(AG275,'ESO zone constants'!$E$3:$L$5000,8,FALSE),"")</f>
        <v/>
      </c>
      <c r="AH275" s="20" t="s">
        <v>2587</v>
      </c>
      <c r="AI275" t="s">
        <v>4285</v>
      </c>
      <c r="AJ275" s="3" t="str">
        <f>IF(AK275&lt;&gt;"",VLOOKUP(AK275,'ESO zone constants'!$E$3:$L$5000,8,FALSE),"")</f>
        <v/>
      </c>
      <c r="AL275" s="20" t="s">
        <v>2587</v>
      </c>
      <c r="AM275" t="s">
        <v>4285</v>
      </c>
      <c r="AN275" s="27" t="str">
        <f>IF(A275&lt;&gt;"",CONCATENATE("[",A275,"] = {wayshrines={")&amp;IF(N275&lt;&gt;"",CONCATENATE(N275,","),"")&amp;IF(O275&lt;&gt;"",CONCATENATE(O275,","),"")&amp;IF(P275&lt;&gt;"",CONCATENATE(P275,","),"")&amp;CONCATENATE("}")&amp;IF(VALUE(Q275)&gt;0,CONCATENATE(", traitsNeeded=",Q275),"")&amp;CONCATENATE(", dlcId=",T275,),"")</f>
        <v>[323] = {wayshrines={276,276,276,}, traitsNeeded=3, dlcId=6</v>
      </c>
      <c r="AO275" s="27" t="str">
        <f>IF(A275&lt;&gt;"",IF(R275&lt;&gt;"",CONCATENATE(", zoneIds={",R275),"")&amp;IF(X275&lt;&gt;"",CONCATENATE(",",X275),"")&amp;IF(AJ275&lt;&gt;"",CONCATENATE(",",AJ275),"")&amp;IF(R275&lt;&gt;"",CONCATENATE("}",""),"")&amp;IF(OR(L275="true",L275="false",L275&lt;&gt;""), CONCATENATE(", veteran=", L275), ""),"")</f>
        <v>, zoneIds={849,849}, veteran=false</v>
      </c>
      <c r="AP275" s="27" t="str">
        <f>IF(A275&lt;&gt;"",IF(J275="Trial",", isTrial=true",IF(J275="Arena",", isArena=true", IF(J275="Monster",", isMonster=true",""))) &amp; IF(M275="true", CONCATENATE(", multiTrialSet=true"), ""),"")</f>
        <v/>
      </c>
      <c r="AQ275" s="27" t="str">
        <f>IF(C275&lt;&gt;"",CONCATENATE(" --",C275," / ",B275),"")</f>
        <v xml:space="preserve"> --Assassin's Guile / Assassinenlist</v>
      </c>
      <c r="AR275" s="27" t="str">
        <f>IF(A275&lt;&gt;"",IF(VALUE(Q275)&gt;0,CONCATENATE("[",A275,"] = true,        --",C275, " / ", B275), ""),"")</f>
        <v>[323] = true,        --Assassin's Guile / Assassinenlist</v>
      </c>
    </row>
    <row r="276" spans="1:44" x14ac:dyDescent="0.25">
      <c r="A276" s="5">
        <v>324</v>
      </c>
      <c r="B276" t="s">
        <v>2152</v>
      </c>
      <c r="C276" t="s">
        <v>2154</v>
      </c>
      <c r="D276" t="s">
        <v>2153</v>
      </c>
      <c r="G276" s="3">
        <f>A276</f>
        <v>324</v>
      </c>
      <c r="J276" t="str">
        <f t="array" ref="J276">IF(VALUE(Q276)&gt;0,"Crafted",IF(OR(EXACT(A276,'LibSets constants'!#REF!)),"Monster",IF(OR(EXACT(A276,'LibSets constants'!#REF!)),"Trial",IF(OR(EXACT(A276,'LibSets constants'!#REF!)),"Arena",IF(OR(EXACT(A276,'LibSets constants'!#REF!)),"Overland","")))))</f>
        <v>Crafted</v>
      </c>
      <c r="L276" t="s">
        <v>101</v>
      </c>
      <c r="M276" t="s">
        <v>101</v>
      </c>
      <c r="N276">
        <v>329</v>
      </c>
      <c r="O276">
        <v>329</v>
      </c>
      <c r="P276">
        <v>329</v>
      </c>
      <c r="Q276">
        <v>8</v>
      </c>
      <c r="R276" s="3">
        <f>IF(S276&lt;&gt;"",VLOOKUP(S276,'ESO zone constants'!$E$2:$L$5000,8,FALSE),"")</f>
        <v>849</v>
      </c>
      <c r="S276" t="str">
        <f>VLOOKUP(N276,'ESO wayshrine node constants'!$A$2:$E$10002,5,FALSE)</f>
        <v>Vvardenfell</v>
      </c>
      <c r="T276" s="24">
        <v>6</v>
      </c>
      <c r="U276" s="3" t="str">
        <f>VLOOKUP(T276,'LibSets constants'!$A$2:$B$16,2,FALSE)</f>
        <v>Morrowind</v>
      </c>
      <c r="V276" s="20" t="s">
        <v>2587</v>
      </c>
      <c r="W276" t="s">
        <v>4285</v>
      </c>
      <c r="X276" s="3">
        <f>IF(Y276&lt;&gt;"",VLOOKUP(Y276,'ESO zone constants'!$E$3:$L$5000,8,FALSE),"")</f>
        <v>849</v>
      </c>
      <c r="Y276" t="str">
        <f>VLOOKUP(O276,'ESO wayshrine node constants'!$A$2:$E$10002,5,FALSE)</f>
        <v>Vvardenfell</v>
      </c>
      <c r="Z276" s="20" t="s">
        <v>2587</v>
      </c>
      <c r="AA276" t="s">
        <v>4285</v>
      </c>
      <c r="AB276" s="3">
        <f>IF(AC276&lt;&gt;"",VLOOKUP(AC276,'ESO zone constants'!$E$3:$L$5000,8,FALSE),"")</f>
        <v>849</v>
      </c>
      <c r="AC276" t="str">
        <f>VLOOKUP(P276,'ESO wayshrine node constants'!$A$2:$E$10002,5,FALSE)</f>
        <v>Vvardenfell</v>
      </c>
      <c r="AD276" s="20" t="s">
        <v>2587</v>
      </c>
      <c r="AE276" t="s">
        <v>4285</v>
      </c>
      <c r="AF276" s="3" t="str">
        <f>IF(AG276&lt;&gt;"",VLOOKUP(AG276,'ESO zone constants'!$E$3:$L$5000,8,FALSE),"")</f>
        <v/>
      </c>
      <c r="AH276" s="20" t="s">
        <v>2587</v>
      </c>
      <c r="AI276" t="s">
        <v>4285</v>
      </c>
      <c r="AJ276" s="3" t="str">
        <f>IF(AK276&lt;&gt;"",VLOOKUP(AK276,'ESO zone constants'!$E$3:$L$1002,6,FALSE),"")</f>
        <v/>
      </c>
      <c r="AL276" s="20" t="s">
        <v>2587</v>
      </c>
      <c r="AM276" t="s">
        <v>4285</v>
      </c>
      <c r="AN276" s="27" t="str">
        <f>IF(A276&lt;&gt;"",CONCATENATE("[",A276,"] = {wayshrines={")&amp;IF(N276&lt;&gt;"",CONCATENATE(N276,","),"")&amp;IF(O276&lt;&gt;"",CONCATENATE(O276,","),"")&amp;IF(P276&lt;&gt;"",CONCATENATE(P276,","),"")&amp;CONCATENATE("}")&amp;IF(VALUE(Q276)&gt;0,CONCATENATE(", traitsNeeded=",Q276),"")&amp;CONCATENATE(", dlcId=",T276,),"")</f>
        <v>[324] = {wayshrines={329,329,329,}, traitsNeeded=8, dlcId=6</v>
      </c>
      <c r="AO276" s="27" t="str">
        <f>IF(A276&lt;&gt;"",IF(R276&lt;&gt;"",CONCATENATE(", zoneIds={",R276),"")&amp;IF(X276&lt;&gt;"",CONCATENATE(",",X276),"")&amp;IF(AJ276&lt;&gt;"",CONCATENATE(",",AJ276),"")&amp;IF(R276&lt;&gt;"",CONCATENATE("}",""),"")&amp;IF(OR(L276="true",L276="false",L276&lt;&gt;""), CONCATENATE(", veteran=", L276), ""),"")</f>
        <v>, zoneIds={849,849}, veteran=false</v>
      </c>
      <c r="AP276" s="27" t="str">
        <f>IF(A276&lt;&gt;"",IF(J276="Trial",", isTrial=true",IF(J276="Arena",", isArena=true", IF(J276="Monster",", isMonster=true",""))) &amp; IF(M276="true", CONCATENATE(", multiTrialSet=true"), ""),"")</f>
        <v/>
      </c>
      <c r="AQ276" s="27" t="str">
        <f>IF(C276&lt;&gt;"",CONCATENATE(" --",C276," / ",B276),"")</f>
        <v xml:space="preserve"> --Daedric Trickery / Daedrische Gaunerei</v>
      </c>
      <c r="AR276" s="27" t="str">
        <f>IF(A276&lt;&gt;"",IF(VALUE(Q276)&gt;0,CONCATENATE("[",A276,"] = true,        --",C276, " / ", B276), ""),"")</f>
        <v>[324] = true,        --Daedric Trickery / Daedrische Gaunerei</v>
      </c>
    </row>
    <row r="277" spans="1:44" x14ac:dyDescent="0.25">
      <c r="A277" s="5">
        <v>325</v>
      </c>
      <c r="B277" t="s">
        <v>2155</v>
      </c>
      <c r="C277" t="s">
        <v>2157</v>
      </c>
      <c r="D277" t="s">
        <v>2156</v>
      </c>
      <c r="G277" s="3">
        <f>A277</f>
        <v>325</v>
      </c>
      <c r="J277" t="str">
        <f t="array" ref="J277">IF(VALUE(Q277)&gt;0,"Crafted",IF(OR(EXACT(A277,'LibSets constants'!#REF!)),"Monster",IF(OR(EXACT(A277,'LibSets constants'!#REF!)),"Trial",IF(OR(EXACT(A277,'LibSets constants'!#REF!)),"Arena",IF(OR(EXACT(A277,'LibSets constants'!#REF!)),"Overland","")))))</f>
        <v>Crafted</v>
      </c>
      <c r="L277" t="s">
        <v>101</v>
      </c>
      <c r="M277" t="s">
        <v>101</v>
      </c>
      <c r="N277">
        <v>282</v>
      </c>
      <c r="O277">
        <v>282</v>
      </c>
      <c r="P277">
        <v>282</v>
      </c>
      <c r="Q277">
        <v>6</v>
      </c>
      <c r="R277" s="3">
        <f>IF(S277&lt;&gt;"",VLOOKUP(S277,'ESO zone constants'!$E$2:$L$5000,8,FALSE),"")</f>
        <v>849</v>
      </c>
      <c r="S277" t="str">
        <f>VLOOKUP(N277,'ESO wayshrine node constants'!$A$2:$E$10002,5,FALSE)</f>
        <v>Vvardenfell</v>
      </c>
      <c r="T277" s="24">
        <v>6</v>
      </c>
      <c r="U277" s="3" t="str">
        <f>VLOOKUP(T277,'LibSets constants'!$A$2:$B$16,2,FALSE)</f>
        <v>Morrowind</v>
      </c>
      <c r="V277" s="20" t="s">
        <v>2587</v>
      </c>
      <c r="W277" t="s">
        <v>4285</v>
      </c>
      <c r="X277" s="3">
        <f>IF(Y277&lt;&gt;"",VLOOKUP(Y277,'ESO zone constants'!$E$3:$L$5000,8,FALSE),"")</f>
        <v>849</v>
      </c>
      <c r="Y277" t="str">
        <f>VLOOKUP(O277,'ESO wayshrine node constants'!$A$2:$E$10002,5,FALSE)</f>
        <v>Vvardenfell</v>
      </c>
      <c r="Z277" s="20" t="s">
        <v>2587</v>
      </c>
      <c r="AA277" t="s">
        <v>4285</v>
      </c>
      <c r="AB277" s="3">
        <f>IF(AC277&lt;&gt;"",VLOOKUP(AC277,'ESO zone constants'!$E$3:$L$5000,8,FALSE),"")</f>
        <v>849</v>
      </c>
      <c r="AC277" t="str">
        <f>VLOOKUP(P277,'ESO wayshrine node constants'!$A$2:$E$10002,5,FALSE)</f>
        <v>Vvardenfell</v>
      </c>
      <c r="AD277" s="20" t="s">
        <v>2587</v>
      </c>
      <c r="AE277" t="s">
        <v>4285</v>
      </c>
      <c r="AF277" s="3" t="str">
        <f>IF(AG277&lt;&gt;"",VLOOKUP(AG277,'ESO zone constants'!$E$3:$L$5000,8,FALSE),"")</f>
        <v/>
      </c>
      <c r="AH277" s="20" t="s">
        <v>2587</v>
      </c>
      <c r="AI277" t="s">
        <v>4285</v>
      </c>
      <c r="AJ277" s="3" t="str">
        <f>IF(AK277&lt;&gt;"",VLOOKUP(AK277,'ESO zone constants'!$E$3:$L$1002,6,FALSE),"")</f>
        <v/>
      </c>
      <c r="AL277" s="20" t="s">
        <v>2587</v>
      </c>
      <c r="AM277" t="s">
        <v>4285</v>
      </c>
      <c r="AN277" s="27" t="str">
        <f>IF(A277&lt;&gt;"",CONCATENATE("[",A277,"] = {wayshrines={")&amp;IF(N277&lt;&gt;"",CONCATENATE(N277,","),"")&amp;IF(O277&lt;&gt;"",CONCATENATE(O277,","),"")&amp;IF(P277&lt;&gt;"",CONCATENATE(P277,","),"")&amp;CONCATENATE("}")&amp;IF(VALUE(Q277)&gt;0,CONCATENATE(", traitsNeeded=",Q277),"")&amp;CONCATENATE(", dlcId=",T277,),"")</f>
        <v>[325] = {wayshrines={282,282,282,}, traitsNeeded=6, dlcId=6</v>
      </c>
      <c r="AO277" s="27" t="str">
        <f>IF(A277&lt;&gt;"",IF(R277&lt;&gt;"",CONCATENATE(", zoneIds={",R277),"")&amp;IF(X277&lt;&gt;"",CONCATENATE(",",X277),"")&amp;IF(AJ277&lt;&gt;"",CONCATENATE(",",AJ277),"")&amp;IF(R277&lt;&gt;"",CONCATENATE("}",""),"")&amp;IF(OR(L277="true",L277="false",L277&lt;&gt;""), CONCATENATE(", veteran=", L277), ""),"")</f>
        <v>, zoneIds={849,849}, veteran=false</v>
      </c>
      <c r="AP277" s="27" t="str">
        <f>IF(A277&lt;&gt;"",IF(J277="Trial",", isTrial=true",IF(J277="Arena",", isArena=true", IF(J277="Monster",", isMonster=true",""))) &amp; IF(M277="true", CONCATENATE(", multiTrialSet=true"), ""),"")</f>
        <v/>
      </c>
      <c r="AQ277" s="27" t="str">
        <f>IF(C277&lt;&gt;"",CONCATENATE(" --",C277," / ",B277),"")</f>
        <v xml:space="preserve"> --Shacklebreaker / Kettensprenger</v>
      </c>
      <c r="AR277" s="27" t="str">
        <f>IF(A277&lt;&gt;"",IF(VALUE(Q277)&gt;0,CONCATENATE("[",A277,"] = true,        --",C277, " / ", B277), ""),"")</f>
        <v>[325] = true,        --Shacklebreaker / Kettensprenger</v>
      </c>
    </row>
    <row r="278" spans="1:44" hidden="1" x14ac:dyDescent="0.25">
      <c r="A278" s="13">
        <v>326</v>
      </c>
      <c r="B278" t="s">
        <v>2158</v>
      </c>
      <c r="C278" t="s">
        <v>2160</v>
      </c>
      <c r="D278" t="s">
        <v>2159</v>
      </c>
      <c r="G278" s="3">
        <f>A278</f>
        <v>326</v>
      </c>
      <c r="J278" t="s">
        <v>4279</v>
      </c>
      <c r="L278" t="s">
        <v>101</v>
      </c>
      <c r="M278" t="s">
        <v>101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constants'!$E$2:$L$5000,8,FALSE),"")</f>
        <v>1</v>
      </c>
      <c r="S278" t="s">
        <v>4267</v>
      </c>
      <c r="T278" s="24">
        <v>6</v>
      </c>
      <c r="U278" s="3" t="str">
        <f>VLOOKUP(T278,'LibSets constants'!$A$2:$B$16,2,FALSE)</f>
        <v>Morrowind</v>
      </c>
      <c r="X278" s="3" t="str">
        <f>IF(Y278&lt;&gt;"",VLOOKUP(Y278,'ESO zone constants'!$E$3:$L$5000,8,FALSE),"")</f>
        <v/>
      </c>
      <c r="AB278" s="3" t="str">
        <f>IF(AC278&lt;&gt;"",VLOOKUP(AC278,'ESO zone constants'!$E$3:$L$5000,8,FALSE),"")</f>
        <v/>
      </c>
      <c r="AF278" s="3" t="str">
        <f>IF(AG278&lt;&gt;"",VLOOKUP(AG278,'ESO zone constants'!$E$3:$L$5000,8,FALSE),"")</f>
        <v/>
      </c>
      <c r="AJ278" s="3" t="str">
        <f>IF(AK278&lt;&gt;"",VLOOKUP(AK278,'ESO zone constants'!$E$3:$L$5000,8,FALSE),"")</f>
        <v/>
      </c>
      <c r="AN278" s="27" t="str">
        <f>IF(A278&lt;&gt;"",CONCATENATE("[",A278,"] = {wayshrines={")&amp;IF(N278&lt;&gt;"",CONCATENATE(N278,","),"")&amp;IF(O278&lt;&gt;"",CONCATENATE(O278,","),"")&amp;IF(P278&lt;&gt;"",CONCATENATE(P278,","),"")&amp;CONCATENATE("}")&amp;IF(VALUE(Q278)&gt;0,CONCATENATE(", traitsNeeded=",Q278),"")&amp;CONCATENATE(", dlcId=",T278,),"")</f>
        <v>[326] = {wayshrines={-1,-1,-1,}, dlcId=6</v>
      </c>
      <c r="AO278" s="27" t="str">
        <f>IF(A278&lt;&gt;"",IF(R278&lt;&gt;"",CONCATENATE(", zoneIds={",R278),"")&amp;IF(X278&lt;&gt;"",CONCATENATE(",",X278),"")&amp;IF(AJ278&lt;&gt;"",CONCATENATE(",",AJ278),"")&amp;IF(R278&lt;&gt;"",CONCATENATE("}",""),"")&amp;IF(OR(L278="true",L278="false",L278&lt;&gt;""), CONCATENATE(", veteran=", L278), ""),"")</f>
        <v>, zoneIds={1}, veteran=false</v>
      </c>
      <c r="AP278" s="27" t="str">
        <f>IF(A278&lt;&gt;"",IF(J278="Trial",", isTrial=true",IF(J278="Arena",", isArena=true", IF(J278="Monster",", isMonster=true",""))) &amp; IF(M278="true", CONCATENATE(", multiTrialSet=true"), ""),"")</f>
        <v/>
      </c>
      <c r="AQ278" s="27" t="str">
        <f>IF(C278&lt;&gt;"",CONCATENATE(" --",C278," / ",B278),"")</f>
        <v xml:space="preserve"> --Vanguard's Challenge / Vorhutdisput</v>
      </c>
      <c r="AR278" s="27" t="str">
        <f>IF(A278&lt;&gt;"",IF(VALUE(Q278)&gt;0,CONCATENATE("[",A278,"] = true,        --",C278, " / ", B278), ""),"")</f>
        <v/>
      </c>
    </row>
    <row r="279" spans="1:44" hidden="1" x14ac:dyDescent="0.25">
      <c r="A279" s="13">
        <v>327</v>
      </c>
      <c r="B279" t="s">
        <v>2161</v>
      </c>
      <c r="C279" t="s">
        <v>2163</v>
      </c>
      <c r="D279" t="s">
        <v>2162</v>
      </c>
      <c r="G279" s="3">
        <f>A279</f>
        <v>327</v>
      </c>
      <c r="J279" t="s">
        <v>4279</v>
      </c>
      <c r="L279" t="s">
        <v>101</v>
      </c>
      <c r="M279" t="s">
        <v>101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constants'!$E$2:$L$5000,8,FALSE),"")</f>
        <v>1</v>
      </c>
      <c r="S279" t="s">
        <v>4267</v>
      </c>
      <c r="T279" s="24">
        <v>6</v>
      </c>
      <c r="U279" s="3" t="str">
        <f>VLOOKUP(T279,'LibSets constants'!$A$2:$B$16,2,FALSE)</f>
        <v>Morrowind</v>
      </c>
      <c r="X279" s="3" t="str">
        <f>IF(Y279&lt;&gt;"",VLOOKUP(Y279,'ESO zone constants'!$E$3:$L$5000,8,FALSE),"")</f>
        <v/>
      </c>
      <c r="AB279" s="3" t="str">
        <f>IF(AC279&lt;&gt;"",VLOOKUP(AC279,'ESO zone constants'!$E$3:$L$5000,8,FALSE),"")</f>
        <v/>
      </c>
      <c r="AF279" s="3" t="str">
        <f>IF(AG279&lt;&gt;"",VLOOKUP(AG279,'ESO zone constants'!$E$3:$L$5000,8,FALSE),"")</f>
        <v/>
      </c>
      <c r="AJ279" s="3" t="str">
        <f>IF(AK279&lt;&gt;"",VLOOKUP(AK279,'ESO zone constants'!$E$3:$L$5000,8,FALSE),"")</f>
        <v/>
      </c>
      <c r="AN279" s="27" t="str">
        <f>IF(A279&lt;&gt;"",CONCATENATE("[",A279,"] = {wayshrines={")&amp;IF(N279&lt;&gt;"",CONCATENATE(N279,","),"")&amp;IF(O279&lt;&gt;"",CONCATENATE(O279,","),"")&amp;IF(P279&lt;&gt;"",CONCATENATE(P279,","),"")&amp;CONCATENATE("}")&amp;IF(VALUE(Q279)&gt;0,CONCATENATE(", traitsNeeded=",Q279),"")&amp;CONCATENATE(", dlcId=",T279,),"")</f>
        <v>[327] = {wayshrines={-1,-1,-1,}, dlcId=6</v>
      </c>
      <c r="AO279" s="27" t="str">
        <f>IF(A279&lt;&gt;"",IF(R279&lt;&gt;"",CONCATENATE(", zoneIds={",R279),"")&amp;IF(X279&lt;&gt;"",CONCATENATE(",",X279),"")&amp;IF(AJ279&lt;&gt;"",CONCATENATE(",",AJ279),"")&amp;IF(R279&lt;&gt;"",CONCATENATE("}",""),"")&amp;IF(OR(L279="true",L279="false",L279&lt;&gt;""), CONCATENATE(", veteran=", L279), ""),"")</f>
        <v>, zoneIds={1}, veteran=false</v>
      </c>
      <c r="AP279" s="27" t="str">
        <f>IF(A279&lt;&gt;"",IF(J279="Trial",", isTrial=true",IF(J279="Arena",", isArena=true", IF(J279="Monster",", isMonster=true",""))) &amp; IF(M279="true", CONCATENATE(", multiTrialSet=true"), ""),"")</f>
        <v/>
      </c>
      <c r="AQ279" s="27" t="str">
        <f>IF(C279&lt;&gt;"",CONCATENATE(" --",C279," / ",B279),"")</f>
        <v xml:space="preserve"> --Coward's Gear / Feiglingstracht</v>
      </c>
      <c r="AR279" s="27" t="str">
        <f>IF(A279&lt;&gt;"",IF(VALUE(Q279)&gt;0,CONCATENATE("[",A279,"] = true,        --",C279, " / ", B279), ""),"")</f>
        <v/>
      </c>
    </row>
    <row r="280" spans="1:44" hidden="1" x14ac:dyDescent="0.25">
      <c r="A280" s="13">
        <v>328</v>
      </c>
      <c r="B280" t="s">
        <v>2164</v>
      </c>
      <c r="C280" t="s">
        <v>2166</v>
      </c>
      <c r="D280" t="s">
        <v>2165</v>
      </c>
      <c r="G280" s="3">
        <f>A280</f>
        <v>328</v>
      </c>
      <c r="J280" t="s">
        <v>4279</v>
      </c>
      <c r="L280" t="s">
        <v>101</v>
      </c>
      <c r="M280" t="s">
        <v>101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constants'!$E$2:$L$5000,8,FALSE),"")</f>
        <v>1</v>
      </c>
      <c r="S280" t="s">
        <v>4267</v>
      </c>
      <c r="T280" s="24">
        <v>6</v>
      </c>
      <c r="U280" s="3" t="str">
        <f>VLOOKUP(T280,'LibSets constants'!$A$2:$B$16,2,FALSE)</f>
        <v>Morrowind</v>
      </c>
      <c r="X280" s="3" t="str">
        <f>IF(Y280&lt;&gt;"",VLOOKUP(Y280,'ESO zone constants'!$E$3:$L$5000,8,FALSE),"")</f>
        <v/>
      </c>
      <c r="AB280" s="3" t="str">
        <f>IF(AC280&lt;&gt;"",VLOOKUP(AC280,'ESO zone constants'!$E$3:$L$5000,8,FALSE),"")</f>
        <v/>
      </c>
      <c r="AF280" s="3" t="str">
        <f>IF(AG280&lt;&gt;"",VLOOKUP(AG280,'ESO zone constants'!$E$3:$L$5000,8,FALSE),"")</f>
        <v/>
      </c>
      <c r="AJ280" s="3" t="str">
        <f>IF(AK280&lt;&gt;"",VLOOKUP(AK280,'ESO zone constants'!$E$3:$L$5000,8,FALSE),"")</f>
        <v/>
      </c>
      <c r="AN280" s="27" t="str">
        <f>IF(A280&lt;&gt;"",CONCATENATE("[",A280,"] = {wayshrines={")&amp;IF(N280&lt;&gt;"",CONCATENATE(N280,","),"")&amp;IF(O280&lt;&gt;"",CONCATENATE(O280,","),"")&amp;IF(P280&lt;&gt;"",CONCATENATE(P280,","),"")&amp;CONCATENATE("}")&amp;IF(VALUE(Q280)&gt;0,CONCATENATE(", traitsNeeded=",Q280),"")&amp;CONCATENATE(", dlcId=",T280,),"")</f>
        <v>[328] = {wayshrines={-1,-1,-1,}, dlcId=6</v>
      </c>
      <c r="AO280" s="27" t="str">
        <f>IF(A280&lt;&gt;"",IF(R280&lt;&gt;"",CONCATENATE(", zoneIds={",R280),"")&amp;IF(X280&lt;&gt;"",CONCATENATE(",",X280),"")&amp;IF(AJ280&lt;&gt;"",CONCATENATE(",",AJ280),"")&amp;IF(R280&lt;&gt;"",CONCATENATE("}",""),"")&amp;IF(OR(L280="true",L280="false",L280&lt;&gt;""), CONCATENATE(", veteran=", L280), ""),"")</f>
        <v>, zoneIds={1}, veteran=false</v>
      </c>
      <c r="AP280" s="27" t="str">
        <f>IF(A280&lt;&gt;"",IF(J280="Trial",", isTrial=true",IF(J280="Arena",", isArena=true", IF(J280="Monster",", isMonster=true",""))) &amp; IF(M280="true", CONCATENATE(", multiTrialSet=true"), ""),"")</f>
        <v/>
      </c>
      <c r="AQ280" s="27" t="str">
        <f>IF(C280&lt;&gt;"",CONCATENATE(" --",C280," / ",B280),"")</f>
        <v xml:space="preserve"> --Knight Slayer / Ritterschlächter</v>
      </c>
      <c r="AR280" s="27" t="str">
        <f>IF(A280&lt;&gt;"",IF(VALUE(Q280)&gt;0,CONCATENATE("[",A280,"] = true,        --",C280, " / ", B280), ""),"")</f>
        <v/>
      </c>
    </row>
    <row r="281" spans="1:44" hidden="1" x14ac:dyDescent="0.25">
      <c r="A281" s="13">
        <v>329</v>
      </c>
      <c r="B281" t="s">
        <v>2167</v>
      </c>
      <c r="C281" t="s">
        <v>2169</v>
      </c>
      <c r="D281" t="s">
        <v>2168</v>
      </c>
      <c r="G281" s="3">
        <f>A281</f>
        <v>329</v>
      </c>
      <c r="J281" t="s">
        <v>4279</v>
      </c>
      <c r="L281" t="s">
        <v>101</v>
      </c>
      <c r="M281" t="s">
        <v>101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constants'!$E$2:$L$5000,8,FALSE),"")</f>
        <v>1</v>
      </c>
      <c r="S281" t="s">
        <v>4267</v>
      </c>
      <c r="T281" s="24">
        <v>6</v>
      </c>
      <c r="U281" s="3" t="str">
        <f>VLOOKUP(T281,'LibSets constants'!$A$2:$B$16,2,FALSE)</f>
        <v>Morrowind</v>
      </c>
      <c r="X281" s="3" t="str">
        <f>IF(Y281&lt;&gt;"",VLOOKUP(Y281,'ESO zone constants'!$E$3:$L$5000,8,FALSE),"")</f>
        <v/>
      </c>
      <c r="AB281" s="3" t="str">
        <f>IF(AC281&lt;&gt;"",VLOOKUP(AC281,'ESO zone constants'!$E$3:$L$5000,8,FALSE),"")</f>
        <v/>
      </c>
      <c r="AF281" s="3" t="str">
        <f>IF(AG281&lt;&gt;"",VLOOKUP(AG281,'ESO zone constants'!$E$3:$L$5000,8,FALSE),"")</f>
        <v/>
      </c>
      <c r="AJ281" s="3" t="str">
        <f>IF(AK281&lt;&gt;"",VLOOKUP(AK281,'ESO zone constants'!$E$3:$L$5000,8,FALSE),"")</f>
        <v/>
      </c>
      <c r="AN281" s="27" t="str">
        <f>IF(A281&lt;&gt;"",CONCATENATE("[",A281,"] = {wayshrines={")&amp;IF(N281&lt;&gt;"",CONCATENATE(N281,","),"")&amp;IF(O281&lt;&gt;"",CONCATENATE(O281,","),"")&amp;IF(P281&lt;&gt;"",CONCATENATE(P281,","),"")&amp;CONCATENATE("}")&amp;IF(VALUE(Q281)&gt;0,CONCATENATE(", traitsNeeded=",Q281),"")&amp;CONCATENATE(", dlcId=",T281,),"")</f>
        <v>[329] = {wayshrines={-1,-1,-1,}, dlcId=6</v>
      </c>
      <c r="AO281" s="27" t="str">
        <f>IF(A281&lt;&gt;"",IF(R281&lt;&gt;"",CONCATENATE(", zoneIds={",R281),"")&amp;IF(X281&lt;&gt;"",CONCATENATE(",",X281),"")&amp;IF(AJ281&lt;&gt;"",CONCATENATE(",",AJ281),"")&amp;IF(R281&lt;&gt;"",CONCATENATE("}",""),"")&amp;IF(OR(L281="true",L281="false",L281&lt;&gt;""), CONCATENATE(", veteran=", L281), ""),"")</f>
        <v>, zoneIds={1}, veteran=false</v>
      </c>
      <c r="AP281" s="27" t="str">
        <f>IF(A281&lt;&gt;"",IF(J281="Trial",", isTrial=true",IF(J281="Arena",", isArena=true", IF(J281="Monster",", isMonster=true",""))) &amp; IF(M281="true", CONCATENATE(", multiTrialSet=true"), ""),"")</f>
        <v/>
      </c>
      <c r="AQ281" s="27" t="str">
        <f>IF(C281&lt;&gt;"",CONCATENATE(" --",C281," / ",B281),"")</f>
        <v xml:space="preserve"> --Wizard's Riposte / Zaubererreplik</v>
      </c>
      <c r="AR281" s="27" t="str">
        <f>IF(A281&lt;&gt;"",IF(VALUE(Q281)&gt;0,CONCATENATE("[",A281,"] = true,        --",C281, " / ", B281), ""),"")</f>
        <v/>
      </c>
    </row>
    <row r="282" spans="1:44" hidden="1" x14ac:dyDescent="0.25">
      <c r="A282" s="13">
        <v>330</v>
      </c>
      <c r="B282" t="s">
        <v>2170</v>
      </c>
      <c r="C282" t="s">
        <v>2172</v>
      </c>
      <c r="D282" t="s">
        <v>2171</v>
      </c>
      <c r="G282" s="3">
        <f>A282</f>
        <v>330</v>
      </c>
      <c r="J282" t="s">
        <v>2550</v>
      </c>
      <c r="L282" t="s">
        <v>101</v>
      </c>
      <c r="M282" t="s">
        <v>101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constants'!$E$2:$L$5000,8,FALSE),"")</f>
        <v>975</v>
      </c>
      <c r="S282" t="s">
        <v>723</v>
      </c>
      <c r="T282" s="24">
        <v>0</v>
      </c>
      <c r="U282" s="3" t="str">
        <f>VLOOKUP(T282,'LibSets constants'!$A$2:$B$16,2,FALSE)</f>
        <v>Included in base game</v>
      </c>
      <c r="X282" s="3" t="str">
        <f>IF(Y282&lt;&gt;"",VLOOKUP(Y282,'ESO zone constants'!$E$3:$L$5000,8,FALSE),"")</f>
        <v/>
      </c>
      <c r="AB282" s="3" t="str">
        <f>IF(AC282&lt;&gt;"",VLOOKUP(AC282,'ESO zone constants'!$E$3:$L$5000,8,FALSE),"")</f>
        <v/>
      </c>
      <c r="AF282" s="3" t="str">
        <f>IF(AG282&lt;&gt;"",VLOOKUP(AG282,'ESO zone constants'!$E$3:$L$5000,8,FALSE),"")</f>
        <v/>
      </c>
      <c r="AJ282" s="3" t="str">
        <f>IF(AK282&lt;&gt;"",VLOOKUP(AK282,'ESO zone constants'!$E$3:$L$5000,8,FALSE),"")</f>
        <v/>
      </c>
      <c r="AN282" s="27" t="str">
        <f>IF(A282&lt;&gt;"",CONCATENATE("[",A282,"] = {wayshrines={")&amp;IF(N282&lt;&gt;"",CONCATENATE(N282,","),"")&amp;IF(O282&lt;&gt;"",CONCATENATE(O282,","),"")&amp;IF(P282&lt;&gt;"",CONCATENATE(P282,","),"")&amp;CONCATENATE("}")&amp;IF(VALUE(Q282)&gt;0,CONCATENATE(", traitsNeeded=",Q282),"")&amp;CONCATENATE(", dlcId=",T282,),"")</f>
        <v>[330] = {wayshrines={-1,-1,-1,}, dlcId=0</v>
      </c>
      <c r="AO282" s="27" t="str">
        <f>IF(A282&lt;&gt;"",IF(R282&lt;&gt;"",CONCATENATE(", zoneIds={",R282),"")&amp;IF(X282&lt;&gt;"",CONCATENATE(",",X282),"")&amp;IF(AJ282&lt;&gt;"",CONCATENATE(",",AJ282),"")&amp;IF(R282&lt;&gt;"",CONCATENATE("}",""),"")&amp;IF(OR(L282="true",L282="false",L282&lt;&gt;""), CONCATENATE(", veteran=", L282), ""),"")</f>
        <v>, zoneIds={975}, veteran=false</v>
      </c>
      <c r="AP282" s="27" t="str">
        <f>IF(A282&lt;&gt;"",IF(J282="Trial",", isTrial=true",IF(J282="Arena",", isArena=true", IF(J282="Monster",", isMonster=true",""))) &amp; IF(M282="true", CONCATENATE(", multiTrialSet=true"), ""),"")</f>
        <v>, isTrial=true</v>
      </c>
      <c r="AQ282" s="27" t="str">
        <f>IF(C282&lt;&gt;"",CONCATENATE(" --",C282," / ",B282),"")</f>
        <v xml:space="preserve"> --Automated Defense / Automatisierte Verteidigung</v>
      </c>
      <c r="AR282" s="27" t="str">
        <f>IF(A282&lt;&gt;"",IF(VALUE(Q282)&gt;0,CONCATENATE("[",A282,"] = true,        --",C282, " / ", B282), ""),"")</f>
        <v/>
      </c>
    </row>
    <row r="283" spans="1:44" hidden="1" x14ac:dyDescent="0.25">
      <c r="A283" s="13">
        <v>331</v>
      </c>
      <c r="B283" t="s">
        <v>2173</v>
      </c>
      <c r="C283" t="s">
        <v>2175</v>
      </c>
      <c r="D283" t="s">
        <v>2174</v>
      </c>
      <c r="G283" s="3">
        <f>A283</f>
        <v>331</v>
      </c>
      <c r="J283" t="s">
        <v>2550</v>
      </c>
      <c r="L283" t="s">
        <v>101</v>
      </c>
      <c r="M283" t="s">
        <v>101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constants'!$E$2:$L$5000,8,FALSE),"")</f>
        <v>975</v>
      </c>
      <c r="S283" t="s">
        <v>723</v>
      </c>
      <c r="T283" s="24">
        <v>0</v>
      </c>
      <c r="U283" s="3" t="str">
        <f>VLOOKUP(T283,'LibSets constants'!$A$2:$B$16,2,FALSE)</f>
        <v>Included in base game</v>
      </c>
      <c r="X283" s="3" t="str">
        <f>IF(Y283&lt;&gt;"",VLOOKUP(Y283,'ESO zone constants'!$E$3:$L$5000,8,FALSE),"")</f>
        <v/>
      </c>
      <c r="AB283" s="3" t="str">
        <f>IF(AC283&lt;&gt;"",VLOOKUP(AC283,'ESO zone constants'!$E$3:$L$5000,8,FALSE),"")</f>
        <v/>
      </c>
      <c r="AF283" s="3" t="str">
        <f>IF(AG283&lt;&gt;"",VLOOKUP(AG283,'ESO zone constants'!$E$3:$L$5000,8,FALSE),"")</f>
        <v/>
      </c>
      <c r="AJ283" s="3" t="str">
        <f>IF(AK283&lt;&gt;"",VLOOKUP(AK283,'ESO zone constants'!$E$3:$L$5000,8,FALSE),"")</f>
        <v/>
      </c>
      <c r="AN283" s="27" t="str">
        <f>IF(A283&lt;&gt;"",CONCATENATE("[",A283,"] = {wayshrines={")&amp;IF(N283&lt;&gt;"",CONCATENATE(N283,","),"")&amp;IF(O283&lt;&gt;"",CONCATENATE(O283,","),"")&amp;IF(P283&lt;&gt;"",CONCATENATE(P283,","),"")&amp;CONCATENATE("}")&amp;IF(VALUE(Q283)&gt;0,CONCATENATE(", traitsNeeded=",Q283),"")&amp;CONCATENATE(", dlcId=",T283,),"")</f>
        <v>[331] = {wayshrines={-1,-1,-1,}, dlcId=0</v>
      </c>
      <c r="AO283" s="27" t="str">
        <f>IF(A283&lt;&gt;"",IF(R283&lt;&gt;"",CONCATENATE(", zoneIds={",R283),"")&amp;IF(X283&lt;&gt;"",CONCATENATE(",",X283),"")&amp;IF(AJ283&lt;&gt;"",CONCATENATE(",",AJ283),"")&amp;IF(R283&lt;&gt;"",CONCATENATE("}",""),"")&amp;IF(OR(L283="true",L283="false",L283&lt;&gt;""), CONCATENATE(", veteran=", L283), ""),"")</f>
        <v>, zoneIds={975}, veteran=false</v>
      </c>
      <c r="AP283" s="27" t="str">
        <f>IF(A283&lt;&gt;"",IF(J283="Trial",", isTrial=true",IF(J283="Arena",", isArena=true", IF(J283="Monster",", isMonster=true",""))) &amp; IF(M283="true", CONCATENATE(", multiTrialSet=true"), ""),"")</f>
        <v>, isTrial=true</v>
      </c>
      <c r="AQ283" s="27" t="str">
        <f>IF(C283&lt;&gt;"",CONCATENATE(" --",C283," / ",B283),"")</f>
        <v xml:space="preserve"> --War Machine / Kriegsmaschine</v>
      </c>
      <c r="AR283" s="27" t="str">
        <f>IF(A283&lt;&gt;"",IF(VALUE(Q283)&gt;0,CONCATENATE("[",A283,"] = true,        --",C283, " / ", B283), ""),"")</f>
        <v/>
      </c>
    </row>
    <row r="284" spans="1:44" hidden="1" x14ac:dyDescent="0.25">
      <c r="A284" s="13">
        <v>332</v>
      </c>
      <c r="B284" t="s">
        <v>2176</v>
      </c>
      <c r="C284" t="s">
        <v>2178</v>
      </c>
      <c r="D284" t="s">
        <v>2177</v>
      </c>
      <c r="G284" s="3">
        <f>A284</f>
        <v>332</v>
      </c>
      <c r="J284" t="s">
        <v>2550</v>
      </c>
      <c r="L284" t="s">
        <v>101</v>
      </c>
      <c r="M284" t="s">
        <v>101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constants'!$E$2:$L$5000,8,FALSE),"")</f>
        <v>975</v>
      </c>
      <c r="S284" t="s">
        <v>723</v>
      </c>
      <c r="T284" s="24">
        <v>0</v>
      </c>
      <c r="U284" s="3" t="str">
        <f>VLOOKUP(T284,'LibSets constants'!$A$2:$B$16,2,FALSE)</f>
        <v>Included in base game</v>
      </c>
      <c r="X284" s="3" t="str">
        <f>IF(Y284&lt;&gt;"",VLOOKUP(Y284,'ESO zone constants'!$E$3:$L$5000,8,FALSE),"")</f>
        <v/>
      </c>
      <c r="AB284" s="3" t="str">
        <f>IF(AC284&lt;&gt;"",VLOOKUP(AC284,'ESO zone constants'!$E$3:$L$5000,8,FALSE),"")</f>
        <v/>
      </c>
      <c r="AF284" s="3" t="str">
        <f>IF(AG284&lt;&gt;"",VLOOKUP(AG284,'ESO zone constants'!$E$3:$L$5000,8,FALSE),"")</f>
        <v/>
      </c>
      <c r="AJ284" s="3" t="str">
        <f>IF(AK284&lt;&gt;"",VLOOKUP(AK284,'ESO zone constants'!$E$3:$L$5000,8,FALSE),"")</f>
        <v/>
      </c>
      <c r="AN284" s="27" t="str">
        <f>IF(A284&lt;&gt;"",CONCATENATE("[",A284,"] = {wayshrines={")&amp;IF(N284&lt;&gt;"",CONCATENATE(N284,","),"")&amp;IF(O284&lt;&gt;"",CONCATENATE(O284,","),"")&amp;IF(P284&lt;&gt;"",CONCATENATE(P284,","),"")&amp;CONCATENATE("}")&amp;IF(VALUE(Q284)&gt;0,CONCATENATE(", traitsNeeded=",Q284),"")&amp;CONCATENATE(", dlcId=",T284,),"")</f>
        <v>[332] = {wayshrines={-1,-1,-1,}, dlcId=0</v>
      </c>
      <c r="AO284" s="27" t="str">
        <f>IF(A284&lt;&gt;"",IF(R284&lt;&gt;"",CONCATENATE(", zoneIds={",R284),"")&amp;IF(X284&lt;&gt;"",CONCATENATE(",",X284),"")&amp;IF(AJ284&lt;&gt;"",CONCATENATE(",",AJ284),"")&amp;IF(R284&lt;&gt;"",CONCATENATE("}",""),"")&amp;IF(OR(L284="true",L284="false",L284&lt;&gt;""), CONCATENATE(", veteran=", L284), ""),"")</f>
        <v>, zoneIds={975}, veteran=false</v>
      </c>
      <c r="AP284" s="27" t="str">
        <f>IF(A284&lt;&gt;"",IF(J284="Trial",", isTrial=true",IF(J284="Arena",", isArena=true", IF(J284="Monster",", isMonster=true",""))) &amp; IF(M284="true", CONCATENATE(", multiTrialSet=true"), ""),"")</f>
        <v>, isTrial=true</v>
      </c>
      <c r="AQ284" s="27" t="str">
        <f>IF(C284&lt;&gt;"",CONCATENATE(" --",C284," / ",B284),"")</f>
        <v xml:space="preserve"> --Master Architect / Meisterarchitekt</v>
      </c>
      <c r="AR284" s="27" t="str">
        <f>IF(A284&lt;&gt;"",IF(VALUE(Q284)&gt;0,CONCATENATE("[",A284,"] = true,        --",C284, " / ", B284), ""),"")</f>
        <v/>
      </c>
    </row>
    <row r="285" spans="1:44" hidden="1" x14ac:dyDescent="0.25">
      <c r="A285" s="13">
        <v>333</v>
      </c>
      <c r="B285" t="s">
        <v>2179</v>
      </c>
      <c r="C285" t="s">
        <v>2181</v>
      </c>
      <c r="D285" t="s">
        <v>2180</v>
      </c>
      <c r="G285" s="3">
        <f>A285</f>
        <v>333</v>
      </c>
      <c r="J285" t="s">
        <v>2550</v>
      </c>
      <c r="L285" t="s">
        <v>101</v>
      </c>
      <c r="M285" t="s">
        <v>101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constants'!$E$2:$L$5000,8,FALSE),"")</f>
        <v>975</v>
      </c>
      <c r="S285" t="s">
        <v>723</v>
      </c>
      <c r="T285" s="24">
        <v>0</v>
      </c>
      <c r="U285" s="3" t="str">
        <f>VLOOKUP(T285,'LibSets constants'!$A$2:$B$16,2,FALSE)</f>
        <v>Included in base game</v>
      </c>
      <c r="X285" s="3" t="str">
        <f>IF(Y285&lt;&gt;"",VLOOKUP(Y285,'ESO zone constants'!$E$3:$L$5000,8,FALSE),"")</f>
        <v/>
      </c>
      <c r="AB285" s="3" t="str">
        <f>IF(AC285&lt;&gt;"",VLOOKUP(AC285,'ESO zone constants'!$E$3:$L$5000,8,FALSE),"")</f>
        <v/>
      </c>
      <c r="AF285" s="3" t="str">
        <f>IF(AG285&lt;&gt;"",VLOOKUP(AG285,'ESO zone constants'!$E$3:$L$5000,8,FALSE),"")</f>
        <v/>
      </c>
      <c r="AJ285" s="3" t="str">
        <f>IF(AK285&lt;&gt;"",VLOOKUP(AK285,'ESO zone constants'!$E$3:$L$5000,8,FALSE),"")</f>
        <v/>
      </c>
      <c r="AN285" s="27" t="str">
        <f>IF(A285&lt;&gt;"",CONCATENATE("[",A285,"] = {wayshrines={")&amp;IF(N285&lt;&gt;"",CONCATENATE(N285,","),"")&amp;IF(O285&lt;&gt;"",CONCATENATE(O285,","),"")&amp;IF(P285&lt;&gt;"",CONCATENATE(P285,","),"")&amp;CONCATENATE("}")&amp;IF(VALUE(Q285)&gt;0,CONCATENATE(", traitsNeeded=",Q285),"")&amp;CONCATENATE(", dlcId=",T285,),"")</f>
        <v>[333] = {wayshrines={-1,-1,-1,}, dlcId=0</v>
      </c>
      <c r="AO285" s="27" t="str">
        <f>IF(A285&lt;&gt;"",IF(R285&lt;&gt;"",CONCATENATE(", zoneIds={",R285),"")&amp;IF(X285&lt;&gt;"",CONCATENATE(",",X285),"")&amp;IF(AJ285&lt;&gt;"",CONCATENATE(",",AJ285),"")&amp;IF(R285&lt;&gt;"",CONCATENATE("}",""),"")&amp;IF(OR(L285="true",L285="false",L285&lt;&gt;""), CONCATENATE(", veteran=", L285), ""),"")</f>
        <v>, zoneIds={975}, veteran=false</v>
      </c>
      <c r="AP285" s="27" t="str">
        <f>IF(A285&lt;&gt;"",IF(J285="Trial",", isTrial=true",IF(J285="Arena",", isArena=true", IF(J285="Monster",", isMonster=true",""))) &amp; IF(M285="true", CONCATENATE(", multiTrialSet=true"), ""),"")</f>
        <v>, isTrial=true</v>
      </c>
      <c r="AQ285" s="27" t="str">
        <f>IF(C285&lt;&gt;"",CONCATENATE(" --",C285," / ",B285),"")</f>
        <v xml:space="preserve"> --Inventor's Guard / Erfindergarde</v>
      </c>
      <c r="AR285" s="27" t="str">
        <f>IF(A285&lt;&gt;"",IF(VALUE(Q285)&gt;0,CONCATENATE("[",A285,"] = true,        --",C285, " / ", B285), ""),"")</f>
        <v/>
      </c>
    </row>
    <row r="286" spans="1:44" hidden="1" x14ac:dyDescent="0.25">
      <c r="A286" s="13">
        <v>334</v>
      </c>
      <c r="B286" t="s">
        <v>2182</v>
      </c>
      <c r="C286" t="s">
        <v>2184</v>
      </c>
      <c r="D286" t="s">
        <v>2183</v>
      </c>
      <c r="G286" s="3">
        <f>A286</f>
        <v>334</v>
      </c>
      <c r="J286" t="s">
        <v>4279</v>
      </c>
      <c r="L286" t="s">
        <v>101</v>
      </c>
      <c r="M286" t="s">
        <v>101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constants'!$E$2:$L$5000,8,FALSE),"")</f>
        <v>1</v>
      </c>
      <c r="S286" t="s">
        <v>4267</v>
      </c>
      <c r="T286" s="24">
        <v>6</v>
      </c>
      <c r="U286" s="3" t="str">
        <f>VLOOKUP(T286,'LibSets constants'!$A$2:$B$16,2,FALSE)</f>
        <v>Morrowind</v>
      </c>
      <c r="X286" s="3" t="str">
        <f>IF(Y286&lt;&gt;"",VLOOKUP(Y286,'ESO zone constants'!$E$3:$L$5000,8,FALSE),"")</f>
        <v/>
      </c>
      <c r="AB286" s="3" t="str">
        <f>IF(AC286&lt;&gt;"",VLOOKUP(AC286,'ESO zone constants'!$E$3:$L$5000,8,FALSE),"")</f>
        <v/>
      </c>
      <c r="AF286" s="3" t="str">
        <f>IF(AG286&lt;&gt;"",VLOOKUP(AG286,'ESO zone constants'!$E$3:$L$5000,8,FALSE),"")</f>
        <v/>
      </c>
      <c r="AJ286" s="3" t="str">
        <f>IF(AK286&lt;&gt;"",VLOOKUP(AK286,'ESO zone constants'!$E$3:$L$5000,8,FALSE),"")</f>
        <v/>
      </c>
      <c r="AN286" s="27" t="str">
        <f>IF(A286&lt;&gt;"",CONCATENATE("[",A286,"] = {wayshrines={")&amp;IF(N286&lt;&gt;"",CONCATENATE(N286,","),"")&amp;IF(O286&lt;&gt;"",CONCATENATE(O286,","),"")&amp;IF(P286&lt;&gt;"",CONCATENATE(P286,","),"")&amp;CONCATENATE("}")&amp;IF(VALUE(Q286)&gt;0,CONCATENATE(", traitsNeeded=",Q286),"")&amp;CONCATENATE(", dlcId=",T286,),"")</f>
        <v>[334] = {wayshrines={-1,-1,-1,}, dlcId=6</v>
      </c>
      <c r="AO286" s="27" t="str">
        <f>IF(A286&lt;&gt;"",IF(R286&lt;&gt;"",CONCATENATE(", zoneIds={",R286),"")&amp;IF(X286&lt;&gt;"",CONCATENATE(",",X286),"")&amp;IF(AJ286&lt;&gt;"",CONCATENATE(",",AJ286),"")&amp;IF(R286&lt;&gt;"",CONCATENATE("}",""),"")&amp;IF(OR(L286="true",L286="false",L286&lt;&gt;""), CONCATENATE(", veteran=", L286), ""),"")</f>
        <v>, zoneIds={1}, veteran=false</v>
      </c>
      <c r="AP286" s="27" t="str">
        <f>IF(A286&lt;&gt;"",IF(J286="Trial",", isTrial=true",IF(J286="Arena",", isArena=true", IF(J286="Monster",", isMonster=true",""))) &amp; IF(M286="true", CONCATENATE(", multiTrialSet=true"), ""),"")</f>
        <v/>
      </c>
      <c r="AQ286" s="27" t="str">
        <f>IF(C286&lt;&gt;"",CONCATENATE(" --",C286," / ",B286),"")</f>
        <v xml:space="preserve"> --Impregnable Armor / Unüberwindliche Rüstung</v>
      </c>
      <c r="AR286" s="27" t="str">
        <f>IF(A286&lt;&gt;"",IF(VALUE(Q286)&gt;0,CONCATENATE("[",A286,"] = true,        --",C286, " / ", B286), ""),"")</f>
        <v/>
      </c>
    </row>
    <row r="287" spans="1:44" hidden="1" x14ac:dyDescent="0.25">
      <c r="A287" s="13">
        <v>335</v>
      </c>
      <c r="B287" t="s">
        <v>2185</v>
      </c>
      <c r="C287" t="s">
        <v>2187</v>
      </c>
      <c r="D287" t="s">
        <v>2186</v>
      </c>
      <c r="G287" s="3">
        <f>A287</f>
        <v>335</v>
      </c>
      <c r="J287" t="s">
        <v>2551</v>
      </c>
      <c r="L287" t="s">
        <v>101</v>
      </c>
      <c r="M287" t="s">
        <v>101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constants'!$E$2:$L$5000,8,FALSE),"")</f>
        <v>974</v>
      </c>
      <c r="S287" t="s">
        <v>44</v>
      </c>
      <c r="T287" s="24">
        <v>9</v>
      </c>
      <c r="U287" s="3" t="str">
        <f>VLOOKUP(T287,'LibSets constants'!$A$2:$B$16,2,FALSE)</f>
        <v>Dragon Bones</v>
      </c>
      <c r="X287" s="3" t="str">
        <f>IF(Y287&lt;&gt;"",VLOOKUP(Y287,'ESO zone constants'!$E$3:$L$5000,8,FALSE),"")</f>
        <v/>
      </c>
      <c r="AB287" s="3" t="str">
        <f>IF(AC287&lt;&gt;"",VLOOKUP(AC287,'ESO zone constants'!$E$3:$L$5000,8,FALSE),"")</f>
        <v/>
      </c>
      <c r="AF287" s="3" t="str">
        <f>IF(AG287&lt;&gt;"",VLOOKUP(AG287,'ESO zone constants'!$E$3:$L$5000,8,FALSE),"")</f>
        <v/>
      </c>
      <c r="AJ287" s="3" t="str">
        <f>IF(AK287&lt;&gt;"",VLOOKUP(AK287,'ESO zone constants'!$E$3:$L$1002,6,FALSE),"")</f>
        <v/>
      </c>
      <c r="AN287" s="27" t="str">
        <f>IF(A287&lt;&gt;"",CONCATENATE("[",A287,"] = {wayshrines={")&amp;IF(N287&lt;&gt;"",CONCATENATE(N287,","),"")&amp;IF(O287&lt;&gt;"",CONCATENATE(O287,","),"")&amp;IF(P287&lt;&gt;"",CONCATENATE(P287,","),"")&amp;CONCATENATE("}")&amp;IF(VALUE(Q287)&gt;0,CONCATENATE(", traitsNeeded=",Q287),"")&amp;CONCATENATE(", dlcId=",T287,),"")</f>
        <v>[335] = {wayshrines={-1,-1,-1,}, dlcId=9</v>
      </c>
      <c r="AO287" s="27" t="str">
        <f>IF(A287&lt;&gt;"",IF(R287&lt;&gt;"",CONCATENATE(", zoneIds={",R287),"")&amp;IF(X287&lt;&gt;"",CONCATENATE(",",X287),"")&amp;IF(AJ287&lt;&gt;"",CONCATENATE(",",AJ287),"")&amp;IF(R287&lt;&gt;"",CONCATENATE("}",""),"")&amp;IF(OR(L287="true",L287="false",L287&lt;&gt;""), CONCATENATE(", veteran=", L287), ""),"")</f>
        <v>, zoneIds={974}, veteran=false</v>
      </c>
      <c r="AP287" s="27" t="str">
        <f>IF(A287&lt;&gt;"",IF(J287="Trial",", isTrial=true",IF(J287="Arena",", isArena=true", IF(J287="Monster",", isMonster=true",""))) &amp; IF(M287="true", CONCATENATE(", multiTrialSet=true"), ""),"")</f>
        <v/>
      </c>
      <c r="AQ287" s="27" t="str">
        <f>IF(C287&lt;&gt;"",CONCATENATE(" --",C287," / ",B287),"")</f>
        <v xml:space="preserve"> --Draugr's Rest / Draugrruhe</v>
      </c>
      <c r="AR287" s="27" t="str">
        <f>IF(A287&lt;&gt;"",IF(VALUE(Q287)&gt;0,CONCATENATE("[",A287,"] = true,        --",C287, " / ", B287), ""),"")</f>
        <v/>
      </c>
    </row>
    <row r="288" spans="1:44" hidden="1" x14ac:dyDescent="0.25">
      <c r="A288" s="13">
        <v>336</v>
      </c>
      <c r="B288" t="s">
        <v>2188</v>
      </c>
      <c r="C288" t="s">
        <v>2190</v>
      </c>
      <c r="D288" t="s">
        <v>2189</v>
      </c>
      <c r="G288" s="3">
        <f>A288</f>
        <v>336</v>
      </c>
      <c r="J288" t="s">
        <v>2551</v>
      </c>
      <c r="L288" t="s">
        <v>101</v>
      </c>
      <c r="M288" t="s">
        <v>101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constants'!$E$2:$L$5000,8,FALSE),"")</f>
        <v>974</v>
      </c>
      <c r="S288" t="s">
        <v>44</v>
      </c>
      <c r="T288" s="24">
        <v>9</v>
      </c>
      <c r="U288" s="3" t="str">
        <f>VLOOKUP(T288,'LibSets constants'!$A$2:$B$16,2,FALSE)</f>
        <v>Dragon Bones</v>
      </c>
      <c r="X288" s="3" t="str">
        <f>IF(Y288&lt;&gt;"",VLOOKUP(Y288,'ESO zone constants'!$E$3:$L$5000,8,FALSE),"")</f>
        <v/>
      </c>
      <c r="AB288" s="3" t="str">
        <f>IF(AC288&lt;&gt;"",VLOOKUP(AC288,'ESO zone constants'!$E$3:$L$5000,8,FALSE),"")</f>
        <v/>
      </c>
      <c r="AF288" s="3" t="str">
        <f>IF(AG288&lt;&gt;"",VLOOKUP(AG288,'ESO zone constants'!$E$3:$L$5000,8,FALSE),"")</f>
        <v/>
      </c>
      <c r="AJ288" s="3" t="str">
        <f>IF(AK288&lt;&gt;"",VLOOKUP(AK288,'ESO zone constants'!$E$3:$L$1002,6,FALSE),"")</f>
        <v/>
      </c>
      <c r="AN288" s="27" t="str">
        <f>IF(A288&lt;&gt;"",CONCATENATE("[",A288,"] = {wayshrines={")&amp;IF(N288&lt;&gt;"",CONCATENATE(N288,","),"")&amp;IF(O288&lt;&gt;"",CONCATENATE(O288,","),"")&amp;IF(P288&lt;&gt;"",CONCATENATE(P288,","),"")&amp;CONCATENATE("}")&amp;IF(VALUE(Q288)&gt;0,CONCATENATE(", traitsNeeded=",Q288),"")&amp;CONCATENATE(", dlcId=",T288,),"")</f>
        <v>[336] = {wayshrines={-1,-1,-1,}, dlcId=9</v>
      </c>
      <c r="AO288" s="27" t="str">
        <f>IF(A288&lt;&gt;"",IF(R288&lt;&gt;"",CONCATENATE(", zoneIds={",R288),"")&amp;IF(X288&lt;&gt;"",CONCATENATE(",",X288),"")&amp;IF(AJ288&lt;&gt;"",CONCATENATE(",",AJ288),"")&amp;IF(R288&lt;&gt;"",CONCATENATE("}",""),"")&amp;IF(OR(L288="true",L288="false",L288&lt;&gt;""), CONCATENATE(", veteran=", L288), ""),"")</f>
        <v>, zoneIds={974}, veteran=false</v>
      </c>
      <c r="AP288" s="27" t="str">
        <f>IF(A288&lt;&gt;"",IF(J288="Trial",", isTrial=true",IF(J288="Arena",", isArena=true", IF(J288="Monster",", isMonster=true",""))) &amp; IF(M288="true", CONCATENATE(", multiTrialSet=true"), ""),"")</f>
        <v/>
      </c>
      <c r="AQ288" s="27" t="str">
        <f>IF(C288&lt;&gt;"",CONCATENATE(" --",C288," / ",B288),"")</f>
        <v xml:space="preserve"> --Pillar of Nirn / Säulen von Nirn</v>
      </c>
      <c r="AR288" s="27" t="str">
        <f>IF(A288&lt;&gt;"",IF(VALUE(Q288)&gt;0,CONCATENATE("[",A288,"] = true,        --",C288, " / ", B288), ""),"")</f>
        <v/>
      </c>
    </row>
    <row r="289" spans="1:44" hidden="1" x14ac:dyDescent="0.25">
      <c r="A289" s="13">
        <v>337</v>
      </c>
      <c r="B289" t="s">
        <v>2191</v>
      </c>
      <c r="C289" t="s">
        <v>2193</v>
      </c>
      <c r="D289" t="s">
        <v>2192</v>
      </c>
      <c r="G289" s="3">
        <f>A289</f>
        <v>337</v>
      </c>
      <c r="J289" t="s">
        <v>2551</v>
      </c>
      <c r="L289" t="s">
        <v>101</v>
      </c>
      <c r="M289" t="s">
        <v>101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constants'!$E$2:$L$5000,8,FALSE),"")</f>
        <v>974</v>
      </c>
      <c r="S289" t="s">
        <v>44</v>
      </c>
      <c r="T289" s="24">
        <v>9</v>
      </c>
      <c r="U289" s="3" t="str">
        <f>VLOOKUP(T289,'LibSets constants'!$A$2:$B$16,2,FALSE)</f>
        <v>Dragon Bones</v>
      </c>
      <c r="X289" s="3" t="str">
        <f>IF(Y289&lt;&gt;"",VLOOKUP(Y289,'ESO zone constants'!$E$3:$L$5000,8,FALSE),"")</f>
        <v/>
      </c>
      <c r="AB289" s="3" t="str">
        <f>IF(AC289&lt;&gt;"",VLOOKUP(AC289,'ESO zone constants'!$E$3:$L$5000,8,FALSE),"")</f>
        <v/>
      </c>
      <c r="AF289" s="3" t="str">
        <f>IF(AG289&lt;&gt;"",VLOOKUP(AG289,'ESO zone constants'!$E$3:$L$5000,8,FALSE),"")</f>
        <v/>
      </c>
      <c r="AJ289" s="3" t="str">
        <f>IF(AK289&lt;&gt;"",VLOOKUP(AK289,'ESO zone constants'!$E$3:$L$1002,6,FALSE),"")</f>
        <v/>
      </c>
      <c r="AN289" s="27" t="str">
        <f>IF(A289&lt;&gt;"",CONCATENATE("[",A289,"] = {wayshrines={")&amp;IF(N289&lt;&gt;"",CONCATENATE(N289,","),"")&amp;IF(O289&lt;&gt;"",CONCATENATE(O289,","),"")&amp;IF(P289&lt;&gt;"",CONCATENATE(P289,","),"")&amp;CONCATENATE("}")&amp;IF(VALUE(Q289)&gt;0,CONCATENATE(", traitsNeeded=",Q289),"")&amp;CONCATENATE(", dlcId=",T289,),"")</f>
        <v>[337] = {wayshrines={-1,-1,-1,}, dlcId=9</v>
      </c>
      <c r="AO289" s="27" t="str">
        <f>IF(A289&lt;&gt;"",IF(R289&lt;&gt;"",CONCATENATE(", zoneIds={",R289),"")&amp;IF(X289&lt;&gt;"",CONCATENATE(",",X289),"")&amp;IF(AJ289&lt;&gt;"",CONCATENATE(",",AJ289),"")&amp;IF(R289&lt;&gt;"",CONCATENATE("}",""),"")&amp;IF(OR(L289="true",L289="false",L289&lt;&gt;""), CONCATENATE(", veteran=", L289), ""),"")</f>
        <v>, zoneIds={974}, veteran=false</v>
      </c>
      <c r="AP289" s="27" t="str">
        <f>IF(A289&lt;&gt;"",IF(J289="Trial",", isTrial=true",IF(J289="Arena",", isArena=true", IF(J289="Monster",", isMonster=true",""))) &amp; IF(M289="true", CONCATENATE(", multiTrialSet=true"), ""),"")</f>
        <v/>
      </c>
      <c r="AQ289" s="27" t="str">
        <f>IF(C289&lt;&gt;"",CONCATENATE(" --",C289," / ",B289),"")</f>
        <v xml:space="preserve"> --Ironblood / Eisenblut</v>
      </c>
      <c r="AR289" s="27" t="str">
        <f>IF(A289&lt;&gt;"",IF(VALUE(Q289)&gt;0,CONCATENATE("[",A289,"] = true,        --",C289, " / ", B289), ""),"")</f>
        <v/>
      </c>
    </row>
    <row r="290" spans="1:44" hidden="1" x14ac:dyDescent="0.25">
      <c r="A290" s="13">
        <v>338</v>
      </c>
      <c r="B290" t="s">
        <v>2194</v>
      </c>
      <c r="C290" t="s">
        <v>2196</v>
      </c>
      <c r="D290" t="s">
        <v>2195</v>
      </c>
      <c r="G290" s="3">
        <f>A290</f>
        <v>338</v>
      </c>
      <c r="J290" t="s">
        <v>2551</v>
      </c>
      <c r="L290" t="s">
        <v>101</v>
      </c>
      <c r="M290" t="s">
        <v>101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constants'!$E$2:$L$5000,8,FALSE),"")</f>
        <v>973</v>
      </c>
      <c r="S290" t="s">
        <v>45</v>
      </c>
      <c r="T290" s="24">
        <v>9</v>
      </c>
      <c r="U290" s="3" t="str">
        <f>VLOOKUP(T290,'LibSets constants'!$A$2:$B$16,2,FALSE)</f>
        <v>Dragon Bones</v>
      </c>
      <c r="X290" s="3" t="str">
        <f>IF(Y290&lt;&gt;"",VLOOKUP(Y290,'ESO zone constants'!$E$3:$L$5000,8,FALSE),"")</f>
        <v/>
      </c>
      <c r="AB290" s="3" t="str">
        <f>IF(AC290&lt;&gt;"",VLOOKUP(AC290,'ESO zone constants'!$E$3:$L$5000,8,FALSE),"")</f>
        <v/>
      </c>
      <c r="AF290" s="3" t="str">
        <f>IF(AG290&lt;&gt;"",VLOOKUP(AG290,'ESO zone constants'!$E$3:$L$5000,8,FALSE),"")</f>
        <v/>
      </c>
      <c r="AJ290" s="32" t="str">
        <f>IF(AK290&lt;&gt;"",VLOOKUP(AK290,'ESO zone constants'!$E$3:$L$1002,6,FALSE),"")</f>
        <v/>
      </c>
      <c r="AN290" s="27" t="str">
        <f>IF(A290&lt;&gt;"",CONCATENATE("[",A290,"] = {wayshrines={")&amp;IF(N290&lt;&gt;"",CONCATENATE(N290,","),"")&amp;IF(O290&lt;&gt;"",CONCATENATE(O290,","),"")&amp;IF(P290&lt;&gt;"",CONCATENATE(P290,","),"")&amp;CONCATENATE("}")&amp;IF(VALUE(Q290)&gt;0,CONCATENATE(", traitsNeeded=",Q290),"")&amp;CONCATENATE(", dlcId=",T290,),"")</f>
        <v>[338] = {wayshrines={-1,-1,-1,}, dlcId=9</v>
      </c>
      <c r="AO290" s="27" t="str">
        <f>IF(A290&lt;&gt;"",IF(R290&lt;&gt;"",CONCATENATE(", zoneIds={",R290),"")&amp;IF(X290&lt;&gt;"",CONCATENATE(",",X290),"")&amp;IF(AJ290&lt;&gt;"",CONCATENATE(",",AJ290),"")&amp;IF(R290&lt;&gt;"",CONCATENATE("}",""),"")&amp;IF(OR(L290="true",L290="false",L290&lt;&gt;""), CONCATENATE(", veteran=", L290), ""),"")</f>
        <v>, zoneIds={973}, veteran=false</v>
      </c>
      <c r="AP290" s="27" t="str">
        <f>IF(A290&lt;&gt;"",IF(J290="Trial",", isTrial=true",IF(J290="Arena",", isArena=true", IF(J290="Monster",", isMonster=true",""))) &amp; IF(M290="true", CONCATENATE(", multiTrialSet=true"), ""),"")</f>
        <v/>
      </c>
      <c r="AQ290" s="27" t="str">
        <f>IF(C290&lt;&gt;"",CONCATENATE(" --",C290," / ",B290),"")</f>
        <v xml:space="preserve"> --Flame Blossom / Flammenblüte</v>
      </c>
      <c r="AR290" s="27" t="str">
        <f>IF(A290&lt;&gt;"",IF(VALUE(Q290)&gt;0,CONCATENATE("[",A290,"] = true,        --",C290, " / ", B290), ""),"")</f>
        <v/>
      </c>
    </row>
    <row r="291" spans="1:44" hidden="1" x14ac:dyDescent="0.25">
      <c r="A291" s="13">
        <v>339</v>
      </c>
      <c r="B291" t="s">
        <v>2197</v>
      </c>
      <c r="C291" t="s">
        <v>2199</v>
      </c>
      <c r="D291" t="s">
        <v>2198</v>
      </c>
      <c r="G291" s="3">
        <f>A291</f>
        <v>339</v>
      </c>
      <c r="J291" t="s">
        <v>2551</v>
      </c>
      <c r="L291" t="s">
        <v>101</v>
      </c>
      <c r="M291" t="s">
        <v>101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constants'!$E$2:$L$5000,8,FALSE),"")</f>
        <v>973</v>
      </c>
      <c r="S291" t="s">
        <v>45</v>
      </c>
      <c r="T291" s="24">
        <v>9</v>
      </c>
      <c r="U291" s="3" t="str">
        <f>VLOOKUP(T291,'LibSets constants'!$A$2:$B$16,2,FALSE)</f>
        <v>Dragon Bones</v>
      </c>
      <c r="X291" s="3" t="str">
        <f>IF(Y291&lt;&gt;"",VLOOKUP(Y291,'ESO zone constants'!$E$3:$L$5000,8,FALSE),"")</f>
        <v/>
      </c>
      <c r="AB291" s="3" t="str">
        <f>IF(AC291&lt;&gt;"",VLOOKUP(AC291,'ESO zone constants'!$E$3:$L$5000,8,FALSE),"")</f>
        <v/>
      </c>
      <c r="AF291" s="3" t="str">
        <f>IF(AG291&lt;&gt;"",VLOOKUP(AG291,'ESO zone constants'!$E$3:$L$5000,8,FALSE),"")</f>
        <v/>
      </c>
      <c r="AJ291" s="3" t="str">
        <f>IF(AK291&lt;&gt;"",VLOOKUP(AK291,'ESO zone constants'!$E$3:$L$5000,8,FALSE),"")</f>
        <v/>
      </c>
      <c r="AN291" s="27" t="str">
        <f>IF(A291&lt;&gt;"",CONCATENATE("[",A291,"] = {wayshrines={")&amp;IF(N291&lt;&gt;"",CONCATENATE(N291,","),"")&amp;IF(O291&lt;&gt;"",CONCATENATE(O291,","),"")&amp;IF(P291&lt;&gt;"",CONCATENATE(P291,","),"")&amp;CONCATENATE("}")&amp;IF(VALUE(Q291)&gt;0,CONCATENATE(", traitsNeeded=",Q291),"")&amp;CONCATENATE(", dlcId=",T291,),"")</f>
        <v>[339] = {wayshrines={-1,-1,-1,}, dlcId=9</v>
      </c>
      <c r="AO291" s="27" t="str">
        <f>IF(A291&lt;&gt;"",IF(R291&lt;&gt;"",CONCATENATE(", zoneIds={",R291),"")&amp;IF(X291&lt;&gt;"",CONCATENATE(",",X291),"")&amp;IF(AJ291&lt;&gt;"",CONCATENATE(",",AJ291),"")&amp;IF(R291&lt;&gt;"",CONCATENATE("}",""),"")&amp;IF(OR(L291="true",L291="false",L291&lt;&gt;""), CONCATENATE(", veteran=", L291), ""),"")</f>
        <v>, zoneIds={973}, veteran=false</v>
      </c>
      <c r="AP291" s="27" t="str">
        <f>IF(A291&lt;&gt;"",IF(J291="Trial",", isTrial=true",IF(J291="Arena",", isArena=true", IF(J291="Monster",", isMonster=true",""))) &amp; IF(M291="true", CONCATENATE(", multiTrialSet=true"), ""),"")</f>
        <v/>
      </c>
      <c r="AQ291" s="27" t="str">
        <f>IF(C291&lt;&gt;"",CONCATENATE(" --",C291," / ",B291),"")</f>
        <v xml:space="preserve"> --Blooddrinker / Bluttrinker</v>
      </c>
      <c r="AR291" s="27" t="str">
        <f>IF(A291&lt;&gt;"",IF(VALUE(Q291)&gt;0,CONCATENATE("[",A291,"] = true,        --",C291, " / ", B291), ""),"")</f>
        <v/>
      </c>
    </row>
    <row r="292" spans="1:44" hidden="1" x14ac:dyDescent="0.25">
      <c r="A292" s="13">
        <v>340</v>
      </c>
      <c r="B292" t="s">
        <v>2200</v>
      </c>
      <c r="C292" t="s">
        <v>2202</v>
      </c>
      <c r="D292" t="s">
        <v>2201</v>
      </c>
      <c r="G292" s="3">
        <f>A292</f>
        <v>340</v>
      </c>
      <c r="J292" t="s">
        <v>2551</v>
      </c>
      <c r="L292" t="s">
        <v>101</v>
      </c>
      <c r="M292" t="s">
        <v>101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constants'!$E$2:$L$5000,8,FALSE),"")</f>
        <v>973</v>
      </c>
      <c r="S292" t="s">
        <v>45</v>
      </c>
      <c r="T292" s="24">
        <v>9</v>
      </c>
      <c r="U292" s="3" t="str">
        <f>VLOOKUP(T292,'LibSets constants'!$A$2:$B$16,2,FALSE)</f>
        <v>Dragon Bones</v>
      </c>
      <c r="X292" s="3" t="str">
        <f>IF(Y292&lt;&gt;"",VLOOKUP(Y292,'ESO zone constants'!$E$3:$L$5000,8,FALSE),"")</f>
        <v/>
      </c>
      <c r="AB292" s="3" t="str">
        <f>IF(AC292&lt;&gt;"",VLOOKUP(AC292,'ESO zone constants'!$E$3:$L$5000,8,FALSE),"")</f>
        <v/>
      </c>
      <c r="AF292" s="3" t="str">
        <f>IF(AG292&lt;&gt;"",VLOOKUP(AG292,'ESO zone constants'!$E$3:$L$5000,8,FALSE),"")</f>
        <v/>
      </c>
      <c r="AJ292" s="32" t="str">
        <f>IF(AK292&lt;&gt;"",VLOOKUP(AK292,'ESO zone constants'!$E$3:$L$1002,6,FALSE),"")</f>
        <v/>
      </c>
      <c r="AN292" s="27" t="str">
        <f>IF(A292&lt;&gt;"",CONCATENATE("[",A292,"] = {wayshrines={")&amp;IF(N292&lt;&gt;"",CONCATENATE(N292,","),"")&amp;IF(O292&lt;&gt;"",CONCATENATE(O292,","),"")&amp;IF(P292&lt;&gt;"",CONCATENATE(P292,","),"")&amp;CONCATENATE("}")&amp;IF(VALUE(Q292)&gt;0,CONCATENATE(", traitsNeeded=",Q292),"")&amp;CONCATENATE(", dlcId=",T292,),"")</f>
        <v>[340] = {wayshrines={-1,-1,-1,}, dlcId=9</v>
      </c>
      <c r="AO292" s="27" t="str">
        <f>IF(A292&lt;&gt;"",IF(R292&lt;&gt;"",CONCATENATE(", zoneIds={",R292),"")&amp;IF(X292&lt;&gt;"",CONCATENATE(",",X292),"")&amp;IF(AJ292&lt;&gt;"",CONCATENATE(",",AJ292),"")&amp;IF(R292&lt;&gt;"",CONCATENATE("}",""),"")&amp;IF(OR(L292="true",L292="false",L292&lt;&gt;""), CONCATENATE(", veteran=", L292), ""),"")</f>
        <v>, zoneIds={973}, veteran=false</v>
      </c>
      <c r="AP292" s="27" t="str">
        <f>IF(A292&lt;&gt;"",IF(J292="Trial",", isTrial=true",IF(J292="Arena",", isArena=true", IF(J292="Monster",", isMonster=true",""))) &amp; IF(M292="true", CONCATENATE(", multiTrialSet=true"), ""),"")</f>
        <v/>
      </c>
      <c r="AQ292" s="27" t="str">
        <f>IF(C292&lt;&gt;"",CONCATENATE(" --",C292," / ",B292),"")</f>
        <v xml:space="preserve"> --Hagraven's Garden / Vettelgarten</v>
      </c>
      <c r="AR292" s="27" t="str">
        <f>IF(A292&lt;&gt;"",IF(VALUE(Q292)&gt;0,CONCATENATE("[",A292,"] = true,        --",C292, " / ", B292), ""),"")</f>
        <v/>
      </c>
    </row>
    <row r="293" spans="1:44" hidden="1" x14ac:dyDescent="0.25">
      <c r="A293" s="5">
        <v>341</v>
      </c>
      <c r="B293" t="s">
        <v>2203</v>
      </c>
      <c r="C293" t="s">
        <v>4</v>
      </c>
      <c r="D293" t="s">
        <v>2204</v>
      </c>
      <c r="G293" s="3">
        <f>A293</f>
        <v>341</v>
      </c>
      <c r="J293" t="s">
        <v>2552</v>
      </c>
      <c r="K293">
        <v>3</v>
      </c>
      <c r="L293" t="s">
        <v>2463</v>
      </c>
      <c r="M293" t="s">
        <v>101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constants'!$E$2:$L$5000,8,FALSE),"")</f>
        <v>973</v>
      </c>
      <c r="S293" t="s">
        <v>45</v>
      </c>
      <c r="T293" s="24">
        <v>7</v>
      </c>
      <c r="U293" s="3" t="str">
        <f>VLOOKUP(T293,'LibSets constants'!$A$2:$B$16,2,FALSE)</f>
        <v>Horns of the Reach</v>
      </c>
      <c r="V293" t="s">
        <v>2557</v>
      </c>
      <c r="X293" s="3" t="str">
        <f>IF(Y293&lt;&gt;"",VLOOKUP(Y293,'ESO zone constants'!$E$3:$L$5000,8,FALSE),"")</f>
        <v/>
      </c>
      <c r="AB293" s="3" t="str">
        <f>IF(AC293&lt;&gt;"",VLOOKUP(AC293,'ESO zone constants'!$E$3:$L$5000,8,FALSE),"")</f>
        <v/>
      </c>
      <c r="AF293" s="3" t="str">
        <f>IF(AG293&lt;&gt;"",VLOOKUP(AG293,'ESO zone constants'!$E$3:$L$5000,8,FALSE),"")</f>
        <v/>
      </c>
      <c r="AJ293" s="28" t="str">
        <f>IF(AK293&lt;&gt;"",VLOOKUP(AK293,'ESO zone constants'!$E$3:$L$1002,6,FALSE),"")</f>
        <v/>
      </c>
      <c r="AN293" s="27" t="str">
        <f>IF(A293&lt;&gt;"",CONCATENATE("[",A293,"] = {wayshrines={")&amp;IF(N293&lt;&gt;"",CONCATENATE(N293,","),"")&amp;IF(O293&lt;&gt;"",CONCATENATE(O293,","),"")&amp;IF(P293&lt;&gt;"",CONCATENATE(P293,","),"")&amp;CONCATENATE("}")&amp;IF(VALUE(Q293)&gt;0,CONCATENATE(", traitsNeeded=",Q293),"")&amp;CONCATENATE(", dlcId=",T293,),"")</f>
        <v>[341] = {wayshrines={-1,-1,-1,}, dlcId=7</v>
      </c>
      <c r="AO293" s="27" t="str">
        <f>IF(A293&lt;&gt;"",IF(R293&lt;&gt;"",CONCATENATE(", zoneIds={",R293),"")&amp;IF(X293&lt;&gt;"",CONCATENATE(",",X293),"")&amp;IF(AJ293&lt;&gt;"",CONCATENATE(",",AJ293),"")&amp;IF(R293&lt;&gt;"",CONCATENATE("}",""),"")&amp;IF(OR(L293="true",L293="false",L293&lt;&gt;""), CONCATENATE(", veteran=", L293), ""),"")</f>
        <v>, zoneIds={973}, veteran={EQUIP_TYPE_HEAD=true, EQUIP_TYPE_SHOULDERS=false}</v>
      </c>
      <c r="AP293" s="27" t="str">
        <f>IF(A293&lt;&gt;"",IF(J293="Trial",", isTrial=true",IF(J293="Arena",", isArena=true", IF(J293="Monster",", isMonster=true",""))) &amp; IF(M293="true", CONCATENATE(", multiTrialSet=true"), ""),"")</f>
        <v>, isMonster=true</v>
      </c>
      <c r="AQ293" s="27" t="str">
        <f>IF(C293&lt;&gt;"",CONCATENATE(" --",C293," / ",B293),"")</f>
        <v xml:space="preserve"> --Earthgore / Erdbluter</v>
      </c>
      <c r="AR293" s="27" t="str">
        <f>IF(A293&lt;&gt;"",IF(VALUE(Q293)&gt;0,CONCATENATE("[",A293,"] = true,        --",C293, " / ", B293), ""),"")</f>
        <v/>
      </c>
    </row>
    <row r="294" spans="1:44" hidden="1" x14ac:dyDescent="0.25">
      <c r="A294" s="5">
        <v>342</v>
      </c>
      <c r="B294" t="s">
        <v>3</v>
      </c>
      <c r="C294" t="s">
        <v>3</v>
      </c>
      <c r="D294" t="s">
        <v>3</v>
      </c>
      <c r="G294" s="3">
        <f>A294</f>
        <v>342</v>
      </c>
      <c r="J294" t="s">
        <v>2552</v>
      </c>
      <c r="K294">
        <v>3</v>
      </c>
      <c r="L294" t="s">
        <v>2463</v>
      </c>
      <c r="M294" t="s">
        <v>101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constants'!$E$2:$L$5000,8,FALSE),"")</f>
        <v>974</v>
      </c>
      <c r="S294" t="s">
        <v>44</v>
      </c>
      <c r="T294" s="24">
        <v>7</v>
      </c>
      <c r="U294" s="3" t="str">
        <f>VLOOKUP(T294,'LibSets constants'!$A$2:$B$16,2,FALSE)</f>
        <v>Horns of the Reach</v>
      </c>
      <c r="V294" t="s">
        <v>2556</v>
      </c>
      <c r="X294" s="3" t="str">
        <f>IF(Y294&lt;&gt;"",VLOOKUP(Y294,'ESO zone constants'!$E$3:$L$5000,8,FALSE),"")</f>
        <v/>
      </c>
      <c r="AB294" s="3" t="str">
        <f>IF(AC294&lt;&gt;"",VLOOKUP(AC294,'ESO zone constants'!$E$3:$L$5000,8,FALSE),"")</f>
        <v/>
      </c>
      <c r="AF294" s="3" t="str">
        <f>IF(AG294&lt;&gt;"",VLOOKUP(AG294,'ESO zone constants'!$E$3:$L$5000,8,FALSE),"")</f>
        <v/>
      </c>
      <c r="AJ294" s="28" t="str">
        <f>IF(AK294&lt;&gt;"",VLOOKUP(AK294,'ESO zone constants'!$E$3:$L$1002,6,FALSE),"")</f>
        <v/>
      </c>
      <c r="AN294" s="27" t="str">
        <f>IF(A294&lt;&gt;"",CONCATENATE("[",A294,"] = {wayshrines={")&amp;IF(N294&lt;&gt;"",CONCATENATE(N294,","),"")&amp;IF(O294&lt;&gt;"",CONCATENATE(O294,","),"")&amp;IF(P294&lt;&gt;"",CONCATENATE(P294,","),"")&amp;CONCATENATE("}")&amp;IF(VALUE(Q294)&gt;0,CONCATENATE(", traitsNeeded=",Q294),"")&amp;CONCATENATE(", dlcId=",T294,),"")</f>
        <v>[342] = {wayshrines={-1,-1,-1,}, dlcId=7</v>
      </c>
      <c r="AO294" s="27" t="str">
        <f>IF(A294&lt;&gt;"",IF(R294&lt;&gt;"",CONCATENATE(", zoneIds={",R294),"")&amp;IF(X294&lt;&gt;"",CONCATENATE(",",X294),"")&amp;IF(AJ294&lt;&gt;"",CONCATENATE(",",AJ294),"")&amp;IF(R294&lt;&gt;"",CONCATENATE("}",""),"")&amp;IF(OR(L294="true",L294="false",L294&lt;&gt;""), CONCATENATE(", veteran=", L294), ""),"")</f>
        <v>, zoneIds={974}, veteran={EQUIP_TYPE_HEAD=true, EQUIP_TYPE_SHOULDERS=false}</v>
      </c>
      <c r="AP294" s="27" t="str">
        <f>IF(A294&lt;&gt;"",IF(J294="Trial",", isTrial=true",IF(J294="Arena",", isArena=true", IF(J294="Monster",", isMonster=true",""))) &amp; IF(M294="true", CONCATENATE(", multiTrialSet=true"), ""),"")</f>
        <v>, isMonster=true</v>
      </c>
      <c r="AQ294" s="27" t="str">
        <f>IF(C294&lt;&gt;"",CONCATENATE(" --",C294," / ",B294),"")</f>
        <v xml:space="preserve"> --Domihaus / Domihaus</v>
      </c>
      <c r="AR294" s="27" t="str">
        <f>IF(A294&lt;&gt;"",IF(VALUE(Q294)&gt;0,CONCATENATE("[",A294,"] = true,        --",C294, " / ", B294), ""),"")</f>
        <v/>
      </c>
    </row>
    <row r="295" spans="1:44" hidden="1" x14ac:dyDescent="0.25">
      <c r="A295" s="13">
        <v>343</v>
      </c>
      <c r="B295" t="s">
        <v>2205</v>
      </c>
      <c r="C295" t="s">
        <v>2207</v>
      </c>
      <c r="D295" t="s">
        <v>2206</v>
      </c>
      <c r="G295" s="3">
        <f>A295</f>
        <v>343</v>
      </c>
      <c r="J295" t="s">
        <v>2551</v>
      </c>
      <c r="L295" t="s">
        <v>101</v>
      </c>
      <c r="M295" t="s">
        <v>101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constants'!$E$2:$L$5000,8,FALSE),"")</f>
        <v>1009</v>
      </c>
      <c r="S295" t="s">
        <v>69</v>
      </c>
      <c r="T295" s="24">
        <v>9</v>
      </c>
      <c r="U295" s="3" t="str">
        <f>VLOOKUP(T295,'LibSets constants'!$A$2:$B$16,2,FALSE)</f>
        <v>Dragon Bones</v>
      </c>
      <c r="X295" s="3" t="str">
        <f>IF(Y295&lt;&gt;"",VLOOKUP(Y295,'ESO zone constants'!$E$3:$L$5000,8,FALSE),"")</f>
        <v/>
      </c>
      <c r="AB295" s="3" t="str">
        <f>IF(AC295&lt;&gt;"",VLOOKUP(AC295,'ESO zone constants'!$E$3:$L$5000,8,FALSE),"")</f>
        <v/>
      </c>
      <c r="AF295" s="3" t="str">
        <f>IF(AG295&lt;&gt;"",VLOOKUP(AG295,'ESO zone constants'!$E$3:$L$5000,8,FALSE),"")</f>
        <v/>
      </c>
      <c r="AJ295" s="3" t="str">
        <f>IF(AK295&lt;&gt;"",VLOOKUP(AK295,'ESO zone constants'!$E$3:$L$1002,6,FALSE),"")</f>
        <v/>
      </c>
      <c r="AN295" s="27" t="str">
        <f>IF(A295&lt;&gt;"",CONCATENATE("[",A295,"] = {wayshrines={")&amp;IF(N295&lt;&gt;"",CONCATENATE(N295,","),"")&amp;IF(O295&lt;&gt;"",CONCATENATE(O295,","),"")&amp;IF(P295&lt;&gt;"",CONCATENATE(P295,","),"")&amp;CONCATENATE("}")&amp;IF(VALUE(Q295)&gt;0,CONCATENATE(", traitsNeeded=",Q295),"")&amp;CONCATENATE(", dlcId=",T295,),"")</f>
        <v>[343] = {wayshrines={-1,-1,-1,}, dlcId=9</v>
      </c>
      <c r="AO295" s="27" t="str">
        <f>IF(A295&lt;&gt;"",IF(R295&lt;&gt;"",CONCATENATE(", zoneIds={",R295),"")&amp;IF(X295&lt;&gt;"",CONCATENATE(",",X295),"")&amp;IF(AJ295&lt;&gt;"",CONCATENATE(",",AJ295),"")&amp;IF(R295&lt;&gt;"",CONCATENATE("}",""),"")&amp;IF(OR(L295="true",L295="false",L295&lt;&gt;""), CONCATENATE(", veteran=", L295), ""),"")</f>
        <v>, zoneIds={1009}, veteran=false</v>
      </c>
      <c r="AP295" s="27" t="str">
        <f>IF(A295&lt;&gt;"",IF(J295="Trial",", isTrial=true",IF(J295="Arena",", isArena=true", IF(J295="Monster",", isMonster=true",""))) &amp; IF(M295="true", CONCATENATE(", multiTrialSet=true"), ""),"")</f>
        <v/>
      </c>
      <c r="AQ295" s="27" t="str">
        <f>IF(C295&lt;&gt;"",CONCATENATE(" --",C295," / ",B295),"")</f>
        <v xml:space="preserve"> --Caluurion's Legacy / Caluurions Erbe</v>
      </c>
      <c r="AR295" s="27" t="str">
        <f>IF(A295&lt;&gt;"",IF(VALUE(Q295)&gt;0,CONCATENATE("[",A295,"] = true,        --",C295, " / ", B295), ""),"")</f>
        <v/>
      </c>
    </row>
    <row r="296" spans="1:44" hidden="1" x14ac:dyDescent="0.25">
      <c r="A296" s="13">
        <v>344</v>
      </c>
      <c r="B296" t="s">
        <v>2208</v>
      </c>
      <c r="C296" t="s">
        <v>2210</v>
      </c>
      <c r="D296" t="s">
        <v>2209</v>
      </c>
      <c r="G296" s="3">
        <f>A296</f>
        <v>344</v>
      </c>
      <c r="J296" t="s">
        <v>2551</v>
      </c>
      <c r="L296" t="s">
        <v>101</v>
      </c>
      <c r="M296" t="s">
        <v>101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constants'!$E$2:$L$5000,8,FALSE),"")</f>
        <v>1009</v>
      </c>
      <c r="S296" t="s">
        <v>69</v>
      </c>
      <c r="T296" s="24">
        <v>9</v>
      </c>
      <c r="U296" s="3" t="str">
        <f>VLOOKUP(T296,'LibSets constants'!$A$2:$B$16,2,FALSE)</f>
        <v>Dragon Bones</v>
      </c>
      <c r="X296" s="3" t="str">
        <f>IF(Y296&lt;&gt;"",VLOOKUP(Y296,'ESO zone constants'!$E$3:$L$5000,8,FALSE),"")</f>
        <v/>
      </c>
      <c r="AB296" s="3" t="str">
        <f>IF(AC296&lt;&gt;"",VLOOKUP(AC296,'ESO zone constants'!$E$3:$L$5000,8,FALSE),"")</f>
        <v/>
      </c>
      <c r="AF296" s="3" t="str">
        <f>IF(AG296&lt;&gt;"",VLOOKUP(AG296,'ESO zone constants'!$E$3:$L$5000,8,FALSE),"")</f>
        <v/>
      </c>
      <c r="AJ296" s="3" t="str">
        <f>IF(AK296&lt;&gt;"",VLOOKUP(AK296,'ESO zone constants'!$E$3:$L$1002,6,FALSE),"")</f>
        <v/>
      </c>
      <c r="AN296" s="27" t="str">
        <f>IF(A296&lt;&gt;"",CONCATENATE("[",A296,"] = {wayshrines={")&amp;IF(N296&lt;&gt;"",CONCATENATE(N296,","),"")&amp;IF(O296&lt;&gt;"",CONCATENATE(O296,","),"")&amp;IF(P296&lt;&gt;"",CONCATENATE(P296,","),"")&amp;CONCATENATE("}")&amp;IF(VALUE(Q296)&gt;0,CONCATENATE(", traitsNeeded=",Q296),"")&amp;CONCATENATE(", dlcId=",T296,),"")</f>
        <v>[344] = {wayshrines={-1,-1,-1,}, dlcId=9</v>
      </c>
      <c r="AO296" s="27" t="str">
        <f>IF(A296&lt;&gt;"",IF(R296&lt;&gt;"",CONCATENATE(", zoneIds={",R296),"")&amp;IF(X296&lt;&gt;"",CONCATENATE(",",X296),"")&amp;IF(AJ296&lt;&gt;"",CONCATENATE(",",AJ296),"")&amp;IF(R296&lt;&gt;"",CONCATENATE("}",""),"")&amp;IF(OR(L296="true",L296="false",L296&lt;&gt;""), CONCATENATE(", veteran=", L296), ""),"")</f>
        <v>, zoneIds={1009}, veteran=false</v>
      </c>
      <c r="AP296" s="27" t="str">
        <f>IF(A296&lt;&gt;"",IF(J296="Trial",", isTrial=true",IF(J296="Arena",", isArena=true", IF(J296="Monster",", isMonster=true",""))) &amp; IF(M296="true", CONCATENATE(", multiTrialSet=true"), ""),"")</f>
        <v/>
      </c>
      <c r="AQ296" s="27" t="str">
        <f>IF(C296&lt;&gt;"",CONCATENATE(" --",C296," / ",B296),"")</f>
        <v xml:space="preserve"> --Trappings of Invigoration / Stärkungsprunk</v>
      </c>
      <c r="AR296" s="27" t="str">
        <f>IF(A296&lt;&gt;"",IF(VALUE(Q296)&gt;0,CONCATENATE("[",A296,"] = true,        --",C296, " / ", B296), ""),"")</f>
        <v/>
      </c>
    </row>
    <row r="297" spans="1:44" hidden="1" x14ac:dyDescent="0.25">
      <c r="A297" s="13">
        <v>345</v>
      </c>
      <c r="B297" t="s">
        <v>2211</v>
      </c>
      <c r="C297" t="s">
        <v>2213</v>
      </c>
      <c r="D297" t="s">
        <v>2212</v>
      </c>
      <c r="G297" s="3">
        <f>A297</f>
        <v>345</v>
      </c>
      <c r="J297" t="s">
        <v>2551</v>
      </c>
      <c r="L297" t="s">
        <v>101</v>
      </c>
      <c r="M297" t="s">
        <v>101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constants'!$E$2:$L$5000,8,FALSE),"")</f>
        <v>1009</v>
      </c>
      <c r="S297" t="s">
        <v>69</v>
      </c>
      <c r="T297" s="24">
        <v>9</v>
      </c>
      <c r="U297" s="3" t="str">
        <f>VLOOKUP(T297,'LibSets constants'!$A$2:$B$16,2,FALSE)</f>
        <v>Dragon Bones</v>
      </c>
      <c r="X297" s="3" t="str">
        <f>IF(Y297&lt;&gt;"",VLOOKUP(Y297,'ESO zone constants'!$E$3:$L$5000,8,FALSE),"")</f>
        <v/>
      </c>
      <c r="AB297" s="3" t="str">
        <f>IF(AC297&lt;&gt;"",VLOOKUP(AC297,'ESO zone constants'!$E$3:$L$5000,8,FALSE),"")</f>
        <v/>
      </c>
      <c r="AF297" s="3" t="str">
        <f>IF(AG297&lt;&gt;"",VLOOKUP(AG297,'ESO zone constants'!$E$3:$L$5000,8,FALSE),"")</f>
        <v/>
      </c>
      <c r="AJ297" s="3" t="str">
        <f>IF(AK297&lt;&gt;"",VLOOKUP(AK297,'ESO zone constants'!$E$3:$L$1002,6,FALSE),"")</f>
        <v/>
      </c>
      <c r="AN297" s="27" t="str">
        <f>IF(A297&lt;&gt;"",CONCATENATE("[",A297,"] = {wayshrines={")&amp;IF(N297&lt;&gt;"",CONCATENATE(N297,","),"")&amp;IF(O297&lt;&gt;"",CONCATENATE(O297,","),"")&amp;IF(P297&lt;&gt;"",CONCATENATE(P297,","),"")&amp;CONCATENATE("}")&amp;IF(VALUE(Q297)&gt;0,CONCATENATE(", traitsNeeded=",Q297),"")&amp;CONCATENATE(", dlcId=",T297,),"")</f>
        <v>[345] = {wayshrines={-1,-1,-1,}, dlcId=9</v>
      </c>
      <c r="AO297" s="27" t="str">
        <f>IF(A297&lt;&gt;"",IF(R297&lt;&gt;"",CONCATENATE(", zoneIds={",R297),"")&amp;IF(X297&lt;&gt;"",CONCATENATE(",",X297),"")&amp;IF(AJ297&lt;&gt;"",CONCATENATE(",",AJ297),"")&amp;IF(R297&lt;&gt;"",CONCATENATE("}",""),"")&amp;IF(OR(L297="true",L297="false",L297&lt;&gt;""), CONCATENATE(", veteran=", L297), ""),"")</f>
        <v>, zoneIds={1009}, veteran=false</v>
      </c>
      <c r="AP297" s="27" t="str">
        <f>IF(A297&lt;&gt;"",IF(J297="Trial",", isTrial=true",IF(J297="Arena",", isArena=true", IF(J297="Monster",", isMonster=true",""))) &amp; IF(M297="true", CONCATENATE(", multiTrialSet=true"), ""),"")</f>
        <v/>
      </c>
      <c r="AQ297" s="27" t="str">
        <f>IF(C297&lt;&gt;"",CONCATENATE(" --",C297," / ",B297),"")</f>
        <v xml:space="preserve"> --Ulfnor's Favor / Ulfnors Gunst</v>
      </c>
      <c r="AR297" s="27" t="str">
        <f>IF(A297&lt;&gt;"",IF(VALUE(Q297)&gt;0,CONCATENATE("[",A297,"] = true,        --",C297, " / ", B297), ""),"")</f>
        <v/>
      </c>
    </row>
    <row r="298" spans="1:44" hidden="1" x14ac:dyDescent="0.25">
      <c r="A298" s="13">
        <v>346</v>
      </c>
      <c r="B298" t="s">
        <v>2214</v>
      </c>
      <c r="C298" t="s">
        <v>2216</v>
      </c>
      <c r="D298" t="s">
        <v>2215</v>
      </c>
      <c r="G298" s="3">
        <f>A298</f>
        <v>346</v>
      </c>
      <c r="J298" t="s">
        <v>2551</v>
      </c>
      <c r="L298" t="s">
        <v>101</v>
      </c>
      <c r="M298" t="s">
        <v>101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constants'!$E$2:$L$5000,8,FALSE),"")</f>
        <v>1010</v>
      </c>
      <c r="S298" t="s">
        <v>74</v>
      </c>
      <c r="T298" s="24">
        <v>9</v>
      </c>
      <c r="U298" s="3" t="str">
        <f>VLOOKUP(T298,'LibSets constants'!$A$2:$B$16,2,FALSE)</f>
        <v>Dragon Bones</v>
      </c>
      <c r="X298" s="3" t="str">
        <f>IF(Y298&lt;&gt;"",VLOOKUP(Y298,'ESO zone constants'!$E$3:$L$5000,8,FALSE),"")</f>
        <v/>
      </c>
      <c r="AB298" s="3" t="str">
        <f>IF(AC298&lt;&gt;"",VLOOKUP(AC298,'ESO zone constants'!$E$3:$L$5000,8,FALSE),"")</f>
        <v/>
      </c>
      <c r="AF298" s="3" t="str">
        <f>IF(AG298&lt;&gt;"",VLOOKUP(AG298,'ESO zone constants'!$E$3:$L$5000,8,FALSE),"")</f>
        <v/>
      </c>
      <c r="AJ298" s="3" t="str">
        <f>IF(AK298&lt;&gt;"",VLOOKUP(AK298,'ESO zone constants'!$E$3:$L$1002,6,FALSE),"")</f>
        <v/>
      </c>
      <c r="AN298" s="27" t="str">
        <f>IF(A298&lt;&gt;"",CONCATENATE("[",A298,"] = {wayshrines={")&amp;IF(N298&lt;&gt;"",CONCATENATE(N298,","),"")&amp;IF(O298&lt;&gt;"",CONCATENATE(O298,","),"")&amp;IF(P298&lt;&gt;"",CONCATENATE(P298,","),"")&amp;CONCATENATE("}")&amp;IF(VALUE(Q298)&gt;0,CONCATENATE(", traitsNeeded=",Q298),"")&amp;CONCATENATE(", dlcId=",T298,),"")</f>
        <v>[346] = {wayshrines={-1,-1,-1,}, dlcId=9</v>
      </c>
      <c r="AO298" s="27" t="str">
        <f>IF(A298&lt;&gt;"",IF(R298&lt;&gt;"",CONCATENATE(", zoneIds={",R298),"")&amp;IF(X298&lt;&gt;"",CONCATENATE(",",X298),"")&amp;IF(AJ298&lt;&gt;"",CONCATENATE(",",AJ298),"")&amp;IF(R298&lt;&gt;"",CONCATENATE("}",""),"")&amp;IF(OR(L298="true",L298="false",L298&lt;&gt;""), CONCATENATE(", veteran=", L298), ""),"")</f>
        <v>, zoneIds={1010}, veteran=false</v>
      </c>
      <c r="AP298" s="27" t="str">
        <f>IF(A298&lt;&gt;"",IF(J298="Trial",", isTrial=true",IF(J298="Arena",", isArena=true", IF(J298="Monster",", isMonster=true",""))) &amp; IF(M298="true", CONCATENATE(", multiTrialSet=true"), ""),"")</f>
        <v/>
      </c>
      <c r="AQ298" s="27" t="str">
        <f>IF(C298&lt;&gt;"",CONCATENATE(" --",C298," / ",B298),"")</f>
        <v xml:space="preserve"> --Jorvuld's Guidance / Jorvulds Führung</v>
      </c>
      <c r="AR298" s="27" t="str">
        <f>IF(A298&lt;&gt;"",IF(VALUE(Q298)&gt;0,CONCATENATE("[",A298,"] = true,        --",C298, " / ", B298), ""),"")</f>
        <v/>
      </c>
    </row>
    <row r="299" spans="1:44" hidden="1" x14ac:dyDescent="0.25">
      <c r="A299" s="13">
        <v>347</v>
      </c>
      <c r="B299" t="s">
        <v>2217</v>
      </c>
      <c r="C299" t="s">
        <v>2219</v>
      </c>
      <c r="D299" t="s">
        <v>2218</v>
      </c>
      <c r="G299" s="3">
        <f>A299</f>
        <v>347</v>
      </c>
      <c r="J299" t="s">
        <v>2551</v>
      </c>
      <c r="L299" t="s">
        <v>101</v>
      </c>
      <c r="M299" t="s">
        <v>101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constants'!$E$2:$L$5000,8,FALSE),"")</f>
        <v>1010</v>
      </c>
      <c r="S299" t="s">
        <v>74</v>
      </c>
      <c r="T299" s="24">
        <v>9</v>
      </c>
      <c r="U299" s="3" t="str">
        <f>VLOOKUP(T299,'LibSets constants'!$A$2:$B$16,2,FALSE)</f>
        <v>Dragon Bones</v>
      </c>
      <c r="X299" s="3" t="str">
        <f>IF(Y299&lt;&gt;"",VLOOKUP(Y299,'ESO zone constants'!$E$3:$L$5000,8,FALSE),"")</f>
        <v/>
      </c>
      <c r="AB299" s="3" t="str">
        <f>IF(AC299&lt;&gt;"",VLOOKUP(AC299,'ESO zone constants'!$E$3:$L$5000,8,FALSE),"")</f>
        <v/>
      </c>
      <c r="AF299" s="3" t="str">
        <f>IF(AG299&lt;&gt;"",VLOOKUP(AG299,'ESO zone constants'!$E$3:$L$5000,8,FALSE),"")</f>
        <v/>
      </c>
      <c r="AJ299" s="3" t="str">
        <f>IF(AK299&lt;&gt;"",VLOOKUP(AK299,'ESO zone constants'!$E$3:$L$1002,6,FALSE),"")</f>
        <v/>
      </c>
      <c r="AN299" s="27" t="str">
        <f>IF(A299&lt;&gt;"",CONCATENATE("[",A299,"] = {wayshrines={")&amp;IF(N299&lt;&gt;"",CONCATENATE(N299,","),"")&amp;IF(O299&lt;&gt;"",CONCATENATE(O299,","),"")&amp;IF(P299&lt;&gt;"",CONCATENATE(P299,","),"")&amp;CONCATENATE("}")&amp;IF(VALUE(Q299)&gt;0,CONCATENATE(", traitsNeeded=",Q299),"")&amp;CONCATENATE(", dlcId=",T299,),"")</f>
        <v>[347] = {wayshrines={-1,-1,-1,}, dlcId=9</v>
      </c>
      <c r="AO299" s="27" t="str">
        <f>IF(A299&lt;&gt;"",IF(R299&lt;&gt;"",CONCATENATE(", zoneIds={",R299),"")&amp;IF(X299&lt;&gt;"",CONCATENATE(",",X299),"")&amp;IF(AJ299&lt;&gt;"",CONCATENATE(",",AJ299),"")&amp;IF(R299&lt;&gt;"",CONCATENATE("}",""),"")&amp;IF(OR(L299="true",L299="false",L299&lt;&gt;""), CONCATENATE(", veteran=", L299), ""),"")</f>
        <v>, zoneIds={1010}, veteran=false</v>
      </c>
      <c r="AP299" s="27" t="str">
        <f>IF(A299&lt;&gt;"",IF(J299="Trial",", isTrial=true",IF(J299="Arena",", isArena=true", IF(J299="Monster",", isMonster=true",""))) &amp; IF(M299="true", CONCATENATE(", multiTrialSet=true"), ""),"")</f>
        <v/>
      </c>
      <c r="AQ299" s="27" t="str">
        <f>IF(C299&lt;&gt;"",CONCATENATE(" --",C299," / ",B299),"")</f>
        <v xml:space="preserve"> --Plague Slinger / Seuchenschleuder</v>
      </c>
      <c r="AR299" s="27" t="str">
        <f>IF(A299&lt;&gt;"",IF(VALUE(Q299)&gt;0,CONCATENATE("[",A299,"] = true,        --",C299, " / ", B299), ""),"")</f>
        <v/>
      </c>
    </row>
    <row r="300" spans="1:44" hidden="1" x14ac:dyDescent="0.25">
      <c r="A300" s="13">
        <v>348</v>
      </c>
      <c r="B300" t="s">
        <v>2220</v>
      </c>
      <c r="C300" t="s">
        <v>2222</v>
      </c>
      <c r="D300" t="s">
        <v>2221</v>
      </c>
      <c r="G300" s="3">
        <f>A300</f>
        <v>348</v>
      </c>
      <c r="J300" t="s">
        <v>2551</v>
      </c>
      <c r="L300" t="s">
        <v>101</v>
      </c>
      <c r="M300" t="s">
        <v>101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constants'!$E$2:$L$5000,8,FALSE),"")</f>
        <v>1010</v>
      </c>
      <c r="S300" t="s">
        <v>74</v>
      </c>
      <c r="T300" s="24">
        <v>9</v>
      </c>
      <c r="U300" s="3" t="str">
        <f>VLOOKUP(T300,'LibSets constants'!$A$2:$B$16,2,FALSE)</f>
        <v>Dragon Bones</v>
      </c>
      <c r="X300" s="3" t="str">
        <f>IF(Y300&lt;&gt;"",VLOOKUP(Y300,'ESO zone constants'!$E$3:$L$5000,8,FALSE),"")</f>
        <v/>
      </c>
      <c r="AB300" s="3" t="str">
        <f>IF(AC300&lt;&gt;"",VLOOKUP(AC300,'ESO zone constants'!$E$3:$L$5000,8,FALSE),"")</f>
        <v/>
      </c>
      <c r="AF300" s="3" t="str">
        <f>IF(AG300&lt;&gt;"",VLOOKUP(AG300,'ESO zone constants'!$E$3:$L$5000,8,FALSE),"")</f>
        <v/>
      </c>
      <c r="AJ300" s="3" t="str">
        <f>IF(AK300&lt;&gt;"",VLOOKUP(AK300,'ESO zone constants'!$E$3:$L$1002,6,FALSE),"")</f>
        <v/>
      </c>
      <c r="AN300" s="27" t="str">
        <f>IF(A300&lt;&gt;"",CONCATENATE("[",A300,"] = {wayshrines={")&amp;IF(N300&lt;&gt;"",CONCATENATE(N300,","),"")&amp;IF(O300&lt;&gt;"",CONCATENATE(O300,","),"")&amp;IF(P300&lt;&gt;"",CONCATENATE(P300,","),"")&amp;CONCATENATE("}")&amp;IF(VALUE(Q300)&gt;0,CONCATENATE(", traitsNeeded=",Q300),"")&amp;CONCATENATE(", dlcId=",T300,),"")</f>
        <v>[348] = {wayshrines={-1,-1,-1,}, dlcId=9</v>
      </c>
      <c r="AO300" s="27" t="str">
        <f>IF(A300&lt;&gt;"",IF(R300&lt;&gt;"",CONCATENATE(", zoneIds={",R300),"")&amp;IF(X300&lt;&gt;"",CONCATENATE(",",X300),"")&amp;IF(AJ300&lt;&gt;"",CONCATENATE(",",AJ300),"")&amp;IF(R300&lt;&gt;"",CONCATENATE("}",""),"")&amp;IF(OR(L300="true",L300="false",L300&lt;&gt;""), CONCATENATE(", veteran=", L300), ""),"")</f>
        <v>, zoneIds={1010}, veteran=false</v>
      </c>
      <c r="AP300" s="27" t="str">
        <f>IF(A300&lt;&gt;"",IF(J300="Trial",", isTrial=true",IF(J300="Arena",", isArena=true", IF(J300="Monster",", isMonster=true",""))) &amp; IF(M300="true", CONCATENATE(", multiTrialSet=true"), ""),"")</f>
        <v/>
      </c>
      <c r="AQ300" s="27" t="str">
        <f>IF(C300&lt;&gt;"",CONCATENATE(" --",C300," / ",B300),"")</f>
        <v xml:space="preserve"> --Curse of Doylemish / Fluch von Doylemish</v>
      </c>
      <c r="AR300" s="27" t="str">
        <f>IF(A300&lt;&gt;"",IF(VALUE(Q300)&gt;0,CONCATENATE("[",A300,"] = true,        --",C300, " / ", B300), ""),"")</f>
        <v/>
      </c>
    </row>
    <row r="301" spans="1:44" hidden="1" x14ac:dyDescent="0.25">
      <c r="A301" s="5">
        <v>349</v>
      </c>
      <c r="B301" t="s">
        <v>30</v>
      </c>
      <c r="C301" t="s">
        <v>30</v>
      </c>
      <c r="D301" t="s">
        <v>30</v>
      </c>
      <c r="G301" s="3">
        <f>A301</f>
        <v>349</v>
      </c>
      <c r="J301" t="s">
        <v>2552</v>
      </c>
      <c r="K301">
        <v>3</v>
      </c>
      <c r="L301" t="s">
        <v>2463</v>
      </c>
      <c r="M301" t="s">
        <v>101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constants'!$E$2:$L$5000,8,FALSE),"")</f>
        <v>64</v>
      </c>
      <c r="S301" t="s">
        <v>70</v>
      </c>
      <c r="T301" s="24">
        <v>9</v>
      </c>
      <c r="U301" s="3" t="str">
        <f>VLOOKUP(T301,'LibSets constants'!$A$2:$B$16,2,FALSE)</f>
        <v>Dragon Bones</v>
      </c>
      <c r="V301" t="s">
        <v>2580</v>
      </c>
      <c r="X301" s="3" t="str">
        <f>IF(Y301&lt;&gt;"",VLOOKUP(Y301,'ESO zone constants'!$E$3:$L$5000,8,FALSE),"")</f>
        <v/>
      </c>
      <c r="AB301" s="3" t="str">
        <f>IF(AC301&lt;&gt;"",VLOOKUP(AC301,'ESO zone constants'!$E$3:$L$5000,8,FALSE),"")</f>
        <v/>
      </c>
      <c r="AF301" s="3" t="str">
        <f>IF(AG301&lt;&gt;"",VLOOKUP(AG301,'ESO zone constants'!$E$3:$L$5000,8,FALSE),"")</f>
        <v/>
      </c>
      <c r="AJ301" s="28" t="str">
        <f>IF(AK301&lt;&gt;"",VLOOKUP(AK301,'ESO zone constants'!$E$3:$L$1002,6,FALSE),"")</f>
        <v/>
      </c>
      <c r="AN301" s="27" t="str">
        <f>IF(A301&lt;&gt;"",CONCATENATE("[",A301,"] = {wayshrines={")&amp;IF(N301&lt;&gt;"",CONCATENATE(N301,","),"")&amp;IF(O301&lt;&gt;"",CONCATENATE(O301,","),"")&amp;IF(P301&lt;&gt;"",CONCATENATE(P301,","),"")&amp;CONCATENATE("}")&amp;IF(VALUE(Q301)&gt;0,CONCATENATE(", traitsNeeded=",Q301),"")&amp;CONCATENATE(", dlcId=",T301,),"")</f>
        <v>[349] = {wayshrines={-1,-1,-1,}, dlcId=9</v>
      </c>
      <c r="AO301" s="27" t="str">
        <f>IF(A301&lt;&gt;"",IF(R301&lt;&gt;"",CONCATENATE(", zoneIds={",R301),"")&amp;IF(X301&lt;&gt;"",CONCATENATE(",",X301),"")&amp;IF(AJ301&lt;&gt;"",CONCATENATE(",",AJ301),"")&amp;IF(R301&lt;&gt;"",CONCATENATE("}",""),"")&amp;IF(OR(L301="true",L301="false",L301&lt;&gt;""), CONCATENATE(", veteran=", L301), ""),"")</f>
        <v>, zoneIds={64}, veteran={EQUIP_TYPE_HEAD=true, EQUIP_TYPE_SHOULDERS=false}</v>
      </c>
      <c r="AP301" s="27" t="str">
        <f>IF(A301&lt;&gt;"",IF(J301="Trial",", isTrial=true",IF(J301="Arena",", isArena=true", IF(J301="Monster",", isMonster=true",""))) &amp; IF(M301="true", CONCATENATE(", multiTrialSet=true"), ""),"")</f>
        <v>, isMonster=true</v>
      </c>
      <c r="AQ301" s="27" t="str">
        <f>IF(C301&lt;&gt;"",CONCATENATE(" --",C301," / ",B301),"")</f>
        <v xml:space="preserve"> --Thurvokun / Thurvokun</v>
      </c>
      <c r="AR301" s="27" t="str">
        <f>IF(A301&lt;&gt;"",IF(VALUE(Q301)&gt;0,CONCATENATE("[",A301,"] = true,        --",C301, " / ", B301), ""),"")</f>
        <v/>
      </c>
    </row>
    <row r="302" spans="1:44" hidden="1" x14ac:dyDescent="0.25">
      <c r="A302" s="5">
        <v>350</v>
      </c>
      <c r="B302" t="s">
        <v>34</v>
      </c>
      <c r="C302" t="s">
        <v>34</v>
      </c>
      <c r="D302" t="s">
        <v>34</v>
      </c>
      <c r="G302" s="3">
        <f>A302</f>
        <v>350</v>
      </c>
      <c r="J302" t="s">
        <v>2552</v>
      </c>
      <c r="K302">
        <v>3</v>
      </c>
      <c r="L302" t="s">
        <v>2463</v>
      </c>
      <c r="M302" t="s">
        <v>101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constants'!$E$2:$L$5000,8,FALSE),"")</f>
        <v>1010</v>
      </c>
      <c r="S302" t="s">
        <v>74</v>
      </c>
      <c r="T302" s="24">
        <v>9</v>
      </c>
      <c r="U302" s="3" t="str">
        <f>VLOOKUP(T302,'LibSets constants'!$A$2:$B$16,2,FALSE)</f>
        <v>Dragon Bones</v>
      </c>
      <c r="V302" t="s">
        <v>2585</v>
      </c>
      <c r="X302" s="3" t="str">
        <f>IF(Y302&lt;&gt;"",VLOOKUP(Y302,'ESO zone constants'!$E$3:$L$5000,8,FALSE),"")</f>
        <v/>
      </c>
      <c r="AB302" s="3" t="str">
        <f>IF(AC302&lt;&gt;"",VLOOKUP(AC302,'ESO zone constants'!$E$3:$L$5000,8,FALSE),"")</f>
        <v/>
      </c>
      <c r="AF302" s="3" t="str">
        <f>IF(AG302&lt;&gt;"",VLOOKUP(AG302,'ESO zone constants'!$E$3:$L$5000,8,FALSE),"")</f>
        <v/>
      </c>
      <c r="AJ302" s="28" t="str">
        <f>IF(AK302&lt;&gt;"",VLOOKUP(AK302,'ESO zone constants'!$E$3:$L$1002,6,FALSE),"")</f>
        <v/>
      </c>
      <c r="AN302" s="27" t="str">
        <f>IF(A302&lt;&gt;"",CONCATENATE("[",A302,"] = {wayshrines={")&amp;IF(N302&lt;&gt;"",CONCATENATE(N302,","),"")&amp;IF(O302&lt;&gt;"",CONCATENATE(O302,","),"")&amp;IF(P302&lt;&gt;"",CONCATENATE(P302,","),"")&amp;CONCATENATE("}")&amp;IF(VALUE(Q302)&gt;0,CONCATENATE(", traitsNeeded=",Q302),"")&amp;CONCATENATE(", dlcId=",T302,),"")</f>
        <v>[350] = {wayshrines={-1,-1,-1,}, dlcId=9</v>
      </c>
      <c r="AO302" s="27" t="str">
        <f>IF(A302&lt;&gt;"",IF(R302&lt;&gt;"",CONCATENATE(", zoneIds={",R302),"")&amp;IF(X302&lt;&gt;"",CONCATENATE(",",X302),"")&amp;IF(AJ302&lt;&gt;"",CONCATENATE(",",AJ302),"")&amp;IF(R302&lt;&gt;"",CONCATENATE("}",""),"")&amp;IF(OR(L302="true",L302="false",L302&lt;&gt;""), CONCATENATE(", veteran=", L302), ""),"")</f>
        <v>, zoneIds={1010}, veteran={EQUIP_TYPE_HEAD=true, EQUIP_TYPE_SHOULDERS=false}</v>
      </c>
      <c r="AP302" s="27" t="str">
        <f>IF(A302&lt;&gt;"",IF(J302="Trial",", isTrial=true",IF(J302="Arena",", isArena=true", IF(J302="Monster",", isMonster=true",""))) &amp; IF(M302="true", CONCATENATE(", multiTrialSet=true"), ""),"")</f>
        <v>, isMonster=true</v>
      </c>
      <c r="AQ302" s="27" t="str">
        <f>IF(C302&lt;&gt;"",CONCATENATE(" --",C302," / ",B302),"")</f>
        <v xml:space="preserve"> --Zaan / Zaan</v>
      </c>
      <c r="AR302" s="27" t="str">
        <f>IF(A302&lt;&gt;"",IF(VALUE(Q302)&gt;0,CONCATENATE("[",A302,"] = true,        --",C302, " / ", B302), ""),"")</f>
        <v/>
      </c>
    </row>
    <row r="303" spans="1:44" x14ac:dyDescent="0.25">
      <c r="A303" s="5">
        <v>351</v>
      </c>
      <c r="B303" t="s">
        <v>2223</v>
      </c>
      <c r="C303" t="s">
        <v>2225</v>
      </c>
      <c r="D303" t="s">
        <v>2224</v>
      </c>
      <c r="G303" s="3">
        <f>A303</f>
        <v>351</v>
      </c>
      <c r="J303" t="str">
        <f t="array" ref="J303">IF(VALUE(Q303)&gt;0,"Crafted",IF(OR(EXACT(A303,'LibSets constants'!#REF!)),"Monster",IF(OR(EXACT(A303,'LibSets constants'!#REF!)),"Trial",IF(OR(EXACT(A303,'LibSets constants'!#REF!)),"Arena",IF(OR(EXACT(A303,'LibSets constants'!#REF!)),"Overland","")))))</f>
        <v>Crafted</v>
      </c>
      <c r="L303" t="s">
        <v>101</v>
      </c>
      <c r="M303" t="s">
        <v>101</v>
      </c>
      <c r="N303">
        <v>339</v>
      </c>
      <c r="O303">
        <v>339</v>
      </c>
      <c r="P303">
        <v>339</v>
      </c>
      <c r="Q303">
        <v>6</v>
      </c>
      <c r="R303" s="3">
        <f>IF(S303&lt;&gt;"",VLOOKUP(S303,'ESO zone constants'!$E$2:$L$5000,8,FALSE),"")</f>
        <v>980</v>
      </c>
      <c r="S303" t="str">
        <f>VLOOKUP(N303,'ESO wayshrine node constants'!$A$2:$E$10002,5,FALSE)</f>
        <v>Clockwork City</v>
      </c>
      <c r="T303" s="24">
        <v>8</v>
      </c>
      <c r="U303" s="3" t="str">
        <f>VLOOKUP(T303,'LibSets constants'!$A$2:$B$16,2,FALSE)</f>
        <v>Clockwork City</v>
      </c>
      <c r="V303" s="20" t="s">
        <v>2587</v>
      </c>
      <c r="W303" t="s">
        <v>4285</v>
      </c>
      <c r="X303" s="3">
        <f>IF(Y303&lt;&gt;"",VLOOKUP(Y303,'ESO zone constants'!$E$3:$L$5000,8,FALSE),"")</f>
        <v>980</v>
      </c>
      <c r="Y303" t="str">
        <f>VLOOKUP(O303,'ESO wayshrine node constants'!$A$2:$E$10002,5,FALSE)</f>
        <v>Clockwork City</v>
      </c>
      <c r="Z303" s="20" t="s">
        <v>2587</v>
      </c>
      <c r="AA303" t="s">
        <v>4285</v>
      </c>
      <c r="AB303" s="3">
        <f>IF(AC303&lt;&gt;"",VLOOKUP(AC303,'ESO zone constants'!$E$3:$L$5000,8,FALSE),"")</f>
        <v>980</v>
      </c>
      <c r="AC303" t="str">
        <f>VLOOKUP(P303,'ESO wayshrine node constants'!$A$2:$E$10002,5,FALSE)</f>
        <v>Clockwork City</v>
      </c>
      <c r="AD303" s="20" t="s">
        <v>2587</v>
      </c>
      <c r="AE303" t="s">
        <v>4285</v>
      </c>
      <c r="AF303" s="3" t="str">
        <f>IF(AG303&lt;&gt;"",VLOOKUP(AG303,'ESO zone constants'!$E$3:$L$5000,8,FALSE),"")</f>
        <v/>
      </c>
      <c r="AH303" s="20" t="s">
        <v>2587</v>
      </c>
      <c r="AI303" t="s">
        <v>4285</v>
      </c>
      <c r="AJ303" s="3" t="str">
        <f>IF(AK303&lt;&gt;"",VLOOKUP(AK303,'ESO zone constants'!$E$3:$L$1002,6,FALSE),"")</f>
        <v/>
      </c>
      <c r="AL303" s="20" t="s">
        <v>2587</v>
      </c>
      <c r="AM303" t="s">
        <v>4285</v>
      </c>
      <c r="AN303" s="27" t="str">
        <f>IF(A303&lt;&gt;"",CONCATENATE("[",A303,"] = {wayshrines={")&amp;IF(N303&lt;&gt;"",CONCATENATE(N303,","),"")&amp;IF(O303&lt;&gt;"",CONCATENATE(O303,","),"")&amp;IF(P303&lt;&gt;"",CONCATENATE(P303,","),"")&amp;CONCATENATE("}")&amp;IF(VALUE(Q303)&gt;0,CONCATENATE(", traitsNeeded=",Q303),"")&amp;CONCATENATE(", dlcId=",T303,),"")</f>
        <v>[351] = {wayshrines={339,339,339,}, traitsNeeded=6, dlcId=8</v>
      </c>
      <c r="AO303" s="27" t="str">
        <f>IF(A303&lt;&gt;"",IF(R303&lt;&gt;"",CONCATENATE(", zoneIds={",R303),"")&amp;IF(X303&lt;&gt;"",CONCATENATE(",",X303),"")&amp;IF(AJ303&lt;&gt;"",CONCATENATE(",",AJ303),"")&amp;IF(R303&lt;&gt;"",CONCATENATE("}",""),"")&amp;IF(OR(L303="true",L303="false",L303&lt;&gt;""), CONCATENATE(", veteran=", L303), ""),"")</f>
        <v>, zoneIds={980,980}, veteran=false</v>
      </c>
      <c r="AP303" s="27" t="str">
        <f>IF(A303&lt;&gt;"",IF(J303="Trial",", isTrial=true",IF(J303="Arena",", isArena=true", IF(J303="Monster",", isMonster=true",""))) &amp; IF(M303="true", CONCATENATE(", multiTrialSet=true"), ""),"")</f>
        <v/>
      </c>
      <c r="AQ303" s="27" t="str">
        <f>IF(C303&lt;&gt;"",CONCATENATE(" --",C303," / ",B303),"")</f>
        <v xml:space="preserve"> --Innate Axiom / Kernaxiom</v>
      </c>
      <c r="AR303" s="27" t="str">
        <f>IF(A303&lt;&gt;"",IF(VALUE(Q303)&gt;0,CONCATENATE("[",A303,"] = true,        --",C303, " / ", B303), ""),"")</f>
        <v>[351] = true,        --Innate Axiom / Kernaxiom</v>
      </c>
    </row>
    <row r="304" spans="1:44" x14ac:dyDescent="0.25">
      <c r="A304" s="5">
        <v>352</v>
      </c>
      <c r="B304" t="s">
        <v>2226</v>
      </c>
      <c r="C304" t="s">
        <v>2228</v>
      </c>
      <c r="D304" t="s">
        <v>2227</v>
      </c>
      <c r="G304" s="3">
        <f>A304</f>
        <v>352</v>
      </c>
      <c r="J304" t="str">
        <f t="array" ref="J304">IF(VALUE(Q304)&gt;0,"Crafted",IF(OR(EXACT(A304,'LibSets constants'!#REF!)),"Monster",IF(OR(EXACT(A304,'LibSets constants'!#REF!)),"Trial",IF(OR(EXACT(A304,'LibSets constants'!#REF!)),"Arena",IF(OR(EXACT(A304,'LibSets constants'!#REF!)),"Overland","")))))</f>
        <v>Crafted</v>
      </c>
      <c r="L304" t="s">
        <v>101</v>
      </c>
      <c r="M304" t="s">
        <v>101</v>
      </c>
      <c r="N304">
        <v>337</v>
      </c>
      <c r="O304">
        <v>337</v>
      </c>
      <c r="P304">
        <v>337</v>
      </c>
      <c r="Q304">
        <v>2</v>
      </c>
      <c r="R304" s="3">
        <f>IF(S304&lt;&gt;"",VLOOKUP(S304,'ESO zone constants'!$E$2:$L$5000,8,FALSE),"")</f>
        <v>980</v>
      </c>
      <c r="S304" t="str">
        <f>VLOOKUP(N304,'ESO wayshrine node constants'!$A$2:$E$10002,5,FALSE)</f>
        <v>Clockwork City</v>
      </c>
      <c r="T304" s="24">
        <v>8</v>
      </c>
      <c r="U304" s="3" t="str">
        <f>VLOOKUP(T304,'LibSets constants'!$A$2:$B$16,2,FALSE)</f>
        <v>Clockwork City</v>
      </c>
      <c r="V304" s="20" t="s">
        <v>2587</v>
      </c>
      <c r="W304" t="s">
        <v>4285</v>
      </c>
      <c r="X304" s="3">
        <f>IF(Y304&lt;&gt;"",VLOOKUP(Y304,'ESO zone constants'!$E$3:$L$5000,8,FALSE),"")</f>
        <v>980</v>
      </c>
      <c r="Y304" t="str">
        <f>VLOOKUP(O304,'ESO wayshrine node constants'!$A$2:$E$10002,5,FALSE)</f>
        <v>Clockwork City</v>
      </c>
      <c r="Z304" s="20" t="s">
        <v>2587</v>
      </c>
      <c r="AA304" t="s">
        <v>4285</v>
      </c>
      <c r="AB304" s="3">
        <f>IF(AC304&lt;&gt;"",VLOOKUP(AC304,'ESO zone constants'!$E$3:$L$5000,8,FALSE),"")</f>
        <v>980</v>
      </c>
      <c r="AC304" t="str">
        <f>VLOOKUP(P304,'ESO wayshrine node constants'!$A$2:$E$10002,5,FALSE)</f>
        <v>Clockwork City</v>
      </c>
      <c r="AD304" s="20" t="s">
        <v>2587</v>
      </c>
      <c r="AE304" t="s">
        <v>4285</v>
      </c>
      <c r="AF304" s="3" t="str">
        <f>IF(AG304&lt;&gt;"",VLOOKUP(AG304,'ESO zone constants'!$E$3:$L$5000,8,FALSE),"")</f>
        <v/>
      </c>
      <c r="AH304" s="20" t="s">
        <v>2587</v>
      </c>
      <c r="AI304" t="s">
        <v>4285</v>
      </c>
      <c r="AJ304" s="32" t="str">
        <f>IF(AK304&lt;&gt;"",VLOOKUP(AK304,'ESO zone constants'!$E$3:$L$1002,6,FALSE),"")</f>
        <v/>
      </c>
      <c r="AL304" s="20" t="s">
        <v>2587</v>
      </c>
      <c r="AM304" t="s">
        <v>4285</v>
      </c>
      <c r="AN304" s="27" t="str">
        <f>IF(A304&lt;&gt;"",CONCATENATE("[",A304,"] = {wayshrines={")&amp;IF(N304&lt;&gt;"",CONCATENATE(N304,","),"")&amp;IF(O304&lt;&gt;"",CONCATENATE(O304,","),"")&amp;IF(P304&lt;&gt;"",CONCATENATE(P304,","),"")&amp;CONCATENATE("}")&amp;IF(VALUE(Q304)&gt;0,CONCATENATE(", traitsNeeded=",Q304),"")&amp;CONCATENATE(", dlcId=",T304,),"")</f>
        <v>[352] = {wayshrines={337,337,337,}, traitsNeeded=2, dlcId=8</v>
      </c>
      <c r="AO304" s="27" t="str">
        <f>IF(A304&lt;&gt;"",IF(R304&lt;&gt;"",CONCATENATE(", zoneIds={",R304),"")&amp;IF(X304&lt;&gt;"",CONCATENATE(",",X304),"")&amp;IF(AJ304&lt;&gt;"",CONCATENATE(",",AJ304),"")&amp;IF(R304&lt;&gt;"",CONCATENATE("}",""),"")&amp;IF(OR(L304="true",L304="false",L304&lt;&gt;""), CONCATENATE(", veteran=", L304), ""),"")</f>
        <v>, zoneIds={980,980}, veteran=false</v>
      </c>
      <c r="AP304" s="27" t="str">
        <f>IF(A304&lt;&gt;"",IF(J304="Trial",", isTrial=true",IF(J304="Arena",", isArena=true", IF(J304="Monster",", isMonster=true",""))) &amp; IF(M304="true", CONCATENATE(", multiTrialSet=true"), ""),"")</f>
        <v/>
      </c>
      <c r="AQ304" s="27" t="str">
        <f>IF(C304&lt;&gt;"",CONCATENATE(" --",C304," / ",B304),"")</f>
        <v xml:space="preserve"> --Fortified Brass / Messingpanzer</v>
      </c>
      <c r="AR304" s="27" t="str">
        <f>IF(A304&lt;&gt;"",IF(VALUE(Q304)&gt;0,CONCATENATE("[",A304,"] = true,        --",C304, " / ", B304), ""),"")</f>
        <v>[352] = true,        --Fortified Brass / Messingpanzer</v>
      </c>
    </row>
    <row r="305" spans="1:44" x14ac:dyDescent="0.25">
      <c r="A305" s="5">
        <v>353</v>
      </c>
      <c r="B305" t="s">
        <v>2229</v>
      </c>
      <c r="C305" t="s">
        <v>2231</v>
      </c>
      <c r="D305" t="s">
        <v>2230</v>
      </c>
      <c r="G305" s="3">
        <f>A305</f>
        <v>353</v>
      </c>
      <c r="J305" t="str">
        <f t="array" ref="J305">IF(VALUE(Q305)&gt;0,"Crafted",IF(OR(EXACT(A305,'LibSets constants'!#REF!)),"Monster",IF(OR(EXACT(A305,'LibSets constants'!#REF!)),"Trial",IF(OR(EXACT(A305,'LibSets constants'!#REF!)),"Arena",IF(OR(EXACT(A305,'LibSets constants'!#REF!)),"Overland","")))))</f>
        <v>Crafted</v>
      </c>
      <c r="L305" t="s">
        <v>101</v>
      </c>
      <c r="M305" t="s">
        <v>101</v>
      </c>
      <c r="N305">
        <v>338</v>
      </c>
      <c r="O305">
        <v>338</v>
      </c>
      <c r="P305">
        <v>338</v>
      </c>
      <c r="Q305">
        <v>4</v>
      </c>
      <c r="R305" s="3">
        <f>IF(S305&lt;&gt;"",VLOOKUP(S305,'ESO zone constants'!$E$2:$L$5000,8,FALSE),"")</f>
        <v>980</v>
      </c>
      <c r="S305" t="str">
        <f>VLOOKUP(N305,'ESO wayshrine node constants'!$A$2:$E$10002,5,FALSE)</f>
        <v>Clockwork City</v>
      </c>
      <c r="T305" s="24">
        <v>8</v>
      </c>
      <c r="U305" s="3" t="str">
        <f>VLOOKUP(T305,'LibSets constants'!$A$2:$B$16,2,FALSE)</f>
        <v>Clockwork City</v>
      </c>
      <c r="V305" s="20" t="s">
        <v>2587</v>
      </c>
      <c r="W305" t="s">
        <v>4285</v>
      </c>
      <c r="X305" s="3">
        <f>IF(Y305&lt;&gt;"",VLOOKUP(Y305,'ESO zone constants'!$E$3:$L$5000,8,FALSE),"")</f>
        <v>980</v>
      </c>
      <c r="Y305" t="str">
        <f>VLOOKUP(O305,'ESO wayshrine node constants'!$A$2:$E$10002,5,FALSE)</f>
        <v>Clockwork City</v>
      </c>
      <c r="Z305" s="20" t="s">
        <v>2587</v>
      </c>
      <c r="AA305" t="s">
        <v>4285</v>
      </c>
      <c r="AB305" s="3">
        <f>IF(AC305&lt;&gt;"",VLOOKUP(AC305,'ESO zone constants'!$E$3:$L$5000,8,FALSE),"")</f>
        <v>980</v>
      </c>
      <c r="AC305" t="str">
        <f>VLOOKUP(P305,'ESO wayshrine node constants'!$A$2:$E$10002,5,FALSE)</f>
        <v>Clockwork City</v>
      </c>
      <c r="AD305" s="20" t="s">
        <v>2587</v>
      </c>
      <c r="AE305" t="s">
        <v>4285</v>
      </c>
      <c r="AF305" s="3" t="str">
        <f>IF(AG305&lt;&gt;"",VLOOKUP(AG305,'ESO zone constants'!$E$3:$L$5000,8,FALSE),"")</f>
        <v/>
      </c>
      <c r="AH305" s="20" t="s">
        <v>2587</v>
      </c>
      <c r="AI305" t="s">
        <v>4285</v>
      </c>
      <c r="AJ305" s="3" t="str">
        <f>IF(AK305&lt;&gt;"",VLOOKUP(AK305,'ESO zone constants'!$E$3:$L$1002,6,FALSE),"")</f>
        <v/>
      </c>
      <c r="AL305" s="20" t="s">
        <v>2587</v>
      </c>
      <c r="AM305" t="s">
        <v>4285</v>
      </c>
      <c r="AN305" s="27" t="str">
        <f>IF(A305&lt;&gt;"",CONCATENATE("[",A305,"] = {wayshrines={")&amp;IF(N305&lt;&gt;"",CONCATENATE(N305,","),"")&amp;IF(O305&lt;&gt;"",CONCATENATE(O305,","),"")&amp;IF(P305&lt;&gt;"",CONCATENATE(P305,","),"")&amp;CONCATENATE("}")&amp;IF(VALUE(Q305)&gt;0,CONCATENATE(", traitsNeeded=",Q305),"")&amp;CONCATENATE(", dlcId=",T305,),"")</f>
        <v>[353] = {wayshrines={338,338,338,}, traitsNeeded=4, dlcId=8</v>
      </c>
      <c r="AO305" s="27" t="str">
        <f>IF(A305&lt;&gt;"",IF(R305&lt;&gt;"",CONCATENATE(", zoneIds={",R305),"")&amp;IF(X305&lt;&gt;"",CONCATENATE(",",X305),"")&amp;IF(AJ305&lt;&gt;"",CONCATENATE(",",AJ305),"")&amp;IF(R305&lt;&gt;"",CONCATENATE("}",""),"")&amp;IF(OR(L305="true",L305="false",L305&lt;&gt;""), CONCATENATE(", veteran=", L305), ""),"")</f>
        <v>, zoneIds={980,980}, veteran=false</v>
      </c>
      <c r="AP305" s="27" t="str">
        <f>IF(A305&lt;&gt;"",IF(J305="Trial",", isTrial=true",IF(J305="Arena",", isArena=true", IF(J305="Monster",", isMonster=true",""))) &amp; IF(M305="true", CONCATENATE(", multiTrialSet=true"), ""),"")</f>
        <v/>
      </c>
      <c r="AQ305" s="27" t="str">
        <f>IF(C305&lt;&gt;"",CONCATENATE(" --",C305," / ",B305),"")</f>
        <v xml:space="preserve"> --Mechanical Acuity / Mechanikblick</v>
      </c>
      <c r="AR305" s="27" t="str">
        <f>IF(A305&lt;&gt;"",IF(VALUE(Q305)&gt;0,CONCATENATE("[",A305,"] = true,        --",C305, " / ", B305), ""),"")</f>
        <v>[353] = true,        --Mechanical Acuity / Mechanikblick</v>
      </c>
    </row>
    <row r="306" spans="1:44" hidden="1" x14ac:dyDescent="0.25">
      <c r="A306" s="13">
        <v>354</v>
      </c>
      <c r="B306" t="s">
        <v>2232</v>
      </c>
      <c r="C306" t="s">
        <v>2234</v>
      </c>
      <c r="D306" t="s">
        <v>2233</v>
      </c>
      <c r="G306" s="3">
        <f>A306</f>
        <v>354</v>
      </c>
      <c r="J306" t="s">
        <v>2536</v>
      </c>
      <c r="L306" t="s">
        <v>101</v>
      </c>
      <c r="M306" t="s">
        <v>101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constants'!$E$2:$L$5000,8,FALSE),"")</f>
        <v>980</v>
      </c>
      <c r="S306" t="s">
        <v>78</v>
      </c>
      <c r="T306" s="24">
        <v>0</v>
      </c>
      <c r="U306" s="3" t="str">
        <f>VLOOKUP(T306,'LibSets constants'!$A$2:$B$16,2,FALSE)</f>
        <v>Included in base game</v>
      </c>
      <c r="X306" s="3" t="str">
        <f>IF(Y306&lt;&gt;"",VLOOKUP(Y306,'ESO zone constants'!$E$3:$L$5000,8,FALSE),"")</f>
        <v/>
      </c>
      <c r="AB306" s="3" t="str">
        <f>IF(AC306&lt;&gt;"",VLOOKUP(AC306,'ESO zone constants'!$E$3:$L$5000,8,FALSE),"")</f>
        <v/>
      </c>
      <c r="AF306" s="3" t="str">
        <f>IF(AG306&lt;&gt;"",VLOOKUP(AG306,'ESO zone constants'!$E$3:$L$5000,8,FALSE),"")</f>
        <v/>
      </c>
      <c r="AJ306" s="3" t="str">
        <f>IF(AK306&lt;&gt;"",VLOOKUP(AK306,'ESO zone constants'!$E$3:$L$1002,6,FALSE),"")</f>
        <v/>
      </c>
      <c r="AN306" s="27" t="str">
        <f>IF(A306&lt;&gt;"",CONCATENATE("[",A306,"] = {wayshrines={")&amp;IF(N306&lt;&gt;"",CONCATENATE(N306,","),"")&amp;IF(O306&lt;&gt;"",CONCATENATE(O306,","),"")&amp;IF(P306&lt;&gt;"",CONCATENATE(P306,","),"")&amp;CONCATENATE("}")&amp;IF(VALUE(Q306)&gt;0,CONCATENATE(", traitsNeeded=",Q306),"")&amp;CONCATENATE(", dlcId=",T306,),"")</f>
        <v>[354] = {wayshrines={-1,-1,-1,}, dlcId=0</v>
      </c>
      <c r="AO306" s="27" t="str">
        <f>IF(A306&lt;&gt;"",IF(R306&lt;&gt;"",CONCATENATE(", zoneIds={",R306),"")&amp;IF(X306&lt;&gt;"",CONCATENATE(",",X306),"")&amp;IF(AJ306&lt;&gt;"",CONCATENATE(",",AJ306),"")&amp;IF(R306&lt;&gt;"",CONCATENATE("}",""),"")&amp;IF(OR(L306="true",L306="false",L306&lt;&gt;""), CONCATENATE(", veteran=", L306), ""),"")</f>
        <v>, zoneIds={980}, veteran=false</v>
      </c>
      <c r="AP306" s="27" t="str">
        <f>IF(A306&lt;&gt;"",IF(J306="Trial",", isTrial=true",IF(J306="Arena",", isArena=true", IF(J306="Monster",", isMonster=true",""))) &amp; IF(M306="true", CONCATENATE(", multiTrialSet=true"), ""),"")</f>
        <v/>
      </c>
      <c r="AQ306" s="27" t="str">
        <f>IF(C306&lt;&gt;"",CONCATENATE(" --",C306," / ",B306),"")</f>
        <v xml:space="preserve"> --Mad Tinkerer / Wahntüftler</v>
      </c>
      <c r="AR306" s="27" t="str">
        <f>IF(A306&lt;&gt;"",IF(VALUE(Q306)&gt;0,CONCATENATE("[",A306,"] = true,        --",C306, " / ", B306), ""),"")</f>
        <v/>
      </c>
    </row>
    <row r="307" spans="1:44" hidden="1" x14ac:dyDescent="0.25">
      <c r="A307" s="13">
        <v>355</v>
      </c>
      <c r="B307" t="s">
        <v>2235</v>
      </c>
      <c r="C307" t="s">
        <v>2237</v>
      </c>
      <c r="D307" t="s">
        <v>2236</v>
      </c>
      <c r="G307" s="3">
        <f>A307</f>
        <v>355</v>
      </c>
      <c r="J307" t="s">
        <v>2536</v>
      </c>
      <c r="L307" t="s">
        <v>101</v>
      </c>
      <c r="M307" t="s">
        <v>101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constants'!$E$2:$L$5000,8,FALSE),"")</f>
        <v>980</v>
      </c>
      <c r="S307" t="s">
        <v>78</v>
      </c>
      <c r="T307" s="24">
        <v>0</v>
      </c>
      <c r="U307" s="3" t="str">
        <f>VLOOKUP(T307,'LibSets constants'!$A$2:$B$16,2,FALSE)</f>
        <v>Included in base game</v>
      </c>
      <c r="X307" s="3" t="str">
        <f>IF(Y307&lt;&gt;"",VLOOKUP(Y307,'ESO zone constants'!$E$3:$L$5000,8,FALSE),"")</f>
        <v/>
      </c>
      <c r="AB307" s="3" t="str">
        <f>IF(AC307&lt;&gt;"",VLOOKUP(AC307,'ESO zone constants'!$E$3:$L$5000,8,FALSE),"")</f>
        <v/>
      </c>
      <c r="AF307" s="3" t="str">
        <f>IF(AG307&lt;&gt;"",VLOOKUP(AG307,'ESO zone constants'!$E$3:$L$5000,8,FALSE),"")</f>
        <v/>
      </c>
      <c r="AJ307" s="3" t="str">
        <f>IF(AK307&lt;&gt;"",VLOOKUP(AK307,'ESO zone constants'!$E$3:$L$1002,6,FALSE),"")</f>
        <v/>
      </c>
      <c r="AN307" s="27" t="str">
        <f>IF(A307&lt;&gt;"",CONCATENATE("[",A307,"] = {wayshrines={")&amp;IF(N307&lt;&gt;"",CONCATENATE(N307,","),"")&amp;IF(O307&lt;&gt;"",CONCATENATE(O307,","),"")&amp;IF(P307&lt;&gt;"",CONCATENATE(P307,","),"")&amp;CONCATENATE("}")&amp;IF(VALUE(Q307)&gt;0,CONCATENATE(", traitsNeeded=",Q307),"")&amp;CONCATENATE(", dlcId=",T307,),"")</f>
        <v>[355] = {wayshrines={-1,-1,-1,}, dlcId=0</v>
      </c>
      <c r="AO307" s="27" t="str">
        <f>IF(A307&lt;&gt;"",IF(R307&lt;&gt;"",CONCATENATE(", zoneIds={",R307),"")&amp;IF(X307&lt;&gt;"",CONCATENATE(",",X307),"")&amp;IF(AJ307&lt;&gt;"",CONCATENATE(",",AJ307),"")&amp;IF(R307&lt;&gt;"",CONCATENATE("}",""),"")&amp;IF(OR(L307="true",L307="false",L307&lt;&gt;""), CONCATENATE(", veteran=", L307), ""),"")</f>
        <v>, zoneIds={980}, veteran=false</v>
      </c>
      <c r="AP307" s="27" t="str">
        <f>IF(A307&lt;&gt;"",IF(J307="Trial",", isTrial=true",IF(J307="Arena",", isArena=true", IF(J307="Monster",", isMonster=true",""))) &amp; IF(M307="true", CONCATENATE(", multiTrialSet=true"), ""),"")</f>
        <v/>
      </c>
      <c r="AQ307" s="27" t="str">
        <f>IF(C307&lt;&gt;"",CONCATENATE(" --",C307," / ",B307),"")</f>
        <v xml:space="preserve"> --Unfathomable Darkness / Unermessliche Dunkelheit</v>
      </c>
      <c r="AR307" s="27" t="str">
        <f>IF(A307&lt;&gt;"",IF(VALUE(Q307)&gt;0,CONCATENATE("[",A307,"] = true,        --",C307, " / ", B307), ""),"")</f>
        <v/>
      </c>
    </row>
    <row r="308" spans="1:44" hidden="1" x14ac:dyDescent="0.25">
      <c r="A308" s="13">
        <v>356</v>
      </c>
      <c r="B308" t="s">
        <v>2238</v>
      </c>
      <c r="C308" t="s">
        <v>2240</v>
      </c>
      <c r="D308" t="s">
        <v>2239</v>
      </c>
      <c r="G308" s="3">
        <f>A308</f>
        <v>356</v>
      </c>
      <c r="J308" t="s">
        <v>2536</v>
      </c>
      <c r="L308" t="s">
        <v>101</v>
      </c>
      <c r="M308" t="s">
        <v>101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constants'!$E$2:$L$5000,8,FALSE),"")</f>
        <v>980</v>
      </c>
      <c r="S308" t="s">
        <v>78</v>
      </c>
      <c r="T308" s="24">
        <v>0</v>
      </c>
      <c r="U308" s="3" t="str">
        <f>VLOOKUP(T308,'LibSets constants'!$A$2:$B$16,2,FALSE)</f>
        <v>Included in base game</v>
      </c>
      <c r="X308" s="3" t="str">
        <f>IF(Y308&lt;&gt;"",VLOOKUP(Y308,'ESO zone constants'!$E$3:$L$5000,8,FALSE),"")</f>
        <v/>
      </c>
      <c r="AB308" s="3" t="str">
        <f>IF(AC308&lt;&gt;"",VLOOKUP(AC308,'ESO zone constants'!$E$3:$L$5000,8,FALSE),"")</f>
        <v/>
      </c>
      <c r="AF308" s="3" t="str">
        <f>IF(AG308&lt;&gt;"",VLOOKUP(AG308,'ESO zone constants'!$E$3:$L$5000,8,FALSE),"")</f>
        <v/>
      </c>
      <c r="AJ308" s="3" t="str">
        <f>IF(AK308&lt;&gt;"",VLOOKUP(AK308,'ESO zone constants'!$E$3:$L$1002,6,FALSE),"")</f>
        <v/>
      </c>
      <c r="AN308" s="27" t="str">
        <f>IF(A308&lt;&gt;"",CONCATENATE("[",A308,"] = {wayshrines={")&amp;IF(N308&lt;&gt;"",CONCATENATE(N308,","),"")&amp;IF(O308&lt;&gt;"",CONCATENATE(O308,","),"")&amp;IF(P308&lt;&gt;"",CONCATENATE(P308,","),"")&amp;CONCATENATE("}")&amp;IF(VALUE(Q308)&gt;0,CONCATENATE(", traitsNeeded=",Q308),"")&amp;CONCATENATE(", dlcId=",T308,),"")</f>
        <v>[356] = {wayshrines={-1,-1,-1,}, dlcId=0</v>
      </c>
      <c r="AO308" s="27" t="str">
        <f>IF(A308&lt;&gt;"",IF(R308&lt;&gt;"",CONCATENATE(", zoneIds={",R308),"")&amp;IF(X308&lt;&gt;"",CONCATENATE(",",X308),"")&amp;IF(AJ308&lt;&gt;"",CONCATENATE(",",AJ308),"")&amp;IF(R308&lt;&gt;"",CONCATENATE("}",""),"")&amp;IF(OR(L308="true",L308="false",L308&lt;&gt;""), CONCATENATE(", veteran=", L308), ""),"")</f>
        <v>, zoneIds={980}, veteran=false</v>
      </c>
      <c r="AP308" s="27" t="str">
        <f>IF(A308&lt;&gt;"",IF(J308="Trial",", isTrial=true",IF(J308="Arena",", isArena=true", IF(J308="Monster",", isMonster=true",""))) &amp; IF(M308="true", CONCATENATE(", multiTrialSet=true"), ""),"")</f>
        <v/>
      </c>
      <c r="AQ308" s="27" t="str">
        <f>IF(C308&lt;&gt;"",CONCATENATE(" --",C308," / ",B308),"")</f>
        <v xml:space="preserve"> --Livewire / Stromschlag</v>
      </c>
      <c r="AR308" s="27" t="str">
        <f>IF(A308&lt;&gt;"",IF(VALUE(Q308)&gt;0,CONCATENATE("[",A308,"] = true,        --",C308, " / ", B308), ""),"")</f>
        <v/>
      </c>
    </row>
    <row r="309" spans="1:44" hidden="1" x14ac:dyDescent="0.25">
      <c r="A309" s="13">
        <v>357</v>
      </c>
      <c r="B309" t="s">
        <v>2241</v>
      </c>
      <c r="C309" t="s">
        <v>2243</v>
      </c>
      <c r="D309" t="s">
        <v>2242</v>
      </c>
      <c r="G309" s="3">
        <f>A309</f>
        <v>357</v>
      </c>
      <c r="L309" t="s">
        <v>101</v>
      </c>
      <c r="M309" t="s">
        <v>101</v>
      </c>
      <c r="N309">
        <v>-1</v>
      </c>
      <c r="O309">
        <v>-1</v>
      </c>
      <c r="P309">
        <v>-1</v>
      </c>
      <c r="Q309">
        <v>0</v>
      </c>
      <c r="R309" s="3" t="str">
        <f>IF(S309&lt;&gt;"",VLOOKUP(S309,'ESO zone constants'!$E$2:$L$5000,8,FALSE),"")</f>
        <v/>
      </c>
      <c r="T309" s="24">
        <v>0</v>
      </c>
      <c r="U309" s="3" t="str">
        <f>VLOOKUP(T309,'LibSets constants'!$A$2:$B$16,2,FALSE)</f>
        <v>Included in base game</v>
      </c>
      <c r="X309" s="3" t="str">
        <f>IF(Y309&lt;&gt;"",VLOOKUP(Y309,'ESO zone constants'!$E$3:$L$5000,8,FALSE),"")</f>
        <v/>
      </c>
      <c r="AB309" s="3" t="str">
        <f>IF(AC309&lt;&gt;"",VLOOKUP(AC309,'ESO zone constants'!$E$3:$L$5000,8,FALSE),"")</f>
        <v/>
      </c>
      <c r="AF309" s="3" t="str">
        <f>IF(AG309&lt;&gt;"",VLOOKUP(AG309,'ESO zone constants'!$E$3:$L$5000,8,FALSE),"")</f>
        <v/>
      </c>
      <c r="AJ309" s="3" t="str">
        <f>IF(AK309&lt;&gt;"",VLOOKUP(AK309,'ESO zone constants'!$E$3:$L$5000,8,FALSE),"")</f>
        <v/>
      </c>
      <c r="AN309" s="27" t="str">
        <f>IF(A309&lt;&gt;"",CONCATENATE("[",A309,"] = {wayshrines={")&amp;IF(N309&lt;&gt;"",CONCATENATE(N309,","),"")&amp;IF(O309&lt;&gt;"",CONCATENATE(O309,","),"")&amp;IF(P309&lt;&gt;"",CONCATENATE(P309,","),"")&amp;CONCATENATE("}")&amp;IF(VALUE(Q309)&gt;0,CONCATENATE(", traitsNeeded=",Q309),"")&amp;CONCATENATE(", dlcId=",T309,),"")</f>
        <v>[357] = {wayshrines={-1,-1,-1,}, dlcId=0</v>
      </c>
      <c r="AO309" s="27" t="str">
        <f>IF(A309&lt;&gt;"",IF(R309&lt;&gt;"",CONCATENATE(", zoneIds={",R309),"")&amp;IF(X309&lt;&gt;"",CONCATENATE(",",X309),"")&amp;IF(AJ309&lt;&gt;"",CONCATENATE(",",AJ309),"")&amp;IF(R309&lt;&gt;"",CONCATENATE("}",""),"")&amp;IF(OR(L309="true",L309="false",L309&lt;&gt;""), CONCATENATE(", veteran=", L309), ""),"")</f>
        <v>, veteran=false</v>
      </c>
      <c r="AP309" s="27" t="str">
        <f>IF(A309&lt;&gt;"",IF(J309="Trial",", isTrial=true",IF(J309="Arena",", isArena=true", IF(J309="Monster",", isMonster=true",""))) &amp; IF(M309="true", CONCATENATE(", multiTrialSet=true"), ""),"")</f>
        <v/>
      </c>
      <c r="AQ309" s="27" t="str">
        <f>IF(C309&lt;&gt;"",CONCATENATE(" --",C309," / ",B309),"")</f>
        <v xml:space="preserve"> --Disciplined Slash (Perfected) / Disziplinierter Schnitt (vollendet)</v>
      </c>
      <c r="AR309" s="27" t="str">
        <f>IF(A309&lt;&gt;"",IF(VALUE(Q309)&gt;0,CONCATENATE("[",A309,"] = true,        --",C309, " / ", B309), ""),"")</f>
        <v/>
      </c>
    </row>
    <row r="310" spans="1:44" hidden="1" x14ac:dyDescent="0.25">
      <c r="A310" s="13">
        <v>358</v>
      </c>
      <c r="B310" t="s">
        <v>2244</v>
      </c>
      <c r="C310" t="s">
        <v>2246</v>
      </c>
      <c r="D310" t="s">
        <v>2245</v>
      </c>
      <c r="G310" s="3">
        <f>A310</f>
        <v>358</v>
      </c>
      <c r="L310" t="s">
        <v>101</v>
      </c>
      <c r="M310" t="s">
        <v>101</v>
      </c>
      <c r="N310">
        <v>-1</v>
      </c>
      <c r="O310">
        <v>-1</v>
      </c>
      <c r="P310">
        <v>-1</v>
      </c>
      <c r="Q310">
        <v>0</v>
      </c>
      <c r="R310" s="3" t="str">
        <f>IF(S310&lt;&gt;"",VLOOKUP(S310,'ESO zone constants'!$E$2:$L$5000,8,FALSE),"")</f>
        <v/>
      </c>
      <c r="T310" s="24">
        <v>0</v>
      </c>
      <c r="U310" s="3" t="str">
        <f>VLOOKUP(T310,'LibSets constants'!$A$2:$B$16,2,FALSE)</f>
        <v>Included in base game</v>
      </c>
      <c r="X310" s="3" t="str">
        <f>IF(Y310&lt;&gt;"",VLOOKUP(Y310,'ESO zone constants'!$E$3:$L$5000,8,FALSE),"")</f>
        <v/>
      </c>
      <c r="AB310" s="3" t="str">
        <f>IF(AC310&lt;&gt;"",VLOOKUP(AC310,'ESO zone constants'!$E$3:$L$5000,8,FALSE),"")</f>
        <v/>
      </c>
      <c r="AF310" s="3" t="str">
        <f>IF(AG310&lt;&gt;"",VLOOKUP(AG310,'ESO zone constants'!$E$3:$L$5000,8,FALSE),"")</f>
        <v/>
      </c>
      <c r="AJ310" s="3" t="str">
        <f>IF(AK310&lt;&gt;"",VLOOKUP(AK310,'ESO zone constants'!$E$3:$L$5000,8,FALSE),"")</f>
        <v/>
      </c>
      <c r="AN310" s="27" t="str">
        <f>IF(A310&lt;&gt;"",CONCATENATE("[",A310,"] = {wayshrines={")&amp;IF(N310&lt;&gt;"",CONCATENATE(N310,","),"")&amp;IF(O310&lt;&gt;"",CONCATENATE(O310,","),"")&amp;IF(P310&lt;&gt;"",CONCATENATE(P310,","),"")&amp;CONCATENATE("}")&amp;IF(VALUE(Q310)&gt;0,CONCATENATE(", traitsNeeded=",Q310),"")&amp;CONCATENATE(", dlcId=",T310,),"")</f>
        <v>[358] = {wayshrines={-1,-1,-1,}, dlcId=0</v>
      </c>
      <c r="AO310" s="27" t="str">
        <f>IF(A310&lt;&gt;"",IF(R310&lt;&gt;"",CONCATENATE(", zoneIds={",R310),"")&amp;IF(X310&lt;&gt;"",CONCATENATE(",",X310),"")&amp;IF(AJ310&lt;&gt;"",CONCATENATE(",",AJ310),"")&amp;IF(R310&lt;&gt;"",CONCATENATE("}",""),"")&amp;IF(OR(L310="true",L310="false",L310&lt;&gt;""), CONCATENATE(", veteran=", L310), ""),"")</f>
        <v>, veteran=false</v>
      </c>
      <c r="AP310" s="27" t="str">
        <f>IF(A310&lt;&gt;"",IF(J310="Trial",", isTrial=true",IF(J310="Arena",", isArena=true", IF(J310="Monster",", isMonster=true",""))) &amp; IF(M310="true", CONCATENATE(", multiTrialSet=true"), ""),"")</f>
        <v/>
      </c>
      <c r="AQ310" s="27" t="str">
        <f>IF(C310&lt;&gt;"",CONCATENATE(" --",C310," / ",B310),"")</f>
        <v xml:space="preserve"> --Defensive Position (Perfected) / Defensive Position (vollendet)</v>
      </c>
      <c r="AR310" s="27" t="str">
        <f>IF(A310&lt;&gt;"",IF(VALUE(Q310)&gt;0,CONCATENATE("[",A310,"] = true,        --",C310, " / ", B310), ""),"")</f>
        <v/>
      </c>
    </row>
    <row r="311" spans="1:44" hidden="1" x14ac:dyDescent="0.25">
      <c r="A311" s="13">
        <v>359</v>
      </c>
      <c r="B311" t="s">
        <v>2247</v>
      </c>
      <c r="C311" t="s">
        <v>2249</v>
      </c>
      <c r="D311" t="s">
        <v>2248</v>
      </c>
      <c r="G311" s="3">
        <f>A311</f>
        <v>359</v>
      </c>
      <c r="J311" t="s">
        <v>2550</v>
      </c>
      <c r="L311" t="s">
        <v>102</v>
      </c>
      <c r="M311" t="s">
        <v>101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constants'!$E$2:$L$5000,8,FALSE),"")</f>
        <v>1000</v>
      </c>
      <c r="S311" t="s">
        <v>743</v>
      </c>
      <c r="T311" s="24">
        <v>0</v>
      </c>
      <c r="U311" s="3" t="str">
        <f>VLOOKUP(T311,'LibSets constants'!$A$2:$B$16,2,FALSE)</f>
        <v>Included in base game</v>
      </c>
      <c r="V311" t="s">
        <v>4266</v>
      </c>
      <c r="X311" s="3" t="str">
        <f>IF(Y311&lt;&gt;"",VLOOKUP(Y311,'ESO zone constants'!$E$3:$L$5000,8,FALSE),"")</f>
        <v/>
      </c>
      <c r="AB311" s="3" t="str">
        <f>IF(AC311&lt;&gt;"",VLOOKUP(AC311,'ESO zone constants'!$E$3:$L$5000,8,FALSE),"")</f>
        <v/>
      </c>
      <c r="AF311" s="3" t="str">
        <f>IF(AG311&lt;&gt;"",VLOOKUP(AG311,'ESO zone constants'!$E$3:$L$5000,8,FALSE),"")</f>
        <v/>
      </c>
      <c r="AJ311" s="3" t="str">
        <f>IF(AK311&lt;&gt;"",VLOOKUP(AK311,'ESO zone constants'!$E$3:$L$1002,6,FALSE),"")</f>
        <v/>
      </c>
      <c r="AN311" s="27" t="str">
        <f>IF(A311&lt;&gt;"",CONCATENATE("[",A311,"] = {wayshrines={")&amp;IF(N311&lt;&gt;"",CONCATENATE(N311,","),"")&amp;IF(O311&lt;&gt;"",CONCATENATE(O311,","),"")&amp;IF(P311&lt;&gt;"",CONCATENATE(P311,","),"")&amp;CONCATENATE("}")&amp;IF(VALUE(Q311)&gt;0,CONCATENATE(", traitsNeeded=",Q311),"")&amp;CONCATENATE(", dlcId=",T311,),"")</f>
        <v>[359] = {wayshrines={-1,-1,-1,}, dlcId=0</v>
      </c>
      <c r="AO311" s="27" t="str">
        <f>IF(A311&lt;&gt;"",IF(R311&lt;&gt;"",CONCATENATE(", zoneIds={",R311),"")&amp;IF(X311&lt;&gt;"",CONCATENATE(",",X311),"")&amp;IF(AJ311&lt;&gt;"",CONCATENATE(",",AJ311),"")&amp;IF(R311&lt;&gt;"",CONCATENATE("}",""),"")&amp;IF(OR(L311="true",L311="false",L311&lt;&gt;""), CONCATENATE(", veteran=", L311), ""),"")</f>
        <v>, zoneIds={1000}, veteran=true</v>
      </c>
      <c r="AP311" s="27" t="str">
        <f>IF(A311&lt;&gt;"",IF(J311="Trial",", isTrial=true",IF(J311="Arena",", isArena=true", IF(J311="Monster",", isMonster=true",""))) &amp; IF(M311="true", CONCATENATE(", multiTrialSet=true"), ""),"")</f>
        <v>, isTrial=true</v>
      </c>
      <c r="AQ311" s="27" t="str">
        <f>IF(C311&lt;&gt;"",CONCATENATE(" --",C311," / ",B311),"")</f>
        <v xml:space="preserve"> --Chaotic Whirlwind (Perfected) / Chaotischer Wirbelwind (vollendet)</v>
      </c>
      <c r="AR311" s="27" t="str">
        <f>IF(A311&lt;&gt;"",IF(VALUE(Q311)&gt;0,CONCATENATE("[",A311,"] = true,        --",C311, " / ", B311), ""),"")</f>
        <v/>
      </c>
    </row>
    <row r="312" spans="1:44" hidden="1" x14ac:dyDescent="0.25">
      <c r="A312" s="13">
        <v>360</v>
      </c>
      <c r="B312" t="s">
        <v>2250</v>
      </c>
      <c r="C312" t="s">
        <v>2252</v>
      </c>
      <c r="D312" t="s">
        <v>2251</v>
      </c>
      <c r="G312" s="3">
        <f>A312</f>
        <v>360</v>
      </c>
      <c r="L312" t="s">
        <v>101</v>
      </c>
      <c r="M312" t="s">
        <v>101</v>
      </c>
      <c r="N312">
        <v>-1</v>
      </c>
      <c r="O312">
        <v>-1</v>
      </c>
      <c r="P312">
        <v>-1</v>
      </c>
      <c r="Q312">
        <v>0</v>
      </c>
      <c r="R312" s="3" t="str">
        <f>IF(S312&lt;&gt;"",VLOOKUP(S312,'ESO zone constants'!$E$2:$L$5000,8,FALSE),"")</f>
        <v/>
      </c>
      <c r="T312" s="24">
        <v>0</v>
      </c>
      <c r="U312" s="3" t="str">
        <f>VLOOKUP(T312,'LibSets constants'!$A$2:$B$16,2,FALSE)</f>
        <v>Included in base game</v>
      </c>
      <c r="X312" s="3" t="str">
        <f>IF(Y312&lt;&gt;"",VLOOKUP(Y312,'ESO zone constants'!$E$3:$L$5000,8,FALSE),"")</f>
        <v/>
      </c>
      <c r="AB312" s="3" t="str">
        <f>IF(AC312&lt;&gt;"",VLOOKUP(AC312,'ESO zone constants'!$E$3:$L$5000,8,FALSE),"")</f>
        <v/>
      </c>
      <c r="AF312" s="3" t="str">
        <f>IF(AG312&lt;&gt;"",VLOOKUP(AG312,'ESO zone constants'!$E$3:$L$5000,8,FALSE),"")</f>
        <v/>
      </c>
      <c r="AJ312" s="3" t="str">
        <f>IF(AK312&lt;&gt;"",VLOOKUP(AK312,'ESO zone constants'!$E$3:$L$5000,8,FALSE),"")</f>
        <v/>
      </c>
      <c r="AN312" s="27" t="str">
        <f>IF(A312&lt;&gt;"",CONCATENATE("[",A312,"] = {wayshrines={")&amp;IF(N312&lt;&gt;"",CONCATENATE(N312,","),"")&amp;IF(O312&lt;&gt;"",CONCATENATE(O312,","),"")&amp;IF(P312&lt;&gt;"",CONCATENATE(P312,","),"")&amp;CONCATENATE("}")&amp;IF(VALUE(Q312)&gt;0,CONCATENATE(", traitsNeeded=",Q312),"")&amp;CONCATENATE(", dlcId=",T312,),"")</f>
        <v>[360] = {wayshrines={-1,-1,-1,}, dlcId=0</v>
      </c>
      <c r="AO312" s="27" t="str">
        <f>IF(A312&lt;&gt;"",IF(R312&lt;&gt;"",CONCATENATE(", zoneIds={",R312),"")&amp;IF(X312&lt;&gt;"",CONCATENATE(",",X312),"")&amp;IF(AJ312&lt;&gt;"",CONCATENATE(",",AJ312),"")&amp;IF(R312&lt;&gt;"",CONCATENATE("}",""),"")&amp;IF(OR(L312="true",L312="false",L312&lt;&gt;""), CONCATENATE(", veteran=", L312), ""),"")</f>
        <v>, veteran=false</v>
      </c>
      <c r="AP312" s="27" t="str">
        <f>IF(A312&lt;&gt;"",IF(J312="Trial",", isTrial=true",IF(J312="Arena",", isArena=true", IF(J312="Monster",", isMonster=true",""))) &amp; IF(M312="true", CONCATENATE(", multiTrialSet=true"), ""),"")</f>
        <v/>
      </c>
      <c r="AQ312" s="27" t="str">
        <f>IF(C312&lt;&gt;"",CONCATENATE(" --",C312," / ",B312),"")</f>
        <v xml:space="preserve"> --Piercing Spray (Perfected) / Durchdringende Salve (vollendet)</v>
      </c>
      <c r="AR312" s="27" t="str">
        <f>IF(A312&lt;&gt;"",IF(VALUE(Q312)&gt;0,CONCATENATE("[",A312,"] = true,        --",C312, " / ", B312), ""),"")</f>
        <v/>
      </c>
    </row>
    <row r="313" spans="1:44" hidden="1" x14ac:dyDescent="0.25">
      <c r="A313" s="13">
        <v>361</v>
      </c>
      <c r="B313" t="s">
        <v>2253</v>
      </c>
      <c r="C313" t="s">
        <v>2255</v>
      </c>
      <c r="D313" t="s">
        <v>2254</v>
      </c>
      <c r="G313" s="3">
        <f>A313</f>
        <v>361</v>
      </c>
      <c r="J313" t="s">
        <v>2550</v>
      </c>
      <c r="L313" t="s">
        <v>102</v>
      </c>
      <c r="M313" t="s">
        <v>101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constants'!$E$2:$L$5000,8,FALSE),"")</f>
        <v>1000</v>
      </c>
      <c r="S313" t="s">
        <v>743</v>
      </c>
      <c r="T313" s="24">
        <v>0</v>
      </c>
      <c r="U313" s="3" t="str">
        <f>VLOOKUP(T313,'LibSets constants'!$A$2:$B$16,2,FALSE)</f>
        <v>Included in base game</v>
      </c>
      <c r="V313" t="s">
        <v>4266</v>
      </c>
      <c r="X313" s="3" t="str">
        <f>IF(Y313&lt;&gt;"",VLOOKUP(Y313,'ESO zone constants'!$E$3:$L$5000,8,FALSE),"")</f>
        <v/>
      </c>
      <c r="AB313" s="3" t="str">
        <f>IF(AC313&lt;&gt;"",VLOOKUP(AC313,'ESO zone constants'!$E$3:$L$5000,8,FALSE),"")</f>
        <v/>
      </c>
      <c r="AF313" s="3" t="str">
        <f>IF(AG313&lt;&gt;"",VLOOKUP(AG313,'ESO zone constants'!$E$3:$L$5000,8,FALSE),"")</f>
        <v/>
      </c>
      <c r="AJ313" s="3" t="str">
        <f>IF(AK313&lt;&gt;"",VLOOKUP(AK313,'ESO zone constants'!$E$3:$L$1002,6,FALSE),"")</f>
        <v/>
      </c>
      <c r="AN313" s="27" t="str">
        <f>IF(A313&lt;&gt;"",CONCATENATE("[",A313,"] = {wayshrines={")&amp;IF(N313&lt;&gt;"",CONCATENATE(N313,","),"")&amp;IF(O313&lt;&gt;"",CONCATENATE(O313,","),"")&amp;IF(P313&lt;&gt;"",CONCATENATE(P313,","),"")&amp;CONCATENATE("}")&amp;IF(VALUE(Q313)&gt;0,CONCATENATE(", traitsNeeded=",Q313),"")&amp;CONCATENATE(", dlcId=",T313,),"")</f>
        <v>[361] = {wayshrines={-1,-1,-1,}, dlcId=0</v>
      </c>
      <c r="AO313" s="27" t="str">
        <f>IF(A313&lt;&gt;"",IF(R313&lt;&gt;"",CONCATENATE(", zoneIds={",R313),"")&amp;IF(X313&lt;&gt;"",CONCATENATE(",",X313),"")&amp;IF(AJ313&lt;&gt;"",CONCATENATE(",",AJ313),"")&amp;IF(R313&lt;&gt;"",CONCATENATE("}",""),"")&amp;IF(OR(L313="true",L313="false",L313&lt;&gt;""), CONCATENATE(", veteran=", L313), ""),"")</f>
        <v>, zoneIds={1000}, veteran=true</v>
      </c>
      <c r="AP313" s="27" t="str">
        <f>IF(A313&lt;&gt;"",IF(J313="Trial",", isTrial=true",IF(J313="Arena",", isArena=true", IF(J313="Monster",", isMonster=true",""))) &amp; IF(M313="true", CONCATENATE(", multiTrialSet=true"), ""),"")</f>
        <v>, isTrial=true</v>
      </c>
      <c r="AQ313" s="27" t="str">
        <f>IF(C313&lt;&gt;"",CONCATENATE(" --",C313," / ",B313),"")</f>
        <v xml:space="preserve"> --Concentrated Force (Perfected) / Konzentrierte Kraft (vollendet)</v>
      </c>
      <c r="AR313" s="27" t="str">
        <f>IF(A313&lt;&gt;"",IF(VALUE(Q313)&gt;0,CONCATENATE("[",A313,"] = true,        --",C313, " / ", B313), ""),"")</f>
        <v/>
      </c>
    </row>
    <row r="314" spans="1:44" hidden="1" x14ac:dyDescent="0.25">
      <c r="A314" s="13">
        <v>362</v>
      </c>
      <c r="B314" t="s">
        <v>2256</v>
      </c>
      <c r="C314" t="s">
        <v>2258</v>
      </c>
      <c r="D314" t="s">
        <v>2257</v>
      </c>
      <c r="G314" s="3">
        <f>A314</f>
        <v>362</v>
      </c>
      <c r="L314" t="s">
        <v>101</v>
      </c>
      <c r="M314" t="s">
        <v>101</v>
      </c>
      <c r="N314">
        <v>-1</v>
      </c>
      <c r="O314">
        <v>-1</v>
      </c>
      <c r="P314">
        <v>-1</v>
      </c>
      <c r="Q314">
        <v>0</v>
      </c>
      <c r="R314" s="3" t="str">
        <f>IF(S314&lt;&gt;"",VLOOKUP(S314,'ESO zone constants'!$E$2:$L$5000,8,FALSE),"")</f>
        <v/>
      </c>
      <c r="T314" s="24">
        <v>0</v>
      </c>
      <c r="U314" s="3" t="str">
        <f>VLOOKUP(T314,'LibSets constants'!$A$2:$B$16,2,FALSE)</f>
        <v>Included in base game</v>
      </c>
      <c r="X314" s="3" t="str">
        <f>IF(Y314&lt;&gt;"",VLOOKUP(Y314,'ESO zone constants'!$E$3:$L$5000,8,FALSE),"")</f>
        <v/>
      </c>
      <c r="AB314" s="3" t="str">
        <f>IF(AC314&lt;&gt;"",VLOOKUP(AC314,'ESO zone constants'!$E$3:$L$5000,8,FALSE),"")</f>
        <v/>
      </c>
      <c r="AF314" s="3" t="str">
        <f>IF(AG314&lt;&gt;"",VLOOKUP(AG314,'ESO zone constants'!$E$3:$L$5000,8,FALSE),"")</f>
        <v/>
      </c>
      <c r="AJ314" s="3" t="str">
        <f>IF(AK314&lt;&gt;"",VLOOKUP(AK314,'ESO zone constants'!$E$3:$L$5000,8,FALSE),"")</f>
        <v/>
      </c>
      <c r="AN314" s="27" t="str">
        <f>IF(A314&lt;&gt;"",CONCATENATE("[",A314,"] = {wayshrines={")&amp;IF(N314&lt;&gt;"",CONCATENATE(N314,","),"")&amp;IF(O314&lt;&gt;"",CONCATENATE(O314,","),"")&amp;IF(P314&lt;&gt;"",CONCATENATE(P314,","),"")&amp;CONCATENATE("}")&amp;IF(VALUE(Q314)&gt;0,CONCATENATE(", traitsNeeded=",Q314),"")&amp;CONCATENATE(", dlcId=",T314,),"")</f>
        <v>[362] = {wayshrines={-1,-1,-1,}, dlcId=0</v>
      </c>
      <c r="AO314" s="27" t="str">
        <f>IF(A314&lt;&gt;"",IF(R314&lt;&gt;"",CONCATENATE(", zoneIds={",R314),"")&amp;IF(X314&lt;&gt;"",CONCATENATE(",",X314),"")&amp;IF(AJ314&lt;&gt;"",CONCATENATE(",",AJ314),"")&amp;IF(R314&lt;&gt;"",CONCATENATE("}",""),"")&amp;IF(OR(L314="true",L314="false",L314&lt;&gt;""), CONCATENATE(", veteran=", L314), ""),"")</f>
        <v>, veteran=false</v>
      </c>
      <c r="AP314" s="27" t="str">
        <f>IF(A314&lt;&gt;"",IF(J314="Trial",", isTrial=true",IF(J314="Arena",", isArena=true", IF(J314="Monster",", isMonster=true",""))) &amp; IF(M314="true", CONCATENATE(", multiTrialSet=true"), ""),"")</f>
        <v/>
      </c>
      <c r="AQ314" s="27" t="str">
        <f>IF(C314&lt;&gt;"",CONCATENATE(" --",C314," / ",B314),"")</f>
        <v xml:space="preserve"> --Timeless Blessing (Perfected) / Zeitloser Segen (vollendet)</v>
      </c>
      <c r="AR314" s="27" t="str">
        <f>IF(A314&lt;&gt;"",IF(VALUE(Q314)&gt;0,CONCATENATE("[",A314,"] = true,        --",C314, " / ", B314), ""),"")</f>
        <v/>
      </c>
    </row>
    <row r="315" spans="1:44" hidden="1" x14ac:dyDescent="0.25">
      <c r="A315" s="13">
        <v>363</v>
      </c>
      <c r="B315" t="s">
        <v>2259</v>
      </c>
      <c r="C315" t="s">
        <v>2261</v>
      </c>
      <c r="D315" t="s">
        <v>2260</v>
      </c>
      <c r="G315" s="3">
        <f>A315</f>
        <v>363</v>
      </c>
      <c r="L315" t="s">
        <v>101</v>
      </c>
      <c r="M315" t="s">
        <v>101</v>
      </c>
      <c r="N315">
        <v>-1</v>
      </c>
      <c r="O315">
        <v>-1</v>
      </c>
      <c r="P315">
        <v>-1</v>
      </c>
      <c r="Q315">
        <v>0</v>
      </c>
      <c r="R315" s="3" t="str">
        <f>IF(S315&lt;&gt;"",VLOOKUP(S315,'ESO zone constants'!$E$2:$L$5000,8,FALSE),"")</f>
        <v/>
      </c>
      <c r="T315" s="24">
        <v>0</v>
      </c>
      <c r="U315" s="3" t="str">
        <f>VLOOKUP(T315,'LibSets constants'!$A$2:$B$16,2,FALSE)</f>
        <v>Included in base game</v>
      </c>
      <c r="X315" s="3" t="str">
        <f>IF(Y315&lt;&gt;"",VLOOKUP(Y315,'ESO zone constants'!$E$3:$L$5000,8,FALSE),"")</f>
        <v/>
      </c>
      <c r="AB315" s="3" t="str">
        <f>IF(AC315&lt;&gt;"",VLOOKUP(AC315,'ESO zone constants'!$E$3:$L$5000,8,FALSE),"")</f>
        <v/>
      </c>
      <c r="AF315" s="3" t="str">
        <f>IF(AG315&lt;&gt;"",VLOOKUP(AG315,'ESO zone constants'!$E$3:$L$5000,8,FALSE),"")</f>
        <v/>
      </c>
      <c r="AJ315" s="3" t="str">
        <f>IF(AK315&lt;&gt;"",VLOOKUP(AK315,'ESO zone constants'!$E$3:$L$5000,8,FALSE),"")</f>
        <v/>
      </c>
      <c r="AN315" s="27" t="str">
        <f>IF(A315&lt;&gt;"",CONCATENATE("[",A315,"] = {wayshrines={")&amp;IF(N315&lt;&gt;"",CONCATENATE(N315,","),"")&amp;IF(O315&lt;&gt;"",CONCATENATE(O315,","),"")&amp;IF(P315&lt;&gt;"",CONCATENATE(P315,","),"")&amp;CONCATENATE("}")&amp;IF(VALUE(Q315)&gt;0,CONCATENATE(", traitsNeeded=",Q315),"")&amp;CONCATENATE(", dlcId=",T315,),"")</f>
        <v>[363] = {wayshrines={-1,-1,-1,}, dlcId=0</v>
      </c>
      <c r="AO315" s="27" t="str">
        <f>IF(A315&lt;&gt;"",IF(R315&lt;&gt;"",CONCATENATE(", zoneIds={",R315),"")&amp;IF(X315&lt;&gt;"",CONCATENATE(",",X315),"")&amp;IF(AJ315&lt;&gt;"",CONCATENATE(",",AJ315),"")&amp;IF(R315&lt;&gt;"",CONCATENATE("}",""),"")&amp;IF(OR(L315="true",L315="false",L315&lt;&gt;""), CONCATENATE(", veteran=", L315), ""),"")</f>
        <v>, veteran=false</v>
      </c>
      <c r="AP315" s="27" t="str">
        <f>IF(A315&lt;&gt;"",IF(J315="Trial",", isTrial=true",IF(J315="Arena",", isArena=true", IF(J315="Monster",", isMonster=true",""))) &amp; IF(M315="true", CONCATENATE(", multiTrialSet=true"), ""),"")</f>
        <v/>
      </c>
      <c r="AQ315" s="27" t="str">
        <f>IF(C315&lt;&gt;"",CONCATENATE(" --",C315," / ",B315),"")</f>
        <v xml:space="preserve"> --Disciplined Slash / Disziplinierter Schnitt</v>
      </c>
      <c r="AR315" s="27" t="str">
        <f>IF(A315&lt;&gt;"",IF(VALUE(Q315)&gt;0,CONCATENATE("[",A315,"] = true,        --",C315, " / ", B315), ""),"")</f>
        <v/>
      </c>
    </row>
    <row r="316" spans="1:44" hidden="1" x14ac:dyDescent="0.25">
      <c r="A316" s="13">
        <v>364</v>
      </c>
      <c r="B316" t="s">
        <v>2262</v>
      </c>
      <c r="C316" t="s">
        <v>2262</v>
      </c>
      <c r="D316" t="s">
        <v>2263</v>
      </c>
      <c r="G316" s="3">
        <f>A316</f>
        <v>364</v>
      </c>
      <c r="L316" t="s">
        <v>101</v>
      </c>
      <c r="M316" t="s">
        <v>101</v>
      </c>
      <c r="N316">
        <v>-1</v>
      </c>
      <c r="O316">
        <v>-1</v>
      </c>
      <c r="P316">
        <v>-1</v>
      </c>
      <c r="Q316">
        <v>0</v>
      </c>
      <c r="R316" s="3" t="str">
        <f>IF(S316&lt;&gt;"",VLOOKUP(S316,'ESO zone constants'!$E$2:$L$5000,8,FALSE),"")</f>
        <v/>
      </c>
      <c r="T316" s="24">
        <v>0</v>
      </c>
      <c r="U316" s="3" t="str">
        <f>VLOOKUP(T316,'LibSets constants'!$A$2:$B$16,2,FALSE)</f>
        <v>Included in base game</v>
      </c>
      <c r="X316" s="3" t="str">
        <f>IF(Y316&lt;&gt;"",VLOOKUP(Y316,'ESO zone constants'!$E$3:$L$5000,8,FALSE),"")</f>
        <v/>
      </c>
      <c r="AB316" s="3" t="str">
        <f>IF(AC316&lt;&gt;"",VLOOKUP(AC316,'ESO zone constants'!$E$3:$L$5000,8,FALSE),"")</f>
        <v/>
      </c>
      <c r="AF316" s="3" t="str">
        <f>IF(AG316&lt;&gt;"",VLOOKUP(AG316,'ESO zone constants'!$E$3:$L$5000,8,FALSE),"")</f>
        <v/>
      </c>
      <c r="AJ316" s="3" t="str">
        <f>IF(AK316&lt;&gt;"",VLOOKUP(AK316,'ESO zone constants'!$E$3:$L$5000,8,FALSE),"")</f>
        <v/>
      </c>
      <c r="AN316" s="27" t="str">
        <f>IF(A316&lt;&gt;"",CONCATENATE("[",A316,"] = {wayshrines={")&amp;IF(N316&lt;&gt;"",CONCATENATE(N316,","),"")&amp;IF(O316&lt;&gt;"",CONCATENATE(O316,","),"")&amp;IF(P316&lt;&gt;"",CONCATENATE(P316,","),"")&amp;CONCATENATE("}")&amp;IF(VALUE(Q316)&gt;0,CONCATENATE(", traitsNeeded=",Q316),"")&amp;CONCATENATE(", dlcId=",T316,),"")</f>
        <v>[364] = {wayshrines={-1,-1,-1,}, dlcId=0</v>
      </c>
      <c r="AO316" s="27" t="str">
        <f>IF(A316&lt;&gt;"",IF(R316&lt;&gt;"",CONCATENATE(", zoneIds={",R316),"")&amp;IF(X316&lt;&gt;"",CONCATENATE(",",X316),"")&amp;IF(AJ316&lt;&gt;"",CONCATENATE(",",AJ316),"")&amp;IF(R316&lt;&gt;"",CONCATENATE("}",""),"")&amp;IF(OR(L316="true",L316="false",L316&lt;&gt;""), CONCATENATE(", veteran=", L316), ""),"")</f>
        <v>, veteran=false</v>
      </c>
      <c r="AP316" s="27" t="str">
        <f>IF(A316&lt;&gt;"",IF(J316="Trial",", isTrial=true",IF(J316="Arena",", isArena=true", IF(J316="Monster",", isMonster=true",""))) &amp; IF(M316="true", CONCATENATE(", multiTrialSet=true"), ""),"")</f>
        <v/>
      </c>
      <c r="AQ316" s="27" t="str">
        <f>IF(C316&lt;&gt;"",CONCATENATE(" --",C316," / ",B316),"")</f>
        <v xml:space="preserve"> --Defensive Position / Defensive Position</v>
      </c>
      <c r="AR316" s="27" t="str">
        <f>IF(A316&lt;&gt;"",IF(VALUE(Q316)&gt;0,CONCATENATE("[",A316,"] = true,        --",C316, " / ", B316), ""),"")</f>
        <v/>
      </c>
    </row>
    <row r="317" spans="1:44" hidden="1" x14ac:dyDescent="0.25">
      <c r="A317" s="13">
        <v>365</v>
      </c>
      <c r="B317" t="s">
        <v>2264</v>
      </c>
      <c r="C317" t="s">
        <v>2266</v>
      </c>
      <c r="D317" t="s">
        <v>2265</v>
      </c>
      <c r="G317" s="3">
        <f>A317</f>
        <v>365</v>
      </c>
      <c r="J317" t="s">
        <v>2550</v>
      </c>
      <c r="L317" t="s">
        <v>101</v>
      </c>
      <c r="M317" t="s">
        <v>101</v>
      </c>
      <c r="N317">
        <v>-1</v>
      </c>
      <c r="O317">
        <v>-1</v>
      </c>
      <c r="P317">
        <v>-1</v>
      </c>
      <c r="Q317">
        <v>0</v>
      </c>
      <c r="R317" s="3">
        <f>IF(S317&lt;&gt;"",VLOOKUP(S317,'ESO zone constants'!$E$2:$L$5000,8,FALSE),"")</f>
        <v>1000</v>
      </c>
      <c r="S317" t="s">
        <v>743</v>
      </c>
      <c r="T317" s="24">
        <v>0</v>
      </c>
      <c r="U317" s="3" t="str">
        <f>VLOOKUP(T317,'LibSets constants'!$A$2:$B$16,2,FALSE)</f>
        <v>Included in base game</v>
      </c>
      <c r="V317" t="s">
        <v>4265</v>
      </c>
      <c r="X317" s="3" t="str">
        <f>IF(Y317&lt;&gt;"",VLOOKUP(Y317,'ESO zone constants'!$E$3:$L$5000,8,FALSE),"")</f>
        <v/>
      </c>
      <c r="AB317" s="3" t="str">
        <f>IF(AC317&lt;&gt;"",VLOOKUP(AC317,'ESO zone constants'!$E$3:$L$5000,8,FALSE),"")</f>
        <v/>
      </c>
      <c r="AF317" s="3" t="str">
        <f>IF(AG317&lt;&gt;"",VLOOKUP(AG317,'ESO zone constants'!$E$3:$L$5000,8,FALSE),"")</f>
        <v/>
      </c>
      <c r="AJ317" s="3" t="str">
        <f>IF(AK317&lt;&gt;"",VLOOKUP(AK317,'ESO zone constants'!$E$3:$L$1002,6,FALSE),"")</f>
        <v/>
      </c>
      <c r="AN317" s="27" t="str">
        <f>IF(A317&lt;&gt;"",CONCATENATE("[",A317,"] = {wayshrines={")&amp;IF(N317&lt;&gt;"",CONCATENATE(N317,","),"")&amp;IF(O317&lt;&gt;"",CONCATENATE(O317,","),"")&amp;IF(P317&lt;&gt;"",CONCATENATE(P317,","),"")&amp;CONCATENATE("}")&amp;IF(VALUE(Q317)&gt;0,CONCATENATE(", traitsNeeded=",Q317),"")&amp;CONCATENATE(", dlcId=",T317,),"")</f>
        <v>[365] = {wayshrines={-1,-1,-1,}, dlcId=0</v>
      </c>
      <c r="AO317" s="27" t="str">
        <f>IF(A317&lt;&gt;"",IF(R317&lt;&gt;"",CONCATENATE(", zoneIds={",R317),"")&amp;IF(X317&lt;&gt;"",CONCATENATE(",",X317),"")&amp;IF(AJ317&lt;&gt;"",CONCATENATE(",",AJ317),"")&amp;IF(R317&lt;&gt;"",CONCATENATE("}",""),"")&amp;IF(OR(L317="true",L317="false",L317&lt;&gt;""), CONCATENATE(", veteran=", L317), ""),"")</f>
        <v>, zoneIds={1000}, veteran=false</v>
      </c>
      <c r="AP317" s="27" t="str">
        <f>IF(A317&lt;&gt;"",IF(J317="Trial",", isTrial=true",IF(J317="Arena",", isArena=true", IF(J317="Monster",", isMonster=true",""))) &amp; IF(M317="true", CONCATENATE(", multiTrialSet=true"), ""),"")</f>
        <v>, isTrial=true</v>
      </c>
      <c r="AQ317" s="27" t="str">
        <f>IF(C317&lt;&gt;"",CONCATENATE(" --",C317," / ",B317),"")</f>
        <v xml:space="preserve"> --Chaotic Whirlwind / Chaotischer Wirbelwind</v>
      </c>
      <c r="AR317" s="27" t="str">
        <f>IF(A317&lt;&gt;"",IF(VALUE(Q317)&gt;0,CONCATENATE("[",A317,"] = true,        --",C317, " / ", B317), ""),"")</f>
        <v/>
      </c>
    </row>
    <row r="318" spans="1:44" hidden="1" x14ac:dyDescent="0.25">
      <c r="A318" s="13">
        <v>366</v>
      </c>
      <c r="B318" t="s">
        <v>2267</v>
      </c>
      <c r="C318" t="s">
        <v>2269</v>
      </c>
      <c r="D318" t="s">
        <v>2268</v>
      </c>
      <c r="G318" s="3">
        <f>A318</f>
        <v>366</v>
      </c>
      <c r="L318" t="s">
        <v>101</v>
      </c>
      <c r="M318" t="s">
        <v>101</v>
      </c>
      <c r="N318">
        <v>-1</v>
      </c>
      <c r="O318">
        <v>-1</v>
      </c>
      <c r="P318">
        <v>-1</v>
      </c>
      <c r="Q318">
        <v>0</v>
      </c>
      <c r="R318" s="3" t="str">
        <f>IF(S318&lt;&gt;"",VLOOKUP(S318,'ESO zone constants'!$E$2:$L$5000,8,FALSE),"")</f>
        <v/>
      </c>
      <c r="T318" s="24">
        <v>0</v>
      </c>
      <c r="U318" s="3" t="str">
        <f>VLOOKUP(T318,'LibSets constants'!$A$2:$B$16,2,FALSE)</f>
        <v>Included in base game</v>
      </c>
      <c r="X318" s="3" t="str">
        <f>IF(Y318&lt;&gt;"",VLOOKUP(Y318,'ESO zone constants'!$E$3:$L$5000,8,FALSE),"")</f>
        <v/>
      </c>
      <c r="AB318" s="3" t="str">
        <f>IF(AC318&lt;&gt;"",VLOOKUP(AC318,'ESO zone constants'!$E$3:$L$5000,8,FALSE),"")</f>
        <v/>
      </c>
      <c r="AF318" s="3" t="str">
        <f>IF(AG318&lt;&gt;"",VLOOKUP(AG318,'ESO zone constants'!$E$3:$L$5000,8,FALSE),"")</f>
        <v/>
      </c>
      <c r="AJ318" s="3" t="str">
        <f>IF(AK318&lt;&gt;"",VLOOKUP(AK318,'ESO zone constants'!$E$3:$L$5000,8,FALSE),"")</f>
        <v/>
      </c>
      <c r="AN318" s="27" t="str">
        <f>IF(A318&lt;&gt;"",CONCATENATE("[",A318,"] = {wayshrines={")&amp;IF(N318&lt;&gt;"",CONCATENATE(N318,","),"")&amp;IF(O318&lt;&gt;"",CONCATENATE(O318,","),"")&amp;IF(P318&lt;&gt;"",CONCATENATE(P318,","),"")&amp;CONCATENATE("}")&amp;IF(VALUE(Q318)&gt;0,CONCATENATE(", traitsNeeded=",Q318),"")&amp;CONCATENATE(", dlcId=",T318,),"")</f>
        <v>[366] = {wayshrines={-1,-1,-1,}, dlcId=0</v>
      </c>
      <c r="AO318" s="27" t="str">
        <f>IF(A318&lt;&gt;"",IF(R318&lt;&gt;"",CONCATENATE(", zoneIds={",R318),"")&amp;IF(X318&lt;&gt;"",CONCATENATE(",",X318),"")&amp;IF(AJ318&lt;&gt;"",CONCATENATE(",",AJ318),"")&amp;IF(R318&lt;&gt;"",CONCATENATE("}",""),"")&amp;IF(OR(L318="true",L318="false",L318&lt;&gt;""), CONCATENATE(", veteran=", L318), ""),"")</f>
        <v>, veteran=false</v>
      </c>
      <c r="AP318" s="27" t="str">
        <f>IF(A318&lt;&gt;"",IF(J318="Trial",", isTrial=true",IF(J318="Arena",", isArena=true", IF(J318="Monster",", isMonster=true",""))) &amp; IF(M318="true", CONCATENATE(", multiTrialSet=true"), ""),"")</f>
        <v/>
      </c>
      <c r="AQ318" s="27" t="str">
        <f>IF(C318&lt;&gt;"",CONCATENATE(" --",C318," / ",B318),"")</f>
        <v xml:space="preserve"> --Piercing Spray / Durchdringende Salve</v>
      </c>
      <c r="AR318" s="27" t="str">
        <f>IF(A318&lt;&gt;"",IF(VALUE(Q318)&gt;0,CONCATENATE("[",A318,"] = true,        --",C318, " / ", B318), ""),"")</f>
        <v/>
      </c>
    </row>
    <row r="319" spans="1:44" hidden="1" x14ac:dyDescent="0.25">
      <c r="A319" s="13">
        <v>367</v>
      </c>
      <c r="B319" t="s">
        <v>2270</v>
      </c>
      <c r="C319" t="s">
        <v>2272</v>
      </c>
      <c r="D319" t="s">
        <v>2271</v>
      </c>
      <c r="G319" s="3">
        <f>A319</f>
        <v>367</v>
      </c>
      <c r="J319" t="s">
        <v>2550</v>
      </c>
      <c r="L319" t="s">
        <v>101</v>
      </c>
      <c r="M319" t="s">
        <v>101</v>
      </c>
      <c r="N319">
        <v>-1</v>
      </c>
      <c r="O319">
        <v>-1</v>
      </c>
      <c r="P319">
        <v>-1</v>
      </c>
      <c r="Q319">
        <v>0</v>
      </c>
      <c r="R319" s="3">
        <f>IF(S319&lt;&gt;"",VLOOKUP(S319,'ESO zone constants'!$E$2:$L$5000,8,FALSE),"")</f>
        <v>1000</v>
      </c>
      <c r="S319" t="s">
        <v>743</v>
      </c>
      <c r="T319" s="24">
        <v>0</v>
      </c>
      <c r="U319" s="3" t="str">
        <f>VLOOKUP(T319,'LibSets constants'!$A$2:$B$16,2,FALSE)</f>
        <v>Included in base game</v>
      </c>
      <c r="V319" t="s">
        <v>4265</v>
      </c>
      <c r="X319" s="3" t="str">
        <f>IF(Y319&lt;&gt;"",VLOOKUP(Y319,'ESO zone constants'!$E$3:$L$5000,8,FALSE),"")</f>
        <v/>
      </c>
      <c r="AB319" s="3" t="str">
        <f>IF(AC319&lt;&gt;"",VLOOKUP(AC319,'ESO zone constants'!$E$3:$L$5000,8,FALSE),"")</f>
        <v/>
      </c>
      <c r="AF319" s="3" t="str">
        <f>IF(AG319&lt;&gt;"",VLOOKUP(AG319,'ESO zone constants'!$E$3:$L$5000,8,FALSE),"")</f>
        <v/>
      </c>
      <c r="AJ319" s="3" t="str">
        <f>IF(AK319&lt;&gt;"",VLOOKUP(AK319,'ESO zone constants'!$E$3:$L$1002,6,FALSE),"")</f>
        <v/>
      </c>
      <c r="AN319" s="27" t="str">
        <f>IF(A319&lt;&gt;"",CONCATENATE("[",A319,"] = {wayshrines={")&amp;IF(N319&lt;&gt;"",CONCATENATE(N319,","),"")&amp;IF(O319&lt;&gt;"",CONCATENATE(O319,","),"")&amp;IF(P319&lt;&gt;"",CONCATENATE(P319,","),"")&amp;CONCATENATE("}")&amp;IF(VALUE(Q319)&gt;0,CONCATENATE(", traitsNeeded=",Q319),"")&amp;CONCATENATE(", dlcId=",T319,),"")</f>
        <v>[367] = {wayshrines={-1,-1,-1,}, dlcId=0</v>
      </c>
      <c r="AO319" s="27" t="str">
        <f>IF(A319&lt;&gt;"",IF(R319&lt;&gt;"",CONCATENATE(", zoneIds={",R319),"")&amp;IF(X319&lt;&gt;"",CONCATENATE(",",X319),"")&amp;IF(AJ319&lt;&gt;"",CONCATENATE(",",AJ319),"")&amp;IF(R319&lt;&gt;"",CONCATENATE("}",""),"")&amp;IF(OR(L319="true",L319="false",L319&lt;&gt;""), CONCATENATE(", veteran=", L319), ""),"")</f>
        <v>, zoneIds={1000}, veteran=false</v>
      </c>
      <c r="AP319" s="27" t="str">
        <f>IF(A319&lt;&gt;"",IF(J319="Trial",", isTrial=true",IF(J319="Arena",", isArena=true", IF(J319="Monster",", isMonster=true",""))) &amp; IF(M319="true", CONCATENATE(", multiTrialSet=true"), ""),"")</f>
        <v>, isTrial=true</v>
      </c>
      <c r="AQ319" s="27" t="str">
        <f>IF(C319&lt;&gt;"",CONCATENATE(" --",C319," / ",B319),"")</f>
        <v xml:space="preserve"> --Concentrated Force / Konzentrierte Kraft</v>
      </c>
      <c r="AR319" s="27" t="str">
        <f>IF(A319&lt;&gt;"",IF(VALUE(Q319)&gt;0,CONCATENATE("[",A319,"] = true,        --",C319, " / ", B319), ""),"")</f>
        <v/>
      </c>
    </row>
    <row r="320" spans="1:44" hidden="1" x14ac:dyDescent="0.25">
      <c r="A320" s="13">
        <v>368</v>
      </c>
      <c r="B320" t="s">
        <v>2273</v>
      </c>
      <c r="C320" t="s">
        <v>2275</v>
      </c>
      <c r="D320" t="s">
        <v>2274</v>
      </c>
      <c r="G320" s="3">
        <f>A320</f>
        <v>368</v>
      </c>
      <c r="L320" t="s">
        <v>101</v>
      </c>
      <c r="M320" t="s">
        <v>101</v>
      </c>
      <c r="N320">
        <v>-1</v>
      </c>
      <c r="O320">
        <v>-1</v>
      </c>
      <c r="P320">
        <v>-1</v>
      </c>
      <c r="Q320">
        <v>0</v>
      </c>
      <c r="R320" s="3" t="str">
        <f>IF(S320&lt;&gt;"",VLOOKUP(S320,'ESO zone constants'!$E$2:$L$5000,8,FALSE),"")</f>
        <v/>
      </c>
      <c r="T320" s="24">
        <v>0</v>
      </c>
      <c r="U320" s="3" t="str">
        <f>VLOOKUP(T320,'LibSets constants'!$A$2:$B$16,2,FALSE)</f>
        <v>Included in base game</v>
      </c>
      <c r="X320" s="3" t="str">
        <f>IF(Y320&lt;&gt;"",VLOOKUP(Y320,'ESO zone constants'!$E$3:$L$5000,8,FALSE),"")</f>
        <v/>
      </c>
      <c r="AB320" s="3" t="str">
        <f>IF(AC320&lt;&gt;"",VLOOKUP(AC320,'ESO zone constants'!$E$3:$L$5000,8,FALSE),"")</f>
        <v/>
      </c>
      <c r="AF320" s="3" t="str">
        <f>IF(AG320&lt;&gt;"",VLOOKUP(AG320,'ESO zone constants'!$E$3:$L$5000,8,FALSE),"")</f>
        <v/>
      </c>
      <c r="AJ320" s="3" t="str">
        <f>IF(AK320&lt;&gt;"",VLOOKUP(AK320,'ESO zone constants'!$E$3:$L$5000,8,FALSE),"")</f>
        <v/>
      </c>
      <c r="AN320" s="27" t="str">
        <f>IF(A320&lt;&gt;"",CONCATENATE("[",A320,"] = {wayshrines={")&amp;IF(N320&lt;&gt;"",CONCATENATE(N320,","),"")&amp;IF(O320&lt;&gt;"",CONCATENATE(O320,","),"")&amp;IF(P320&lt;&gt;"",CONCATENATE(P320,","),"")&amp;CONCATENATE("}")&amp;IF(VALUE(Q320)&gt;0,CONCATENATE(", traitsNeeded=",Q320),"")&amp;CONCATENATE(", dlcId=",T320,),"")</f>
        <v>[368] = {wayshrines={-1,-1,-1,}, dlcId=0</v>
      </c>
      <c r="AO320" s="27" t="str">
        <f>IF(A320&lt;&gt;"",IF(R320&lt;&gt;"",CONCATENATE(", zoneIds={",R320),"")&amp;IF(X320&lt;&gt;"",CONCATENATE(",",X320),"")&amp;IF(AJ320&lt;&gt;"",CONCATENATE(",",AJ320),"")&amp;IF(R320&lt;&gt;"",CONCATENATE("}",""),"")&amp;IF(OR(L320="true",L320="false",L320&lt;&gt;""), CONCATENATE(", veteran=", L320), ""),"")</f>
        <v>, veteran=false</v>
      </c>
      <c r="AP320" s="27" t="str">
        <f>IF(A320&lt;&gt;"",IF(J320="Trial",", isTrial=true",IF(J320="Arena",", isArena=true", IF(J320="Monster",", isMonster=true",""))) &amp; IF(M320="true", CONCATENATE(", multiTrialSet=true"), ""),"")</f>
        <v/>
      </c>
      <c r="AQ320" s="27" t="str">
        <f>IF(C320&lt;&gt;"",CONCATENATE(" --",C320," / ",B320),"")</f>
        <v xml:space="preserve"> --Timeless Blessing / Zeitloser Segen</v>
      </c>
      <c r="AR320" s="27" t="str">
        <f>IF(A320&lt;&gt;"",IF(VALUE(Q320)&gt;0,CONCATENATE("[",A320,"] = true,        --",C320, " / ", B320), ""),"")</f>
        <v/>
      </c>
    </row>
    <row r="321" spans="1:44" hidden="1" x14ac:dyDescent="0.25">
      <c r="A321" s="13">
        <v>369</v>
      </c>
      <c r="B321" t="s">
        <v>2276</v>
      </c>
      <c r="C321" t="s">
        <v>2278</v>
      </c>
      <c r="D321" t="s">
        <v>2277</v>
      </c>
      <c r="G321" s="3">
        <f>A321</f>
        <v>369</v>
      </c>
      <c r="L321" t="s">
        <v>101</v>
      </c>
      <c r="M321" t="s">
        <v>101</v>
      </c>
      <c r="N321">
        <v>-1</v>
      </c>
      <c r="O321">
        <v>-1</v>
      </c>
      <c r="P321">
        <v>-1</v>
      </c>
      <c r="Q321">
        <v>0</v>
      </c>
      <c r="R321" s="3" t="str">
        <f>IF(S321&lt;&gt;"",VLOOKUP(S321,'ESO zone constants'!$E$2:$L$5000,8,FALSE),"")</f>
        <v/>
      </c>
      <c r="T321" s="24">
        <v>0</v>
      </c>
      <c r="U321" s="3" t="str">
        <f>VLOOKUP(T321,'LibSets constants'!$A$2:$B$16,2,FALSE)</f>
        <v>Included in base game</v>
      </c>
      <c r="X321" s="3" t="str">
        <f>IF(Y321&lt;&gt;"",VLOOKUP(Y321,'ESO zone constants'!$E$3:$L$5000,8,FALSE),"")</f>
        <v/>
      </c>
      <c r="AB321" s="3" t="str">
        <f>IF(AC321&lt;&gt;"",VLOOKUP(AC321,'ESO zone constants'!$E$3:$L$5000,8,FALSE),"")</f>
        <v/>
      </c>
      <c r="AF321" s="3" t="str">
        <f>IF(AG321&lt;&gt;"",VLOOKUP(AG321,'ESO zone constants'!$E$3:$L$5000,8,FALSE),"")</f>
        <v/>
      </c>
      <c r="AJ321" s="3" t="str">
        <f>IF(AK321&lt;&gt;"",VLOOKUP(AK321,'ESO zone constants'!$E$3:$L$5000,8,FALSE),"")</f>
        <v/>
      </c>
      <c r="AN321" s="27" t="str">
        <f>IF(A321&lt;&gt;"",CONCATENATE("[",A321,"] = {wayshrines={")&amp;IF(N321&lt;&gt;"",CONCATENATE(N321,","),"")&amp;IF(O321&lt;&gt;"",CONCATENATE(O321,","),"")&amp;IF(P321&lt;&gt;"",CONCATENATE(P321,","),"")&amp;CONCATENATE("}")&amp;IF(VALUE(Q321)&gt;0,CONCATENATE(", traitsNeeded=",Q321),"")&amp;CONCATENATE(", dlcId=",T321,),"")</f>
        <v>[369] = {wayshrines={-1,-1,-1,}, dlcId=0</v>
      </c>
      <c r="AO321" s="27" t="str">
        <f>IF(A321&lt;&gt;"",IF(R321&lt;&gt;"",CONCATENATE(", zoneIds={",R321),"")&amp;IF(X321&lt;&gt;"",CONCATENATE(",",X321),"")&amp;IF(AJ321&lt;&gt;"",CONCATENATE(",",AJ321),"")&amp;IF(R321&lt;&gt;"",CONCATENATE("}",""),"")&amp;IF(OR(L321="true",L321="false",L321&lt;&gt;""), CONCATENATE(", veteran=", L321), ""),"")</f>
        <v>, veteran=false</v>
      </c>
      <c r="AP321" s="27" t="str">
        <f>IF(A321&lt;&gt;"",IF(J321="Trial",", isTrial=true",IF(J321="Arena",", isArena=true", IF(J321="Monster",", isMonster=true",""))) &amp; IF(M321="true", CONCATENATE(", multiTrialSet=true"), ""),"")</f>
        <v/>
      </c>
      <c r="AQ321" s="27" t="str">
        <f>IF(C321&lt;&gt;"",CONCATENATE(" --",C321," / ",B321),"")</f>
        <v xml:space="preserve"> --Merciless Charge / Gnadenloser Ansturm</v>
      </c>
      <c r="AR321" s="27" t="str">
        <f>IF(A321&lt;&gt;"",IF(VALUE(Q321)&gt;0,CONCATENATE("[",A321,"] = true,        --",C321, " / ", B321), ""),"")</f>
        <v/>
      </c>
    </row>
    <row r="322" spans="1:44" hidden="1" x14ac:dyDescent="0.25">
      <c r="A322" s="13">
        <v>370</v>
      </c>
      <c r="B322" t="s">
        <v>2279</v>
      </c>
      <c r="C322" t="s">
        <v>2281</v>
      </c>
      <c r="D322" t="s">
        <v>2280</v>
      </c>
      <c r="G322" s="3">
        <f>A322</f>
        <v>370</v>
      </c>
      <c r="L322" t="s">
        <v>101</v>
      </c>
      <c r="M322" t="s">
        <v>101</v>
      </c>
      <c r="N322">
        <v>-1</v>
      </c>
      <c r="O322">
        <v>-1</v>
      </c>
      <c r="P322">
        <v>-1</v>
      </c>
      <c r="Q322">
        <v>0</v>
      </c>
      <c r="R322" s="3" t="str">
        <f>IF(S322&lt;&gt;"",VLOOKUP(S322,'ESO zone constants'!$E$2:$L$5000,8,FALSE),"")</f>
        <v/>
      </c>
      <c r="T322" s="24">
        <v>0</v>
      </c>
      <c r="U322" s="3" t="str">
        <f>VLOOKUP(T322,'LibSets constants'!$A$2:$B$16,2,FALSE)</f>
        <v>Included in base game</v>
      </c>
      <c r="X322" s="3" t="str">
        <f>IF(Y322&lt;&gt;"",VLOOKUP(Y322,'ESO zone constants'!$E$3:$L$5000,8,FALSE),"")</f>
        <v/>
      </c>
      <c r="AB322" s="3" t="str">
        <f>IF(AC322&lt;&gt;"",VLOOKUP(AC322,'ESO zone constants'!$E$3:$L$5000,8,FALSE),"")</f>
        <v/>
      </c>
      <c r="AF322" s="3" t="str">
        <f>IF(AG322&lt;&gt;"",VLOOKUP(AG322,'ESO zone constants'!$E$3:$L$5000,8,FALSE),"")</f>
        <v/>
      </c>
      <c r="AJ322" s="3" t="str">
        <f>IF(AK322&lt;&gt;"",VLOOKUP(AK322,'ESO zone constants'!$E$3:$L$5000,8,FALSE),"")</f>
        <v/>
      </c>
      <c r="AN322" s="27" t="str">
        <f>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dlcId=",T322,),"")</f>
        <v>[370] = {wayshrines={-1,-1,-1,}, dlcId=0</v>
      </c>
      <c r="AO322" s="27" t="str">
        <f>IF(A322&lt;&gt;"",IF(R322&lt;&gt;"",CONCATENATE(", zoneIds={",R322),"")&amp;IF(X322&lt;&gt;"",CONCATENATE(",",X322),"")&amp;IF(AJ322&lt;&gt;"",CONCATENATE(",",AJ322),"")&amp;IF(R322&lt;&gt;"",CONCATENATE("}",""),"")&amp;IF(OR(L322="true",L322="false",L322&lt;&gt;""), CONCATENATE(", veteran=", L322), ""),"")</f>
        <v>, veteran=false</v>
      </c>
      <c r="AP322" s="27" t="str">
        <f>IF(A322&lt;&gt;"",IF(J322="Trial",", isTrial=true",IF(J322="Arena",", isArena=true", IF(J322="Monster",", isMonster=true",""))) &amp; IF(M322="true", CONCATENATE(", multiTrialSet=true"), ""),"")</f>
        <v/>
      </c>
      <c r="AQ322" s="27" t="str">
        <f>IF(C322&lt;&gt;"",CONCATENATE(" --",C322," / ",B322),"")</f>
        <v xml:space="preserve"> --Rampaging Slash / Tobender Schnitt</v>
      </c>
      <c r="AR322" s="27" t="str">
        <f>IF(A322&lt;&gt;"",IF(VALUE(Q322)&gt;0,CONCATENATE("[",A322,"] = true,        --",C322, " / ", B322), ""),"")</f>
        <v/>
      </c>
    </row>
    <row r="323" spans="1:44" hidden="1" x14ac:dyDescent="0.25">
      <c r="A323" s="13">
        <v>371</v>
      </c>
      <c r="B323" t="s">
        <v>2282</v>
      </c>
      <c r="C323" t="s">
        <v>2284</v>
      </c>
      <c r="D323" t="s">
        <v>2283</v>
      </c>
      <c r="G323" s="3">
        <f>A323</f>
        <v>371</v>
      </c>
      <c r="L323" t="s">
        <v>101</v>
      </c>
      <c r="M323" t="s">
        <v>101</v>
      </c>
      <c r="N323">
        <v>-1</v>
      </c>
      <c r="O323">
        <v>-1</v>
      </c>
      <c r="P323">
        <v>-1</v>
      </c>
      <c r="Q323">
        <v>0</v>
      </c>
      <c r="R323" s="3" t="str">
        <f>IF(S323&lt;&gt;"",VLOOKUP(S323,'ESO zone constants'!$E$2:$L$5000,8,FALSE),"")</f>
        <v/>
      </c>
      <c r="T323" s="24">
        <v>0</v>
      </c>
      <c r="U323" s="3" t="str">
        <f>VLOOKUP(T323,'LibSets constants'!$A$2:$B$16,2,FALSE)</f>
        <v>Included in base game</v>
      </c>
      <c r="X323" s="3" t="str">
        <f>IF(Y323&lt;&gt;"",VLOOKUP(Y323,'ESO zone constants'!$E$3:$L$5000,8,FALSE),"")</f>
        <v/>
      </c>
      <c r="AB323" s="3" t="str">
        <f>IF(AC323&lt;&gt;"",VLOOKUP(AC323,'ESO zone constants'!$E$3:$L$5000,8,FALSE),"")</f>
        <v/>
      </c>
      <c r="AF323" s="3" t="str">
        <f>IF(AG323&lt;&gt;"",VLOOKUP(AG323,'ESO zone constants'!$E$3:$L$5000,8,FALSE),"")</f>
        <v/>
      </c>
      <c r="AJ323" s="3" t="str">
        <f>IF(AK323&lt;&gt;"",VLOOKUP(AK323,'ESO zone constants'!$E$3:$L$5000,8,FALSE),"")</f>
        <v/>
      </c>
      <c r="AN323" s="27" t="str">
        <f>IF(A323&lt;&gt;"",CONCATENATE("[",A323,"] = {wayshrines={")&amp;IF(N323&lt;&gt;"",CONCATENATE(N323,","),"")&amp;IF(O323&lt;&gt;"",CONCATENATE(O323,","),"")&amp;IF(P323&lt;&gt;"",CONCATENATE(P323,","),"")&amp;CONCATENATE("}")&amp;IF(VALUE(Q323)&gt;0,CONCATENATE(", traitsNeeded=",Q323),"")&amp;CONCATENATE(", dlcId=",T323,),"")</f>
        <v>[371] = {wayshrines={-1,-1,-1,}, dlcId=0</v>
      </c>
      <c r="AO323" s="27" t="str">
        <f>IF(A323&lt;&gt;"",IF(R323&lt;&gt;"",CONCATENATE(", zoneIds={",R323),"")&amp;IF(X323&lt;&gt;"",CONCATENATE(",",X323),"")&amp;IF(AJ323&lt;&gt;"",CONCATENATE(",",AJ323),"")&amp;IF(R323&lt;&gt;"",CONCATENATE("}",""),"")&amp;IF(OR(L323="true",L323="false",L323&lt;&gt;""), CONCATENATE(", veteran=", L323), ""),"")</f>
        <v>, veteran=false</v>
      </c>
      <c r="AP323" s="27" t="str">
        <f>IF(A323&lt;&gt;"",IF(J323="Trial",", isTrial=true",IF(J323="Arena",", isArena=true", IF(J323="Monster",", isMonster=true",""))) &amp; IF(M323="true", CONCATENATE(", multiTrialSet=true"), ""),"")</f>
        <v/>
      </c>
      <c r="AQ323" s="27" t="str">
        <f>IF(C323&lt;&gt;"",CONCATENATE(" --",C323," / ",B323),"")</f>
        <v xml:space="preserve"> --Cruel Flurry / Grausamer Schlaghagel</v>
      </c>
      <c r="AR323" s="27" t="str">
        <f>IF(A323&lt;&gt;"",IF(VALUE(Q323)&gt;0,CONCATENATE("[",A323,"] = true,        --",C323, " / ", B323), ""),"")</f>
        <v/>
      </c>
    </row>
    <row r="324" spans="1:44" hidden="1" x14ac:dyDescent="0.25">
      <c r="A324" s="13">
        <v>372</v>
      </c>
      <c r="B324" t="s">
        <v>2285</v>
      </c>
      <c r="C324" t="s">
        <v>2287</v>
      </c>
      <c r="D324" t="s">
        <v>2286</v>
      </c>
      <c r="G324" s="3">
        <f>A324</f>
        <v>372</v>
      </c>
      <c r="L324" t="s">
        <v>101</v>
      </c>
      <c r="M324" t="s">
        <v>101</v>
      </c>
      <c r="N324">
        <v>-1</v>
      </c>
      <c r="O324">
        <v>-1</v>
      </c>
      <c r="P324">
        <v>-1</v>
      </c>
      <c r="Q324">
        <v>0</v>
      </c>
      <c r="R324" s="3" t="str">
        <f>IF(S324&lt;&gt;"",VLOOKUP(S324,'ESO zone constants'!$E$2:$L$5000,8,FALSE),"")</f>
        <v/>
      </c>
      <c r="T324" s="24">
        <v>0</v>
      </c>
      <c r="U324" s="3" t="str">
        <f>VLOOKUP(T324,'LibSets constants'!$A$2:$B$16,2,FALSE)</f>
        <v>Included in base game</v>
      </c>
      <c r="X324" s="3" t="str">
        <f>IF(Y324&lt;&gt;"",VLOOKUP(Y324,'ESO zone constants'!$E$3:$L$5000,8,FALSE),"")</f>
        <v/>
      </c>
      <c r="AB324" s="3" t="str">
        <f>IF(AC324&lt;&gt;"",VLOOKUP(AC324,'ESO zone constants'!$E$3:$L$5000,8,FALSE),"")</f>
        <v/>
      </c>
      <c r="AF324" s="3" t="str">
        <f>IF(AG324&lt;&gt;"",VLOOKUP(AG324,'ESO zone constants'!$E$3:$L$5000,8,FALSE),"")</f>
        <v/>
      </c>
      <c r="AJ324" s="3" t="str">
        <f>IF(AK324&lt;&gt;"",VLOOKUP(AK324,'ESO zone constants'!$E$3:$L$5000,8,FALSE),"")</f>
        <v/>
      </c>
      <c r="AN324" s="27" t="str">
        <f>IF(A324&lt;&gt;"",CONCATENATE("[",A324,"] = {wayshrines={")&amp;IF(N324&lt;&gt;"",CONCATENATE(N324,","),"")&amp;IF(O324&lt;&gt;"",CONCATENATE(O324,","),"")&amp;IF(P324&lt;&gt;"",CONCATENATE(P324,","),"")&amp;CONCATENATE("}")&amp;IF(VALUE(Q324)&gt;0,CONCATENATE(", traitsNeeded=",Q324),"")&amp;CONCATENATE(", dlcId=",T324,),"")</f>
        <v>[372] = {wayshrines={-1,-1,-1,}, dlcId=0</v>
      </c>
      <c r="AO324" s="27" t="str">
        <f>IF(A324&lt;&gt;"",IF(R324&lt;&gt;"",CONCATENATE(", zoneIds={",R324),"")&amp;IF(X324&lt;&gt;"",CONCATENATE(",",X324),"")&amp;IF(AJ324&lt;&gt;"",CONCATENATE(",",AJ324),"")&amp;IF(R324&lt;&gt;"",CONCATENATE("}",""),"")&amp;IF(OR(L324="true",L324="false",L324&lt;&gt;""), CONCATENATE(", veteran=", L324), ""),"")</f>
        <v>, veteran=false</v>
      </c>
      <c r="AP324" s="27" t="str">
        <f>IF(A324&lt;&gt;"",IF(J324="Trial",", isTrial=true",IF(J324="Arena",", isArena=true", IF(J324="Monster",", isMonster=true",""))) &amp; IF(M324="true", CONCATENATE(", multiTrialSet=true"), ""),"")</f>
        <v/>
      </c>
      <c r="AQ324" s="27" t="str">
        <f>IF(C324&lt;&gt;"",CONCATENATE(" --",C324," / ",B324),"")</f>
        <v xml:space="preserve"> --Thunderous Volley / Donnernde Salve</v>
      </c>
      <c r="AR324" s="27" t="str">
        <f>IF(A324&lt;&gt;"",IF(VALUE(Q324)&gt;0,CONCATENATE("[",A324,"] = true,        --",C324, " / ", B324), ""),"")</f>
        <v/>
      </c>
    </row>
    <row r="325" spans="1:44" hidden="1" x14ac:dyDescent="0.25">
      <c r="A325" s="13">
        <v>373</v>
      </c>
      <c r="B325" t="s">
        <v>2288</v>
      </c>
      <c r="C325" t="s">
        <v>2290</v>
      </c>
      <c r="D325" t="s">
        <v>2289</v>
      </c>
      <c r="G325" s="3">
        <f>A325</f>
        <v>373</v>
      </c>
      <c r="L325" t="s">
        <v>101</v>
      </c>
      <c r="M325" t="s">
        <v>101</v>
      </c>
      <c r="N325">
        <v>-1</v>
      </c>
      <c r="O325">
        <v>-1</v>
      </c>
      <c r="P325">
        <v>-1</v>
      </c>
      <c r="Q325">
        <v>0</v>
      </c>
      <c r="R325" s="3" t="str">
        <f>IF(S325&lt;&gt;"",VLOOKUP(S325,'ESO zone constants'!$E$2:$L$5000,8,FALSE),"")</f>
        <v/>
      </c>
      <c r="T325" s="24">
        <v>0</v>
      </c>
      <c r="U325" s="3" t="str">
        <f>VLOOKUP(T325,'LibSets constants'!$A$2:$B$16,2,FALSE)</f>
        <v>Included in base game</v>
      </c>
      <c r="X325" s="3" t="str">
        <f>IF(Y325&lt;&gt;"",VLOOKUP(Y325,'ESO zone constants'!$E$3:$L$5000,8,FALSE),"")</f>
        <v/>
      </c>
      <c r="AB325" s="3" t="str">
        <f>IF(AC325&lt;&gt;"",VLOOKUP(AC325,'ESO zone constants'!$E$3:$L$5000,8,FALSE),"")</f>
        <v/>
      </c>
      <c r="AF325" s="3" t="str">
        <f>IF(AG325&lt;&gt;"",VLOOKUP(AG325,'ESO zone constants'!$E$3:$L$5000,8,FALSE),"")</f>
        <v/>
      </c>
      <c r="AJ325" s="3" t="str">
        <f>IF(AK325&lt;&gt;"",VLOOKUP(AK325,'ESO zone constants'!$E$3:$L$5000,8,FALSE),"")</f>
        <v/>
      </c>
      <c r="AN325" s="27" t="str">
        <f>IF(A325&lt;&gt;"",CONCATENATE("[",A325,"] = {wayshrines={")&amp;IF(N325&lt;&gt;"",CONCATENATE(N325,","),"")&amp;IF(O325&lt;&gt;"",CONCATENATE(O325,","),"")&amp;IF(P325&lt;&gt;"",CONCATENATE(P325,","),"")&amp;CONCATENATE("}")&amp;IF(VALUE(Q325)&gt;0,CONCATENATE(", traitsNeeded=",Q325),"")&amp;CONCATENATE(", dlcId=",T325,),"")</f>
        <v>[373] = {wayshrines={-1,-1,-1,}, dlcId=0</v>
      </c>
      <c r="AO325" s="27" t="str">
        <f>IF(A325&lt;&gt;"",IF(R325&lt;&gt;"",CONCATENATE(", zoneIds={",R325),"")&amp;IF(X325&lt;&gt;"",CONCATENATE(",",X325),"")&amp;IF(AJ325&lt;&gt;"",CONCATENATE(",",AJ325),"")&amp;IF(R325&lt;&gt;"",CONCATENATE("}",""),"")&amp;IF(OR(L325="true",L325="false",L325&lt;&gt;""), CONCATENATE(", veteran=", L325), ""),"")</f>
        <v>, veteran=false</v>
      </c>
      <c r="AP325" s="27" t="str">
        <f>IF(A325&lt;&gt;"",IF(J325="Trial",", isTrial=true",IF(J325="Arena",", isArena=true", IF(J325="Monster",", isMonster=true",""))) &amp; IF(M325="true", CONCATENATE(", multiTrialSet=true"), ""),"")</f>
        <v/>
      </c>
      <c r="AQ325" s="27" t="str">
        <f>IF(C325&lt;&gt;"",CONCATENATE(" --",C325," / ",B325),"")</f>
        <v xml:space="preserve"> --Crushing Wall / Zermalmende Mauer</v>
      </c>
      <c r="AR325" s="27" t="str">
        <f>IF(A325&lt;&gt;"",IF(VALUE(Q325)&gt;0,CONCATENATE("[",A325,"] = true,        --",C325, " / ", B325), ""),"")</f>
        <v/>
      </c>
    </row>
    <row r="326" spans="1:44" hidden="1" x14ac:dyDescent="0.25">
      <c r="A326" s="13">
        <v>374</v>
      </c>
      <c r="B326" t="s">
        <v>2291</v>
      </c>
      <c r="C326" t="s">
        <v>2293</v>
      </c>
      <c r="D326" t="s">
        <v>2292</v>
      </c>
      <c r="G326" s="3">
        <f>A326</f>
        <v>374</v>
      </c>
      <c r="L326" t="s">
        <v>101</v>
      </c>
      <c r="M326" t="s">
        <v>101</v>
      </c>
      <c r="N326">
        <v>-1</v>
      </c>
      <c r="O326">
        <v>-1</v>
      </c>
      <c r="P326">
        <v>-1</v>
      </c>
      <c r="Q326">
        <v>0</v>
      </c>
      <c r="R326" s="3" t="str">
        <f>IF(S326&lt;&gt;"",VLOOKUP(S326,'ESO zone constants'!$E$2:$L$5000,8,FALSE),"")</f>
        <v/>
      </c>
      <c r="T326" s="24">
        <v>0</v>
      </c>
      <c r="U326" s="3" t="str">
        <f>VLOOKUP(T326,'LibSets constants'!$A$2:$B$16,2,FALSE)</f>
        <v>Included in base game</v>
      </c>
      <c r="X326" s="3" t="str">
        <f>IF(Y326&lt;&gt;"",VLOOKUP(Y326,'ESO zone constants'!$E$3:$L$5000,8,FALSE),"")</f>
        <v/>
      </c>
      <c r="AB326" s="3" t="str">
        <f>IF(AC326&lt;&gt;"",VLOOKUP(AC326,'ESO zone constants'!$E$3:$L$5000,8,FALSE),"")</f>
        <v/>
      </c>
      <c r="AF326" s="3" t="str">
        <f>IF(AG326&lt;&gt;"",VLOOKUP(AG326,'ESO zone constants'!$E$3:$L$5000,8,FALSE),"")</f>
        <v/>
      </c>
      <c r="AJ326" s="3" t="str">
        <f>IF(AK326&lt;&gt;"",VLOOKUP(AK326,'ESO zone constants'!$E$3:$L$5000,8,FALSE),"")</f>
        <v/>
      </c>
      <c r="AN326" s="27" t="str">
        <f>IF(A326&lt;&gt;"",CONCATENATE("[",A326,"] = {wayshrines={")&amp;IF(N326&lt;&gt;"",CONCATENATE(N326,","),"")&amp;IF(O326&lt;&gt;"",CONCATENATE(O326,","),"")&amp;IF(P326&lt;&gt;"",CONCATENATE(P326,","),"")&amp;CONCATENATE("}")&amp;IF(VALUE(Q326)&gt;0,CONCATENATE(", traitsNeeded=",Q326),"")&amp;CONCATENATE(", dlcId=",T326,),"")</f>
        <v>[374] = {wayshrines={-1,-1,-1,}, dlcId=0</v>
      </c>
      <c r="AO326" s="27" t="str">
        <f>IF(A326&lt;&gt;"",IF(R326&lt;&gt;"",CONCATENATE(", zoneIds={",R326),"")&amp;IF(X326&lt;&gt;"",CONCATENATE(",",X326),"")&amp;IF(AJ326&lt;&gt;"",CONCATENATE(",",AJ326),"")&amp;IF(R326&lt;&gt;"",CONCATENATE("}",""),"")&amp;IF(OR(L326="true",L326="false",L326&lt;&gt;""), CONCATENATE(", veteran=", L326), ""),"")</f>
        <v>, veteran=false</v>
      </c>
      <c r="AP326" s="27" t="str">
        <f>IF(A326&lt;&gt;"",IF(J326="Trial",", isTrial=true",IF(J326="Arena",", isArena=true", IF(J326="Monster",", isMonster=true",""))) &amp; IF(M326="true", CONCATENATE(", multiTrialSet=true"), ""),"")</f>
        <v/>
      </c>
      <c r="AQ326" s="27" t="str">
        <f>IF(C326&lt;&gt;"",CONCATENATE(" --",C326," / ",B326),"")</f>
        <v xml:space="preserve"> --Precise Regeneration / Präzise Regeneration</v>
      </c>
      <c r="AR326" s="27" t="str">
        <f>IF(A326&lt;&gt;"",IF(VALUE(Q326)&gt;0,CONCATENATE("[",A326,"] = true,        --",C326, " / ", B326), ""),"")</f>
        <v/>
      </c>
    </row>
    <row r="327" spans="1:44" hidden="1" x14ac:dyDescent="0.25">
      <c r="A327" s="13">
        <v>380</v>
      </c>
      <c r="B327" t="s">
        <v>2294</v>
      </c>
      <c r="C327" t="s">
        <v>2296</v>
      </c>
      <c r="D327" t="s">
        <v>2295</v>
      </c>
      <c r="G327" s="3">
        <f>A327</f>
        <v>380</v>
      </c>
      <c r="L327" t="s">
        <v>101</v>
      </c>
      <c r="M327" t="s">
        <v>101</v>
      </c>
      <c r="N327">
        <v>-1</v>
      </c>
      <c r="O327">
        <v>-1</v>
      </c>
      <c r="P327">
        <v>-1</v>
      </c>
      <c r="Q327">
        <v>0</v>
      </c>
      <c r="R327" s="3" t="str">
        <f>IF(S327&lt;&gt;"",VLOOKUP(S327,'ESO zone constants'!$E$2:$L$5000,8,FALSE),"")</f>
        <v/>
      </c>
      <c r="T327" s="24">
        <v>0</v>
      </c>
      <c r="U327" s="3" t="str">
        <f>VLOOKUP(T327,'LibSets constants'!$A$2:$B$16,2,FALSE)</f>
        <v>Included in base game</v>
      </c>
      <c r="X327" s="3" t="str">
        <f>IF(Y327&lt;&gt;"",VLOOKUP(Y327,'ESO zone constants'!$E$3:$L$5000,8,FALSE),"")</f>
        <v/>
      </c>
      <c r="AB327" s="3" t="str">
        <f>IF(AC327&lt;&gt;"",VLOOKUP(AC327,'ESO zone constants'!$E$3:$L$5000,8,FALSE),"")</f>
        <v/>
      </c>
      <c r="AF327" s="3" t="str">
        <f>IF(AG327&lt;&gt;"",VLOOKUP(AG327,'ESO zone constants'!$E$3:$L$5000,8,FALSE),"")</f>
        <v/>
      </c>
      <c r="AJ327" s="3" t="str">
        <f>IF(AK327&lt;&gt;"",VLOOKUP(AK327,'ESO zone constants'!$E$3:$L$5000,8,FALSE),"")</f>
        <v/>
      </c>
      <c r="AN327" s="27" t="str">
        <f>IF(A327&lt;&gt;"",CONCATENATE("[",A327,"] = {wayshrines={")&amp;IF(N327&lt;&gt;"",CONCATENATE(N327,","),"")&amp;IF(O327&lt;&gt;"",CONCATENATE(O327,","),"")&amp;IF(P327&lt;&gt;"",CONCATENATE(P327,","),"")&amp;CONCATENATE("}")&amp;IF(VALUE(Q327)&gt;0,CONCATENATE(", traitsNeeded=",Q327),"")&amp;CONCATENATE(", dlcId=",T327,),"")</f>
        <v>[380] = {wayshrines={-1,-1,-1,}, dlcId=0</v>
      </c>
      <c r="AO327" s="27" t="str">
        <f>IF(A327&lt;&gt;"",IF(R327&lt;&gt;"",CONCATENATE(", zoneIds={",R327),"")&amp;IF(X327&lt;&gt;"",CONCATENATE(",",X327),"")&amp;IF(AJ327&lt;&gt;"",CONCATENATE(",",AJ327),"")&amp;IF(R327&lt;&gt;"",CONCATENATE("}",""),"")&amp;IF(OR(L327="true",L327="false",L327&lt;&gt;""), CONCATENATE(", veteran=", L327), ""),"")</f>
        <v>, veteran=false</v>
      </c>
      <c r="AP327" s="27" t="str">
        <f>IF(A327&lt;&gt;"",IF(J327="Trial",", isTrial=true",IF(J327="Arena",", isArena=true", IF(J327="Monster",", isMonster=true",""))) &amp; IF(M327="true", CONCATENATE(", multiTrialSet=true"), ""),"")</f>
        <v/>
      </c>
      <c r="AQ327" s="27" t="str">
        <f>IF(C327&lt;&gt;"",CONCATENATE(" --",C327," / ",B327),"")</f>
        <v xml:space="preserve"> --Prophet's / Prophet</v>
      </c>
      <c r="AR327" s="27" t="str">
        <f>IF(A327&lt;&gt;"",IF(VALUE(Q327)&gt;0,CONCATENATE("[",A327,"] = true,        --",C327, " / ", B327), ""),"")</f>
        <v/>
      </c>
    </row>
    <row r="328" spans="1:44" hidden="1" x14ac:dyDescent="0.25">
      <c r="A328" s="13">
        <v>381</v>
      </c>
      <c r="B328" t="s">
        <v>2297</v>
      </c>
      <c r="C328" t="s">
        <v>2299</v>
      </c>
      <c r="D328" t="s">
        <v>2298</v>
      </c>
      <c r="G328" s="3">
        <f>A328</f>
        <v>381</v>
      </c>
      <c r="I328" t="s">
        <v>4264</v>
      </c>
      <c r="J328" t="s">
        <v>4284</v>
      </c>
      <c r="L328" t="s">
        <v>101</v>
      </c>
      <c r="M328" t="s">
        <v>101</v>
      </c>
      <c r="N328">
        <v>-1</v>
      </c>
      <c r="O328">
        <v>-1</v>
      </c>
      <c r="P328">
        <v>-1</v>
      </c>
      <c r="Q328">
        <v>0</v>
      </c>
      <c r="R328" s="3" t="e">
        <f>IF(S328&lt;&gt;"",VLOOKUP(S328,'ESO zone constants'!$E$2:$L$5000,8,FALSE),"")</f>
        <v>#N/A</v>
      </c>
      <c r="S328" t="s">
        <v>4264</v>
      </c>
      <c r="T328" s="24">
        <v>0</v>
      </c>
      <c r="U328" s="3" t="str">
        <f>VLOOKUP(T328,'LibSets constants'!$A$2:$B$16,2,FALSE)</f>
        <v>Included in base game</v>
      </c>
      <c r="X328" s="3" t="str">
        <f>IF(Y328&lt;&gt;"",VLOOKUP(Y328,'ESO zone constants'!$E$3:$L$5000,8,FALSE),"")</f>
        <v/>
      </c>
      <c r="AB328" s="3" t="str">
        <f>IF(AC328&lt;&gt;"",VLOOKUP(AC328,'ESO zone constants'!$E$3:$L$5000,8,FALSE),"")</f>
        <v/>
      </c>
      <c r="AF328" s="3" t="str">
        <f>IF(AG328&lt;&gt;"",VLOOKUP(AG328,'ESO zone constants'!$E$3:$L$5000,8,FALSE),"")</f>
        <v/>
      </c>
      <c r="AJ328" s="3" t="str">
        <f>IF(AK328&lt;&gt;"",VLOOKUP(AK328,'ESO zone constants'!$E$3:$L$5000,8,FALSE),"")</f>
        <v/>
      </c>
      <c r="AN328" s="27" t="str">
        <f>IF(A328&lt;&gt;"",CONCATENATE("[",A328,"] = {wayshrines={")&amp;IF(N328&lt;&gt;"",CONCATENATE(N328,","),"")&amp;IF(O328&lt;&gt;"",CONCATENATE(O328,","),"")&amp;IF(P328&lt;&gt;"",CONCATENATE(P328,","),"")&amp;CONCATENATE("}")&amp;IF(VALUE(Q328)&gt;0,CONCATENATE(", traitsNeeded=",Q328),"")&amp;CONCATENATE(", dlcId=",T328,),"")</f>
        <v>[381] = {wayshrines={-1,-1,-1,}, dlcId=0</v>
      </c>
      <c r="AO328" s="27" t="e">
        <f>IF(A328&lt;&gt;"",IF(R328&lt;&gt;"",CONCATENATE(", zoneIds={",R328),"")&amp;IF(X328&lt;&gt;"",CONCATENATE(",",X328),"")&amp;IF(AJ328&lt;&gt;"",CONCATENATE(",",AJ328),"")&amp;IF(R328&lt;&gt;"",CONCATENATE("}",""),"")&amp;IF(OR(L328="true",L328="false",L328&lt;&gt;""), CONCATENATE(", veteran=", L328), ""),"")</f>
        <v>#N/A</v>
      </c>
      <c r="AP328" s="27" t="str">
        <f>IF(A328&lt;&gt;"",IF(J328="Trial",", isTrial=true",IF(J328="Arena",", isArena=true", IF(J328="Monster",", isMonster=true",""))) &amp; IF(M328="true", CONCATENATE(", multiTrialSet=true"), ""),"")</f>
        <v/>
      </c>
      <c r="AQ328" s="27" t="str">
        <f>IF(C328&lt;&gt;"",CONCATENATE(" --",C328," / ",B328),"")</f>
        <v xml:space="preserve"> --Broken Soul / Zerbrochene Seele</v>
      </c>
      <c r="AR328" s="27" t="str">
        <f>IF(A328&lt;&gt;"",IF(VALUE(Q328)&gt;0,CONCATENATE("[",A328,"] = true,        --",C328, " / ", B328), ""),"")</f>
        <v/>
      </c>
    </row>
    <row r="329" spans="1:44" hidden="1" x14ac:dyDescent="0.25">
      <c r="A329" s="13">
        <v>382</v>
      </c>
      <c r="B329" t="s">
        <v>2300</v>
      </c>
      <c r="C329" t="s">
        <v>2302</v>
      </c>
      <c r="D329" t="s">
        <v>2301</v>
      </c>
      <c r="G329" s="3">
        <f>A329</f>
        <v>382</v>
      </c>
      <c r="J329" t="s">
        <v>2536</v>
      </c>
      <c r="L329" t="s">
        <v>101</v>
      </c>
      <c r="M329" t="s">
        <v>101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constants'!$E$2:$L$5000,8,FALSE),"")</f>
        <v>1011</v>
      </c>
      <c r="S329" t="s">
        <v>79</v>
      </c>
      <c r="T329" s="24">
        <v>0</v>
      </c>
      <c r="U329" s="3" t="str">
        <f>VLOOKUP(T329,'LibSets constants'!$A$2:$B$16,2,FALSE)</f>
        <v>Included in base game</v>
      </c>
      <c r="X329" s="3" t="str">
        <f>IF(Y329&lt;&gt;"",VLOOKUP(Y329,'ESO zone constants'!$E$3:$L$5000,8,FALSE),"")</f>
        <v/>
      </c>
      <c r="AB329" s="3" t="str">
        <f>IF(AC329&lt;&gt;"",VLOOKUP(AC329,'ESO zone constants'!$E$3:$L$5000,8,FALSE),"")</f>
        <v/>
      </c>
      <c r="AF329" s="3" t="str">
        <f>IF(AG329&lt;&gt;"",VLOOKUP(AG329,'ESO zone constants'!$E$3:$L$5000,8,FALSE),"")</f>
        <v/>
      </c>
      <c r="AJ329" s="32" t="str">
        <f>IF(AK329&lt;&gt;"",VLOOKUP(AK329,'ESO zone constants'!$E$3:$L$1002,6,FALSE),"")</f>
        <v/>
      </c>
      <c r="AN329" s="27" t="str">
        <f>IF(A329&lt;&gt;"",CONCATENATE("[",A329,"] = {wayshrines={")&amp;IF(N329&lt;&gt;"",CONCATENATE(N329,","),"")&amp;IF(O329&lt;&gt;"",CONCATENATE(O329,","),"")&amp;IF(P329&lt;&gt;"",CONCATENATE(P329,","),"")&amp;CONCATENATE("}")&amp;IF(VALUE(Q329)&gt;0,CONCATENATE(", traitsNeeded=",Q329),"")&amp;CONCATENATE(", dlcId=",T329,),"")</f>
        <v>[382] = {wayshrines={-1,-1,-1,}, dlcId=0</v>
      </c>
      <c r="AO329" s="27" t="str">
        <f>IF(A329&lt;&gt;"",IF(R329&lt;&gt;"",CONCATENATE(", zoneIds={",R329),"")&amp;IF(X329&lt;&gt;"",CONCATENATE(",",X329),"")&amp;IF(AJ329&lt;&gt;"",CONCATENATE(",",AJ329),"")&amp;IF(R329&lt;&gt;"",CONCATENATE("}",""),"")&amp;IF(OR(L329="true",L329="false",L329&lt;&gt;""), CONCATENATE(", veteran=", L329), ""),"")</f>
        <v>, zoneIds={1011}, veteran=false</v>
      </c>
      <c r="AP329" s="27" t="str">
        <f>IF(A329&lt;&gt;"",IF(J329="Trial",", isTrial=true",IF(J329="Arena",", isArena=true", IF(J329="Monster",", isMonster=true",""))) &amp; IF(M329="true", CONCATENATE(", multiTrialSet=true"), ""),"")</f>
        <v/>
      </c>
      <c r="AQ329" s="27" t="str">
        <f>IF(C329&lt;&gt;"",CONCATENATE(" --",C329," / ",B329),"")</f>
        <v xml:space="preserve"> --Grace of Gloom / Anmut der Gräue</v>
      </c>
      <c r="AR329" s="27" t="str">
        <f>IF(A329&lt;&gt;"",IF(VALUE(Q329)&gt;0,CONCATENATE("[",A329,"] = true,        --",C329, " / ", B329), ""),"")</f>
        <v/>
      </c>
    </row>
    <row r="330" spans="1:44" hidden="1" x14ac:dyDescent="0.25">
      <c r="A330" s="13">
        <v>383</v>
      </c>
      <c r="B330" t="s">
        <v>2303</v>
      </c>
      <c r="C330" t="s">
        <v>2305</v>
      </c>
      <c r="D330" t="s">
        <v>2304</v>
      </c>
      <c r="G330" s="3">
        <f>A330</f>
        <v>383</v>
      </c>
      <c r="J330" t="s">
        <v>2536</v>
      </c>
      <c r="L330" t="s">
        <v>101</v>
      </c>
      <c r="M330" t="s">
        <v>101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constants'!$E$2:$L$5000,8,FALSE),"")</f>
        <v>1011</v>
      </c>
      <c r="S330" t="s">
        <v>79</v>
      </c>
      <c r="T330" s="24">
        <v>0</v>
      </c>
      <c r="U330" s="3" t="str">
        <f>VLOOKUP(T330,'LibSets constants'!$A$2:$B$16,2,FALSE)</f>
        <v>Included in base game</v>
      </c>
      <c r="X330" s="3" t="str">
        <f>IF(Y330&lt;&gt;"",VLOOKUP(Y330,'ESO zone constants'!$E$3:$L$5000,8,FALSE),"")</f>
        <v/>
      </c>
      <c r="AB330" s="3" t="str">
        <f>IF(AC330&lt;&gt;"",VLOOKUP(AC330,'ESO zone constants'!$E$3:$L$5000,8,FALSE),"")</f>
        <v/>
      </c>
      <c r="AF330" s="3" t="str">
        <f>IF(AG330&lt;&gt;"",VLOOKUP(AG330,'ESO zone constants'!$E$3:$L$5000,8,FALSE),"")</f>
        <v/>
      </c>
      <c r="AJ330" s="32" t="str">
        <f>IF(AK330&lt;&gt;"",VLOOKUP(AK330,'ESO zone constants'!$E$3:$L$1002,6,FALSE),"")</f>
        <v/>
      </c>
      <c r="AN330" s="27" t="str">
        <f>IF(A330&lt;&gt;"",CONCATENATE("[",A330,"] = {wayshrines={")&amp;IF(N330&lt;&gt;"",CONCATENATE(N330,","),"")&amp;IF(O330&lt;&gt;"",CONCATENATE(O330,","),"")&amp;IF(P330&lt;&gt;"",CONCATENATE(P330,","),"")&amp;CONCATENATE("}")&amp;IF(VALUE(Q330)&gt;0,CONCATENATE(", traitsNeeded=",Q330),"")&amp;CONCATENATE(", dlcId=",T330,),"")</f>
        <v>[383] = {wayshrines={-1,-1,-1,}, dlcId=0</v>
      </c>
      <c r="AO330" s="27" t="str">
        <f>IF(A330&lt;&gt;"",IF(R330&lt;&gt;"",CONCATENATE(", zoneIds={",R330),"")&amp;IF(X330&lt;&gt;"",CONCATENATE(",",X330),"")&amp;IF(AJ330&lt;&gt;"",CONCATENATE(",",AJ330),"")&amp;IF(R330&lt;&gt;"",CONCATENATE("}",""),"")&amp;IF(OR(L330="true",L330="false",L330&lt;&gt;""), CONCATENATE(", veteran=", L330), ""),"")</f>
        <v>, zoneIds={1011}, veteran=false</v>
      </c>
      <c r="AP330" s="27" t="str">
        <f>IF(A330&lt;&gt;"",IF(J330="Trial",", isTrial=true",IF(J330="Arena",", isArena=true", IF(J330="Monster",", isMonster=true",""))) &amp; IF(M330="true", CONCATENATE(", multiTrialSet=true"), ""),"")</f>
        <v/>
      </c>
      <c r="AQ330" s="27" t="str">
        <f>IF(C330&lt;&gt;"",CONCATENATE(" --",C330," / ",B330),"")</f>
        <v xml:space="preserve"> --Gryphon's Ferocity / Wildheit des Greifen</v>
      </c>
      <c r="AR330" s="27" t="str">
        <f>IF(A330&lt;&gt;"",IF(VALUE(Q330)&gt;0,CONCATENATE("[",A330,"] = true,        --",C330, " / ", B330), ""),"")</f>
        <v/>
      </c>
    </row>
    <row r="331" spans="1:44" hidden="1" x14ac:dyDescent="0.25">
      <c r="A331" s="13">
        <v>384</v>
      </c>
      <c r="B331" t="s">
        <v>2306</v>
      </c>
      <c r="C331" t="s">
        <v>2308</v>
      </c>
      <c r="D331" t="s">
        <v>2307</v>
      </c>
      <c r="G331" s="3">
        <f>A331</f>
        <v>384</v>
      </c>
      <c r="J331" t="s">
        <v>2536</v>
      </c>
      <c r="L331" t="s">
        <v>101</v>
      </c>
      <c r="M331" t="s">
        <v>101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constants'!$E$2:$L$5000,8,FALSE),"")</f>
        <v>1011</v>
      </c>
      <c r="S331" t="s">
        <v>79</v>
      </c>
      <c r="T331" s="24">
        <v>0</v>
      </c>
      <c r="U331" s="3" t="str">
        <f>VLOOKUP(T331,'LibSets constants'!$A$2:$B$16,2,FALSE)</f>
        <v>Included in base game</v>
      </c>
      <c r="X331" s="3" t="str">
        <f>IF(Y331&lt;&gt;"",VLOOKUP(Y331,'ESO zone constants'!$E$3:$L$5000,8,FALSE),"")</f>
        <v/>
      </c>
      <c r="AB331" s="3" t="str">
        <f>IF(AC331&lt;&gt;"",VLOOKUP(AC331,'ESO zone constants'!$E$3:$L$5000,8,FALSE),"")</f>
        <v/>
      </c>
      <c r="AF331" s="3" t="str">
        <f>IF(AG331&lt;&gt;"",VLOOKUP(AG331,'ESO zone constants'!$E$3:$L$5000,8,FALSE),"")</f>
        <v/>
      </c>
      <c r="AJ331" s="3" t="str">
        <f>IF(AK331&lt;&gt;"",VLOOKUP(AK331,'ESO zone constants'!$E$3:$L$1002,6,FALSE),"")</f>
        <v/>
      </c>
      <c r="AN331" s="27" t="str">
        <f>IF(A331&lt;&gt;"",CONCATENATE("[",A331,"] = {wayshrines={")&amp;IF(N331&lt;&gt;"",CONCATENATE(N331,","),"")&amp;IF(O331&lt;&gt;"",CONCATENATE(O331,","),"")&amp;IF(P331&lt;&gt;"",CONCATENATE(P331,","),"")&amp;CONCATENATE("}")&amp;IF(VALUE(Q331)&gt;0,CONCATENATE(", traitsNeeded=",Q331),"")&amp;CONCATENATE(", dlcId=",T331,),"")</f>
        <v>[384] = {wayshrines={-1,-1,-1,}, dlcId=0</v>
      </c>
      <c r="AO331" s="27" t="str">
        <f>IF(A331&lt;&gt;"",IF(R331&lt;&gt;"",CONCATENATE(", zoneIds={",R331),"")&amp;IF(X331&lt;&gt;"",CONCATENATE(",",X331),"")&amp;IF(AJ331&lt;&gt;"",CONCATENATE(",",AJ331),"")&amp;IF(R331&lt;&gt;"",CONCATENATE("}",""),"")&amp;IF(OR(L331="true",L331="false",L331&lt;&gt;""), CONCATENATE(", veteran=", L331), ""),"")</f>
        <v>, zoneIds={1011}, veteran=false</v>
      </c>
      <c r="AP331" s="27" t="str">
        <f>IF(A331&lt;&gt;"",IF(J331="Trial",", isTrial=true",IF(J331="Arena",", isArena=true", IF(J331="Monster",", isMonster=true",""))) &amp; IF(M331="true", CONCATENATE(", multiTrialSet=true"), ""),"")</f>
        <v/>
      </c>
      <c r="AQ331" s="27" t="str">
        <f>IF(C331&lt;&gt;"",CONCATENATE(" --",C331," / ",B331),"")</f>
        <v xml:space="preserve"> --Wisdom of Vanus / Weisheit von Vanus</v>
      </c>
      <c r="AR331" s="27" t="str">
        <f>IF(A331&lt;&gt;"",IF(VALUE(Q331)&gt;0,CONCATENATE("[",A331,"] = true,        --",C331, " / ", B331), ""),"")</f>
        <v/>
      </c>
    </row>
    <row r="332" spans="1:44" x14ac:dyDescent="0.25">
      <c r="A332" s="5">
        <v>385</v>
      </c>
      <c r="B332" t="s">
        <v>2309</v>
      </c>
      <c r="C332" t="s">
        <v>2311</v>
      </c>
      <c r="D332" t="s">
        <v>2310</v>
      </c>
      <c r="G332" s="3">
        <f>A332</f>
        <v>385</v>
      </c>
      <c r="J332" t="str">
        <f t="array" ref="J332">IF(VALUE(Q332)&gt;0,"Crafted",IF(OR(EXACT(A332,'LibSets constants'!#REF!)),"Monster",IF(OR(EXACT(A332,'LibSets constants'!#REF!)),"Trial",IF(OR(EXACT(A332,'LibSets constants'!#REF!)),"Arena",IF(OR(EXACT(A332,'LibSets constants'!#REF!)),"Overland","")))))</f>
        <v>Crafted</v>
      </c>
      <c r="L332" t="s">
        <v>101</v>
      </c>
      <c r="M332" t="s">
        <v>101</v>
      </c>
      <c r="N332">
        <v>359</v>
      </c>
      <c r="O332">
        <v>359</v>
      </c>
      <c r="P332">
        <v>359</v>
      </c>
      <c r="Q332">
        <v>3</v>
      </c>
      <c r="R332" s="3">
        <f>IF(S332&lt;&gt;"",VLOOKUP(S332,'ESO zone constants'!$E$2:$L$5000,8,FALSE),"")</f>
        <v>1011</v>
      </c>
      <c r="S332" t="str">
        <f>VLOOKUP(N332,'ESO wayshrine node constants'!$A$2:$E$10002,5,FALSE)</f>
        <v>Summerset</v>
      </c>
      <c r="T332" s="24">
        <v>10</v>
      </c>
      <c r="U332" s="3" t="str">
        <f>VLOOKUP(T332,'LibSets constants'!$A$2:$B$16,2,FALSE)</f>
        <v>Summerset</v>
      </c>
      <c r="V332" s="20" t="s">
        <v>2587</v>
      </c>
      <c r="W332" t="s">
        <v>4285</v>
      </c>
      <c r="X332" s="3">
        <f>IF(Y332&lt;&gt;"",VLOOKUP(Y332,'ESO zone constants'!$E$3:$L$5000,8,FALSE),"")</f>
        <v>1011</v>
      </c>
      <c r="Y332" t="str">
        <f>VLOOKUP(O332,'ESO wayshrine node constants'!$A$2:$E$10002,5,FALSE)</f>
        <v>Summerset</v>
      </c>
      <c r="Z332" s="20" t="s">
        <v>2587</v>
      </c>
      <c r="AA332" t="s">
        <v>4285</v>
      </c>
      <c r="AB332" s="3">
        <f>IF(AC332&lt;&gt;"",VLOOKUP(AC332,'ESO zone constants'!$E$3:$L$5000,8,FALSE),"")</f>
        <v>1011</v>
      </c>
      <c r="AC332" t="str">
        <f>VLOOKUP(P332,'ESO wayshrine node constants'!$A$2:$E$10002,5,FALSE)</f>
        <v>Summerset</v>
      </c>
      <c r="AD332" s="20" t="s">
        <v>2587</v>
      </c>
      <c r="AE332" t="s">
        <v>4285</v>
      </c>
      <c r="AF332" s="3" t="str">
        <f>IF(AG332&lt;&gt;"",VLOOKUP(AG332,'ESO zone constants'!$E$3:$L$5000,8,FALSE),"")</f>
        <v/>
      </c>
      <c r="AH332" s="20" t="s">
        <v>2587</v>
      </c>
      <c r="AI332" t="s">
        <v>4285</v>
      </c>
      <c r="AJ332" s="3" t="str">
        <f>IF(AK332&lt;&gt;"",VLOOKUP(AK332,'ESO zone constants'!$E$3:$L$5000,8,FALSE),"")</f>
        <v/>
      </c>
      <c r="AL332" s="20" t="s">
        <v>2587</v>
      </c>
      <c r="AM332" t="s">
        <v>4285</v>
      </c>
      <c r="AN332" s="27" t="str">
        <f>IF(A332&lt;&gt;"",CONCATENATE("[",A332,"] = {wayshrines={")&amp;IF(N332&lt;&gt;"",CONCATENATE(N332,","),"")&amp;IF(O332&lt;&gt;"",CONCATENATE(O332,","),"")&amp;IF(P332&lt;&gt;"",CONCATENATE(P332,","),"")&amp;CONCATENATE("}")&amp;IF(VALUE(Q332)&gt;0,CONCATENATE(", traitsNeeded=",Q332),"")&amp;CONCATENATE(", dlcId=",T332,),"")</f>
        <v>[385] = {wayshrines={359,359,359,}, traitsNeeded=3, dlcId=10</v>
      </c>
      <c r="AO332" s="27" t="str">
        <f>IF(A332&lt;&gt;"",IF(R332&lt;&gt;"",CONCATENATE(", zoneIds={",R332),"")&amp;IF(X332&lt;&gt;"",CONCATENATE(",",X332),"")&amp;IF(AJ332&lt;&gt;"",CONCATENATE(",",AJ332),"")&amp;IF(R332&lt;&gt;"",CONCATENATE("}",""),"")&amp;IF(OR(L332="true",L332="false",L332&lt;&gt;""), CONCATENATE(", veteran=", L332), ""),"")</f>
        <v>, zoneIds={1011,1011}, veteran=false</v>
      </c>
      <c r="AP332" s="27" t="str">
        <f>IF(A332&lt;&gt;"",IF(J332="Trial",", isTrial=true",IF(J332="Arena",", isArena=true", IF(J332="Monster",", isMonster=true",""))) &amp; IF(M332="true", CONCATENATE(", multiTrialSet=true"), ""),"")</f>
        <v/>
      </c>
      <c r="AQ332" s="27" t="str">
        <f>IF(C332&lt;&gt;"",CONCATENATE(" --",C332," / ",B332),"")</f>
        <v xml:space="preserve"> --Adept Rider / Versierter Reiter</v>
      </c>
      <c r="AR332" s="27" t="str">
        <f>IF(A332&lt;&gt;"",IF(VALUE(Q332)&gt;0,CONCATENATE("[",A332,"] = true,        --",C332, " / ", B332), ""),"")</f>
        <v>[385] = true,        --Adept Rider / Versierter Reiter</v>
      </c>
    </row>
    <row r="333" spans="1:44" x14ac:dyDescent="0.25">
      <c r="A333" s="5">
        <v>386</v>
      </c>
      <c r="B333" t="s">
        <v>2312</v>
      </c>
      <c r="C333" t="s">
        <v>2314</v>
      </c>
      <c r="D333" t="s">
        <v>2313</v>
      </c>
      <c r="G333" s="3">
        <f>A333</f>
        <v>386</v>
      </c>
      <c r="J333" t="str">
        <f t="array" ref="J333">IF(VALUE(Q333)&gt;0,"Crafted",IF(OR(EXACT(A333,'LibSets constants'!#REF!)),"Monster",IF(OR(EXACT(A333,'LibSets constants'!#REF!)),"Trial",IF(OR(EXACT(A333,'LibSets constants'!#REF!)),"Arena",IF(OR(EXACT(A333,'LibSets constants'!#REF!)),"Overland","")))))</f>
        <v>Crafted</v>
      </c>
      <c r="L333" t="s">
        <v>101</v>
      </c>
      <c r="M333" t="s">
        <v>101</v>
      </c>
      <c r="N333">
        <v>360</v>
      </c>
      <c r="O333">
        <v>360</v>
      </c>
      <c r="P333">
        <v>360</v>
      </c>
      <c r="Q333">
        <v>6</v>
      </c>
      <c r="R333" s="3">
        <f>IF(S333&lt;&gt;"",VLOOKUP(S333,'ESO zone constants'!$E$2:$L$5000,8,FALSE),"")</f>
        <v>1027</v>
      </c>
      <c r="S333" t="str">
        <f>VLOOKUP(N333,'ESO wayshrine node constants'!$A$2:$E$10002,5,FALSE)</f>
        <v>Artaeum</v>
      </c>
      <c r="T333" s="24">
        <v>10</v>
      </c>
      <c r="U333" s="3" t="str">
        <f>VLOOKUP(T333,'LibSets constants'!$A$2:$B$16,2,FALSE)</f>
        <v>Summerset</v>
      </c>
      <c r="V333" s="20" t="s">
        <v>2587</v>
      </c>
      <c r="W333" t="s">
        <v>4285</v>
      </c>
      <c r="X333" s="3">
        <f>IF(Y333&lt;&gt;"",VLOOKUP(Y333,'ESO zone constants'!$E$3:$L$5000,8,FALSE),"")</f>
        <v>1027</v>
      </c>
      <c r="Y333" t="str">
        <f>VLOOKUP(O333,'ESO wayshrine node constants'!$A$2:$E$10002,5,FALSE)</f>
        <v>Artaeum</v>
      </c>
      <c r="Z333" s="20" t="s">
        <v>2587</v>
      </c>
      <c r="AA333" t="s">
        <v>4285</v>
      </c>
      <c r="AB333" s="3">
        <f>IF(AC333&lt;&gt;"",VLOOKUP(AC333,'ESO zone constants'!$E$3:$L$5000,8,FALSE),"")</f>
        <v>1027</v>
      </c>
      <c r="AC333" t="str">
        <f>VLOOKUP(P333,'ESO wayshrine node constants'!$A$2:$E$10002,5,FALSE)</f>
        <v>Artaeum</v>
      </c>
      <c r="AD333" s="20" t="s">
        <v>2587</v>
      </c>
      <c r="AE333" t="s">
        <v>4285</v>
      </c>
      <c r="AF333" s="3" t="str">
        <f>IF(AG333&lt;&gt;"",VLOOKUP(AG333,'ESO zone constants'!$E$3:$L$5000,8,FALSE),"")</f>
        <v/>
      </c>
      <c r="AH333" s="20" t="s">
        <v>2587</v>
      </c>
      <c r="AI333" t="s">
        <v>4285</v>
      </c>
      <c r="AJ333" s="3" t="str">
        <f>IF(AK333&lt;&gt;"",VLOOKUP(AK333,'ESO zone constants'!$E$3:$L$1002,6,FALSE),"")</f>
        <v/>
      </c>
      <c r="AL333" s="20" t="s">
        <v>2587</v>
      </c>
      <c r="AM333" t="s">
        <v>4285</v>
      </c>
      <c r="AN333" s="27" t="str">
        <f>IF(A333&lt;&gt;"",CONCATENATE("[",A333,"] = {wayshrines={")&amp;IF(N333&lt;&gt;"",CONCATENATE(N333,","),"")&amp;IF(O333&lt;&gt;"",CONCATENATE(O333,","),"")&amp;IF(P333&lt;&gt;"",CONCATENATE(P333,","),"")&amp;CONCATENATE("}")&amp;IF(VALUE(Q333)&gt;0,CONCATENATE(", traitsNeeded=",Q333),"")&amp;CONCATENATE(", dlcId=",T333,),"")</f>
        <v>[386] = {wayshrines={360,360,360,}, traitsNeeded=6, dlcId=10</v>
      </c>
      <c r="AO333" s="27" t="str">
        <f>IF(A333&lt;&gt;"",IF(R333&lt;&gt;"",CONCATENATE(", zoneIds={",R333),"")&amp;IF(X333&lt;&gt;"",CONCATENATE(",",X333),"")&amp;IF(AJ333&lt;&gt;"",CONCATENATE(",",AJ333),"")&amp;IF(R333&lt;&gt;"",CONCATENATE("}",""),"")&amp;IF(OR(L333="true",L333="false",L333&lt;&gt;""), CONCATENATE(", veteran=", L333), ""),"")</f>
        <v>, zoneIds={1027,1027}, veteran=false</v>
      </c>
      <c r="AP333" s="27" t="str">
        <f>IF(A333&lt;&gt;"",IF(J333="Trial",", isTrial=true",IF(J333="Arena",", isArena=true", IF(J333="Monster",", isMonster=true",""))) &amp; IF(M333="true", CONCATENATE(", multiTrialSet=true"), ""),"")</f>
        <v/>
      </c>
      <c r="AQ333" s="27" t="str">
        <f>IF(C333&lt;&gt;"",CONCATENATE(" --",C333," / ",B333),"")</f>
        <v xml:space="preserve"> --Sload's Semblance / Kreckenantlitz</v>
      </c>
      <c r="AR333" s="27" t="str">
        <f>IF(A333&lt;&gt;"",IF(VALUE(Q333)&gt;0,CONCATENATE("[",A333,"] = true,        --",C333, " / ", B333), ""),"")</f>
        <v>[386] = true,        --Sload's Semblance / Kreckenantlitz</v>
      </c>
    </row>
    <row r="334" spans="1:44" x14ac:dyDescent="0.25">
      <c r="A334" s="5">
        <v>387</v>
      </c>
      <c r="B334" t="s">
        <v>2315</v>
      </c>
      <c r="C334" t="s">
        <v>2317</v>
      </c>
      <c r="D334" t="s">
        <v>2316</v>
      </c>
      <c r="G334" s="3">
        <f>A334</f>
        <v>387</v>
      </c>
      <c r="J334" t="str">
        <f t="array" ref="J334">IF(VALUE(Q334)&gt;0,"Crafted",IF(OR(EXACT(A334,'LibSets constants'!#REF!)),"Monster",IF(OR(EXACT(A334,'LibSets constants'!#REF!)),"Trial",IF(OR(EXACT(A334,'LibSets constants'!#REF!)),"Arena",IF(OR(EXACT(A334,'LibSets constants'!#REF!)),"Overland","")))))</f>
        <v>Crafted</v>
      </c>
      <c r="L334" t="s">
        <v>101</v>
      </c>
      <c r="M334" t="s">
        <v>101</v>
      </c>
      <c r="N334">
        <v>354</v>
      </c>
      <c r="O334">
        <v>354</v>
      </c>
      <c r="P334">
        <v>354</v>
      </c>
      <c r="Q334">
        <v>9</v>
      </c>
      <c r="R334" s="3">
        <f>IF(S334&lt;&gt;"",VLOOKUP(S334,'ESO zone constants'!$E$2:$L$5000,8,FALSE),"")</f>
        <v>1011</v>
      </c>
      <c r="S334" t="str">
        <f>VLOOKUP(N334,'ESO wayshrine node constants'!$A$2:$E$10002,5,FALSE)</f>
        <v>Summerset</v>
      </c>
      <c r="T334" s="24">
        <v>10</v>
      </c>
      <c r="U334" s="3" t="str">
        <f>VLOOKUP(T334,'LibSets constants'!$A$2:$B$16,2,FALSE)</f>
        <v>Summerset</v>
      </c>
      <c r="V334" s="20" t="s">
        <v>2587</v>
      </c>
      <c r="W334" t="s">
        <v>4285</v>
      </c>
      <c r="X334" s="3">
        <f>IF(Y334&lt;&gt;"",VLOOKUP(Y334,'ESO zone constants'!$E$3:$L$5000,8,FALSE),"")</f>
        <v>1011</v>
      </c>
      <c r="Y334" t="str">
        <f>VLOOKUP(O334,'ESO wayshrine node constants'!$A$2:$E$10002,5,FALSE)</f>
        <v>Summerset</v>
      </c>
      <c r="Z334" s="20" t="s">
        <v>2587</v>
      </c>
      <c r="AA334" t="s">
        <v>4285</v>
      </c>
      <c r="AB334" s="3">
        <f>IF(AC334&lt;&gt;"",VLOOKUP(AC334,'ESO zone constants'!$E$3:$L$5000,8,FALSE),"")</f>
        <v>1011</v>
      </c>
      <c r="AC334" t="str">
        <f>VLOOKUP(P334,'ESO wayshrine node constants'!$A$2:$E$10002,5,FALSE)</f>
        <v>Summerset</v>
      </c>
      <c r="AD334" s="20" t="s">
        <v>2587</v>
      </c>
      <c r="AE334" t="s">
        <v>4285</v>
      </c>
      <c r="AF334" s="3" t="str">
        <f>IF(AG334&lt;&gt;"",VLOOKUP(AG334,'ESO zone constants'!$E$3:$L$5000,8,FALSE),"")</f>
        <v/>
      </c>
      <c r="AH334" s="20" t="s">
        <v>2587</v>
      </c>
      <c r="AI334" t="s">
        <v>4285</v>
      </c>
      <c r="AJ334" s="3" t="str">
        <f>IF(AK334&lt;&gt;"",VLOOKUP(AK334,'ESO zone constants'!$E$3:$L$1002,6,FALSE),"")</f>
        <v/>
      </c>
      <c r="AL334" s="20" t="s">
        <v>2587</v>
      </c>
      <c r="AM334" t="s">
        <v>4285</v>
      </c>
      <c r="AN334" s="27" t="str">
        <f>IF(A334&lt;&gt;"",CONCATENATE("[",A334,"] = {wayshrines={")&amp;IF(N334&lt;&gt;"",CONCATENATE(N334,","),"")&amp;IF(O334&lt;&gt;"",CONCATENATE(O334,","),"")&amp;IF(P334&lt;&gt;"",CONCATENATE(P334,","),"")&amp;CONCATENATE("}")&amp;IF(VALUE(Q334)&gt;0,CONCATENATE(", traitsNeeded=",Q334),"")&amp;CONCATENATE(", dlcId=",T334,),"")</f>
        <v>[387] = {wayshrines={354,354,354,}, traitsNeeded=9, dlcId=10</v>
      </c>
      <c r="AO334" s="27" t="str">
        <f>IF(A334&lt;&gt;"",IF(R334&lt;&gt;"",CONCATENATE(", zoneIds={",R334),"")&amp;IF(X334&lt;&gt;"",CONCATENATE(",",X334),"")&amp;IF(AJ334&lt;&gt;"",CONCATENATE(",",AJ334),"")&amp;IF(R334&lt;&gt;"",CONCATENATE("}",""),"")&amp;IF(OR(L334="true",L334="false",L334&lt;&gt;""), CONCATENATE(", veteran=", L334), ""),"")</f>
        <v>, zoneIds={1011,1011}, veteran=false</v>
      </c>
      <c r="AP334" s="27" t="str">
        <f>IF(A334&lt;&gt;"",IF(J334="Trial",", isTrial=true",IF(J334="Arena",", isArena=true", IF(J334="Monster",", isMonster=true",""))) &amp; IF(M334="true", CONCATENATE(", multiTrialSet=true"), ""),"")</f>
        <v/>
      </c>
      <c r="AQ334" s="27" t="str">
        <f>IF(C334&lt;&gt;"",CONCATENATE(" --",C334," / ",B334),"")</f>
        <v xml:space="preserve"> --Nocturnal's Favor / Nocturnals Gunst</v>
      </c>
      <c r="AR334" s="27" t="str">
        <f>IF(A334&lt;&gt;"",IF(VALUE(Q334)&gt;0,CONCATENATE("[",A334,"] = true,        --",C334, " / ", B334), ""),"")</f>
        <v>[387] = true,        --Nocturnal's Favor / Nocturnals Gunst</v>
      </c>
    </row>
    <row r="335" spans="1:44" hidden="1" x14ac:dyDescent="0.25">
      <c r="A335" s="13">
        <v>388</v>
      </c>
      <c r="B335" t="s">
        <v>2318</v>
      </c>
      <c r="C335" t="s">
        <v>2320</v>
      </c>
      <c r="D335" t="s">
        <v>2319</v>
      </c>
      <c r="G335" s="3">
        <f>A335</f>
        <v>388</v>
      </c>
      <c r="J335" t="s">
        <v>2550</v>
      </c>
      <c r="L335" t="s">
        <v>101</v>
      </c>
      <c r="M335" t="s">
        <v>101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constants'!$E$2:$L$5000,8,FALSE),"")</f>
        <v>1051</v>
      </c>
      <c r="S335" t="s">
        <v>783</v>
      </c>
      <c r="T335" s="24">
        <v>0</v>
      </c>
      <c r="U335" s="3" t="str">
        <f>VLOOKUP(T335,'LibSets constants'!$A$2:$B$16,2,FALSE)</f>
        <v>Included in base game</v>
      </c>
      <c r="X335" s="3" t="str">
        <f>IF(Y335&lt;&gt;"",VLOOKUP(Y335,'ESO zone constants'!$E$3:$L$5000,8,FALSE),"")</f>
        <v/>
      </c>
      <c r="AB335" s="3" t="str">
        <f>IF(AC335&lt;&gt;"",VLOOKUP(AC335,'ESO zone constants'!$E$3:$L$5000,8,FALSE),"")</f>
        <v/>
      </c>
      <c r="AF335" s="3" t="str">
        <f>IF(AG335&lt;&gt;"",VLOOKUP(AG335,'ESO zone constants'!$E$3:$L$5000,8,FALSE),"")</f>
        <v/>
      </c>
      <c r="AJ335" s="3" t="str">
        <f>IF(AK335&lt;&gt;"",VLOOKUP(AK335,'ESO zone constants'!$E$3:$L$5000,8,FALSE),"")</f>
        <v/>
      </c>
      <c r="AN335" s="27" t="str">
        <f>IF(A335&lt;&gt;"",CONCATENATE("[",A335,"] = {wayshrines={")&amp;IF(N335&lt;&gt;"",CONCATENATE(N335,","),"")&amp;IF(O335&lt;&gt;"",CONCATENATE(O335,","),"")&amp;IF(P335&lt;&gt;"",CONCATENATE(P335,","),"")&amp;CONCATENATE("}")&amp;IF(VALUE(Q335)&gt;0,CONCATENATE(", traitsNeeded=",Q335),"")&amp;CONCATENATE(", dlcId=",T335,),"")</f>
        <v>[388] = {wayshrines={-1,-1,-1,}, dlcId=0</v>
      </c>
      <c r="AO335" s="27" t="str">
        <f>IF(A335&lt;&gt;"",IF(R335&lt;&gt;"",CONCATENATE(", zoneIds={",R335),"")&amp;IF(X335&lt;&gt;"",CONCATENATE(",",X335),"")&amp;IF(AJ335&lt;&gt;"",CONCATENATE(",",AJ335),"")&amp;IF(R335&lt;&gt;"",CONCATENATE("}",""),"")&amp;IF(OR(L335="true",L335="false",L335&lt;&gt;""), CONCATENATE(", veteran=", L335), ""),"")</f>
        <v>, zoneIds={1051}, veteran=false</v>
      </c>
      <c r="AP335" s="27" t="str">
        <f>IF(A335&lt;&gt;"",IF(J335="Trial",", isTrial=true",IF(J335="Arena",", isArena=true", IF(J335="Monster",", isMonster=true",""))) &amp; IF(M335="true", CONCATENATE(", multiTrialSet=true"), ""),"")</f>
        <v>, isTrial=true</v>
      </c>
      <c r="AQ335" s="27" t="str">
        <f>IF(C335&lt;&gt;"",CONCATENATE(" --",C335," / ",B335),"")</f>
        <v xml:space="preserve"> --Aegis of Galenwe / Ägis von Galenwe</v>
      </c>
      <c r="AR335" s="27" t="str">
        <f>IF(A335&lt;&gt;"",IF(VALUE(Q335)&gt;0,CONCATENATE("[",A335,"] = true,        --",C335, " / ", B335), ""),"")</f>
        <v/>
      </c>
    </row>
    <row r="336" spans="1:44" hidden="1" x14ac:dyDescent="0.25">
      <c r="A336" s="13">
        <v>389</v>
      </c>
      <c r="B336" t="s">
        <v>2321</v>
      </c>
      <c r="C336" t="s">
        <v>2323</v>
      </c>
      <c r="D336" t="s">
        <v>2322</v>
      </c>
      <c r="G336" s="3">
        <f>A336</f>
        <v>389</v>
      </c>
      <c r="J336" t="s">
        <v>2550</v>
      </c>
      <c r="L336" t="s">
        <v>101</v>
      </c>
      <c r="M336" t="s">
        <v>101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constants'!$E$2:$L$5000,8,FALSE),"")</f>
        <v>1051</v>
      </c>
      <c r="S336" t="s">
        <v>783</v>
      </c>
      <c r="T336" s="24">
        <v>0</v>
      </c>
      <c r="U336" s="3" t="str">
        <f>VLOOKUP(T336,'LibSets constants'!$A$2:$B$16,2,FALSE)</f>
        <v>Included in base game</v>
      </c>
      <c r="X336" s="3" t="str">
        <f>IF(Y336&lt;&gt;"",VLOOKUP(Y336,'ESO zone constants'!$E$3:$L$5000,8,FALSE),"")</f>
        <v/>
      </c>
      <c r="AB336" s="3" t="str">
        <f>IF(AC336&lt;&gt;"",VLOOKUP(AC336,'ESO zone constants'!$E$3:$L$5000,8,FALSE),"")</f>
        <v/>
      </c>
      <c r="AF336" s="3" t="str">
        <f>IF(AG336&lt;&gt;"",VLOOKUP(AG336,'ESO zone constants'!$E$3:$L$5000,8,FALSE),"")</f>
        <v/>
      </c>
      <c r="AJ336" s="3" t="str">
        <f>IF(AK336&lt;&gt;"",VLOOKUP(AK336,'ESO zone constants'!$E$3:$L$5000,8,FALSE),"")</f>
        <v/>
      </c>
      <c r="AN336" s="27" t="str">
        <f>IF(A336&lt;&gt;"",CONCATENATE("[",A336,"] = {wayshrines={")&amp;IF(N336&lt;&gt;"",CONCATENATE(N336,","),"")&amp;IF(O336&lt;&gt;"",CONCATENATE(O336,","),"")&amp;IF(P336&lt;&gt;"",CONCATENATE(P336,","),"")&amp;CONCATENATE("}")&amp;IF(VALUE(Q336)&gt;0,CONCATENATE(", traitsNeeded=",Q336),"")&amp;CONCATENATE(", dlcId=",T336,),"")</f>
        <v>[389] = {wayshrines={-1,-1,-1,}, dlcId=0</v>
      </c>
      <c r="AO336" s="27" t="str">
        <f>IF(A336&lt;&gt;"",IF(R336&lt;&gt;"",CONCATENATE(", zoneIds={",R336),"")&amp;IF(X336&lt;&gt;"",CONCATENATE(",",X336),"")&amp;IF(AJ336&lt;&gt;"",CONCATENATE(",",AJ336),"")&amp;IF(R336&lt;&gt;"",CONCATENATE("}",""),"")&amp;IF(OR(L336="true",L336="false",L336&lt;&gt;""), CONCATENATE(", veteran=", L336), ""),"")</f>
        <v>, zoneIds={1051}, veteran=false</v>
      </c>
      <c r="AP336" s="27" t="str">
        <f>IF(A336&lt;&gt;"",IF(J336="Trial",", isTrial=true",IF(J336="Arena",", isArena=true", IF(J336="Monster",", isMonster=true",""))) &amp; IF(M336="true", CONCATENATE(", multiTrialSet=true"), ""),"")</f>
        <v>, isTrial=true</v>
      </c>
      <c r="AQ336" s="27" t="str">
        <f>IF(C336&lt;&gt;"",CONCATENATE(" --",C336," / ",B336),"")</f>
        <v xml:space="preserve"> --Arms of Relequen / Waffen von Relequen</v>
      </c>
      <c r="AR336" s="27" t="str">
        <f>IF(A336&lt;&gt;"",IF(VALUE(Q336)&gt;0,CONCATENATE("[",A336,"] = true,        --",C336, " / ", B336), ""),"")</f>
        <v/>
      </c>
    </row>
    <row r="337" spans="1:44" hidden="1" x14ac:dyDescent="0.25">
      <c r="A337" s="13">
        <v>390</v>
      </c>
      <c r="B337" t="s">
        <v>2324</v>
      </c>
      <c r="C337" t="s">
        <v>2326</v>
      </c>
      <c r="D337" t="s">
        <v>2325</v>
      </c>
      <c r="G337" s="3">
        <f>A337</f>
        <v>390</v>
      </c>
      <c r="L337" t="s">
        <v>101</v>
      </c>
      <c r="M337" t="s">
        <v>101</v>
      </c>
      <c r="N337">
        <v>-1</v>
      </c>
      <c r="O337">
        <v>-1</v>
      </c>
      <c r="P337">
        <v>-1</v>
      </c>
      <c r="Q337">
        <v>0</v>
      </c>
      <c r="R337" s="3" t="str">
        <f>IF(S337&lt;&gt;"",VLOOKUP(S337,'ESO zone constants'!$E$2:$L$5000,8,FALSE),"")</f>
        <v/>
      </c>
      <c r="T337" s="24">
        <v>0</v>
      </c>
      <c r="U337" s="3" t="str">
        <f>VLOOKUP(T337,'LibSets constants'!$A$2:$B$16,2,FALSE)</f>
        <v>Included in base game</v>
      </c>
      <c r="X337" s="3" t="str">
        <f>IF(Y337&lt;&gt;"",VLOOKUP(Y337,'ESO zone constants'!$E$3:$L$5000,8,FALSE),"")</f>
        <v/>
      </c>
      <c r="AB337" s="3" t="str">
        <f>IF(AC337&lt;&gt;"",VLOOKUP(AC337,'ESO zone constants'!$E$3:$L$5000,8,FALSE),"")</f>
        <v/>
      </c>
      <c r="AF337" s="3" t="str">
        <f>IF(AG337&lt;&gt;"",VLOOKUP(AG337,'ESO zone constants'!$E$3:$L$5000,8,FALSE),"")</f>
        <v/>
      </c>
      <c r="AJ337" s="3" t="str">
        <f>IF(AK337&lt;&gt;"",VLOOKUP(AK337,'ESO zone constants'!$E$3:$L$5000,8,FALSE),"")</f>
        <v/>
      </c>
      <c r="AN337" s="27" t="str">
        <f>IF(A337&lt;&gt;"",CONCATENATE("[",A337,"] = {wayshrines={")&amp;IF(N337&lt;&gt;"",CONCATENATE(N337,","),"")&amp;IF(O337&lt;&gt;"",CONCATENATE(O337,","),"")&amp;IF(P337&lt;&gt;"",CONCATENATE(P337,","),"")&amp;CONCATENATE("}")&amp;IF(VALUE(Q337)&gt;0,CONCATENATE(", traitsNeeded=",Q337),"")&amp;CONCATENATE(", dlcId=",T337,),"")</f>
        <v>[390] = {wayshrines={-1,-1,-1,}, dlcId=0</v>
      </c>
      <c r="AO337" s="27" t="str">
        <f>IF(A337&lt;&gt;"",IF(R337&lt;&gt;"",CONCATENATE(", zoneIds={",R337),"")&amp;IF(X337&lt;&gt;"",CONCATENATE(",",X337),"")&amp;IF(AJ337&lt;&gt;"",CONCATENATE(",",AJ337),"")&amp;IF(R337&lt;&gt;"",CONCATENATE("}",""),"")&amp;IF(OR(L337="true",L337="false",L337&lt;&gt;""), CONCATENATE(", veteran=", L337), ""),"")</f>
        <v>, veteran=false</v>
      </c>
      <c r="AP337" s="27" t="str">
        <f>IF(A337&lt;&gt;"",IF(J337="Trial",", isTrial=true",IF(J337="Arena",", isArena=true", IF(J337="Monster",", isMonster=true",""))) &amp; IF(M337="true", CONCATENATE(", multiTrialSet=true"), ""),"")</f>
        <v/>
      </c>
      <c r="AQ337" s="27" t="str">
        <f>IF(C337&lt;&gt;"",CONCATENATE(" --",C337," / ",B337),"")</f>
        <v xml:space="preserve"> --Mantle of Siroria / Mantel von Siroria</v>
      </c>
      <c r="AR337" s="27" t="str">
        <f>IF(A337&lt;&gt;"",IF(VALUE(Q337)&gt;0,CONCATENATE("[",A337,"] = true,        --",C337, " / ", B337), ""),"")</f>
        <v/>
      </c>
    </row>
    <row r="338" spans="1:44" hidden="1" x14ac:dyDescent="0.25">
      <c r="A338" s="13">
        <v>391</v>
      </c>
      <c r="B338" t="s">
        <v>2327</v>
      </c>
      <c r="C338" t="s">
        <v>2329</v>
      </c>
      <c r="D338" t="s">
        <v>2328</v>
      </c>
      <c r="G338" s="3">
        <f>A338</f>
        <v>391</v>
      </c>
      <c r="L338" t="s">
        <v>101</v>
      </c>
      <c r="M338" t="s">
        <v>101</v>
      </c>
      <c r="N338">
        <v>-1</v>
      </c>
      <c r="O338">
        <v>-1</v>
      </c>
      <c r="P338">
        <v>-1</v>
      </c>
      <c r="Q338">
        <v>0</v>
      </c>
      <c r="R338" s="3" t="str">
        <f>IF(S338&lt;&gt;"",VLOOKUP(S338,'ESO zone constants'!$E$2:$L$5000,8,FALSE),"")</f>
        <v/>
      </c>
      <c r="T338" s="24">
        <v>0</v>
      </c>
      <c r="U338" s="3" t="str">
        <f>VLOOKUP(T338,'LibSets constants'!$A$2:$B$16,2,FALSE)</f>
        <v>Included in base game</v>
      </c>
      <c r="X338" s="3" t="str">
        <f>IF(Y338&lt;&gt;"",VLOOKUP(Y338,'ESO zone constants'!$E$3:$L$5000,8,FALSE),"")</f>
        <v/>
      </c>
      <c r="AB338" s="3" t="str">
        <f>IF(AC338&lt;&gt;"",VLOOKUP(AC338,'ESO zone constants'!$E$3:$L$5000,8,FALSE),"")</f>
        <v/>
      </c>
      <c r="AF338" s="3" t="str">
        <f>IF(AG338&lt;&gt;"",VLOOKUP(AG338,'ESO zone constants'!$E$3:$L$5000,8,FALSE),"")</f>
        <v/>
      </c>
      <c r="AJ338" s="3" t="str">
        <f>IF(AK338&lt;&gt;"",VLOOKUP(AK338,'ESO zone constants'!$E$3:$L$5000,8,FALSE),"")</f>
        <v/>
      </c>
      <c r="AN338" s="27" t="str">
        <f>IF(A338&lt;&gt;"",CONCATENATE("[",A338,"] = {wayshrines={")&amp;IF(N338&lt;&gt;"",CONCATENATE(N338,","),"")&amp;IF(O338&lt;&gt;"",CONCATENATE(O338,","),"")&amp;IF(P338&lt;&gt;"",CONCATENATE(P338,","),"")&amp;CONCATENATE("}")&amp;IF(VALUE(Q338)&gt;0,CONCATENATE(", traitsNeeded=",Q338),"")&amp;CONCATENATE(", dlcId=",T338,),"")</f>
        <v>[391] = {wayshrines={-1,-1,-1,}, dlcId=0</v>
      </c>
      <c r="AO338" s="27" t="str">
        <f>IF(A338&lt;&gt;"",IF(R338&lt;&gt;"",CONCATENATE(", zoneIds={",R338),"")&amp;IF(X338&lt;&gt;"",CONCATENATE(",",X338),"")&amp;IF(AJ338&lt;&gt;"",CONCATENATE(",",AJ338),"")&amp;IF(R338&lt;&gt;"",CONCATENATE("}",""),"")&amp;IF(OR(L338="true",L338="false",L338&lt;&gt;""), CONCATENATE(", veteran=", L338), ""),"")</f>
        <v>, veteran=false</v>
      </c>
      <c r="AP338" s="27" t="str">
        <f>IF(A338&lt;&gt;"",IF(J338="Trial",", isTrial=true",IF(J338="Arena",", isArena=true", IF(J338="Monster",", isMonster=true",""))) &amp; IF(M338="true", CONCATENATE(", multiTrialSet=true"), ""),"")</f>
        <v/>
      </c>
      <c r="AQ338" s="27" t="str">
        <f>IF(C338&lt;&gt;"",CONCATENATE(" --",C338," / ",B338),"")</f>
        <v xml:space="preserve"> --Vestment of Olorime / Gewandung von Olorime</v>
      </c>
      <c r="AR338" s="27" t="str">
        <f>IF(A338&lt;&gt;"",IF(VALUE(Q338)&gt;0,CONCATENATE("[",A338,"] = true,        --",C338, " / ", B338), ""),"")</f>
        <v/>
      </c>
    </row>
    <row r="339" spans="1:44" hidden="1" x14ac:dyDescent="0.25">
      <c r="A339" s="13">
        <v>392</v>
      </c>
      <c r="B339" t="s">
        <v>2330</v>
      </c>
      <c r="C339" t="s">
        <v>2332</v>
      </c>
      <c r="D339" t="s">
        <v>2331</v>
      </c>
      <c r="G339" s="3">
        <f>A339</f>
        <v>392</v>
      </c>
      <c r="L339" t="s">
        <v>101</v>
      </c>
      <c r="M339" t="s">
        <v>101</v>
      </c>
      <c r="N339">
        <v>-1</v>
      </c>
      <c r="O339">
        <v>-1</v>
      </c>
      <c r="P339">
        <v>-1</v>
      </c>
      <c r="Q339">
        <v>0</v>
      </c>
      <c r="R339" s="3" t="str">
        <f>IF(S339&lt;&gt;"",VLOOKUP(S339,'ESO zone constants'!$E$2:$L$5000,8,FALSE),"")</f>
        <v/>
      </c>
      <c r="T339" s="24">
        <v>0</v>
      </c>
      <c r="U339" s="3" t="str">
        <f>VLOOKUP(T339,'LibSets constants'!$A$2:$B$16,2,FALSE)</f>
        <v>Included in base game</v>
      </c>
      <c r="X339" s="3" t="str">
        <f>IF(Y339&lt;&gt;"",VLOOKUP(Y339,'ESO zone constants'!$E$3:$L$5000,8,FALSE),"")</f>
        <v/>
      </c>
      <c r="AB339" s="3" t="str">
        <f>IF(AC339&lt;&gt;"",VLOOKUP(AC339,'ESO zone constants'!$E$3:$L$5000,8,FALSE),"")</f>
        <v/>
      </c>
      <c r="AF339" s="3" t="str">
        <f>IF(AG339&lt;&gt;"",VLOOKUP(AG339,'ESO zone constants'!$E$3:$L$5000,8,FALSE),"")</f>
        <v/>
      </c>
      <c r="AJ339" s="3" t="str">
        <f>IF(AK339&lt;&gt;"",VLOOKUP(AK339,'ESO zone constants'!$E$3:$L$5000,8,FALSE),"")</f>
        <v/>
      </c>
      <c r="AN339" s="27" t="str">
        <f>IF(A339&lt;&gt;"",CONCATENATE("[",A339,"] = {wayshrines={")&amp;IF(N339&lt;&gt;"",CONCATENATE(N339,","),"")&amp;IF(O339&lt;&gt;"",CONCATENATE(O339,","),"")&amp;IF(P339&lt;&gt;"",CONCATENATE(P339,","),"")&amp;CONCATENATE("}")&amp;IF(VALUE(Q339)&gt;0,CONCATENATE(", traitsNeeded=",Q339),"")&amp;CONCATENATE(", dlcId=",T339,),"")</f>
        <v>[392] = {wayshrines={-1,-1,-1,}, dlcId=0</v>
      </c>
      <c r="AO339" s="27" t="str">
        <f>IF(A339&lt;&gt;"",IF(R339&lt;&gt;"",CONCATENATE(", zoneIds={",R339),"")&amp;IF(X339&lt;&gt;"",CONCATENATE(",",X339),"")&amp;IF(AJ339&lt;&gt;"",CONCATENATE(",",AJ339),"")&amp;IF(R339&lt;&gt;"",CONCATENATE("}",""),"")&amp;IF(OR(L339="true",L339="false",L339&lt;&gt;""), CONCATENATE(", veteran=", L339), ""),"")</f>
        <v>, veteran=false</v>
      </c>
      <c r="AP339" s="27" t="str">
        <f>IF(A339&lt;&gt;"",IF(J339="Trial",", isTrial=true",IF(J339="Arena",", isArena=true", IF(J339="Monster",", isMonster=true",""))) &amp; IF(M339="true", CONCATENATE(", multiTrialSet=true"), ""),"")</f>
        <v/>
      </c>
      <c r="AQ339" s="27" t="str">
        <f>IF(C339&lt;&gt;"",CONCATENATE(" --",C339," / ",B339),"")</f>
        <v xml:space="preserve"> --Perfect Aegis of Galenwe / Perfekte Ägis von Galenwe</v>
      </c>
      <c r="AR339" s="27" t="str">
        <f>IF(A339&lt;&gt;"",IF(VALUE(Q339)&gt;0,CONCATENATE("[",A339,"] = true,        --",C339, " / ", B339), ""),"")</f>
        <v/>
      </c>
    </row>
    <row r="340" spans="1:44" hidden="1" x14ac:dyDescent="0.25">
      <c r="A340" s="13">
        <v>393</v>
      </c>
      <c r="B340" t="s">
        <v>2333</v>
      </c>
      <c r="C340" t="s">
        <v>2335</v>
      </c>
      <c r="D340" t="s">
        <v>2334</v>
      </c>
      <c r="G340" s="3">
        <f>A340</f>
        <v>393</v>
      </c>
      <c r="L340" t="s">
        <v>101</v>
      </c>
      <c r="M340" t="s">
        <v>101</v>
      </c>
      <c r="N340">
        <v>-1</v>
      </c>
      <c r="O340">
        <v>-1</v>
      </c>
      <c r="P340">
        <v>-1</v>
      </c>
      <c r="Q340">
        <v>0</v>
      </c>
      <c r="R340" s="3" t="str">
        <f>IF(S340&lt;&gt;"",VLOOKUP(S340,'ESO zone constants'!$E$2:$L$5000,8,FALSE),"")</f>
        <v/>
      </c>
      <c r="T340" s="24">
        <v>0</v>
      </c>
      <c r="U340" s="3" t="str">
        <f>VLOOKUP(T340,'LibSets constants'!$A$2:$B$16,2,FALSE)</f>
        <v>Included in base game</v>
      </c>
      <c r="X340" s="3" t="str">
        <f>IF(Y340&lt;&gt;"",VLOOKUP(Y340,'ESO zone constants'!$E$3:$L$5000,8,FALSE),"")</f>
        <v/>
      </c>
      <c r="AB340" s="3" t="str">
        <f>IF(AC340&lt;&gt;"",VLOOKUP(AC340,'ESO zone constants'!$E$3:$L$5000,8,FALSE),"")</f>
        <v/>
      </c>
      <c r="AF340" s="3" t="str">
        <f>IF(AG340&lt;&gt;"",VLOOKUP(AG340,'ESO zone constants'!$E$3:$L$5000,8,FALSE),"")</f>
        <v/>
      </c>
      <c r="AJ340" s="3" t="str">
        <f>IF(AK340&lt;&gt;"",VLOOKUP(AK340,'ESO zone constants'!$E$3:$L$5000,8,FALSE),"")</f>
        <v/>
      </c>
      <c r="AN340" s="27" t="str">
        <f>IF(A340&lt;&gt;"",CONCATENATE("[",A340,"] = {wayshrines={")&amp;IF(N340&lt;&gt;"",CONCATENATE(N340,","),"")&amp;IF(O340&lt;&gt;"",CONCATENATE(O340,","),"")&amp;IF(P340&lt;&gt;"",CONCATENATE(P340,","),"")&amp;CONCATENATE("}")&amp;IF(VALUE(Q340)&gt;0,CONCATENATE(", traitsNeeded=",Q340),"")&amp;CONCATENATE(", dlcId=",T340,),"")</f>
        <v>[393] = {wayshrines={-1,-1,-1,}, dlcId=0</v>
      </c>
      <c r="AO340" s="27" t="str">
        <f>IF(A340&lt;&gt;"",IF(R340&lt;&gt;"",CONCATENATE(", zoneIds={",R340),"")&amp;IF(X340&lt;&gt;"",CONCATENATE(",",X340),"")&amp;IF(AJ340&lt;&gt;"",CONCATENATE(",",AJ340),"")&amp;IF(R340&lt;&gt;"",CONCATENATE("}",""),"")&amp;IF(OR(L340="true",L340="false",L340&lt;&gt;""), CONCATENATE(", veteran=", L340), ""),"")</f>
        <v>, veteran=false</v>
      </c>
      <c r="AP340" s="27" t="str">
        <f>IF(A340&lt;&gt;"",IF(J340="Trial",", isTrial=true",IF(J340="Arena",", isArena=true", IF(J340="Monster",", isMonster=true",""))) &amp; IF(M340="true", CONCATENATE(", multiTrialSet=true"), ""),"")</f>
        <v/>
      </c>
      <c r="AQ340" s="27" t="str">
        <f>IF(C340&lt;&gt;"",CONCATENATE(" --",C340," / ",B340),"")</f>
        <v xml:space="preserve"> --Perfect Arms of Relequen / Perfekte Waffen von Relequen</v>
      </c>
      <c r="AR340" s="27" t="str">
        <f>IF(A340&lt;&gt;"",IF(VALUE(Q340)&gt;0,CONCATENATE("[",A340,"] = true,        --",C340, " / ", B340), ""),"")</f>
        <v/>
      </c>
    </row>
    <row r="341" spans="1:44" hidden="1" x14ac:dyDescent="0.25">
      <c r="A341" s="13">
        <v>394</v>
      </c>
      <c r="B341" t="s">
        <v>2336</v>
      </c>
      <c r="C341" t="s">
        <v>2338</v>
      </c>
      <c r="D341" t="s">
        <v>2337</v>
      </c>
      <c r="G341" s="3">
        <f>A341</f>
        <v>394</v>
      </c>
      <c r="L341" t="s">
        <v>101</v>
      </c>
      <c r="M341" t="s">
        <v>101</v>
      </c>
      <c r="N341">
        <v>-1</v>
      </c>
      <c r="O341">
        <v>-1</v>
      </c>
      <c r="P341">
        <v>-1</v>
      </c>
      <c r="Q341">
        <v>0</v>
      </c>
      <c r="R341" s="3" t="str">
        <f>IF(S341&lt;&gt;"",VLOOKUP(S341,'ESO zone constants'!$E$2:$L$5000,8,FALSE),"")</f>
        <v/>
      </c>
      <c r="T341" s="24">
        <v>0</v>
      </c>
      <c r="U341" s="3" t="str">
        <f>VLOOKUP(T341,'LibSets constants'!$A$2:$B$16,2,FALSE)</f>
        <v>Included in base game</v>
      </c>
      <c r="X341" s="3" t="str">
        <f>IF(Y341&lt;&gt;"",VLOOKUP(Y341,'ESO zone constants'!$E$3:$L$5000,8,FALSE),"")</f>
        <v/>
      </c>
      <c r="AB341" s="3" t="str">
        <f>IF(AC341&lt;&gt;"",VLOOKUP(AC341,'ESO zone constants'!$E$3:$L$5000,8,FALSE),"")</f>
        <v/>
      </c>
      <c r="AF341" s="3" t="str">
        <f>IF(AG341&lt;&gt;"",VLOOKUP(AG341,'ESO zone constants'!$E$3:$L$5000,8,FALSE),"")</f>
        <v/>
      </c>
      <c r="AJ341" s="3" t="str">
        <f>IF(AK341&lt;&gt;"",VLOOKUP(AK341,'ESO zone constants'!$E$3:$L$5000,8,FALSE),"")</f>
        <v/>
      </c>
      <c r="AN341" s="27" t="str">
        <f>IF(A341&lt;&gt;"",CONCATENATE("[",A341,"] = {wayshrines={")&amp;IF(N341&lt;&gt;"",CONCATENATE(N341,","),"")&amp;IF(O341&lt;&gt;"",CONCATENATE(O341,","),"")&amp;IF(P341&lt;&gt;"",CONCATENATE(P341,","),"")&amp;CONCATENATE("}")&amp;IF(VALUE(Q341)&gt;0,CONCATENATE(", traitsNeeded=",Q341),"")&amp;CONCATENATE(", dlcId=",T341,),"")</f>
        <v>[394] = {wayshrines={-1,-1,-1,}, dlcId=0</v>
      </c>
      <c r="AO341" s="27" t="str">
        <f>IF(A341&lt;&gt;"",IF(R341&lt;&gt;"",CONCATENATE(", zoneIds={",R341),"")&amp;IF(X341&lt;&gt;"",CONCATENATE(",",X341),"")&amp;IF(AJ341&lt;&gt;"",CONCATENATE(",",AJ341),"")&amp;IF(R341&lt;&gt;"",CONCATENATE("}",""),"")&amp;IF(OR(L341="true",L341="false",L341&lt;&gt;""), CONCATENATE(", veteran=", L341), ""),"")</f>
        <v>, veteran=false</v>
      </c>
      <c r="AP341" s="27" t="str">
        <f>IF(A341&lt;&gt;"",IF(J341="Trial",", isTrial=true",IF(J341="Arena",", isArena=true", IF(J341="Monster",", isMonster=true",""))) &amp; IF(M341="true", CONCATENATE(", multiTrialSet=true"), ""),"")</f>
        <v/>
      </c>
      <c r="AQ341" s="27" t="str">
        <f>IF(C341&lt;&gt;"",CONCATENATE(" --",C341," / ",B341),"")</f>
        <v xml:space="preserve"> --Perfect Mantle of Siroria / Perfekter Mantel von Siroria</v>
      </c>
      <c r="AR341" s="27" t="str">
        <f>IF(A341&lt;&gt;"",IF(VALUE(Q341)&gt;0,CONCATENATE("[",A341,"] = true,        --",C341, " / ", B341), ""),"")</f>
        <v/>
      </c>
    </row>
    <row r="342" spans="1:44" hidden="1" x14ac:dyDescent="0.25">
      <c r="A342" s="13">
        <v>395</v>
      </c>
      <c r="B342" t="s">
        <v>2339</v>
      </c>
      <c r="C342" t="s">
        <v>2341</v>
      </c>
      <c r="D342" t="s">
        <v>2340</v>
      </c>
      <c r="G342" s="3">
        <f>A342</f>
        <v>395</v>
      </c>
      <c r="L342" t="s">
        <v>101</v>
      </c>
      <c r="M342" t="s">
        <v>101</v>
      </c>
      <c r="N342">
        <v>-1</v>
      </c>
      <c r="O342">
        <v>-1</v>
      </c>
      <c r="P342">
        <v>-1</v>
      </c>
      <c r="Q342">
        <v>0</v>
      </c>
      <c r="R342" s="3" t="str">
        <f>IF(S342&lt;&gt;"",VLOOKUP(S342,'ESO zone constants'!$E$2:$L$5000,8,FALSE),"")</f>
        <v/>
      </c>
      <c r="T342" s="24">
        <v>0</v>
      </c>
      <c r="U342" s="3" t="str">
        <f>VLOOKUP(T342,'LibSets constants'!$A$2:$B$16,2,FALSE)</f>
        <v>Included in base game</v>
      </c>
      <c r="X342" s="3" t="str">
        <f>IF(Y342&lt;&gt;"",VLOOKUP(Y342,'ESO zone constants'!$E$3:$L$5000,8,FALSE),"")</f>
        <v/>
      </c>
      <c r="AB342" s="3" t="str">
        <f>IF(AC342&lt;&gt;"",VLOOKUP(AC342,'ESO zone constants'!$E$3:$L$5000,8,FALSE),"")</f>
        <v/>
      </c>
      <c r="AF342" s="3" t="str">
        <f>IF(AG342&lt;&gt;"",VLOOKUP(AG342,'ESO zone constants'!$E$3:$L$5000,8,FALSE),"")</f>
        <v/>
      </c>
      <c r="AJ342" s="3" t="str">
        <f>IF(AK342&lt;&gt;"",VLOOKUP(AK342,'ESO zone constants'!$E$3:$L$5000,8,FALSE),"")</f>
        <v/>
      </c>
      <c r="AN342" s="27" t="str">
        <f>IF(A342&lt;&gt;"",CONCATENATE("[",A342,"] = {wayshrines={")&amp;IF(N342&lt;&gt;"",CONCATENATE(N342,","),"")&amp;IF(O342&lt;&gt;"",CONCATENATE(O342,","),"")&amp;IF(P342&lt;&gt;"",CONCATENATE(P342,","),"")&amp;CONCATENATE("}")&amp;IF(VALUE(Q342)&gt;0,CONCATENATE(", traitsNeeded=",Q342),"")&amp;CONCATENATE(", dlcId=",T342,),"")</f>
        <v>[395] = {wayshrines={-1,-1,-1,}, dlcId=0</v>
      </c>
      <c r="AO342" s="27" t="str">
        <f>IF(A342&lt;&gt;"",IF(R342&lt;&gt;"",CONCATENATE(", zoneIds={",R342),"")&amp;IF(X342&lt;&gt;"",CONCATENATE(",",X342),"")&amp;IF(AJ342&lt;&gt;"",CONCATENATE(",",AJ342),"")&amp;IF(R342&lt;&gt;"",CONCATENATE("}",""),"")&amp;IF(OR(L342="true",L342="false",L342&lt;&gt;""), CONCATENATE(", veteran=", L342), ""),"")</f>
        <v>, veteran=false</v>
      </c>
      <c r="AP342" s="27" t="str">
        <f>IF(A342&lt;&gt;"",IF(J342="Trial",", isTrial=true",IF(J342="Arena",", isArena=true", IF(J342="Monster",", isMonster=true",""))) &amp; IF(M342="true", CONCATENATE(", multiTrialSet=true"), ""),"")</f>
        <v/>
      </c>
      <c r="AQ342" s="27" t="str">
        <f>IF(C342&lt;&gt;"",CONCATENATE(" --",C342," / ",B342),"")</f>
        <v xml:space="preserve"> --Perfect Vestment of Olorime / Perfekte Gewandung von Olorime</v>
      </c>
      <c r="AR342" s="27" t="str">
        <f>IF(A342&lt;&gt;"",IF(VALUE(Q342)&gt;0,CONCATENATE("[",A342,"] = true,        --",C342, " / ", B342), ""),"")</f>
        <v/>
      </c>
    </row>
    <row r="343" spans="1:44" hidden="1" x14ac:dyDescent="0.25">
      <c r="A343" s="5">
        <v>397</v>
      </c>
      <c r="B343" t="s">
        <v>0</v>
      </c>
      <c r="C343" t="s">
        <v>0</v>
      </c>
      <c r="D343" t="s">
        <v>0</v>
      </c>
      <c r="G343" s="3">
        <f>A343</f>
        <v>397</v>
      </c>
      <c r="J343" t="s">
        <v>2552</v>
      </c>
      <c r="K343">
        <v>3</v>
      </c>
      <c r="L343" t="s">
        <v>2463</v>
      </c>
      <c r="M343" t="s">
        <v>101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constants'!$E$2:$L$5000,8,FALSE),"")</f>
        <v>1055</v>
      </c>
      <c r="S343" t="s">
        <v>41</v>
      </c>
      <c r="T343" s="24">
        <v>11</v>
      </c>
      <c r="U343" s="3" t="str">
        <f>VLOOKUP(T343,'LibSets constants'!$A$2:$B$16,2,FALSE)</f>
        <v>Wolfhunter</v>
      </c>
      <c r="V343" t="s">
        <v>2553</v>
      </c>
      <c r="X343" s="3" t="str">
        <f>IF(Y343&lt;&gt;"",VLOOKUP(Y343,'ESO zone constants'!$E$3:$L$5000,8,FALSE),"")</f>
        <v/>
      </c>
      <c r="AB343" s="3" t="str">
        <f>IF(AC343&lt;&gt;"",VLOOKUP(AC343,'ESO zone constants'!$E$3:$L$5000,8,FALSE),"")</f>
        <v/>
      </c>
      <c r="AF343" s="3" t="str">
        <f>IF(AG343&lt;&gt;"",VLOOKUP(AG343,'ESO zone constants'!$E$3:$L$5000,8,FALSE),"")</f>
        <v/>
      </c>
      <c r="AJ343" s="3" t="str">
        <f>IF(AK343&lt;&gt;"",VLOOKUP(AK343,'ESO zone constants'!$E$3:$L$5000,8,FALSE),"")</f>
        <v/>
      </c>
      <c r="AN343" s="27" t="str">
        <f>IF(A343&lt;&gt;"",CONCATENATE("[",A343,"] = {wayshrines={")&amp;IF(N343&lt;&gt;"",CONCATENATE(N343,","),"")&amp;IF(O343&lt;&gt;"",CONCATENATE(O343,","),"")&amp;IF(P343&lt;&gt;"",CONCATENATE(P343,","),"")&amp;CONCATENATE("}")&amp;IF(VALUE(Q343)&gt;0,CONCATENATE(", traitsNeeded=",Q343),"")&amp;CONCATENATE(", dlcId=",T343,),"")</f>
        <v>[397] = {wayshrines={-1,-1,-1,}, dlcId=11</v>
      </c>
      <c r="AO343" s="27" t="str">
        <f>IF(A343&lt;&gt;"",IF(R343&lt;&gt;"",CONCATENATE(", zoneIds={",R343),"")&amp;IF(X343&lt;&gt;"",CONCATENATE(",",X343),"")&amp;IF(AJ343&lt;&gt;"",CONCATENATE(",",AJ343),"")&amp;IF(R343&lt;&gt;"",CONCATENATE("}",""),"")&amp;IF(OR(L343="true",L343="false",L343&lt;&gt;""), CONCATENATE(", veteran=", L343), ""),"")</f>
        <v>, zoneIds={1055}, veteran={EQUIP_TYPE_HEAD=true, EQUIP_TYPE_SHOULDERS=false}</v>
      </c>
      <c r="AP343" s="27" t="str">
        <f>IF(A343&lt;&gt;"",IF(J343="Trial",", isTrial=true",IF(J343="Arena",", isArena=true", IF(J343="Monster",", isMonster=true",""))) &amp; IF(M343="true", CONCATENATE(", multiTrialSet=true"), ""),"")</f>
        <v>, isMonster=true</v>
      </c>
      <c r="AQ343" s="27" t="str">
        <f>IF(C343&lt;&gt;"",CONCATENATE(" --",C343," / ",B343),"")</f>
        <v xml:space="preserve"> --Balorgh / Balorgh</v>
      </c>
      <c r="AR343" s="27" t="str">
        <f>IF(A343&lt;&gt;"",IF(VALUE(Q343)&gt;0,CONCATENATE("[",A343,"] = true,        --",C343, " / ", B343), ""),"")</f>
        <v/>
      </c>
    </row>
    <row r="344" spans="1:44" hidden="1" x14ac:dyDescent="0.25">
      <c r="A344" s="5">
        <v>398</v>
      </c>
      <c r="B344" t="s">
        <v>33</v>
      </c>
      <c r="C344" t="s">
        <v>33</v>
      </c>
      <c r="D344" t="s">
        <v>33</v>
      </c>
      <c r="G344" s="3">
        <f>A344</f>
        <v>398</v>
      </c>
      <c r="J344" t="s">
        <v>2552</v>
      </c>
      <c r="K344">
        <v>3</v>
      </c>
      <c r="L344" t="s">
        <v>2463</v>
      </c>
      <c r="M344" t="s">
        <v>101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constants'!$E$2:$L$5000,8,FALSE),"")</f>
        <v>1052</v>
      </c>
      <c r="S344" t="s">
        <v>73</v>
      </c>
      <c r="T344" s="24">
        <v>11</v>
      </c>
      <c r="U344" s="3" t="str">
        <f>VLOOKUP(T344,'LibSets constants'!$A$2:$B$16,2,FALSE)</f>
        <v>Wolfhunter</v>
      </c>
      <c r="V344" t="s">
        <v>2584</v>
      </c>
      <c r="X344" s="3" t="str">
        <f>IF(Y344&lt;&gt;"",VLOOKUP(Y344,'ESO zone constants'!$E$3:$L$5000,8,FALSE),"")</f>
        <v/>
      </c>
      <c r="AB344" s="3" t="str">
        <f>IF(AC344&lt;&gt;"",VLOOKUP(AC344,'ESO zone constants'!$E$3:$L$5000,8,FALSE),"")</f>
        <v/>
      </c>
      <c r="AF344" s="3" t="str">
        <f>IF(AG344&lt;&gt;"",VLOOKUP(AG344,'ESO zone constants'!$E$3:$L$5000,8,FALSE),"")</f>
        <v/>
      </c>
      <c r="AJ344" s="28" t="str">
        <f>IF(AK344&lt;&gt;"",VLOOKUP(AK344,'ESO zone constants'!$E$3:$L$1002,6,FALSE),"")</f>
        <v/>
      </c>
      <c r="AN344" s="27" t="str">
        <f>IF(A344&lt;&gt;"",CONCATENATE("[",A344,"] = {wayshrines={")&amp;IF(N344&lt;&gt;"",CONCATENATE(N344,","),"")&amp;IF(O344&lt;&gt;"",CONCATENATE(O344,","),"")&amp;IF(P344&lt;&gt;"",CONCATENATE(P344,","),"")&amp;CONCATENATE("}")&amp;IF(VALUE(Q344)&gt;0,CONCATENATE(", traitsNeeded=",Q344),"")&amp;CONCATENATE(", dlcId=",T344,),"")</f>
        <v>[398] = {wayshrines={-1,-1,-1,}, dlcId=11</v>
      </c>
      <c r="AO344" s="27" t="str">
        <f>IF(A344&lt;&gt;"",IF(R344&lt;&gt;"",CONCATENATE(", zoneIds={",R344),"")&amp;IF(X344&lt;&gt;"",CONCATENATE(",",X344),"")&amp;IF(AJ344&lt;&gt;"",CONCATENATE(",",AJ344),"")&amp;IF(R344&lt;&gt;"",CONCATENATE("}",""),"")&amp;IF(OR(L344="true",L344="false",L344&lt;&gt;""), CONCATENATE(", veteran=", L344), ""),"")</f>
        <v>, zoneIds={1052}, veteran={EQUIP_TYPE_HEAD=true, EQUIP_TYPE_SHOULDERS=false}</v>
      </c>
      <c r="AP344" s="27" t="str">
        <f>IF(A344&lt;&gt;"",IF(J344="Trial",", isTrial=true",IF(J344="Arena",", isArena=true", IF(J344="Monster",", isMonster=true",""))) &amp; IF(M344="true", CONCATENATE(", multiTrialSet=true"), ""),"")</f>
        <v>, isMonster=true</v>
      </c>
      <c r="AQ344" s="27" t="str">
        <f>IF(C344&lt;&gt;"",CONCATENATE(" --",C344," / ",B344),"")</f>
        <v xml:space="preserve"> --Vykosa / Vykosa</v>
      </c>
      <c r="AR344" s="27" t="str">
        <f>IF(A344&lt;&gt;"",IF(VALUE(Q344)&gt;0,CONCATENATE("[",A344,"] = true,        --",C344, " / ", B344), ""),"")</f>
        <v/>
      </c>
    </row>
    <row r="345" spans="1:44" hidden="1" x14ac:dyDescent="0.25">
      <c r="A345" s="13">
        <v>399</v>
      </c>
      <c r="B345" t="s">
        <v>2342</v>
      </c>
      <c r="C345" t="s">
        <v>2344</v>
      </c>
      <c r="D345" t="s">
        <v>2343</v>
      </c>
      <c r="G345" s="3">
        <f>A345</f>
        <v>399</v>
      </c>
      <c r="J345" t="s">
        <v>2551</v>
      </c>
      <c r="L345" t="s">
        <v>101</v>
      </c>
      <c r="M345" t="s">
        <v>101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constants'!$E$2:$L$5000,8,FALSE),"")</f>
        <v>1055</v>
      </c>
      <c r="S345" t="s">
        <v>41</v>
      </c>
      <c r="T345" s="24">
        <v>11</v>
      </c>
      <c r="U345" s="3" t="str">
        <f>VLOOKUP(T345,'LibSets constants'!$A$2:$B$16,2,FALSE)</f>
        <v>Wolfhunter</v>
      </c>
      <c r="X345" s="3" t="str">
        <f>IF(Y345&lt;&gt;"",VLOOKUP(Y345,'ESO zone constants'!$E$3:$L$5000,8,FALSE),"")</f>
        <v/>
      </c>
      <c r="AB345" s="3" t="str">
        <f>IF(AC345&lt;&gt;"",VLOOKUP(AC345,'ESO zone constants'!$E$3:$L$5000,8,FALSE),"")</f>
        <v/>
      </c>
      <c r="AF345" s="3" t="str">
        <f>IF(AG345&lt;&gt;"",VLOOKUP(AG345,'ESO zone constants'!$E$3:$L$5000,8,FALSE),"")</f>
        <v/>
      </c>
      <c r="AJ345" s="32" t="str">
        <f>IF(AK345&lt;&gt;"",VLOOKUP(AK345,'ESO zone constants'!$E$3:$L$1002,6,FALSE),"")</f>
        <v/>
      </c>
      <c r="AN345" s="27" t="str">
        <f>IF(A345&lt;&gt;"",CONCATENATE("[",A345,"] = {wayshrines={")&amp;IF(N345&lt;&gt;"",CONCATENATE(N345,","),"")&amp;IF(O345&lt;&gt;"",CONCATENATE(O345,","),"")&amp;IF(P345&lt;&gt;"",CONCATENATE(P345,","),"")&amp;CONCATENATE("}")&amp;IF(VALUE(Q345)&gt;0,CONCATENATE(", traitsNeeded=",Q345),"")&amp;CONCATENATE(", dlcId=",T345,),"")</f>
        <v>[399] = {wayshrines={-1,-1,-1,}, dlcId=11</v>
      </c>
      <c r="AO345" s="27" t="str">
        <f>IF(A345&lt;&gt;"",IF(R345&lt;&gt;"",CONCATENATE(", zoneIds={",R345),"")&amp;IF(X345&lt;&gt;"",CONCATENATE(",",X345),"")&amp;IF(AJ345&lt;&gt;"",CONCATENATE(",",AJ345),"")&amp;IF(R345&lt;&gt;"",CONCATENATE("}",""),"")&amp;IF(OR(L345="true",L345="false",L345&lt;&gt;""), CONCATENATE(", veteran=", L345), ""),"")</f>
        <v>, zoneIds={1055}, veteran=false</v>
      </c>
      <c r="AP345" s="27" t="str">
        <f>IF(A345&lt;&gt;"",IF(J345="Trial",", isTrial=true",IF(J345="Arena",", isArena=true", IF(J345="Monster",", isMonster=true",""))) &amp; IF(M345="true", CONCATENATE(", multiTrialSet=true"), ""),"")</f>
        <v/>
      </c>
      <c r="AQ345" s="27" t="str">
        <f>IF(C345&lt;&gt;"",CONCATENATE(" --",C345," / ",B345),"")</f>
        <v xml:space="preserve"> --Hanu's Compassion / Hanus Mitgefühl</v>
      </c>
      <c r="AR345" s="27" t="str">
        <f>IF(A345&lt;&gt;"",IF(VALUE(Q345)&gt;0,CONCATENATE("[",A345,"] = true,        --",C345, " / ", B345), ""),"")</f>
        <v/>
      </c>
    </row>
    <row r="346" spans="1:44" hidden="1" x14ac:dyDescent="0.25">
      <c r="A346" s="13">
        <v>400</v>
      </c>
      <c r="B346" t="s">
        <v>2345</v>
      </c>
      <c r="C346" t="s">
        <v>2347</v>
      </c>
      <c r="D346" t="s">
        <v>2346</v>
      </c>
      <c r="G346" s="3">
        <f>A346</f>
        <v>400</v>
      </c>
      <c r="J346" t="s">
        <v>2551</v>
      </c>
      <c r="L346" t="s">
        <v>101</v>
      </c>
      <c r="M346" t="s">
        <v>101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constants'!$E$2:$L$5000,8,FALSE),"")</f>
        <v>1055</v>
      </c>
      <c r="S346" t="s">
        <v>41</v>
      </c>
      <c r="T346" s="24">
        <v>11</v>
      </c>
      <c r="U346" s="3" t="str">
        <f>VLOOKUP(T346,'LibSets constants'!$A$2:$B$16,2,FALSE)</f>
        <v>Wolfhunter</v>
      </c>
      <c r="X346" s="3" t="str">
        <f>IF(Y346&lt;&gt;"",VLOOKUP(Y346,'ESO zone constants'!$E$3:$L$5000,8,FALSE),"")</f>
        <v/>
      </c>
      <c r="AB346" s="3" t="str">
        <f>IF(AC346&lt;&gt;"",VLOOKUP(AC346,'ESO zone constants'!$E$3:$L$5000,8,FALSE),"")</f>
        <v/>
      </c>
      <c r="AF346" s="3" t="str">
        <f>IF(AG346&lt;&gt;"",VLOOKUP(AG346,'ESO zone constants'!$E$3:$L$5000,8,FALSE),"")</f>
        <v/>
      </c>
      <c r="AJ346" s="3" t="str">
        <f>IF(AK346&lt;&gt;"",VLOOKUP(AK346,'ESO zone constants'!$E$3:$L$5000,8,FALSE),"")</f>
        <v/>
      </c>
      <c r="AN346" s="27" t="str">
        <f>IF(A346&lt;&gt;"",CONCATENATE("[",A346,"] = {wayshrines={")&amp;IF(N346&lt;&gt;"",CONCATENATE(N346,","),"")&amp;IF(O346&lt;&gt;"",CONCATENATE(O346,","),"")&amp;IF(P346&lt;&gt;"",CONCATENATE(P346,","),"")&amp;CONCATENATE("}")&amp;IF(VALUE(Q346)&gt;0,CONCATENATE(", traitsNeeded=",Q346),"")&amp;CONCATENATE(", dlcId=",T346,),"")</f>
        <v>[400] = {wayshrines={-1,-1,-1,}, dlcId=11</v>
      </c>
      <c r="AO346" s="27" t="str">
        <f>IF(A346&lt;&gt;"",IF(R346&lt;&gt;"",CONCATENATE(", zoneIds={",R346),"")&amp;IF(X346&lt;&gt;"",CONCATENATE(",",X346),"")&amp;IF(AJ346&lt;&gt;"",CONCATENATE(",",AJ346),"")&amp;IF(R346&lt;&gt;"",CONCATENATE("}",""),"")&amp;IF(OR(L346="true",L346="false",L346&lt;&gt;""), CONCATENATE(", veteran=", L346), ""),"")</f>
        <v>, zoneIds={1055}, veteran=false</v>
      </c>
      <c r="AP346" s="27" t="str">
        <f>IF(A346&lt;&gt;"",IF(J346="Trial",", isTrial=true",IF(J346="Arena",", isArena=true", IF(J346="Monster",", isMonster=true",""))) &amp; IF(M346="true", CONCATENATE(", multiTrialSet=true"), ""),"")</f>
        <v/>
      </c>
      <c r="AQ346" s="27" t="str">
        <f>IF(C346&lt;&gt;"",CONCATENATE(" --",C346," / ",B346),"")</f>
        <v xml:space="preserve"> --Blood Moon / Blutmond</v>
      </c>
      <c r="AR346" s="27" t="str">
        <f>IF(A346&lt;&gt;"",IF(VALUE(Q346)&gt;0,CONCATENATE("[",A346,"] = true,        --",C346, " / ", B346), ""),"")</f>
        <v/>
      </c>
    </row>
    <row r="347" spans="1:44" hidden="1" x14ac:dyDescent="0.25">
      <c r="A347" s="13">
        <v>401</v>
      </c>
      <c r="B347" t="s">
        <v>2348</v>
      </c>
      <c r="C347" t="s">
        <v>2350</v>
      </c>
      <c r="D347" t="s">
        <v>2349</v>
      </c>
      <c r="G347" s="3">
        <f>A347</f>
        <v>401</v>
      </c>
      <c r="J347" t="s">
        <v>2551</v>
      </c>
      <c r="L347" t="s">
        <v>101</v>
      </c>
      <c r="M347" t="s">
        <v>101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constants'!$E$2:$L$5000,8,FALSE),"")</f>
        <v>1055</v>
      </c>
      <c r="S347" t="s">
        <v>41</v>
      </c>
      <c r="T347" s="24">
        <v>11</v>
      </c>
      <c r="U347" s="3" t="str">
        <f>VLOOKUP(T347,'LibSets constants'!$A$2:$B$16,2,FALSE)</f>
        <v>Wolfhunter</v>
      </c>
      <c r="X347" s="3" t="str">
        <f>IF(Y347&lt;&gt;"",VLOOKUP(Y347,'ESO zone constants'!$E$3:$L$5000,8,FALSE),"")</f>
        <v/>
      </c>
      <c r="AB347" s="3" t="str">
        <f>IF(AC347&lt;&gt;"",VLOOKUP(AC347,'ESO zone constants'!$E$3:$L$5000,8,FALSE),"")</f>
        <v/>
      </c>
      <c r="AF347" s="3" t="str">
        <f>IF(AG347&lt;&gt;"",VLOOKUP(AG347,'ESO zone constants'!$E$3:$L$5000,8,FALSE),"")</f>
        <v/>
      </c>
      <c r="AJ347" s="32" t="str">
        <f>IF(AK347&lt;&gt;"",VLOOKUP(AK347,'ESO zone constants'!$E$3:$L$1002,6,FALSE),"")</f>
        <v/>
      </c>
      <c r="AN347" s="27" t="str">
        <f>IF(A347&lt;&gt;"",CONCATENATE("[",A347,"] = {wayshrines={")&amp;IF(N347&lt;&gt;"",CONCATENATE(N347,","),"")&amp;IF(O347&lt;&gt;"",CONCATENATE(O347,","),"")&amp;IF(P347&lt;&gt;"",CONCATENATE(P347,","),"")&amp;CONCATENATE("}")&amp;IF(VALUE(Q347)&gt;0,CONCATENATE(", traitsNeeded=",Q347),"")&amp;CONCATENATE(", dlcId=",T347,),"")</f>
        <v>[401] = {wayshrines={-1,-1,-1,}, dlcId=11</v>
      </c>
      <c r="AO347" s="27" t="str">
        <f>IF(A347&lt;&gt;"",IF(R347&lt;&gt;"",CONCATENATE(", zoneIds={",R347),"")&amp;IF(X347&lt;&gt;"",CONCATENATE(",",X347),"")&amp;IF(AJ347&lt;&gt;"",CONCATENATE(",",AJ347),"")&amp;IF(R347&lt;&gt;"",CONCATENATE("}",""),"")&amp;IF(OR(L347="true",L347="false",L347&lt;&gt;""), CONCATENATE(", veteran=", L347), ""),"")</f>
        <v>, zoneIds={1055}, veteran=false</v>
      </c>
      <c r="AP347" s="27" t="str">
        <f>IF(A347&lt;&gt;"",IF(J347="Trial",", isTrial=true",IF(J347="Arena",", isArena=true", IF(J347="Monster",", isMonster=true",""))) &amp; IF(M347="true", CONCATENATE(", multiTrialSet=true"), ""),"")</f>
        <v/>
      </c>
      <c r="AQ347" s="27" t="str">
        <f>IF(C347&lt;&gt;"",CONCATENATE(" --",C347," / ",B347),"")</f>
        <v xml:space="preserve"> --Haven of Ursus / Zuflucht von Ursus</v>
      </c>
      <c r="AR347" s="27" t="str">
        <f>IF(A347&lt;&gt;"",IF(VALUE(Q347)&gt;0,CONCATENATE("[",A347,"] = true,        --",C347, " / ", B347), ""),"")</f>
        <v/>
      </c>
    </row>
    <row r="348" spans="1:44" hidden="1" x14ac:dyDescent="0.25">
      <c r="A348" s="13">
        <v>402</v>
      </c>
      <c r="B348" t="s">
        <v>2351</v>
      </c>
      <c r="C348" t="s">
        <v>2353</v>
      </c>
      <c r="D348" t="s">
        <v>2352</v>
      </c>
      <c r="G348" s="3">
        <f>A348</f>
        <v>402</v>
      </c>
      <c r="J348" t="s">
        <v>2551</v>
      </c>
      <c r="L348" t="s">
        <v>101</v>
      </c>
      <c r="M348" t="s">
        <v>101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constants'!$E$2:$L$5000,8,FALSE),"")</f>
        <v>1052</v>
      </c>
      <c r="S348" t="s">
        <v>73</v>
      </c>
      <c r="T348" s="24">
        <v>11</v>
      </c>
      <c r="U348" s="3" t="str">
        <f>VLOOKUP(T348,'LibSets constants'!$A$2:$B$16,2,FALSE)</f>
        <v>Wolfhunter</v>
      </c>
      <c r="X348" s="3" t="str">
        <f>IF(Y348&lt;&gt;"",VLOOKUP(Y348,'ESO zone constants'!$E$3:$L$5000,8,FALSE),"")</f>
        <v/>
      </c>
      <c r="AB348" s="3" t="str">
        <f>IF(AC348&lt;&gt;"",VLOOKUP(AC348,'ESO zone constants'!$E$3:$L$5000,8,FALSE),"")</f>
        <v/>
      </c>
      <c r="AF348" s="3" t="str">
        <f>IF(AG348&lt;&gt;"",VLOOKUP(AG348,'ESO zone constants'!$E$3:$L$5000,8,FALSE),"")</f>
        <v/>
      </c>
      <c r="AJ348" s="3" t="str">
        <f>IF(AK348&lt;&gt;"",VLOOKUP(AK348,'ESO zone constants'!$E$3:$L$1002,6,FALSE),"")</f>
        <v/>
      </c>
      <c r="AN348" s="27" t="str">
        <f>IF(A348&lt;&gt;"",CONCATENATE("[",A348,"] = {wayshrines={")&amp;IF(N348&lt;&gt;"",CONCATENATE(N348,","),"")&amp;IF(O348&lt;&gt;"",CONCATENATE(O348,","),"")&amp;IF(P348&lt;&gt;"",CONCATENATE(P348,","),"")&amp;CONCATENATE("}")&amp;IF(VALUE(Q348)&gt;0,CONCATENATE(", traitsNeeded=",Q348),"")&amp;CONCATENATE(", dlcId=",T348,),"")</f>
        <v>[402] = {wayshrines={-1,-1,-1,}, dlcId=11</v>
      </c>
      <c r="AO348" s="27" t="str">
        <f>IF(A348&lt;&gt;"",IF(R348&lt;&gt;"",CONCATENATE(", zoneIds={",R348),"")&amp;IF(X348&lt;&gt;"",CONCATENATE(",",X348),"")&amp;IF(AJ348&lt;&gt;"",CONCATENATE(",",AJ348),"")&amp;IF(R348&lt;&gt;"",CONCATENATE("}",""),"")&amp;IF(OR(L348="true",L348="false",L348&lt;&gt;""), CONCATENATE(", veteran=", L348), ""),"")</f>
        <v>, zoneIds={1052}, veteran=false</v>
      </c>
      <c r="AP348" s="27" t="str">
        <f>IF(A348&lt;&gt;"",IF(J348="Trial",", isTrial=true",IF(J348="Arena",", isArena=true", IF(J348="Monster",", isMonster=true",""))) &amp; IF(M348="true", CONCATENATE(", multiTrialSet=true"), ""),"")</f>
        <v/>
      </c>
      <c r="AQ348" s="27" t="str">
        <f>IF(C348&lt;&gt;"",CONCATENATE(" --",C348," / ",B348),"")</f>
        <v xml:space="preserve"> --Moon Hunter / Mondjäger</v>
      </c>
      <c r="AR348" s="27" t="str">
        <f>IF(A348&lt;&gt;"",IF(VALUE(Q348)&gt;0,CONCATENATE("[",A348,"] = true,        --",C348, " / ", B348), ""),"")</f>
        <v/>
      </c>
    </row>
    <row r="349" spans="1:44" hidden="1" x14ac:dyDescent="0.25">
      <c r="A349" s="13">
        <v>403</v>
      </c>
      <c r="B349" t="s">
        <v>2354</v>
      </c>
      <c r="C349" t="s">
        <v>2356</v>
      </c>
      <c r="D349" t="s">
        <v>2355</v>
      </c>
      <c r="G349" s="3">
        <f>A349</f>
        <v>403</v>
      </c>
      <c r="J349" t="s">
        <v>2551</v>
      </c>
      <c r="L349" t="s">
        <v>101</v>
      </c>
      <c r="M349" t="s">
        <v>101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constants'!$E$2:$L$5000,8,FALSE),"")</f>
        <v>1052</v>
      </c>
      <c r="S349" t="s">
        <v>73</v>
      </c>
      <c r="T349" s="24">
        <v>11</v>
      </c>
      <c r="U349" s="3" t="str">
        <f>VLOOKUP(T349,'LibSets constants'!$A$2:$B$16,2,FALSE)</f>
        <v>Wolfhunter</v>
      </c>
      <c r="X349" s="3" t="str">
        <f>IF(Y349&lt;&gt;"",VLOOKUP(Y349,'ESO zone constants'!$E$3:$L$5000,8,FALSE),"")</f>
        <v/>
      </c>
      <c r="AB349" s="3" t="str">
        <f>IF(AC349&lt;&gt;"",VLOOKUP(AC349,'ESO zone constants'!$E$3:$L$5000,8,FALSE),"")</f>
        <v/>
      </c>
      <c r="AF349" s="3" t="str">
        <f>IF(AG349&lt;&gt;"",VLOOKUP(AG349,'ESO zone constants'!$E$3:$L$5000,8,FALSE),"")</f>
        <v/>
      </c>
      <c r="AJ349" s="3" t="str">
        <f>IF(AK349&lt;&gt;"",VLOOKUP(AK349,'ESO zone constants'!$E$3:$L$1002,6,FALSE),"")</f>
        <v/>
      </c>
      <c r="AN349" s="27" t="str">
        <f>IF(A349&lt;&gt;"",CONCATENATE("[",A349,"] = {wayshrines={")&amp;IF(N349&lt;&gt;"",CONCATENATE(N349,","),"")&amp;IF(O349&lt;&gt;"",CONCATENATE(O349,","),"")&amp;IF(P349&lt;&gt;"",CONCATENATE(P349,","),"")&amp;CONCATENATE("}")&amp;IF(VALUE(Q349)&gt;0,CONCATENATE(", traitsNeeded=",Q349),"")&amp;CONCATENATE(", dlcId=",T349,),"")</f>
        <v>[403] = {wayshrines={-1,-1,-1,}, dlcId=11</v>
      </c>
      <c r="AO349" s="27" t="str">
        <f>IF(A349&lt;&gt;"",IF(R349&lt;&gt;"",CONCATENATE(", zoneIds={",R349),"")&amp;IF(X349&lt;&gt;"",CONCATENATE(",",X349),"")&amp;IF(AJ349&lt;&gt;"",CONCATENATE(",",AJ349),"")&amp;IF(R349&lt;&gt;"",CONCATENATE("}",""),"")&amp;IF(OR(L349="true",L349="false",L349&lt;&gt;""), CONCATENATE(", veteran=", L349), ""),"")</f>
        <v>, zoneIds={1052}, veteran=false</v>
      </c>
      <c r="AP349" s="27" t="str">
        <f>IF(A349&lt;&gt;"",IF(J349="Trial",", isTrial=true",IF(J349="Arena",", isArena=true", IF(J349="Monster",", isMonster=true",""))) &amp; IF(M349="true", CONCATENATE(", multiTrialSet=true"), ""),"")</f>
        <v/>
      </c>
      <c r="AQ349" s="27" t="str">
        <f>IF(C349&lt;&gt;"",CONCATENATE(" --",C349," / ",B349),"")</f>
        <v xml:space="preserve"> --Savage Werewolf / Wilder Werwolf</v>
      </c>
      <c r="AR349" s="27" t="str">
        <f>IF(A349&lt;&gt;"",IF(VALUE(Q349)&gt;0,CONCATENATE("[",A349,"] = true,        --",C349, " / ", B349), ""),"")</f>
        <v/>
      </c>
    </row>
    <row r="350" spans="1:44" hidden="1" x14ac:dyDescent="0.25">
      <c r="A350" s="13">
        <v>404</v>
      </c>
      <c r="B350" t="s">
        <v>2357</v>
      </c>
      <c r="C350" t="s">
        <v>2359</v>
      </c>
      <c r="D350" t="s">
        <v>2358</v>
      </c>
      <c r="G350" s="3">
        <f>A350</f>
        <v>404</v>
      </c>
      <c r="J350" t="s">
        <v>2551</v>
      </c>
      <c r="L350" t="s">
        <v>101</v>
      </c>
      <c r="M350" t="s">
        <v>101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constants'!$E$2:$L$5000,8,FALSE),"")</f>
        <v>1052</v>
      </c>
      <c r="S350" t="s">
        <v>73</v>
      </c>
      <c r="T350" s="24">
        <v>11</v>
      </c>
      <c r="U350" s="3" t="str">
        <f>VLOOKUP(T350,'LibSets constants'!$A$2:$B$16,2,FALSE)</f>
        <v>Wolfhunter</v>
      </c>
      <c r="X350" s="3" t="str">
        <f>IF(Y350&lt;&gt;"",VLOOKUP(Y350,'ESO zone constants'!$E$3:$L$5000,8,FALSE),"")</f>
        <v/>
      </c>
      <c r="AB350" s="3" t="str">
        <f>IF(AC350&lt;&gt;"",VLOOKUP(AC350,'ESO zone constants'!$E$3:$L$5000,8,FALSE),"")</f>
        <v/>
      </c>
      <c r="AF350" s="3" t="str">
        <f>IF(AG350&lt;&gt;"",VLOOKUP(AG350,'ESO zone constants'!$E$3:$L$5000,8,FALSE),"")</f>
        <v/>
      </c>
      <c r="AJ350" s="3" t="str">
        <f>IF(AK350&lt;&gt;"",VLOOKUP(AK350,'ESO zone constants'!$E$3:$L$1002,6,FALSE),"")</f>
        <v/>
      </c>
      <c r="AN350" s="27" t="str">
        <f>IF(A350&lt;&gt;"",CONCATENATE("[",A350,"] = {wayshrines={")&amp;IF(N350&lt;&gt;"",CONCATENATE(N350,","),"")&amp;IF(O350&lt;&gt;"",CONCATENATE(O350,","),"")&amp;IF(P350&lt;&gt;"",CONCATENATE(P350,","),"")&amp;CONCATENATE("}")&amp;IF(VALUE(Q350)&gt;0,CONCATENATE(", traitsNeeded=",Q350),"")&amp;CONCATENATE(", dlcId=",T350,),"")</f>
        <v>[404] = {wayshrines={-1,-1,-1,}, dlcId=11</v>
      </c>
      <c r="AO350" s="27" t="str">
        <f>IF(A350&lt;&gt;"",IF(R350&lt;&gt;"",CONCATENATE(", zoneIds={",R350),"")&amp;IF(X350&lt;&gt;"",CONCATENATE(",",X350),"")&amp;IF(AJ350&lt;&gt;"",CONCATENATE(",",AJ350),"")&amp;IF(R350&lt;&gt;"",CONCATENATE("}",""),"")&amp;IF(OR(L350="true",L350="false",L350&lt;&gt;""), CONCATENATE(", veteran=", L350), ""),"")</f>
        <v>, zoneIds={1052}, veteran=false</v>
      </c>
      <c r="AP350" s="27" t="str">
        <f>IF(A350&lt;&gt;"",IF(J350="Trial",", isTrial=true",IF(J350="Arena",", isArena=true", IF(J350="Monster",", isMonster=true",""))) &amp; IF(M350="true", CONCATENATE(", multiTrialSet=true"), ""),"")</f>
        <v/>
      </c>
      <c r="AQ350" s="27" t="str">
        <f>IF(C350&lt;&gt;"",CONCATENATE(" --",C350," / ",B350),"")</f>
        <v xml:space="preserve"> --Jailer's Tenacity / Tenazität des Kerkermeisters</v>
      </c>
      <c r="AR350" s="27" t="str">
        <f>IF(A350&lt;&gt;"",IF(VALUE(Q350)&gt;0,CONCATENATE("[",A350,"] = true,        --",C350, " / ", B350), ""),"")</f>
        <v/>
      </c>
    </row>
    <row r="351" spans="1:44" hidden="1" x14ac:dyDescent="0.25">
      <c r="A351" s="13">
        <v>405</v>
      </c>
      <c r="B351" t="s">
        <v>2360</v>
      </c>
      <c r="C351" t="s">
        <v>2362</v>
      </c>
      <c r="D351" t="s">
        <v>2361</v>
      </c>
      <c r="G351" s="3">
        <f>A351</f>
        <v>405</v>
      </c>
      <c r="J351" t="s">
        <v>2536</v>
      </c>
      <c r="L351" t="s">
        <v>101</v>
      </c>
      <c r="M351" t="s">
        <v>101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constants'!$E$2:$L$5000,8,FALSE),"")</f>
        <v>726</v>
      </c>
      <c r="S351" t="s">
        <v>80</v>
      </c>
      <c r="T351" s="24">
        <v>0</v>
      </c>
      <c r="U351" s="3" t="str">
        <f>VLOOKUP(T351,'LibSets constants'!$A$2:$B$16,2,FALSE)</f>
        <v>Included in base game</v>
      </c>
      <c r="X351" s="3" t="str">
        <f>IF(Y351&lt;&gt;"",VLOOKUP(Y351,'ESO zone constants'!$E$3:$L$5000,8,FALSE),"")</f>
        <v/>
      </c>
      <c r="AB351" s="3" t="str">
        <f>IF(AC351&lt;&gt;"",VLOOKUP(AC351,'ESO zone constants'!$E$3:$L$5000,8,FALSE),"")</f>
        <v/>
      </c>
      <c r="AF351" s="3" t="str">
        <f>IF(AG351&lt;&gt;"",VLOOKUP(AG351,'ESO zone constants'!$E$3:$L$5000,8,FALSE),"")</f>
        <v/>
      </c>
      <c r="AJ351" s="3" t="str">
        <f>IF(AK351&lt;&gt;"",VLOOKUP(AK351,'ESO zone constants'!$E$3:$L$5000,8,FALSE),"")</f>
        <v/>
      </c>
      <c r="AN351" s="27" t="str">
        <f>IF(A351&lt;&gt;"",CONCATENATE("[",A351,"] = {wayshrines={")&amp;IF(N351&lt;&gt;"",CONCATENATE(N351,","),"")&amp;IF(O351&lt;&gt;"",CONCATENATE(O351,","),"")&amp;IF(P351&lt;&gt;"",CONCATENATE(P351,","),"")&amp;CONCATENATE("}")&amp;IF(VALUE(Q351)&gt;0,CONCATENATE(", traitsNeeded=",Q351),"")&amp;CONCATENATE(", dlcId=",T351,),"")</f>
        <v>[405] = {wayshrines={-1,-1,-1,}, dlcId=0</v>
      </c>
      <c r="AO351" s="27" t="str">
        <f>IF(A351&lt;&gt;"",IF(R351&lt;&gt;"",CONCATENATE(", zoneIds={",R351),"")&amp;IF(X351&lt;&gt;"",CONCATENATE(",",X351),"")&amp;IF(AJ351&lt;&gt;"",CONCATENATE(",",AJ351),"")&amp;IF(R351&lt;&gt;"",CONCATENATE("}",""),"")&amp;IF(OR(L351="true",L351="false",L351&lt;&gt;""), CONCATENATE(", veteran=", L351), ""),"")</f>
        <v>, zoneIds={726}, veteran=false</v>
      </c>
      <c r="AP351" s="27" t="str">
        <f>IF(A351&lt;&gt;"",IF(J351="Trial",", isTrial=true",IF(J351="Arena",", isArena=true", IF(J351="Monster",", isMonster=true",""))) &amp; IF(M351="true", CONCATENATE(", multiTrialSet=true"), ""),"")</f>
        <v/>
      </c>
      <c r="AQ351" s="27" t="str">
        <f>IF(C351&lt;&gt;"",CONCATENATE(" --",C351," / ",B351),"")</f>
        <v xml:space="preserve"> --Bright-Throat's Boast / Hellhalsstolz</v>
      </c>
      <c r="AR351" s="27" t="str">
        <f>IF(A351&lt;&gt;"",IF(VALUE(Q351)&gt;0,CONCATENATE("[",A351,"] = true,        --",C351, " / ", B351), ""),"")</f>
        <v/>
      </c>
    </row>
    <row r="352" spans="1:44" hidden="1" x14ac:dyDescent="0.25">
      <c r="A352" s="13">
        <v>406</v>
      </c>
      <c r="B352" t="s">
        <v>2363</v>
      </c>
      <c r="C352" t="s">
        <v>2365</v>
      </c>
      <c r="D352" t="s">
        <v>2364</v>
      </c>
      <c r="G352" s="3">
        <f>A352</f>
        <v>406</v>
      </c>
      <c r="J352" t="s">
        <v>2536</v>
      </c>
      <c r="L352" t="s">
        <v>101</v>
      </c>
      <c r="M352" t="s">
        <v>101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constants'!$E$2:$L$5000,8,FALSE),"")</f>
        <v>726</v>
      </c>
      <c r="S352" t="s">
        <v>80</v>
      </c>
      <c r="T352" s="24">
        <v>0</v>
      </c>
      <c r="U352" s="3" t="str">
        <f>VLOOKUP(T352,'LibSets constants'!$A$2:$B$16,2,FALSE)</f>
        <v>Included in base game</v>
      </c>
      <c r="X352" s="3" t="str">
        <f>IF(Y352&lt;&gt;"",VLOOKUP(Y352,'ESO zone constants'!$E$3:$L$5000,8,FALSE),"")</f>
        <v/>
      </c>
      <c r="AB352" s="3" t="str">
        <f>IF(AC352&lt;&gt;"",VLOOKUP(AC352,'ESO zone constants'!$E$3:$L$5000,8,FALSE),"")</f>
        <v/>
      </c>
      <c r="AF352" s="3" t="str">
        <f>IF(AG352&lt;&gt;"",VLOOKUP(AG352,'ESO zone constants'!$E$3:$L$5000,8,FALSE),"")</f>
        <v/>
      </c>
      <c r="AJ352" s="3" t="str">
        <f>IF(AK352&lt;&gt;"",VLOOKUP(AK352,'ESO zone constants'!$E$3:$L$1002,6,FALSE),"")</f>
        <v/>
      </c>
      <c r="AN352" s="27" t="str">
        <f>IF(A352&lt;&gt;"",CONCATENATE("[",A352,"] = {wayshrines={")&amp;IF(N352&lt;&gt;"",CONCATENATE(N352,","),"")&amp;IF(O352&lt;&gt;"",CONCATENATE(O352,","),"")&amp;IF(P352&lt;&gt;"",CONCATENATE(P352,","),"")&amp;CONCATENATE("}")&amp;IF(VALUE(Q352)&gt;0,CONCATENATE(", traitsNeeded=",Q352),"")&amp;CONCATENATE(", dlcId=",T352,),"")</f>
        <v>[406] = {wayshrines={-1,-1,-1,}, dlcId=0</v>
      </c>
      <c r="AO352" s="27" t="str">
        <f>IF(A352&lt;&gt;"",IF(R352&lt;&gt;"",CONCATENATE(", zoneIds={",R352),"")&amp;IF(X352&lt;&gt;"",CONCATENATE(",",X352),"")&amp;IF(AJ352&lt;&gt;"",CONCATENATE(",",AJ352),"")&amp;IF(R352&lt;&gt;"",CONCATENATE("}",""),"")&amp;IF(OR(L352="true",L352="false",L352&lt;&gt;""), CONCATENATE(", veteran=", L352), ""),"")</f>
        <v>, zoneIds={726}, veteran=false</v>
      </c>
      <c r="AP352" s="27" t="str">
        <f>IF(A352&lt;&gt;"",IF(J352="Trial",", isTrial=true",IF(J352="Arena",", isArena=true", IF(J352="Monster",", isMonster=true",""))) &amp; IF(M352="true", CONCATENATE(", multiTrialSet=true"), ""),"")</f>
        <v/>
      </c>
      <c r="AQ352" s="27" t="str">
        <f>IF(C352&lt;&gt;"",CONCATENATE(" --",C352," / ",B352),"")</f>
        <v xml:space="preserve"> --Dead-Water's Guile / Totwassertücke</v>
      </c>
      <c r="AR352" s="27" t="str">
        <f>IF(A352&lt;&gt;"",IF(VALUE(Q352)&gt;0,CONCATENATE("[",A352,"] = true,        --",C352, " / ", B352), ""),"")</f>
        <v/>
      </c>
    </row>
    <row r="353" spans="1:44" hidden="1" x14ac:dyDescent="0.25">
      <c r="A353" s="13">
        <v>407</v>
      </c>
      <c r="B353" t="s">
        <v>2366</v>
      </c>
      <c r="C353" t="s">
        <v>2368</v>
      </c>
      <c r="D353" t="s">
        <v>2367</v>
      </c>
      <c r="G353" s="3">
        <f>A353</f>
        <v>407</v>
      </c>
      <c r="J353" t="s">
        <v>2536</v>
      </c>
      <c r="L353" t="s">
        <v>101</v>
      </c>
      <c r="M353" t="s">
        <v>101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constants'!$E$2:$L$5000,8,FALSE),"")</f>
        <v>726</v>
      </c>
      <c r="S353" t="s">
        <v>80</v>
      </c>
      <c r="T353" s="24">
        <v>0</v>
      </c>
      <c r="U353" s="3" t="str">
        <f>VLOOKUP(T353,'LibSets constants'!$A$2:$B$16,2,FALSE)</f>
        <v>Included in base game</v>
      </c>
      <c r="X353" s="3" t="str">
        <f>IF(Y353&lt;&gt;"",VLOOKUP(Y353,'ESO zone constants'!$E$3:$L$5000,8,FALSE),"")</f>
        <v/>
      </c>
      <c r="AB353" s="3" t="str">
        <f>IF(AC353&lt;&gt;"",VLOOKUP(AC353,'ESO zone constants'!$E$3:$L$5000,8,FALSE),"")</f>
        <v/>
      </c>
      <c r="AF353" s="3" t="str">
        <f>IF(AG353&lt;&gt;"",VLOOKUP(AG353,'ESO zone constants'!$E$3:$L$5000,8,FALSE),"")</f>
        <v/>
      </c>
      <c r="AJ353" s="3" t="str">
        <f>IF(AK353&lt;&gt;"",VLOOKUP(AK353,'ESO zone constants'!$E$3:$L$1002,6,FALSE),"")</f>
        <v/>
      </c>
      <c r="AN353" s="27" t="str">
        <f>IF(A353&lt;&gt;"",CONCATENATE("[",A353,"] = {wayshrines={")&amp;IF(N353&lt;&gt;"",CONCATENATE(N353,","),"")&amp;IF(O353&lt;&gt;"",CONCATENATE(O353,","),"")&amp;IF(P353&lt;&gt;"",CONCATENATE(P353,","),"")&amp;CONCATENATE("}")&amp;IF(VALUE(Q353)&gt;0,CONCATENATE(", traitsNeeded=",Q353),"")&amp;CONCATENATE(", dlcId=",T353,),"")</f>
        <v>[407] = {wayshrines={-1,-1,-1,}, dlcId=0</v>
      </c>
      <c r="AO353" s="27" t="str">
        <f>IF(A353&lt;&gt;"",IF(R353&lt;&gt;"",CONCATENATE(", zoneIds={",R353),"")&amp;IF(X353&lt;&gt;"",CONCATENATE(",",X353),"")&amp;IF(AJ353&lt;&gt;"",CONCATENATE(",",AJ353),"")&amp;IF(R353&lt;&gt;"",CONCATENATE("}",""),"")&amp;IF(OR(L353="true",L353="false",L353&lt;&gt;""), CONCATENATE(", veteran=", L353), ""),"")</f>
        <v>, zoneIds={726}, veteran=false</v>
      </c>
      <c r="AP353" s="27" t="str">
        <f>IF(A353&lt;&gt;"",IF(J353="Trial",", isTrial=true",IF(J353="Arena",", isArena=true", IF(J353="Monster",", isMonster=true",""))) &amp; IF(M353="true", CONCATENATE(", multiTrialSet=true"), ""),"")</f>
        <v/>
      </c>
      <c r="AQ353" s="27" t="str">
        <f>IF(C353&lt;&gt;"",CONCATENATE(" --",C353," / ",B353),"")</f>
        <v xml:space="preserve"> --Champion of the Hist / Histchampion</v>
      </c>
      <c r="AR353" s="27" t="str">
        <f>IF(A353&lt;&gt;"",IF(VALUE(Q353)&gt;0,CONCATENATE("[",A353,"] = true,        --",C353, " / ", B353), ""),"")</f>
        <v/>
      </c>
    </row>
    <row r="354" spans="1:44" hidden="1" x14ac:dyDescent="0.25">
      <c r="A354" s="5">
        <v>408</v>
      </c>
      <c r="B354" t="s">
        <v>2369</v>
      </c>
      <c r="C354" t="s">
        <v>2371</v>
      </c>
      <c r="D354" t="s">
        <v>2370</v>
      </c>
      <c r="G354" s="3">
        <f>A354</f>
        <v>408</v>
      </c>
      <c r="L354" t="s">
        <v>101</v>
      </c>
      <c r="M354" t="s">
        <v>101</v>
      </c>
      <c r="N354">
        <v>375</v>
      </c>
      <c r="O354">
        <v>375</v>
      </c>
      <c r="P354">
        <v>375</v>
      </c>
      <c r="Q354">
        <v>0</v>
      </c>
      <c r="R354" s="3" t="str">
        <f>IF(S354&lt;&gt;"",VLOOKUP(S354,'ESO zone constants'!$E$2:$L$5000,8,FALSE),"")</f>
        <v/>
      </c>
      <c r="T354" s="24">
        <v>12</v>
      </c>
      <c r="U354" s="3" t="str">
        <f>VLOOKUP(T354,'LibSets constants'!$A$2:$B$16,2,FALSE)</f>
        <v>Murkmire</v>
      </c>
      <c r="X354" s="3" t="str">
        <f>IF(Y354&lt;&gt;"",VLOOKUP(Y354,'ESO zone constants'!$E$3:$L$5000,8,FALSE),"")</f>
        <v/>
      </c>
      <c r="AB354" s="3" t="str">
        <f>IF(AC354&lt;&gt;"",VLOOKUP(AC354,'ESO zone constants'!$E$3:$L$5000,8,FALSE),"")</f>
        <v/>
      </c>
      <c r="AF354" s="3" t="str">
        <f>IF(AG354&lt;&gt;"",VLOOKUP(AG354,'ESO zone constants'!$E$3:$L$5000,8,FALSE),"")</f>
        <v/>
      </c>
      <c r="AJ354" s="3" t="str">
        <f>IF(AK354&lt;&gt;"",VLOOKUP(AK354,'ESO zone constants'!$E$3:$L$5000,8,FALSE),"")</f>
        <v/>
      </c>
      <c r="AN354" s="27" t="str">
        <f>IF(A354&lt;&gt;"",CONCATENATE("[",A354,"] = {wayshrines={")&amp;IF(N354&lt;&gt;"",CONCATENATE(N354,","),"")&amp;IF(O354&lt;&gt;"",CONCATENATE(O354,","),"")&amp;IF(P354&lt;&gt;"",CONCATENATE(P354,","),"")&amp;CONCATENATE("}")&amp;IF(VALUE(Q354)&gt;0,CONCATENATE(", traitsNeeded=",Q354),"")&amp;CONCATENATE(", dlcId=",T354,),"")</f>
        <v>[408] = {wayshrines={375,375,375,}, dlcId=12</v>
      </c>
      <c r="AO354" s="27" t="str">
        <f>IF(A354&lt;&gt;"",IF(R354&lt;&gt;"",CONCATENATE(", zoneIds={",R354),"")&amp;IF(X354&lt;&gt;"",CONCATENATE(",",X354),"")&amp;IF(AJ354&lt;&gt;"",CONCATENATE(",",AJ354),"")&amp;IF(R354&lt;&gt;"",CONCATENATE("}",""),"")&amp;IF(OR(L354="true",L354="false",L354&lt;&gt;""), CONCATENATE(", veteran=", L354), ""),"")</f>
        <v>, veteran=false</v>
      </c>
      <c r="AP354" s="27" t="str">
        <f>IF(A354&lt;&gt;"",IF(J354="Trial",", isTrial=true",IF(J354="Arena",", isArena=true", IF(J354="Monster",", isMonster=true",""))) &amp; IF(M354="true", CONCATENATE(", multiTrialSet=true"), ""),"")</f>
        <v/>
      </c>
      <c r="AQ354" s="27" t="str">
        <f>IF(C354&lt;&gt;"",CONCATENATE(" --",C354," / ",B354),"")</f>
        <v xml:space="preserve"> --Grave-Stake Collector / Grabpflocksammler</v>
      </c>
      <c r="AR354" s="27" t="str">
        <f>IF(A354&lt;&gt;"",IF(VALUE(Q354)&gt;0,CONCATENATE("[",A354,"] = true,        --",C354, " / ", B354), ""),"")</f>
        <v/>
      </c>
    </row>
    <row r="355" spans="1:44" hidden="1" x14ac:dyDescent="0.25">
      <c r="A355" s="5">
        <v>409</v>
      </c>
      <c r="B355" t="s">
        <v>2372</v>
      </c>
      <c r="C355" t="s">
        <v>2374</v>
      </c>
      <c r="D355" t="s">
        <v>2373</v>
      </c>
      <c r="G355" s="3">
        <f>A355</f>
        <v>409</v>
      </c>
      <c r="L355" t="s">
        <v>101</v>
      </c>
      <c r="M355" t="s">
        <v>101</v>
      </c>
      <c r="N355">
        <v>379</v>
      </c>
      <c r="O355">
        <v>379</v>
      </c>
      <c r="P355">
        <v>379</v>
      </c>
      <c r="Q355">
        <v>0</v>
      </c>
      <c r="R355" s="3" t="str">
        <f>IF(S355&lt;&gt;"",VLOOKUP(S355,'ESO zone constants'!$E$2:$L$5000,8,FALSE),"")</f>
        <v/>
      </c>
      <c r="T355" s="24">
        <v>12</v>
      </c>
      <c r="U355" s="3" t="str">
        <f>VLOOKUP(T355,'LibSets constants'!$A$2:$B$16,2,FALSE)</f>
        <v>Murkmire</v>
      </c>
      <c r="X355" s="3" t="str">
        <f>IF(Y355&lt;&gt;"",VLOOKUP(Y355,'ESO zone constants'!$E$3:$L$5000,8,FALSE),"")</f>
        <v/>
      </c>
      <c r="AB355" s="3" t="str">
        <f>IF(AC355&lt;&gt;"",VLOOKUP(AC355,'ESO zone constants'!$E$3:$L$5000,8,FALSE),"")</f>
        <v/>
      </c>
      <c r="AF355" s="3" t="str">
        <f>IF(AG355&lt;&gt;"",VLOOKUP(AG355,'ESO zone constants'!$E$3:$L$5000,8,FALSE),"")</f>
        <v/>
      </c>
      <c r="AJ355" s="3" t="str">
        <f>IF(AK355&lt;&gt;"",VLOOKUP(AK355,'ESO zone constants'!$E$3:$L$5000,8,FALSE),"")</f>
        <v/>
      </c>
      <c r="AN355" s="27" t="str">
        <f>IF(A355&lt;&gt;"",CONCATENATE("[",A355,"] = {wayshrines={")&amp;IF(N355&lt;&gt;"",CONCATENATE(N355,","),"")&amp;IF(O355&lt;&gt;"",CONCATENATE(O355,","),"")&amp;IF(P355&lt;&gt;"",CONCATENATE(P355,","),"")&amp;CONCATENATE("}")&amp;IF(VALUE(Q355)&gt;0,CONCATENATE(", traitsNeeded=",Q355),"")&amp;CONCATENATE(", dlcId=",T355,),"")</f>
        <v>[409] = {wayshrines={379,379,379,}, dlcId=12</v>
      </c>
      <c r="AO355" s="27" t="str">
        <f>IF(A355&lt;&gt;"",IF(R355&lt;&gt;"",CONCATENATE(", zoneIds={",R355),"")&amp;IF(X355&lt;&gt;"",CONCATENATE(",",X355),"")&amp;IF(AJ355&lt;&gt;"",CONCATENATE(",",AJ355),"")&amp;IF(R355&lt;&gt;"",CONCATENATE("}",""),"")&amp;IF(OR(L355="true",L355="false",L355&lt;&gt;""), CONCATENATE(", veteran=", L355), ""),"")</f>
        <v>, veteran=false</v>
      </c>
      <c r="AP355" s="27" t="str">
        <f>IF(A355&lt;&gt;"",IF(J355="Trial",", isTrial=true",IF(J355="Arena",", isArena=true", IF(J355="Monster",", isMonster=true",""))) &amp; IF(M355="true", CONCATENATE(", multiTrialSet=true"), ""),"")</f>
        <v/>
      </c>
      <c r="AQ355" s="27" t="str">
        <f>IF(C355&lt;&gt;"",CONCATENATE(" --",C355," / ",B355),"")</f>
        <v xml:space="preserve"> --Naga Shaman / Nagaschamane</v>
      </c>
      <c r="AR355" s="27" t="str">
        <f>IF(A355&lt;&gt;"",IF(VALUE(Q355)&gt;0,CONCATENATE("[",A355,"] = true,        --",C355, " / ", B355), ""),"")</f>
        <v/>
      </c>
    </row>
    <row r="356" spans="1:44" hidden="1" x14ac:dyDescent="0.25">
      <c r="A356" s="5">
        <v>410</v>
      </c>
      <c r="B356" t="s">
        <v>2375</v>
      </c>
      <c r="C356" t="s">
        <v>2377</v>
      </c>
      <c r="D356" t="s">
        <v>2376</v>
      </c>
      <c r="G356" s="3">
        <f>A356</f>
        <v>410</v>
      </c>
      <c r="L356" t="s">
        <v>101</v>
      </c>
      <c r="M356" t="s">
        <v>101</v>
      </c>
      <c r="N356">
        <v>379</v>
      </c>
      <c r="O356">
        <v>379</v>
      </c>
      <c r="P356">
        <v>379</v>
      </c>
      <c r="Q356">
        <v>0</v>
      </c>
      <c r="R356" s="3" t="str">
        <f>IF(S356&lt;&gt;"",VLOOKUP(S356,'ESO zone constants'!$E$2:$L$5000,8,FALSE),"")</f>
        <v/>
      </c>
      <c r="T356" s="24">
        <v>12</v>
      </c>
      <c r="U356" s="3" t="str">
        <f>VLOOKUP(T356,'LibSets constants'!$A$2:$B$16,2,FALSE)</f>
        <v>Murkmire</v>
      </c>
      <c r="X356" s="3" t="str">
        <f>IF(Y356&lt;&gt;"",VLOOKUP(Y356,'ESO zone constants'!$E$3:$L$5000,8,FALSE),"")</f>
        <v/>
      </c>
      <c r="AB356" s="3" t="str">
        <f>IF(AC356&lt;&gt;"",VLOOKUP(AC356,'ESO zone constants'!$E$3:$L$5000,8,FALSE),"")</f>
        <v/>
      </c>
      <c r="AF356" s="3" t="str">
        <f>IF(AG356&lt;&gt;"",VLOOKUP(AG356,'ESO zone constants'!$E$3:$L$5000,8,FALSE),"")</f>
        <v/>
      </c>
      <c r="AJ356" s="3" t="str">
        <f>IF(AK356&lt;&gt;"",VLOOKUP(AK356,'ESO zone constants'!$E$3:$L$5000,8,FALSE),"")</f>
        <v/>
      </c>
      <c r="AN356" s="27" t="str">
        <f>IF(A356&lt;&gt;"",CONCATENATE("[",A356,"] = {wayshrines={")&amp;IF(N356&lt;&gt;"",CONCATENATE(N356,","),"")&amp;IF(O356&lt;&gt;"",CONCATENATE(O356,","),"")&amp;IF(P356&lt;&gt;"",CONCATENATE(P356,","),"")&amp;CONCATENATE("}")&amp;IF(VALUE(Q356)&gt;0,CONCATENATE(", traitsNeeded=",Q356),"")&amp;CONCATENATE(", dlcId=",T356,),"")</f>
        <v>[410] = {wayshrines={379,379,379,}, dlcId=12</v>
      </c>
      <c r="AO356" s="27" t="str">
        <f>IF(A356&lt;&gt;"",IF(R356&lt;&gt;"",CONCATENATE(", zoneIds={",R356),"")&amp;IF(X356&lt;&gt;"",CONCATENATE(",",X356),"")&amp;IF(AJ356&lt;&gt;"",CONCATENATE(",",AJ356),"")&amp;IF(R356&lt;&gt;"",CONCATENATE("}",""),"")&amp;IF(OR(L356="true",L356="false",L356&lt;&gt;""), CONCATENATE(", veteran=", L356), ""),"")</f>
        <v>, veteran=false</v>
      </c>
      <c r="AP356" s="27" t="str">
        <f>IF(A356&lt;&gt;"",IF(J356="Trial",", isTrial=true",IF(J356="Arena",", isArena=true", IF(J356="Monster",", isMonster=true",""))) &amp; IF(M356="true", CONCATENATE(", multiTrialSet=true"), ""),"")</f>
        <v/>
      </c>
      <c r="AQ356" s="27" t="str">
        <f>IF(C356&lt;&gt;"",CONCATENATE(" --",C356," / ",B356),"")</f>
        <v xml:space="preserve"> --Might of the Lost Legion / Macht der Verlorenen Legion</v>
      </c>
      <c r="AR356" s="27" t="str">
        <f>IF(A356&lt;&gt;"",IF(VALUE(Q356)&gt;0,CONCATENATE("[",A356,"] = true,        --",C356, " / ", B356), ""),"")</f>
        <v/>
      </c>
    </row>
    <row r="357" spans="1:44" hidden="1" x14ac:dyDescent="0.25">
      <c r="A357" s="13">
        <v>411</v>
      </c>
      <c r="B357" t="s">
        <v>2378</v>
      </c>
      <c r="C357" t="s">
        <v>2380</v>
      </c>
      <c r="D357" t="s">
        <v>2379</v>
      </c>
      <c r="G357" s="3">
        <f>A357</f>
        <v>411</v>
      </c>
      <c r="J357" t="s">
        <v>2466</v>
      </c>
      <c r="L357" t="s">
        <v>101</v>
      </c>
      <c r="M357" t="s">
        <v>101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constants'!$E$2:$L$5000,8,FALSE),"")</f>
        <v>1082</v>
      </c>
      <c r="S357" t="s">
        <v>804</v>
      </c>
      <c r="T357" s="24">
        <v>0</v>
      </c>
      <c r="U357" s="3" t="str">
        <f>VLOOKUP(T357,'LibSets constants'!$A$2:$B$16,2,FALSE)</f>
        <v>Included in base game</v>
      </c>
      <c r="V357" t="s">
        <v>2586</v>
      </c>
      <c r="X357" s="3" t="str">
        <f>IF(Y357&lt;&gt;"",VLOOKUP(Y357,'ESO zone constants'!$E$3:$L$5000,8,FALSE),"")</f>
        <v/>
      </c>
      <c r="AB357" s="3" t="str">
        <f>IF(AC357&lt;&gt;"",VLOOKUP(AC357,'ESO zone constants'!$E$3:$L$5000,8,FALSE),"")</f>
        <v/>
      </c>
      <c r="AF357" s="3" t="str">
        <f>IF(AG357&lt;&gt;"",VLOOKUP(AG357,'ESO zone constants'!$E$3:$L$5000,8,FALSE),"")</f>
        <v/>
      </c>
      <c r="AJ357" s="32" t="str">
        <f>IF(AK357&lt;&gt;"",VLOOKUP(AK357,'ESO zone constants'!$E$3:$L$1002,6,FALSE),"")</f>
        <v/>
      </c>
      <c r="AN357" s="27" t="str">
        <f>IF(A357&lt;&gt;"",CONCATENATE("[",A357,"] = {wayshrines={")&amp;IF(N357&lt;&gt;"",CONCATENATE(N357,","),"")&amp;IF(O357&lt;&gt;"",CONCATENATE(O357,","),"")&amp;IF(P357&lt;&gt;"",CONCATENATE(P357,","),"")&amp;CONCATENATE("}")&amp;IF(VALUE(Q357)&gt;0,CONCATENATE(", traitsNeeded=",Q357),"")&amp;CONCATENATE(", dlcId=",T357,),"")</f>
        <v>[411] = {wayshrines={-1,-1,-1,}, dlcId=0</v>
      </c>
      <c r="AO357" s="27" t="str">
        <f>IF(A357&lt;&gt;"",IF(R357&lt;&gt;"",CONCATENATE(", zoneIds={",R357),"")&amp;IF(X357&lt;&gt;"",CONCATENATE(",",X357),"")&amp;IF(AJ357&lt;&gt;"",CONCATENATE(",",AJ357),"")&amp;IF(R357&lt;&gt;"",CONCATENATE("}",""),"")&amp;IF(OR(L357="true",L357="false",L357&lt;&gt;""), CONCATENATE(", veteran=", L357), ""),"")</f>
        <v>, zoneIds={1082}, veteran=false</v>
      </c>
      <c r="AP357" s="27" t="str">
        <f>IF(A357&lt;&gt;"",IF(J357="Trial",", isTrial=true",IF(J357="Arena",", isArena=true", IF(J357="Monster",", isMonster=true",""))) &amp; IF(M357="true", CONCATENATE(", multiTrialSet=true"), ""),"")</f>
        <v>, isArena=true</v>
      </c>
      <c r="AQ357" s="27" t="str">
        <f>IF(C357&lt;&gt;"",CONCATENATE(" --",C357," / ",B357),"")</f>
        <v xml:space="preserve"> --Gallant Charge / Galanter Ansturm</v>
      </c>
      <c r="AR357" s="27" t="str">
        <f>IF(A357&lt;&gt;"",IF(VALUE(Q357)&gt;0,CONCATENATE("[",A357,"] = true,        --",C357, " / ", B357), ""),"")</f>
        <v/>
      </c>
    </row>
    <row r="358" spans="1:44" hidden="1" x14ac:dyDescent="0.25">
      <c r="A358" s="13">
        <v>412</v>
      </c>
      <c r="B358" t="s">
        <v>2381</v>
      </c>
      <c r="C358" t="s">
        <v>2383</v>
      </c>
      <c r="D358" t="s">
        <v>2382</v>
      </c>
      <c r="G358" s="3">
        <f>A358</f>
        <v>412</v>
      </c>
      <c r="J358" t="s">
        <v>2466</v>
      </c>
      <c r="L358" t="s">
        <v>101</v>
      </c>
      <c r="M358" t="s">
        <v>101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constants'!$E$2:$L$5000,8,FALSE),"")</f>
        <v>1082</v>
      </c>
      <c r="S358" t="s">
        <v>804</v>
      </c>
      <c r="T358" s="24">
        <v>12</v>
      </c>
      <c r="U358" s="3" t="str">
        <f>VLOOKUP(T358,'LibSets constants'!$A$2:$B$16,2,FALSE)</f>
        <v>Murkmire</v>
      </c>
      <c r="V358" t="s">
        <v>2586</v>
      </c>
      <c r="X358" s="3" t="str">
        <f>IF(Y358&lt;&gt;"",VLOOKUP(Y358,'ESO zone constants'!$E$3:$L$5000,8,FALSE),"")</f>
        <v/>
      </c>
      <c r="AB358" s="3" t="str">
        <f>IF(AC358&lt;&gt;"",VLOOKUP(AC358,'ESO zone constants'!$E$3:$L$5000,8,FALSE),"")</f>
        <v/>
      </c>
      <c r="AF358" s="3" t="str">
        <f>IF(AG358&lt;&gt;"",VLOOKUP(AG358,'ESO zone constants'!$E$3:$L$5000,8,FALSE),"")</f>
        <v/>
      </c>
      <c r="AJ358" s="3" t="str">
        <f>IF(AK358&lt;&gt;"",VLOOKUP(AK358,'ESO zone constants'!$E$3:$L$1002,6,FALSE),"")</f>
        <v/>
      </c>
      <c r="AN358" s="27" t="str">
        <f>IF(A358&lt;&gt;"",CONCATENATE("[",A358,"] = {wayshrines={")&amp;IF(N358&lt;&gt;"",CONCATENATE(N358,","),"")&amp;IF(O358&lt;&gt;"",CONCATENATE(O358,","),"")&amp;IF(P358&lt;&gt;"",CONCATENATE(P358,","),"")&amp;CONCATENATE("}")&amp;IF(VALUE(Q358)&gt;0,CONCATENATE(", traitsNeeded=",Q358),"")&amp;CONCATENATE(", dlcId=",T358,),"")</f>
        <v>[412] = {wayshrines={-1,-1,-1,}, dlcId=12</v>
      </c>
      <c r="AO358" s="27" t="str">
        <f>IF(A358&lt;&gt;"",IF(R358&lt;&gt;"",CONCATENATE(", zoneIds={",R358),"")&amp;IF(X358&lt;&gt;"",CONCATENATE(",",X358),"")&amp;IF(AJ358&lt;&gt;"",CONCATENATE(",",AJ358),"")&amp;IF(R358&lt;&gt;"",CONCATENATE("}",""),"")&amp;IF(OR(L358="true",L358="false",L358&lt;&gt;""), CONCATENATE(", veteran=", L358), ""),"")</f>
        <v>, zoneIds={1082}, veteran=false</v>
      </c>
      <c r="AP358" s="27" t="str">
        <f>IF(A358&lt;&gt;"",IF(J358="Trial",", isTrial=true",IF(J358="Arena",", isArena=true", IF(J358="Monster",", isMonster=true",""))) &amp; IF(M358="true", CONCATENATE(", multiTrialSet=true"), ""),"")</f>
        <v>, isArena=true</v>
      </c>
      <c r="AQ358" s="27" t="str">
        <f>IF(C358&lt;&gt;"",CONCATENATE(" --",C358," / ",B358),"")</f>
        <v xml:space="preserve"> --Radial Uppercut / Rundum-Aufwärtsschnitt</v>
      </c>
      <c r="AR358" s="27" t="str">
        <f>IF(A358&lt;&gt;"",IF(VALUE(Q358)&gt;0,CONCATENATE("[",A358,"] = true,        --",C358, " / ", B358), ""),"")</f>
        <v/>
      </c>
    </row>
    <row r="359" spans="1:44" hidden="1" x14ac:dyDescent="0.25">
      <c r="A359" s="13">
        <v>413</v>
      </c>
      <c r="B359" t="s">
        <v>2384</v>
      </c>
      <c r="C359" t="s">
        <v>2386</v>
      </c>
      <c r="D359" t="s">
        <v>2385</v>
      </c>
      <c r="G359" s="3">
        <f>A359</f>
        <v>413</v>
      </c>
      <c r="J359" t="s">
        <v>2466</v>
      </c>
      <c r="L359" t="s">
        <v>101</v>
      </c>
      <c r="M359" t="s">
        <v>101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constants'!$E$2:$L$5000,8,FALSE),"")</f>
        <v>1082</v>
      </c>
      <c r="S359" t="s">
        <v>804</v>
      </c>
      <c r="T359" s="24">
        <v>12</v>
      </c>
      <c r="U359" s="3" t="str">
        <f>VLOOKUP(T359,'LibSets constants'!$A$2:$B$16,2,FALSE)</f>
        <v>Murkmire</v>
      </c>
      <c r="V359" t="s">
        <v>2586</v>
      </c>
      <c r="X359" s="3" t="str">
        <f>IF(Y359&lt;&gt;"",VLOOKUP(Y359,'ESO zone constants'!$E$3:$L$5000,8,FALSE),"")</f>
        <v/>
      </c>
      <c r="AB359" s="3" t="str">
        <f>IF(AC359&lt;&gt;"",VLOOKUP(AC359,'ESO zone constants'!$E$3:$L$5000,8,FALSE),"")</f>
        <v/>
      </c>
      <c r="AF359" s="3" t="str">
        <f>IF(AG359&lt;&gt;"",VLOOKUP(AG359,'ESO zone constants'!$E$3:$L$5000,8,FALSE),"")</f>
        <v/>
      </c>
      <c r="AJ359" s="3" t="str">
        <f>IF(AK359&lt;&gt;"",VLOOKUP(AK359,'ESO zone constants'!$E$3:$L$1002,6,FALSE),"")</f>
        <v/>
      </c>
      <c r="AN359" s="27" t="str">
        <f>IF(A359&lt;&gt;"",CONCATENATE("[",A359,"] = {wayshrines={")&amp;IF(N359&lt;&gt;"",CONCATENATE(N359,","),"")&amp;IF(O359&lt;&gt;"",CONCATENATE(O359,","),"")&amp;IF(P359&lt;&gt;"",CONCATENATE(P359,","),"")&amp;CONCATENATE("}")&amp;IF(VALUE(Q359)&gt;0,CONCATENATE(", traitsNeeded=",Q359),"")&amp;CONCATENATE(", dlcId=",T359,),"")</f>
        <v>[413] = {wayshrines={-1,-1,-1,}, dlcId=12</v>
      </c>
      <c r="AO359" s="27" t="str">
        <f>IF(A359&lt;&gt;"",IF(R359&lt;&gt;"",CONCATENATE(", zoneIds={",R359),"")&amp;IF(X359&lt;&gt;"",CONCATENATE(",",X359),"")&amp;IF(AJ359&lt;&gt;"",CONCATENATE(",",AJ359),"")&amp;IF(R359&lt;&gt;"",CONCATENATE("}",""),"")&amp;IF(OR(L359="true",L359="false",L359&lt;&gt;""), CONCATENATE(", veteran=", L359), ""),"")</f>
        <v>, zoneIds={1082}, veteran=false</v>
      </c>
      <c r="AP359" s="27" t="str">
        <f>IF(A359&lt;&gt;"",IF(J359="Trial",", isTrial=true",IF(J359="Arena",", isArena=true", IF(J359="Monster",", isMonster=true",""))) &amp; IF(M359="true", CONCATENATE(", multiTrialSet=true"), ""),"")</f>
        <v>, isArena=true</v>
      </c>
      <c r="AQ359" s="27" t="str">
        <f>IF(C359&lt;&gt;"",CONCATENATE(" --",C359," / ",B359),"")</f>
        <v xml:space="preserve"> --Spectral Cloak / Spektraler Mantel</v>
      </c>
      <c r="AR359" s="27" t="str">
        <f>IF(A359&lt;&gt;"",IF(VALUE(Q359)&gt;0,CONCATENATE("[",A359,"] = true,        --",C359, " / ", B359), ""),"")</f>
        <v/>
      </c>
    </row>
    <row r="360" spans="1:44" hidden="1" x14ac:dyDescent="0.25">
      <c r="A360" s="13">
        <v>414</v>
      </c>
      <c r="B360" t="s">
        <v>2387</v>
      </c>
      <c r="C360" t="s">
        <v>2389</v>
      </c>
      <c r="D360" t="s">
        <v>2388</v>
      </c>
      <c r="G360" s="3">
        <f>A360</f>
        <v>414</v>
      </c>
      <c r="J360" t="s">
        <v>2466</v>
      </c>
      <c r="L360" t="s">
        <v>101</v>
      </c>
      <c r="M360" t="s">
        <v>101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constants'!$E$2:$L$5000,8,FALSE),"")</f>
        <v>1082</v>
      </c>
      <c r="S360" t="s">
        <v>804</v>
      </c>
      <c r="T360" s="24">
        <v>12</v>
      </c>
      <c r="U360" s="3" t="str">
        <f>VLOOKUP(T360,'LibSets constants'!$A$2:$B$16,2,FALSE)</f>
        <v>Murkmire</v>
      </c>
      <c r="V360" t="s">
        <v>2586</v>
      </c>
      <c r="X360" s="3" t="str">
        <f>IF(Y360&lt;&gt;"",VLOOKUP(Y360,'ESO zone constants'!$E$3:$L$5000,8,FALSE),"")</f>
        <v/>
      </c>
      <c r="AB360" s="3" t="str">
        <f>IF(AC360&lt;&gt;"",VLOOKUP(AC360,'ESO zone constants'!$E$3:$L$5000,8,FALSE),"")</f>
        <v/>
      </c>
      <c r="AF360" s="3" t="str">
        <f>IF(AG360&lt;&gt;"",VLOOKUP(AG360,'ESO zone constants'!$E$3:$L$5000,8,FALSE),"")</f>
        <v/>
      </c>
      <c r="AJ360" s="3" t="str">
        <f>IF(AK360&lt;&gt;"",VLOOKUP(AK360,'ESO zone constants'!$E$3:$L$1002,6,FALSE),"")</f>
        <v/>
      </c>
      <c r="AN360" s="27" t="str">
        <f>IF(A360&lt;&gt;"",CONCATENATE("[",A360,"] = {wayshrines={")&amp;IF(N360&lt;&gt;"",CONCATENATE(N360,","),"")&amp;IF(O360&lt;&gt;"",CONCATENATE(O360,","),"")&amp;IF(P360&lt;&gt;"",CONCATENATE(P360,","),"")&amp;CONCATENATE("}")&amp;IF(VALUE(Q360)&gt;0,CONCATENATE(", traitsNeeded=",Q360),"")&amp;CONCATENATE(", dlcId=",T360,),"")</f>
        <v>[414] = {wayshrines={-1,-1,-1,}, dlcId=12</v>
      </c>
      <c r="AO360" s="27" t="str">
        <f>IF(A360&lt;&gt;"",IF(R360&lt;&gt;"",CONCATENATE(", zoneIds={",R360),"")&amp;IF(X360&lt;&gt;"",CONCATENATE(",",X360),"")&amp;IF(AJ360&lt;&gt;"",CONCATENATE(",",AJ360),"")&amp;IF(R360&lt;&gt;"",CONCATENATE("}",""),"")&amp;IF(OR(L360="true",L360="false",L360&lt;&gt;""), CONCATENATE(", veteran=", L360), ""),"")</f>
        <v>, zoneIds={1082}, veteran=false</v>
      </c>
      <c r="AP360" s="27" t="str">
        <f>IF(A360&lt;&gt;"",IF(J360="Trial",", isTrial=true",IF(J360="Arena",", isArena=true", IF(J360="Monster",", isMonster=true",""))) &amp; IF(M360="true", CONCATENATE(", multiTrialSet=true"), ""),"")</f>
        <v>, isArena=true</v>
      </c>
      <c r="AQ360" s="27" t="str">
        <f>IF(C360&lt;&gt;"",CONCATENATE(" --",C360," / ",B360),"")</f>
        <v xml:space="preserve"> --Virulent Shot / Virulenter Schuss</v>
      </c>
      <c r="AR360" s="27" t="str">
        <f>IF(A360&lt;&gt;"",IF(VALUE(Q360)&gt;0,CONCATENATE("[",A360,"] = true,        --",C360, " / ", B360), ""),"")</f>
        <v/>
      </c>
    </row>
    <row r="361" spans="1:44" hidden="1" x14ac:dyDescent="0.25">
      <c r="A361" s="13">
        <v>415</v>
      </c>
      <c r="B361" t="s">
        <v>2390</v>
      </c>
      <c r="C361" t="s">
        <v>2392</v>
      </c>
      <c r="D361" t="s">
        <v>2391</v>
      </c>
      <c r="G361" s="3">
        <f>A361</f>
        <v>415</v>
      </c>
      <c r="J361" t="s">
        <v>2466</v>
      </c>
      <c r="L361" t="s">
        <v>101</v>
      </c>
      <c r="M361" t="s">
        <v>101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constants'!$E$2:$L$5000,8,FALSE),"")</f>
        <v>1082</v>
      </c>
      <c r="S361" t="s">
        <v>804</v>
      </c>
      <c r="T361" s="24">
        <v>12</v>
      </c>
      <c r="U361" s="3" t="str">
        <f>VLOOKUP(T361,'LibSets constants'!$A$2:$B$16,2,FALSE)</f>
        <v>Murkmire</v>
      </c>
      <c r="V361" t="s">
        <v>2586</v>
      </c>
      <c r="X361" s="3" t="str">
        <f>IF(Y361&lt;&gt;"",VLOOKUP(Y361,'ESO zone constants'!$E$3:$L$5000,8,FALSE),"")</f>
        <v/>
      </c>
      <c r="AB361" s="3" t="str">
        <f>IF(AC361&lt;&gt;"",VLOOKUP(AC361,'ESO zone constants'!$E$3:$L$5000,8,FALSE),"")</f>
        <v/>
      </c>
      <c r="AF361" s="3" t="str">
        <f>IF(AG361&lt;&gt;"",VLOOKUP(AG361,'ESO zone constants'!$E$3:$L$5000,8,FALSE),"")</f>
        <v/>
      </c>
      <c r="AJ361" s="3" t="str">
        <f>IF(AK361&lt;&gt;"",VLOOKUP(AK361,'ESO zone constants'!$E$3:$L$1002,6,FALSE),"")</f>
        <v/>
      </c>
      <c r="AN361" s="27" t="str">
        <f>IF(A361&lt;&gt;"",CONCATENATE("[",A361,"] = {wayshrines={")&amp;IF(N361&lt;&gt;"",CONCATENATE(N361,","),"")&amp;IF(O361&lt;&gt;"",CONCATENATE(O361,","),"")&amp;IF(P361&lt;&gt;"",CONCATENATE(P361,","),"")&amp;CONCATENATE("}")&amp;IF(VALUE(Q361)&gt;0,CONCATENATE(", traitsNeeded=",Q361),"")&amp;CONCATENATE(", dlcId=",T361,),"")</f>
        <v>[415] = {wayshrines={-1,-1,-1,}, dlcId=12</v>
      </c>
      <c r="AO361" s="27" t="str">
        <f>IF(A361&lt;&gt;"",IF(R361&lt;&gt;"",CONCATENATE(", zoneIds={",R361),"")&amp;IF(X361&lt;&gt;"",CONCATENATE(",",X361),"")&amp;IF(AJ361&lt;&gt;"",CONCATENATE(",",AJ361),"")&amp;IF(R361&lt;&gt;"",CONCATENATE("}",""),"")&amp;IF(OR(L361="true",L361="false",L361&lt;&gt;""), CONCATENATE(", veteran=", L361), ""),"")</f>
        <v>, zoneIds={1082}, veteran=false</v>
      </c>
      <c r="AP361" s="27" t="str">
        <f>IF(A361&lt;&gt;"",IF(J361="Trial",", isTrial=true",IF(J361="Arena",", isArena=true", IF(J361="Monster",", isMonster=true",""))) &amp; IF(M361="true", CONCATENATE(", multiTrialSet=true"), ""),"")</f>
        <v>, isArena=true</v>
      </c>
      <c r="AQ361" s="27" t="str">
        <f>IF(C361&lt;&gt;"",CONCATENATE(" --",C361," / ",B361),"")</f>
        <v xml:space="preserve"> --Wild Impulse / Wilder Impuls</v>
      </c>
      <c r="AR361" s="27" t="str">
        <f>IF(A361&lt;&gt;"",IF(VALUE(Q361)&gt;0,CONCATENATE("[",A361,"] = true,        --",C361, " / ", B361), ""),"")</f>
        <v/>
      </c>
    </row>
    <row r="362" spans="1:44" hidden="1" x14ac:dyDescent="0.25">
      <c r="A362" s="13">
        <v>416</v>
      </c>
      <c r="B362" t="s">
        <v>2393</v>
      </c>
      <c r="C362" t="s">
        <v>2395</v>
      </c>
      <c r="D362" t="s">
        <v>2394</v>
      </c>
      <c r="G362" s="3">
        <f>A362</f>
        <v>416</v>
      </c>
      <c r="J362" t="s">
        <v>2466</v>
      </c>
      <c r="L362" t="s">
        <v>101</v>
      </c>
      <c r="M362" t="s">
        <v>101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constants'!$E$2:$L$5000,8,FALSE),"")</f>
        <v>1082</v>
      </c>
      <c r="S362" t="s">
        <v>804</v>
      </c>
      <c r="T362" s="24">
        <v>12</v>
      </c>
      <c r="U362" s="3" t="str">
        <f>VLOOKUP(T362,'LibSets constants'!$A$2:$B$16,2,FALSE)</f>
        <v>Murkmire</v>
      </c>
      <c r="V362" t="s">
        <v>2586</v>
      </c>
      <c r="X362" s="3" t="str">
        <f>IF(Y362&lt;&gt;"",VLOOKUP(Y362,'ESO zone constants'!$E$3:$L$5000,8,FALSE),"")</f>
        <v/>
      </c>
      <c r="AB362" s="3" t="str">
        <f>IF(AC362&lt;&gt;"",VLOOKUP(AC362,'ESO zone constants'!$E$3:$L$5000,8,FALSE),"")</f>
        <v/>
      </c>
      <c r="AF362" s="3" t="str">
        <f>IF(AG362&lt;&gt;"",VLOOKUP(AG362,'ESO zone constants'!$E$3:$L$5000,8,FALSE),"")</f>
        <v/>
      </c>
      <c r="AJ362" s="3" t="str">
        <f>IF(AK362&lt;&gt;"",VLOOKUP(AK362,'ESO zone constants'!$E$3:$L$1002,6,FALSE),"")</f>
        <v/>
      </c>
      <c r="AN362" s="27" t="str">
        <f>IF(A362&lt;&gt;"",CONCATENATE("[",A362,"] = {wayshrines={")&amp;IF(N362&lt;&gt;"",CONCATENATE(N362,","),"")&amp;IF(O362&lt;&gt;"",CONCATENATE(O362,","),"")&amp;IF(P362&lt;&gt;"",CONCATENATE(P362,","),"")&amp;CONCATENATE("}")&amp;IF(VALUE(Q362)&gt;0,CONCATENATE(", traitsNeeded=",Q362),"")&amp;CONCATENATE(", dlcId=",T362,),"")</f>
        <v>[416] = {wayshrines={-1,-1,-1,}, dlcId=12</v>
      </c>
      <c r="AO362" s="27" t="str">
        <f>IF(A362&lt;&gt;"",IF(R362&lt;&gt;"",CONCATENATE(", zoneIds={",R362),"")&amp;IF(X362&lt;&gt;"",CONCATENATE(",",X362),"")&amp;IF(AJ362&lt;&gt;"",CONCATENATE(",",AJ362),"")&amp;IF(R362&lt;&gt;"",CONCATENATE("}",""),"")&amp;IF(OR(L362="true",L362="false",L362&lt;&gt;""), CONCATENATE(", veteran=", L362), ""),"")</f>
        <v>, zoneIds={1082}, veteran=false</v>
      </c>
      <c r="AP362" s="27" t="str">
        <f>IF(A362&lt;&gt;"",IF(J362="Trial",", isTrial=true",IF(J362="Arena",", isArena=true", IF(J362="Monster",", isMonster=true",""))) &amp; IF(M362="true", CONCATENATE(", multiTrialSet=true"), ""),"")</f>
        <v>, isArena=true</v>
      </c>
      <c r="AQ362" s="27" t="str">
        <f>IF(C362&lt;&gt;"",CONCATENATE(" --",C362," / ",B362),"")</f>
        <v xml:space="preserve"> --Mender's Ward / Schutz des Pflegers</v>
      </c>
      <c r="AR362" s="27" t="str">
        <f>IF(A362&lt;&gt;"",IF(VALUE(Q362)&gt;0,CONCATENATE("[",A362,"] = true,        --",C362, " / ", B362), ""),"")</f>
        <v/>
      </c>
    </row>
    <row r="363" spans="1:44" hidden="1" x14ac:dyDescent="0.25">
      <c r="A363" s="13">
        <v>417</v>
      </c>
      <c r="B363" t="s">
        <v>2396</v>
      </c>
      <c r="C363" t="s">
        <v>2398</v>
      </c>
      <c r="D363" t="s">
        <v>2397</v>
      </c>
      <c r="G363" s="3">
        <f>A363</f>
        <v>417</v>
      </c>
      <c r="L363" t="s">
        <v>101</v>
      </c>
      <c r="M363" t="s">
        <v>101</v>
      </c>
      <c r="N363">
        <v>-1</v>
      </c>
      <c r="O363">
        <v>-1</v>
      </c>
      <c r="P363">
        <v>-1</v>
      </c>
      <c r="Q363">
        <v>0</v>
      </c>
      <c r="R363" s="3" t="str">
        <f>IF(S363&lt;&gt;"",VLOOKUP(S363,'ESO zone constants'!$E$2:$L$5000,8,FALSE),"")</f>
        <v/>
      </c>
      <c r="T363" s="24">
        <v>0</v>
      </c>
      <c r="U363" s="3" t="str">
        <f>VLOOKUP(T363,'LibSets constants'!$A$2:$B$16,2,FALSE)</f>
        <v>Included in base game</v>
      </c>
      <c r="X363" s="3" t="str">
        <f>IF(Y363&lt;&gt;"",VLOOKUP(Y363,'ESO zone constants'!$E$3:$L$5000,8,FALSE),"")</f>
        <v/>
      </c>
      <c r="AB363" s="3" t="str">
        <f>IF(AC363&lt;&gt;"",VLOOKUP(AC363,'ESO zone constants'!$E$3:$L$5000,8,FALSE),"")</f>
        <v/>
      </c>
      <c r="AF363" s="3" t="str">
        <f>IF(AG363&lt;&gt;"",VLOOKUP(AG363,'ESO zone constants'!$E$3:$L$5000,8,FALSE),"")</f>
        <v/>
      </c>
      <c r="AJ363" s="3" t="str">
        <f>IF(AK363&lt;&gt;"",VLOOKUP(AK363,'ESO zone constants'!$E$3:$L$5000,8,FALSE),"")</f>
        <v/>
      </c>
      <c r="AN363" s="27" t="str">
        <f>IF(A363&lt;&gt;"",CONCATENATE("[",A363,"] = {wayshrines={")&amp;IF(N363&lt;&gt;"",CONCATENATE(N363,","),"")&amp;IF(O363&lt;&gt;"",CONCATENATE(O363,","),"")&amp;IF(P363&lt;&gt;"",CONCATENATE(P363,","),"")&amp;CONCATENATE("}")&amp;IF(VALUE(Q363)&gt;0,CONCATENATE(", traitsNeeded=",Q363),"")&amp;CONCATENATE(", dlcId=",T363,),"")</f>
        <v>[417] = {wayshrines={-1,-1,-1,}, dlcId=0</v>
      </c>
      <c r="AO363" s="27" t="str">
        <f>IF(A363&lt;&gt;"",IF(R363&lt;&gt;"",CONCATENATE(", zoneIds={",R363),"")&amp;IF(X363&lt;&gt;"",CONCATENATE(",",X363),"")&amp;IF(AJ363&lt;&gt;"",CONCATENATE(",",AJ363),"")&amp;IF(R363&lt;&gt;"",CONCATENATE("}",""),"")&amp;IF(OR(L363="true",L363="false",L363&lt;&gt;""), CONCATENATE(", veteran=", L363), ""),"")</f>
        <v>, veteran=false</v>
      </c>
      <c r="AP363" s="27" t="str">
        <f>IF(A363&lt;&gt;"",IF(J363="Trial",", isTrial=true",IF(J363="Arena",", isArena=true", IF(J363="Monster",", isMonster=true",""))) &amp; IF(M363="true", CONCATENATE(", multiTrialSet=true"), ""),"")</f>
        <v/>
      </c>
      <c r="AQ363" s="27" t="str">
        <f>IF(C363&lt;&gt;"",CONCATENATE(" --",C363," / ",B363),"")</f>
        <v xml:space="preserve"> --Indomitable Fury / Unbeugsamer Zorn</v>
      </c>
      <c r="AR363" s="27" t="str">
        <f>IF(A363&lt;&gt;"",IF(VALUE(Q363)&gt;0,CONCATENATE("[",A363,"] = true,        --",C363, " / ", B363), ""),"")</f>
        <v/>
      </c>
    </row>
    <row r="364" spans="1:44" hidden="1" x14ac:dyDescent="0.25">
      <c r="A364" s="13">
        <v>418</v>
      </c>
      <c r="B364" t="s">
        <v>2399</v>
      </c>
      <c r="C364" t="s">
        <v>2401</v>
      </c>
      <c r="D364" t="s">
        <v>2400</v>
      </c>
      <c r="G364" s="3">
        <f>A364</f>
        <v>418</v>
      </c>
      <c r="L364" t="s">
        <v>101</v>
      </c>
      <c r="M364" t="s">
        <v>101</v>
      </c>
      <c r="N364">
        <v>-1</v>
      </c>
      <c r="O364">
        <v>-1</v>
      </c>
      <c r="P364">
        <v>-1</v>
      </c>
      <c r="Q364">
        <v>0</v>
      </c>
      <c r="R364" s="3" t="str">
        <f>IF(S364&lt;&gt;"",VLOOKUP(S364,'ESO zone constants'!$E$2:$L$5000,8,FALSE),"")</f>
        <v/>
      </c>
      <c r="T364" s="24">
        <v>0</v>
      </c>
      <c r="U364" s="3" t="str">
        <f>VLOOKUP(T364,'LibSets constants'!$A$2:$B$16,2,FALSE)</f>
        <v>Included in base game</v>
      </c>
      <c r="X364" s="3" t="str">
        <f>IF(Y364&lt;&gt;"",VLOOKUP(Y364,'ESO zone constants'!$E$3:$L$5000,8,FALSE),"")</f>
        <v/>
      </c>
      <c r="AB364" s="3" t="str">
        <f>IF(AC364&lt;&gt;"",VLOOKUP(AC364,'ESO zone constants'!$E$3:$L$5000,8,FALSE),"")</f>
        <v/>
      </c>
      <c r="AF364" s="3" t="str">
        <f>IF(AG364&lt;&gt;"",VLOOKUP(AG364,'ESO zone constants'!$E$3:$L$5000,8,FALSE),"")</f>
        <v/>
      </c>
      <c r="AJ364" s="3" t="str">
        <f>IF(AK364&lt;&gt;"",VLOOKUP(AK364,'ESO zone constants'!$E$3:$L$5000,8,FALSE),"")</f>
        <v/>
      </c>
      <c r="AN364" s="27" t="str">
        <f>IF(A364&lt;&gt;"",CONCATENATE("[",A364,"] = {wayshrines={")&amp;IF(N364&lt;&gt;"",CONCATENATE(N364,","),"")&amp;IF(O364&lt;&gt;"",CONCATENATE(O364,","),"")&amp;IF(P364&lt;&gt;"",CONCATENATE(P364,","),"")&amp;CONCATENATE("}")&amp;IF(VALUE(Q364)&gt;0,CONCATENATE(", traitsNeeded=",Q364),"")&amp;CONCATENATE(", dlcId=",T364,),"")</f>
        <v>[418] = {wayshrines={-1,-1,-1,}, dlcId=0</v>
      </c>
      <c r="AO364" s="27" t="str">
        <f>IF(A364&lt;&gt;"",IF(R364&lt;&gt;"",CONCATENATE(", zoneIds={",R364),"")&amp;IF(X364&lt;&gt;"",CONCATENATE(",",X364),"")&amp;IF(AJ364&lt;&gt;"",CONCATENATE(",",AJ364),"")&amp;IF(R364&lt;&gt;"",CONCATENATE("}",""),"")&amp;IF(OR(L364="true",L364="false",L364&lt;&gt;""), CONCATENATE(", veteran=", L364), ""),"")</f>
        <v>, veteran=false</v>
      </c>
      <c r="AP364" s="27" t="str">
        <f>IF(A364&lt;&gt;"",IF(J364="Trial",", isTrial=true",IF(J364="Arena",", isArena=true", IF(J364="Monster",", isMonster=true",""))) &amp; IF(M364="true", CONCATENATE(", multiTrialSet=true"), ""),"")</f>
        <v/>
      </c>
      <c r="AQ364" s="27" t="str">
        <f>IF(C364&lt;&gt;"",CONCATENATE(" --",C364," / ",B364),"")</f>
        <v xml:space="preserve"> --Spell Strategist / Zauberstratege</v>
      </c>
      <c r="AR364" s="27" t="str">
        <f>IF(A364&lt;&gt;"",IF(VALUE(Q364)&gt;0,CONCATENATE("[",A364,"] = true,        --",C364, " / ", B364), ""),"")</f>
        <v/>
      </c>
    </row>
    <row r="365" spans="1:44" hidden="1" x14ac:dyDescent="0.25">
      <c r="A365" s="13">
        <v>419</v>
      </c>
      <c r="B365" t="s">
        <v>2402</v>
      </c>
      <c r="C365" t="s">
        <v>2404</v>
      </c>
      <c r="D365" t="s">
        <v>2403</v>
      </c>
      <c r="G365" s="3">
        <f>A365</f>
        <v>419</v>
      </c>
      <c r="L365" t="s">
        <v>101</v>
      </c>
      <c r="M365" t="s">
        <v>101</v>
      </c>
      <c r="N365">
        <v>-1</v>
      </c>
      <c r="O365">
        <v>-1</v>
      </c>
      <c r="P365">
        <v>-1</v>
      </c>
      <c r="Q365">
        <v>0</v>
      </c>
      <c r="R365" s="3" t="str">
        <f>IF(S365&lt;&gt;"",VLOOKUP(S365,'ESO zone constants'!$E$2:$L$5000,8,FALSE),"")</f>
        <v/>
      </c>
      <c r="T365" s="24">
        <v>0</v>
      </c>
      <c r="U365" s="3" t="str">
        <f>VLOOKUP(T365,'LibSets constants'!$A$2:$B$16,2,FALSE)</f>
        <v>Included in base game</v>
      </c>
      <c r="X365" s="3" t="str">
        <f>IF(Y365&lt;&gt;"",VLOOKUP(Y365,'ESO zone constants'!$E$3:$L$5000,8,FALSE),"")</f>
        <v/>
      </c>
      <c r="AB365" s="3" t="str">
        <f>IF(AC365&lt;&gt;"",VLOOKUP(AC365,'ESO zone constants'!$E$3:$L$5000,8,FALSE),"")</f>
        <v/>
      </c>
      <c r="AF365" s="3" t="str">
        <f>IF(AG365&lt;&gt;"",VLOOKUP(AG365,'ESO zone constants'!$E$3:$L$5000,8,FALSE),"")</f>
        <v/>
      </c>
      <c r="AJ365" s="3" t="str">
        <f>IF(AK365&lt;&gt;"",VLOOKUP(AK365,'ESO zone constants'!$E$3:$L$5000,8,FALSE),"")</f>
        <v/>
      </c>
      <c r="AN365" s="27" t="str">
        <f>IF(A365&lt;&gt;"",CONCATENATE("[",A365,"] = {wayshrines={")&amp;IF(N365&lt;&gt;"",CONCATENATE(N365,","),"")&amp;IF(O365&lt;&gt;"",CONCATENATE(O365,","),"")&amp;IF(P365&lt;&gt;"",CONCATENATE(P365,","),"")&amp;CONCATENATE("}")&amp;IF(VALUE(Q365)&gt;0,CONCATENATE(", traitsNeeded=",Q365),"")&amp;CONCATENATE(", dlcId=",T365,),"")</f>
        <v>[419] = {wayshrines={-1,-1,-1,}, dlcId=0</v>
      </c>
      <c r="AO365" s="27" t="str">
        <f>IF(A365&lt;&gt;"",IF(R365&lt;&gt;"",CONCATENATE(", zoneIds={",R365),"")&amp;IF(X365&lt;&gt;"",CONCATENATE(",",X365),"")&amp;IF(AJ365&lt;&gt;"",CONCATENATE(",",AJ365),"")&amp;IF(R365&lt;&gt;"",CONCATENATE("}",""),"")&amp;IF(OR(L365="true",L365="false",L365&lt;&gt;""), CONCATENATE(", veteran=", L365), ""),"")</f>
        <v>, veteran=false</v>
      </c>
      <c r="AP365" s="27" t="str">
        <f>IF(A365&lt;&gt;"",IF(J365="Trial",", isTrial=true",IF(J365="Arena",", isArena=true", IF(J365="Monster",", isMonster=true",""))) &amp; IF(M365="true", CONCATENATE(", multiTrialSet=true"), ""),"")</f>
        <v/>
      </c>
      <c r="AQ365" s="27" t="str">
        <f>IF(C365&lt;&gt;"",CONCATENATE(" --",C365," / ",B365),"")</f>
        <v xml:space="preserve"> --Battlefield Acrobat / Schlachtfeldakrobat</v>
      </c>
      <c r="AR365" s="27" t="str">
        <f>IF(A365&lt;&gt;"",IF(VALUE(Q365)&gt;0,CONCATENATE("[",A365,"] = true,        --",C365, " / ", B365), ""),"")</f>
        <v/>
      </c>
    </row>
    <row r="366" spans="1:44" hidden="1" x14ac:dyDescent="0.25">
      <c r="A366" s="13">
        <v>420</v>
      </c>
      <c r="B366" t="s">
        <v>2405</v>
      </c>
      <c r="C366" t="s">
        <v>2407</v>
      </c>
      <c r="D366" t="s">
        <v>2406</v>
      </c>
      <c r="G366" s="3">
        <f>A366</f>
        <v>420</v>
      </c>
      <c r="L366" t="s">
        <v>101</v>
      </c>
      <c r="M366" t="s">
        <v>101</v>
      </c>
      <c r="N366">
        <v>-1</v>
      </c>
      <c r="O366">
        <v>-1</v>
      </c>
      <c r="P366">
        <v>-1</v>
      </c>
      <c r="Q366">
        <v>0</v>
      </c>
      <c r="R366" s="3" t="str">
        <f>IF(S366&lt;&gt;"",VLOOKUP(S366,'ESO zone constants'!$E$2:$L$5000,8,FALSE),"")</f>
        <v/>
      </c>
      <c r="T366" s="24">
        <v>0</v>
      </c>
      <c r="U366" s="3" t="str">
        <f>VLOOKUP(T366,'LibSets constants'!$A$2:$B$16,2,FALSE)</f>
        <v>Included in base game</v>
      </c>
      <c r="X366" s="3" t="str">
        <f>IF(Y366&lt;&gt;"",VLOOKUP(Y366,'ESO zone constants'!$E$3:$L$5000,8,FALSE),"")</f>
        <v/>
      </c>
      <c r="AB366" s="3" t="str">
        <f>IF(AC366&lt;&gt;"",VLOOKUP(AC366,'ESO zone constants'!$E$3:$L$5000,8,FALSE),"")</f>
        <v/>
      </c>
      <c r="AF366" s="3" t="str">
        <f>IF(AG366&lt;&gt;"",VLOOKUP(AG366,'ESO zone constants'!$E$3:$L$5000,8,FALSE),"")</f>
        <v/>
      </c>
      <c r="AJ366" s="3" t="str">
        <f>IF(AK366&lt;&gt;"",VLOOKUP(AK366,'ESO zone constants'!$E$3:$L$5000,8,FALSE),"")</f>
        <v/>
      </c>
      <c r="AN366" s="27" t="str">
        <f>IF(A366&lt;&gt;"",CONCATENATE("[",A366,"] = {wayshrines={")&amp;IF(N366&lt;&gt;"",CONCATENATE(N366,","),"")&amp;IF(O366&lt;&gt;"",CONCATENATE(O366,","),"")&amp;IF(P366&lt;&gt;"",CONCATENATE(P366,","),"")&amp;CONCATENATE("}")&amp;IF(VALUE(Q366)&gt;0,CONCATENATE(", traitsNeeded=",Q366),"")&amp;CONCATENATE(", dlcId=",T366,),"")</f>
        <v>[420] = {wayshrines={-1,-1,-1,}, dlcId=0</v>
      </c>
      <c r="AO366" s="27" t="str">
        <f>IF(A366&lt;&gt;"",IF(R366&lt;&gt;"",CONCATENATE(", zoneIds={",R366),"")&amp;IF(X366&lt;&gt;"",CONCATENATE(",",X366),"")&amp;IF(AJ366&lt;&gt;"",CONCATENATE(",",AJ366),"")&amp;IF(R366&lt;&gt;"",CONCATENATE("}",""),"")&amp;IF(OR(L366="true",L366="false",L366&lt;&gt;""), CONCATENATE(", veteran=", L366), ""),"")</f>
        <v>, veteran=false</v>
      </c>
      <c r="AP366" s="27" t="str">
        <f>IF(A366&lt;&gt;"",IF(J366="Trial",", isTrial=true",IF(J366="Arena",", isArena=true", IF(J366="Monster",", isMonster=true",""))) &amp; IF(M366="true", CONCATENATE(", multiTrialSet=true"), ""),"")</f>
        <v/>
      </c>
      <c r="AQ366" s="27" t="str">
        <f>IF(C366&lt;&gt;"",CONCATENATE(" --",C366," / ",B366),"")</f>
        <v xml:space="preserve"> --Soldier of Anguish / Soldat der Pein</v>
      </c>
      <c r="AR366" s="27" t="str">
        <f>IF(A366&lt;&gt;"",IF(VALUE(Q366)&gt;0,CONCATENATE("[",A366,"] = true,        --",C366, " / ", B366), ""),"")</f>
        <v/>
      </c>
    </row>
    <row r="367" spans="1:44" hidden="1" x14ac:dyDescent="0.25">
      <c r="A367" s="13">
        <v>421</v>
      </c>
      <c r="B367" t="s">
        <v>2408</v>
      </c>
      <c r="C367" t="s">
        <v>2410</v>
      </c>
      <c r="D367" t="s">
        <v>2409</v>
      </c>
      <c r="G367" s="3">
        <f>A367</f>
        <v>421</v>
      </c>
      <c r="L367" t="s">
        <v>101</v>
      </c>
      <c r="M367" t="s">
        <v>101</v>
      </c>
      <c r="N367">
        <v>-1</v>
      </c>
      <c r="O367">
        <v>-1</v>
      </c>
      <c r="P367">
        <v>-1</v>
      </c>
      <c r="Q367">
        <v>0</v>
      </c>
      <c r="R367" s="3" t="str">
        <f>IF(S367&lt;&gt;"",VLOOKUP(S367,'ESO zone constants'!$E$2:$L$5000,8,FALSE),"")</f>
        <v/>
      </c>
      <c r="T367" s="24">
        <v>0</v>
      </c>
      <c r="U367" s="3" t="str">
        <f>VLOOKUP(T367,'LibSets constants'!$A$2:$B$16,2,FALSE)</f>
        <v>Included in base game</v>
      </c>
      <c r="X367" s="3" t="str">
        <f>IF(Y367&lt;&gt;"",VLOOKUP(Y367,'ESO zone constants'!$E$3:$L$5000,8,FALSE),"")</f>
        <v/>
      </c>
      <c r="AB367" s="3" t="str">
        <f>IF(AC367&lt;&gt;"",VLOOKUP(AC367,'ESO zone constants'!$E$3:$L$5000,8,FALSE),"")</f>
        <v/>
      </c>
      <c r="AF367" s="3" t="str">
        <f>IF(AG367&lt;&gt;"",VLOOKUP(AG367,'ESO zone constants'!$E$3:$L$5000,8,FALSE),"")</f>
        <v/>
      </c>
      <c r="AJ367" s="3" t="str">
        <f>IF(AK367&lt;&gt;"",VLOOKUP(AK367,'ESO zone constants'!$E$3:$L$5000,8,FALSE),"")</f>
        <v/>
      </c>
      <c r="AN367" s="27" t="str">
        <f>IF(A367&lt;&gt;"",CONCATENATE("[",A367,"] = {wayshrines={")&amp;IF(N367&lt;&gt;"",CONCATENATE(N367,","),"")&amp;IF(O367&lt;&gt;"",CONCATENATE(O367,","),"")&amp;IF(P367&lt;&gt;"",CONCATENATE(P367,","),"")&amp;CONCATENATE("}")&amp;IF(VALUE(Q367)&gt;0,CONCATENATE(", traitsNeeded=",Q367),"")&amp;CONCATENATE(", dlcId=",T367,),"")</f>
        <v>[421] = {wayshrines={-1,-1,-1,}, dlcId=0</v>
      </c>
      <c r="AO367" s="27" t="str">
        <f>IF(A367&lt;&gt;"",IF(R367&lt;&gt;"",CONCATENATE(", zoneIds={",R367),"")&amp;IF(X367&lt;&gt;"",CONCATENATE(",",X367),"")&amp;IF(AJ367&lt;&gt;"",CONCATENATE(",",AJ367),"")&amp;IF(R367&lt;&gt;"",CONCATENATE("}",""),"")&amp;IF(OR(L367="true",L367="false",L367&lt;&gt;""), CONCATENATE(", veteran=", L367), ""),"")</f>
        <v>, veteran=false</v>
      </c>
      <c r="AP367" s="27" t="str">
        <f>IF(A367&lt;&gt;"",IF(J367="Trial",", isTrial=true",IF(J367="Arena",", isArena=true", IF(J367="Monster",", isMonster=true",""))) &amp; IF(M367="true", CONCATENATE(", multiTrialSet=true"), ""),"")</f>
        <v/>
      </c>
      <c r="AQ367" s="27" t="str">
        <f>IF(C367&lt;&gt;"",CONCATENATE(" --",C367," / ",B367),"")</f>
        <v xml:space="preserve"> --Steadfast Hero / Standhafter Held</v>
      </c>
      <c r="AR367" s="27" t="str">
        <f>IF(A367&lt;&gt;"",IF(VALUE(Q367)&gt;0,CONCATENATE("[",A367,"] = true,        --",C367, " / ", B367), ""),"")</f>
        <v/>
      </c>
    </row>
    <row r="368" spans="1:44" hidden="1" x14ac:dyDescent="0.25">
      <c r="A368" s="13">
        <v>422</v>
      </c>
      <c r="B368" t="s">
        <v>2411</v>
      </c>
      <c r="C368" t="s">
        <v>2413</v>
      </c>
      <c r="D368" t="s">
        <v>2412</v>
      </c>
      <c r="G368" s="3">
        <f>A368</f>
        <v>422</v>
      </c>
      <c r="L368" t="s">
        <v>101</v>
      </c>
      <c r="M368" t="s">
        <v>101</v>
      </c>
      <c r="N368">
        <v>-1</v>
      </c>
      <c r="O368">
        <v>-1</v>
      </c>
      <c r="P368">
        <v>-1</v>
      </c>
      <c r="Q368">
        <v>0</v>
      </c>
      <c r="R368" s="3" t="str">
        <f>IF(S368&lt;&gt;"",VLOOKUP(S368,'ESO zone constants'!$E$2:$L$5000,8,FALSE),"")</f>
        <v/>
      </c>
      <c r="T368" s="24">
        <v>0</v>
      </c>
      <c r="U368" s="3" t="str">
        <f>VLOOKUP(T368,'LibSets constants'!$A$2:$B$16,2,FALSE)</f>
        <v>Included in base game</v>
      </c>
      <c r="X368" s="3" t="str">
        <f>IF(Y368&lt;&gt;"",VLOOKUP(Y368,'ESO zone constants'!$E$3:$L$5000,8,FALSE),"")</f>
        <v/>
      </c>
      <c r="AB368" s="3" t="str">
        <f>IF(AC368&lt;&gt;"",VLOOKUP(AC368,'ESO zone constants'!$E$3:$L$5000,8,FALSE),"")</f>
        <v/>
      </c>
      <c r="AF368" s="3" t="str">
        <f>IF(AG368&lt;&gt;"",VLOOKUP(AG368,'ESO zone constants'!$E$3:$L$5000,8,FALSE),"")</f>
        <v/>
      </c>
      <c r="AJ368" s="3" t="str">
        <f>IF(AK368&lt;&gt;"",VLOOKUP(AK368,'ESO zone constants'!$E$3:$L$5000,8,FALSE),"")</f>
        <v/>
      </c>
      <c r="AN368" s="27" t="str">
        <f>IF(A368&lt;&gt;"",CONCATENATE("[",A368,"] = {wayshrines={")&amp;IF(N368&lt;&gt;"",CONCATENATE(N368,","),"")&amp;IF(O368&lt;&gt;"",CONCATENATE(O368,","),"")&amp;IF(P368&lt;&gt;"",CONCATENATE(P368,","),"")&amp;CONCATENATE("}")&amp;IF(VALUE(Q368)&gt;0,CONCATENATE(", traitsNeeded=",Q368),"")&amp;CONCATENATE(", dlcId=",T368,),"")</f>
        <v>[422] = {wayshrines={-1,-1,-1,}, dlcId=0</v>
      </c>
      <c r="AO368" s="27" t="str">
        <f>IF(A368&lt;&gt;"",IF(R368&lt;&gt;"",CONCATENATE(", zoneIds={",R368),"")&amp;IF(X368&lt;&gt;"",CONCATENATE(",",X368),"")&amp;IF(AJ368&lt;&gt;"",CONCATENATE(",",AJ368),"")&amp;IF(R368&lt;&gt;"",CONCATENATE("}",""),"")&amp;IF(OR(L368="true",L368="false",L368&lt;&gt;""), CONCATENATE(", veteran=", L368), ""),"")</f>
        <v>, veteran=false</v>
      </c>
      <c r="AP368" s="27" t="str">
        <f>IF(A368&lt;&gt;"",IF(J368="Trial",", isTrial=true",IF(J368="Arena",", isArena=true", IF(J368="Monster",", isMonster=true",""))) &amp; IF(M368="true", CONCATENATE(", multiTrialSet=true"), ""),"")</f>
        <v/>
      </c>
      <c r="AQ368" s="27" t="str">
        <f>IF(C368&lt;&gt;"",CONCATENATE(" --",C368," / ",B368),"")</f>
        <v xml:space="preserve"> --Battalion Defender / Bataillonsverteidiger</v>
      </c>
      <c r="AR368" s="27" t="str">
        <f>IF(A368&lt;&gt;"",IF(VALUE(Q368)&gt;0,CONCATENATE("[",A368,"] = true,        --",C368, " / ", B368), ""),"")</f>
        <v/>
      </c>
    </row>
    <row r="369" spans="1:44" hidden="1" x14ac:dyDescent="0.25">
      <c r="A369" s="13">
        <v>423</v>
      </c>
      <c r="B369" t="s">
        <v>2414</v>
      </c>
      <c r="C369" t="s">
        <v>2416</v>
      </c>
      <c r="D369" t="s">
        <v>2415</v>
      </c>
      <c r="G369" s="3">
        <f>A369</f>
        <v>423</v>
      </c>
      <c r="J369" t="s">
        <v>2466</v>
      </c>
      <c r="L369" t="s">
        <v>102</v>
      </c>
      <c r="M369" t="s">
        <v>101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constants'!$E$2:$L$5000,8,FALSE),"")</f>
        <v>1082</v>
      </c>
      <c r="S369" t="s">
        <v>804</v>
      </c>
      <c r="T369" s="24">
        <v>12</v>
      </c>
      <c r="U369" s="3" t="str">
        <f>VLOOKUP(T369,'LibSets constants'!$A$2:$B$16,2,FALSE)</f>
        <v>Murkmire</v>
      </c>
      <c r="V369" t="s">
        <v>2586</v>
      </c>
      <c r="X369" s="3" t="str">
        <f>IF(Y369&lt;&gt;"",VLOOKUP(Y369,'ESO zone constants'!$E$3:$L$5000,8,FALSE),"")</f>
        <v/>
      </c>
      <c r="AB369" s="3" t="str">
        <f>IF(AC369&lt;&gt;"",VLOOKUP(AC369,'ESO zone constants'!$E$3:$L$5000,8,FALSE),"")</f>
        <v/>
      </c>
      <c r="AF369" s="3" t="str">
        <f>IF(AG369&lt;&gt;"",VLOOKUP(AG369,'ESO zone constants'!$E$3:$L$5000,8,FALSE),"")</f>
        <v/>
      </c>
      <c r="AJ369" s="3" t="str">
        <f>IF(AK369&lt;&gt;"",VLOOKUP(AK369,'ESO zone constants'!$E$3:$L$1002,6,FALSE),"")</f>
        <v/>
      </c>
      <c r="AN369" s="27" t="str">
        <f>IF(A369&lt;&gt;"",CONCATENATE("[",A369,"] = {wayshrines={")&amp;IF(N369&lt;&gt;"",CONCATENATE(N369,","),"")&amp;IF(O369&lt;&gt;"",CONCATENATE(O369,","),"")&amp;IF(P369&lt;&gt;"",CONCATENATE(P369,","),"")&amp;CONCATENATE("}")&amp;IF(VALUE(Q369)&gt;0,CONCATENATE(", traitsNeeded=",Q369),"")&amp;CONCATENATE(", dlcId=",T369,),"")</f>
        <v>[423] = {wayshrines={-1,-1,-1,}, dlcId=12</v>
      </c>
      <c r="AO369" s="27" t="str">
        <f>IF(A369&lt;&gt;"",IF(R369&lt;&gt;"",CONCATENATE(", zoneIds={",R369),"")&amp;IF(X369&lt;&gt;"",CONCATENATE(",",X369),"")&amp;IF(AJ369&lt;&gt;"",CONCATENATE(",",AJ369),"")&amp;IF(R369&lt;&gt;"",CONCATENATE("}",""),"")&amp;IF(OR(L369="true",L369="false",L369&lt;&gt;""), CONCATENATE(", veteran=", L369), ""),"")</f>
        <v>, zoneIds={1082}, veteran=true</v>
      </c>
      <c r="AP369" s="27" t="str">
        <f>IF(A369&lt;&gt;"",IF(J369="Trial",", isTrial=true",IF(J369="Arena",", isArena=true", IF(J369="Monster",", isMonster=true",""))) &amp; IF(M369="true", CONCATENATE(", multiTrialSet=true"), ""),"")</f>
        <v>, isArena=true</v>
      </c>
      <c r="AQ369" s="27" t="str">
        <f>IF(C369&lt;&gt;"",CONCATENATE(" --",C369," / ",B369),"")</f>
        <v xml:space="preserve"> --Perfect Gallant Charge / Perfekter galanter Ansturm</v>
      </c>
      <c r="AR369" s="27" t="str">
        <f>IF(A369&lt;&gt;"",IF(VALUE(Q369)&gt;0,CONCATENATE("[",A369,"] = true,        --",C369, " / ", B369), ""),"")</f>
        <v/>
      </c>
    </row>
    <row r="370" spans="1:44" hidden="1" x14ac:dyDescent="0.25">
      <c r="A370" s="13">
        <v>424</v>
      </c>
      <c r="B370" t="s">
        <v>2417</v>
      </c>
      <c r="C370" t="s">
        <v>2419</v>
      </c>
      <c r="D370" t="s">
        <v>2418</v>
      </c>
      <c r="G370" s="3">
        <f>A370</f>
        <v>424</v>
      </c>
      <c r="J370" t="s">
        <v>2466</v>
      </c>
      <c r="L370" t="s">
        <v>102</v>
      </c>
      <c r="M370" t="s">
        <v>101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constants'!$E$2:$L$5000,8,FALSE),"")</f>
        <v>1082</v>
      </c>
      <c r="S370" t="s">
        <v>804</v>
      </c>
      <c r="T370" s="24">
        <v>12</v>
      </c>
      <c r="U370" s="3" t="str">
        <f>VLOOKUP(T370,'LibSets constants'!$A$2:$B$16,2,FALSE)</f>
        <v>Murkmire</v>
      </c>
      <c r="V370" t="s">
        <v>2586</v>
      </c>
      <c r="X370" s="3" t="str">
        <f>IF(Y370&lt;&gt;"",VLOOKUP(Y370,'ESO zone constants'!$E$3:$L$5000,8,FALSE),"")</f>
        <v/>
      </c>
      <c r="AB370" s="3" t="str">
        <f>IF(AC370&lt;&gt;"",VLOOKUP(AC370,'ESO zone constants'!$E$3:$L$5000,8,FALSE),"")</f>
        <v/>
      </c>
      <c r="AF370" s="3" t="str">
        <f>IF(AG370&lt;&gt;"",VLOOKUP(AG370,'ESO zone constants'!$E$3:$L$5000,8,FALSE),"")</f>
        <v/>
      </c>
      <c r="AJ370" s="3" t="str">
        <f>IF(AK370&lt;&gt;"",VLOOKUP(AK370,'ESO zone constants'!$E$3:$L$1002,6,FALSE),"")</f>
        <v/>
      </c>
      <c r="AN370" s="27" t="str">
        <f>IF(A370&lt;&gt;"",CONCATENATE("[",A370,"] = {wayshrines={")&amp;IF(N370&lt;&gt;"",CONCATENATE(N370,","),"")&amp;IF(O370&lt;&gt;"",CONCATENATE(O370,","),"")&amp;IF(P370&lt;&gt;"",CONCATENATE(P370,","),"")&amp;CONCATENATE("}")&amp;IF(VALUE(Q370)&gt;0,CONCATENATE(", traitsNeeded=",Q370),"")&amp;CONCATENATE(", dlcId=",T370,),"")</f>
        <v>[424] = {wayshrines={-1,-1,-1,}, dlcId=12</v>
      </c>
      <c r="AO370" s="27" t="str">
        <f>IF(A370&lt;&gt;"",IF(R370&lt;&gt;"",CONCATENATE(", zoneIds={",R370),"")&amp;IF(X370&lt;&gt;"",CONCATENATE(",",X370),"")&amp;IF(AJ370&lt;&gt;"",CONCATENATE(",",AJ370),"")&amp;IF(R370&lt;&gt;"",CONCATENATE("}",""),"")&amp;IF(OR(L370="true",L370="false",L370&lt;&gt;""), CONCATENATE(", veteran=", L370), ""),"")</f>
        <v>, zoneIds={1082}, veteran=true</v>
      </c>
      <c r="AP370" s="27" t="str">
        <f>IF(A370&lt;&gt;"",IF(J370="Trial",", isTrial=true",IF(J370="Arena",", isArena=true", IF(J370="Monster",", isMonster=true",""))) &amp; IF(M370="true", CONCATENATE(", multiTrialSet=true"), ""),"")</f>
        <v>, isArena=true</v>
      </c>
      <c r="AQ370" s="27" t="str">
        <f>IF(C370&lt;&gt;"",CONCATENATE(" --",C370," / ",B370),"")</f>
        <v xml:space="preserve"> --Perfect Radial Uppercut / Perfekter Rundum-Aufwärtsschnitt</v>
      </c>
      <c r="AR370" s="27" t="str">
        <f>IF(A370&lt;&gt;"",IF(VALUE(Q370)&gt;0,CONCATENATE("[",A370,"] = true,        --",C370, " / ", B370), ""),"")</f>
        <v/>
      </c>
    </row>
    <row r="371" spans="1:44" hidden="1" x14ac:dyDescent="0.25">
      <c r="A371" s="13">
        <v>425</v>
      </c>
      <c r="B371" t="s">
        <v>2420</v>
      </c>
      <c r="C371" t="s">
        <v>2422</v>
      </c>
      <c r="D371" t="s">
        <v>2421</v>
      </c>
      <c r="G371" s="3">
        <f>A371</f>
        <v>425</v>
      </c>
      <c r="J371" t="s">
        <v>2466</v>
      </c>
      <c r="L371" t="s">
        <v>102</v>
      </c>
      <c r="M371" t="s">
        <v>101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constants'!$E$2:$L$5000,8,FALSE),"")</f>
        <v>1082</v>
      </c>
      <c r="S371" t="s">
        <v>804</v>
      </c>
      <c r="T371" s="24">
        <v>12</v>
      </c>
      <c r="U371" s="3" t="str">
        <f>VLOOKUP(T371,'LibSets constants'!$A$2:$B$16,2,FALSE)</f>
        <v>Murkmire</v>
      </c>
      <c r="V371" t="s">
        <v>2586</v>
      </c>
      <c r="X371" s="3" t="str">
        <f>IF(Y371&lt;&gt;"",VLOOKUP(Y371,'ESO zone constants'!$E$3:$L$5000,8,FALSE),"")</f>
        <v/>
      </c>
      <c r="AB371" s="3" t="str">
        <f>IF(AC371&lt;&gt;"",VLOOKUP(AC371,'ESO zone constants'!$E$3:$L$5000,8,FALSE),"")</f>
        <v/>
      </c>
      <c r="AF371" s="3" t="str">
        <f>IF(AG371&lt;&gt;"",VLOOKUP(AG371,'ESO zone constants'!$E$3:$L$5000,8,FALSE),"")</f>
        <v/>
      </c>
      <c r="AJ371" s="3" t="str">
        <f>IF(AK371&lt;&gt;"",VLOOKUP(AK371,'ESO zone constants'!$E$3:$L$1002,6,FALSE),"")</f>
        <v/>
      </c>
      <c r="AN371" s="27" t="str">
        <f>IF(A371&lt;&gt;"",CONCATENATE("[",A371,"] = {wayshrines={")&amp;IF(N371&lt;&gt;"",CONCATENATE(N371,","),"")&amp;IF(O371&lt;&gt;"",CONCATENATE(O371,","),"")&amp;IF(P371&lt;&gt;"",CONCATENATE(P371,","),"")&amp;CONCATENATE("}")&amp;IF(VALUE(Q371)&gt;0,CONCATENATE(", traitsNeeded=",Q371),"")&amp;CONCATENATE(", dlcId=",T371,),"")</f>
        <v>[425] = {wayshrines={-1,-1,-1,}, dlcId=12</v>
      </c>
      <c r="AO371" s="27" t="str">
        <f>IF(A371&lt;&gt;"",IF(R371&lt;&gt;"",CONCATENATE(", zoneIds={",R371),"")&amp;IF(X371&lt;&gt;"",CONCATENATE(",",X371),"")&amp;IF(AJ371&lt;&gt;"",CONCATENATE(",",AJ371),"")&amp;IF(R371&lt;&gt;"",CONCATENATE("}",""),"")&amp;IF(OR(L371="true",L371="false",L371&lt;&gt;""), CONCATENATE(", veteran=", L371), ""),"")</f>
        <v>, zoneIds={1082}, veteran=true</v>
      </c>
      <c r="AP371" s="27" t="str">
        <f>IF(A371&lt;&gt;"",IF(J371="Trial",", isTrial=true",IF(J371="Arena",", isArena=true", IF(J371="Monster",", isMonster=true",""))) &amp; IF(M371="true", CONCATENATE(", multiTrialSet=true"), ""),"")</f>
        <v>, isArena=true</v>
      </c>
      <c r="AQ371" s="27" t="str">
        <f>IF(C371&lt;&gt;"",CONCATENATE(" --",C371," / ",B371),"")</f>
        <v xml:space="preserve"> --Perfect Spectral Cloak / Perfekter spektraler Mantel</v>
      </c>
      <c r="AR371" s="27" t="str">
        <f>IF(A371&lt;&gt;"",IF(VALUE(Q371)&gt;0,CONCATENATE("[",A371,"] = true,        --",C371, " / ", B371), ""),"")</f>
        <v/>
      </c>
    </row>
    <row r="372" spans="1:44" hidden="1" x14ac:dyDescent="0.25">
      <c r="A372" s="13">
        <v>426</v>
      </c>
      <c r="B372" t="s">
        <v>2423</v>
      </c>
      <c r="C372" t="s">
        <v>2425</v>
      </c>
      <c r="D372" t="s">
        <v>2424</v>
      </c>
      <c r="G372" s="3">
        <f>A372</f>
        <v>426</v>
      </c>
      <c r="J372" t="s">
        <v>2466</v>
      </c>
      <c r="L372" t="s">
        <v>102</v>
      </c>
      <c r="M372" t="s">
        <v>101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constants'!$E$2:$L$5000,8,FALSE),"")</f>
        <v>1082</v>
      </c>
      <c r="S372" t="s">
        <v>804</v>
      </c>
      <c r="T372" s="24">
        <v>12</v>
      </c>
      <c r="U372" s="3" t="str">
        <f>VLOOKUP(T372,'LibSets constants'!$A$2:$B$16,2,FALSE)</f>
        <v>Murkmire</v>
      </c>
      <c r="V372" t="s">
        <v>2586</v>
      </c>
      <c r="X372" s="3" t="str">
        <f>IF(Y372&lt;&gt;"",VLOOKUP(Y372,'ESO zone constants'!$E$3:$L$5000,8,FALSE),"")</f>
        <v/>
      </c>
      <c r="AB372" s="3" t="str">
        <f>IF(AC372&lt;&gt;"",VLOOKUP(AC372,'ESO zone constants'!$E$3:$L$5000,8,FALSE),"")</f>
        <v/>
      </c>
      <c r="AF372" s="3" t="str">
        <f>IF(AG372&lt;&gt;"",VLOOKUP(AG372,'ESO zone constants'!$E$3:$L$5000,8,FALSE),"")</f>
        <v/>
      </c>
      <c r="AJ372" s="3" t="str">
        <f>IF(AK372&lt;&gt;"",VLOOKUP(AK372,'ESO zone constants'!$E$3:$L$1002,6,FALSE),"")</f>
        <v/>
      </c>
      <c r="AN372" s="27" t="str">
        <f>IF(A372&lt;&gt;"",CONCATENATE("[",A372,"] = {wayshrines={")&amp;IF(N372&lt;&gt;"",CONCATENATE(N372,","),"")&amp;IF(O372&lt;&gt;"",CONCATENATE(O372,","),"")&amp;IF(P372&lt;&gt;"",CONCATENATE(P372,","),"")&amp;CONCATENATE("}")&amp;IF(VALUE(Q372)&gt;0,CONCATENATE(", traitsNeeded=",Q372),"")&amp;CONCATENATE(", dlcId=",T372,),"")</f>
        <v>[426] = {wayshrines={-1,-1,-1,}, dlcId=12</v>
      </c>
      <c r="AO372" s="27" t="str">
        <f>IF(A372&lt;&gt;"",IF(R372&lt;&gt;"",CONCATENATE(", zoneIds={",R372),"")&amp;IF(X372&lt;&gt;"",CONCATENATE(",",X372),"")&amp;IF(AJ372&lt;&gt;"",CONCATENATE(",",AJ372),"")&amp;IF(R372&lt;&gt;"",CONCATENATE("}",""),"")&amp;IF(OR(L372="true",L372="false",L372&lt;&gt;""), CONCATENATE(", veteran=", L372), ""),"")</f>
        <v>, zoneIds={1082}, veteran=true</v>
      </c>
      <c r="AP372" s="27" t="str">
        <f>IF(A372&lt;&gt;"",IF(J372="Trial",", isTrial=true",IF(J372="Arena",", isArena=true", IF(J372="Monster",", isMonster=true",""))) &amp; IF(M372="true", CONCATENATE(", multiTrialSet=true"), ""),"")</f>
        <v>, isArena=true</v>
      </c>
      <c r="AQ372" s="27" t="str">
        <f>IF(C372&lt;&gt;"",CONCATENATE(" --",C372," / ",B372),"")</f>
        <v xml:space="preserve"> --Perfect Virulent Shot / Perfekter virulenter Schuss</v>
      </c>
      <c r="AR372" s="27" t="str">
        <f>IF(A372&lt;&gt;"",IF(VALUE(Q372)&gt;0,CONCATENATE("[",A372,"] = true,        --",C372, " / ", B372), ""),"")</f>
        <v/>
      </c>
    </row>
    <row r="373" spans="1:44" hidden="1" x14ac:dyDescent="0.25">
      <c r="A373" s="13">
        <v>427</v>
      </c>
      <c r="B373" t="s">
        <v>2426</v>
      </c>
      <c r="C373" t="s">
        <v>2428</v>
      </c>
      <c r="D373" t="s">
        <v>2427</v>
      </c>
      <c r="G373" s="3">
        <f>A373</f>
        <v>427</v>
      </c>
      <c r="J373" t="s">
        <v>2466</v>
      </c>
      <c r="L373" t="s">
        <v>102</v>
      </c>
      <c r="M373" t="s">
        <v>101</v>
      </c>
      <c r="N373">
        <v>-1</v>
      </c>
      <c r="O373">
        <v>-1</v>
      </c>
      <c r="P373">
        <v>-1</v>
      </c>
      <c r="Q373">
        <v>0</v>
      </c>
      <c r="R373" s="3">
        <f>IF(S373&lt;&gt;"",VLOOKUP(S373,'ESO zone constants'!$E$2:$L$5000,8,FALSE),"")</f>
        <v>1082</v>
      </c>
      <c r="S373" t="s">
        <v>804</v>
      </c>
      <c r="T373" s="24">
        <v>12</v>
      </c>
      <c r="U373" s="3" t="str">
        <f>VLOOKUP(T373,'LibSets constants'!$A$2:$B$16,2,FALSE)</f>
        <v>Murkmire</v>
      </c>
      <c r="V373" t="s">
        <v>2586</v>
      </c>
      <c r="X373" s="3" t="str">
        <f>IF(Y373&lt;&gt;"",VLOOKUP(Y373,'ESO zone constants'!$E$3:$L$5000,8,FALSE),"")</f>
        <v/>
      </c>
      <c r="AB373" s="3" t="str">
        <f>IF(AC373&lt;&gt;"",VLOOKUP(AC373,'ESO zone constants'!$E$3:$L$5000,8,FALSE),"")</f>
        <v/>
      </c>
      <c r="AF373" s="3" t="str">
        <f>IF(AG373&lt;&gt;"",VLOOKUP(AG373,'ESO zone constants'!$E$3:$L$5000,8,FALSE),"")</f>
        <v/>
      </c>
      <c r="AJ373" s="3" t="str">
        <f>IF(AK373&lt;&gt;"",VLOOKUP(AK373,'ESO zone constants'!$E$3:$L$1002,6,FALSE),"")</f>
        <v/>
      </c>
      <c r="AN373" s="27" t="str">
        <f>IF(A373&lt;&gt;"",CONCATENATE("[",A373,"] = {wayshrines={")&amp;IF(N373&lt;&gt;"",CONCATENATE(N373,","),"")&amp;IF(O373&lt;&gt;"",CONCATENATE(O373,","),"")&amp;IF(P373&lt;&gt;"",CONCATENATE(P373,","),"")&amp;CONCATENATE("}")&amp;IF(VALUE(Q373)&gt;0,CONCATENATE(", traitsNeeded=",Q373),"")&amp;CONCATENATE(", dlcId=",T373,),"")</f>
        <v>[427] = {wayshrines={-1,-1,-1,}, dlcId=12</v>
      </c>
      <c r="AO373" s="27" t="str">
        <f>IF(A373&lt;&gt;"",IF(R373&lt;&gt;"",CONCATENATE(", zoneIds={",R373),"")&amp;IF(X373&lt;&gt;"",CONCATENATE(",",X373),"")&amp;IF(AJ373&lt;&gt;"",CONCATENATE(",",AJ373),"")&amp;IF(R373&lt;&gt;"",CONCATENATE("}",""),"")&amp;IF(OR(L373="true",L373="false",L373&lt;&gt;""), CONCATENATE(", veteran=", L373), ""),"")</f>
        <v>, zoneIds={1082}, veteran=true</v>
      </c>
      <c r="AP373" s="27" t="str">
        <f>IF(A373&lt;&gt;"",IF(J373="Trial",", isTrial=true",IF(J373="Arena",", isArena=true", IF(J373="Monster",", isMonster=true",""))) &amp; IF(M373="true", CONCATENATE(", multiTrialSet=true"), ""),"")</f>
        <v>, isArena=true</v>
      </c>
      <c r="AQ373" s="27" t="str">
        <f>IF(C373&lt;&gt;"",CONCATENATE(" --",C373," / ",B373),"")</f>
        <v xml:space="preserve"> --Perfect Wild Impulse / Perfekter wilder Impuls</v>
      </c>
      <c r="AR373" s="27" t="str">
        <f>IF(A373&lt;&gt;"",IF(VALUE(Q373)&gt;0,CONCATENATE("[",A373,"] = true,        --",C373, " / ", B373), ""),"")</f>
        <v/>
      </c>
    </row>
    <row r="374" spans="1:44" hidden="1" x14ac:dyDescent="0.25">
      <c r="A374" s="13">
        <v>428</v>
      </c>
      <c r="B374" t="s">
        <v>2429</v>
      </c>
      <c r="C374" t="s">
        <v>2431</v>
      </c>
      <c r="D374" t="s">
        <v>2430</v>
      </c>
      <c r="G374" s="3">
        <f>A374</f>
        <v>428</v>
      </c>
      <c r="J374" t="s">
        <v>2466</v>
      </c>
      <c r="L374" t="s">
        <v>102</v>
      </c>
      <c r="M374" t="s">
        <v>101</v>
      </c>
      <c r="N374">
        <v>-1</v>
      </c>
      <c r="O374">
        <v>-1</v>
      </c>
      <c r="P374">
        <v>-1</v>
      </c>
      <c r="Q374">
        <v>0</v>
      </c>
      <c r="R374" s="3">
        <f>IF(S374&lt;&gt;"",VLOOKUP(S374,'ESO zone constants'!$E$2:$L$5000,8,FALSE),"")</f>
        <v>1082</v>
      </c>
      <c r="S374" t="s">
        <v>804</v>
      </c>
      <c r="T374" s="24">
        <v>12</v>
      </c>
      <c r="U374" s="3" t="str">
        <f>VLOOKUP(T374,'LibSets constants'!$A$2:$B$16,2,FALSE)</f>
        <v>Murkmire</v>
      </c>
      <c r="V374" t="s">
        <v>2586</v>
      </c>
      <c r="X374" s="3" t="str">
        <f>IF(Y374&lt;&gt;"",VLOOKUP(Y374,'ESO zone constants'!$E$3:$L$5000,8,FALSE),"")</f>
        <v/>
      </c>
      <c r="AB374" s="3" t="str">
        <f>IF(AC374&lt;&gt;"",VLOOKUP(AC374,'ESO zone constants'!$E$3:$L$5000,8,FALSE),"")</f>
        <v/>
      </c>
      <c r="AF374" s="3" t="str">
        <f>IF(AG374&lt;&gt;"",VLOOKUP(AG374,'ESO zone constants'!$E$3:$L$5000,8,FALSE),"")</f>
        <v/>
      </c>
      <c r="AJ374" s="3" t="str">
        <f>IF(AK374&lt;&gt;"",VLOOKUP(AK374,'ESO zone constants'!$E$3:$L$1002,6,FALSE),"")</f>
        <v/>
      </c>
      <c r="AN374" s="27" t="str">
        <f>IF(A374&lt;&gt;"",CONCATENATE("[",A374,"] = {wayshrines={")&amp;IF(N374&lt;&gt;"",CONCATENATE(N374,","),"")&amp;IF(O374&lt;&gt;"",CONCATENATE(O374,","),"")&amp;IF(P374&lt;&gt;"",CONCATENATE(P374,","),"")&amp;CONCATENATE("}")&amp;IF(VALUE(Q374)&gt;0,CONCATENATE(", traitsNeeded=",Q374),"")&amp;CONCATENATE(", dlcId=",T374,),"")</f>
        <v>[428] = {wayshrines={-1,-1,-1,}, dlcId=12</v>
      </c>
      <c r="AO374" s="27" t="str">
        <f>IF(A374&lt;&gt;"",IF(R374&lt;&gt;"",CONCATENATE(", zoneIds={",R374),"")&amp;IF(X374&lt;&gt;"",CONCATENATE(",",X374),"")&amp;IF(AJ374&lt;&gt;"",CONCATENATE(",",AJ374),"")&amp;IF(R374&lt;&gt;"",CONCATENATE("}",""),"")&amp;IF(OR(L374="true",L374="false",L374&lt;&gt;""), CONCATENATE(", veteran=", L374), ""),"")</f>
        <v>, zoneIds={1082}, veteran=true</v>
      </c>
      <c r="AP374" s="27" t="str">
        <f>IF(A374&lt;&gt;"",IF(J374="Trial",", isTrial=true",IF(J374="Arena",", isArena=true", IF(J374="Monster",", isMonster=true",""))) &amp; IF(M374="true", CONCATENATE(", multiTrialSet=true"), ""),"")</f>
        <v>, isArena=true</v>
      </c>
      <c r="AQ374" s="27" t="str">
        <f>IF(C374&lt;&gt;"",CONCATENATE(" --",C374," / ",B374),"")</f>
        <v xml:space="preserve"> --Perfect Mender's Ward / Perfekter Schutz des Pflegers</v>
      </c>
      <c r="AR374" s="27" t="str">
        <f>IF(A374&lt;&gt;"",IF(VALUE(Q374)&gt;0,CONCATENATE("[",A374,"] = true,        --",C374, " / ", B374), ""),"")</f>
        <v/>
      </c>
    </row>
    <row r="375" spans="1:44" hidden="1" x14ac:dyDescent="0.25">
      <c r="A375" s="13">
        <v>429</v>
      </c>
      <c r="B375" t="s">
        <v>2432</v>
      </c>
      <c r="C375" t="s">
        <v>2434</v>
      </c>
      <c r="D375" t="s">
        <v>2433</v>
      </c>
      <c r="G375" s="3">
        <f>A375</f>
        <v>429</v>
      </c>
      <c r="J375" t="s">
        <v>2551</v>
      </c>
      <c r="L375" t="s">
        <v>101</v>
      </c>
      <c r="M375" t="s">
        <v>101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constants'!$E$2:$L$5000,8,FALSE),"")</f>
        <v>1080</v>
      </c>
      <c r="S375" t="s">
        <v>64</v>
      </c>
      <c r="T375" s="24">
        <v>13</v>
      </c>
      <c r="U375" s="3" t="str">
        <f>VLOOKUP(T375,'LibSets constants'!$A$2:$B$16,2,FALSE)</f>
        <v>Wrathstone</v>
      </c>
      <c r="X375" s="3" t="str">
        <f>IF(Y375&lt;&gt;"",VLOOKUP(Y375,'ESO zone constants'!$E$3:$L$5000,8,FALSE),"")</f>
        <v/>
      </c>
      <c r="AB375" s="3" t="str">
        <f>IF(AC375&lt;&gt;"",VLOOKUP(AC375,'ESO zone constants'!$E$3:$L$5000,8,FALSE),"")</f>
        <v/>
      </c>
      <c r="AF375" s="3" t="str">
        <f>IF(AG375&lt;&gt;"",VLOOKUP(AG375,'ESO zone constants'!$E$3:$L$5000,8,FALSE),"")</f>
        <v/>
      </c>
      <c r="AJ375" s="3" t="str">
        <f>IF(AK375&lt;&gt;"",VLOOKUP(AK375,'ESO zone constants'!$E$3:$L$1002,6,FALSE),"")</f>
        <v/>
      </c>
      <c r="AN375" s="27" t="str">
        <f>IF(A375&lt;&gt;"",CONCATENATE("[",A375,"] = {wayshrines={")&amp;IF(N375&lt;&gt;"",CONCATENATE(N375,","),"")&amp;IF(O375&lt;&gt;"",CONCATENATE(O375,","),"")&amp;IF(P375&lt;&gt;"",CONCATENATE(P375,","),"")&amp;CONCATENATE("}")&amp;IF(VALUE(Q375)&gt;0,CONCATENATE(", traitsNeeded=",Q375),"")&amp;CONCATENATE(", dlcId=",T375,),"")</f>
        <v>[429] = {wayshrines={-1,-1,-1,}, dlcId=13</v>
      </c>
      <c r="AO375" s="27" t="str">
        <f>IF(A375&lt;&gt;"",IF(R375&lt;&gt;"",CONCATENATE(", zoneIds={",R375),"")&amp;IF(X375&lt;&gt;"",CONCATENATE(",",X375),"")&amp;IF(AJ375&lt;&gt;"",CONCATENATE(",",AJ375),"")&amp;IF(R375&lt;&gt;"",CONCATENATE("}",""),"")&amp;IF(OR(L375="true",L375="false",L375&lt;&gt;""), CONCATENATE(", veteran=", L375), ""),"")</f>
        <v>, zoneIds={1080}, veteran=false</v>
      </c>
      <c r="AP375" s="27" t="str">
        <f>IF(A375&lt;&gt;"",IF(J375="Trial",", isTrial=true",IF(J375="Arena",", isArena=true", IF(J375="Monster",", isMonster=true",""))) &amp; IF(M375="true", CONCATENATE(", multiTrialSet=true"), ""),"")</f>
        <v/>
      </c>
      <c r="AQ375" s="27" t="str">
        <f>IF(C375&lt;&gt;"",CONCATENATE(" --",C375," / ",B375),"")</f>
        <v xml:space="preserve"> --Mighty Glacier / Mächtiger Gletscher</v>
      </c>
      <c r="AR375" s="27" t="str">
        <f>IF(A375&lt;&gt;"",IF(VALUE(Q375)&gt;0,CONCATENATE("[",A375,"] = true,        --",C375, " / ", B375), ""),"")</f>
        <v/>
      </c>
    </row>
    <row r="376" spans="1:44" hidden="1" x14ac:dyDescent="0.25">
      <c r="A376" s="13">
        <v>430</v>
      </c>
      <c r="B376" t="s">
        <v>2435</v>
      </c>
      <c r="C376" t="s">
        <v>2437</v>
      </c>
      <c r="D376" t="s">
        <v>2436</v>
      </c>
      <c r="G376" s="3">
        <f>A376</f>
        <v>430</v>
      </c>
      <c r="J376" t="s">
        <v>2551</v>
      </c>
      <c r="L376" t="s">
        <v>101</v>
      </c>
      <c r="M376" t="s">
        <v>101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constants'!$E$2:$L$5000,8,FALSE),"")</f>
        <v>1080</v>
      </c>
      <c r="S376" t="s">
        <v>64</v>
      </c>
      <c r="T376" s="24">
        <v>13</v>
      </c>
      <c r="U376" s="3" t="str">
        <f>VLOOKUP(T376,'LibSets constants'!$A$2:$B$16,2,FALSE)</f>
        <v>Wrathstone</v>
      </c>
      <c r="X376" s="3" t="str">
        <f>IF(Y376&lt;&gt;"",VLOOKUP(Y376,'ESO zone constants'!$E$3:$L$5000,8,FALSE),"")</f>
        <v/>
      </c>
      <c r="AB376" s="3" t="str">
        <f>IF(AC376&lt;&gt;"",VLOOKUP(AC376,'ESO zone constants'!$E$3:$L$5000,8,FALSE),"")</f>
        <v/>
      </c>
      <c r="AF376" s="3" t="str">
        <f>IF(AG376&lt;&gt;"",VLOOKUP(AG376,'ESO zone constants'!$E$3:$L$5000,8,FALSE),"")</f>
        <v/>
      </c>
      <c r="AJ376" s="3" t="str">
        <f>IF(AK376&lt;&gt;"",VLOOKUP(AK376,'ESO zone constants'!$E$3:$L$1002,6,FALSE),"")</f>
        <v/>
      </c>
      <c r="AN376" s="27" t="str">
        <f>IF(A376&lt;&gt;"",CONCATENATE("[",A376,"] = {wayshrines={")&amp;IF(N376&lt;&gt;"",CONCATENATE(N376,","),"")&amp;IF(O376&lt;&gt;"",CONCATENATE(O376,","),"")&amp;IF(P376&lt;&gt;"",CONCATENATE(P376,","),"")&amp;CONCATENATE("}")&amp;IF(VALUE(Q376)&gt;0,CONCATENATE(", traitsNeeded=",Q376),"")&amp;CONCATENATE(", dlcId=",T376,),"")</f>
        <v>[430] = {wayshrines={-1,-1,-1,}, dlcId=13</v>
      </c>
      <c r="AO376" s="27" t="str">
        <f>IF(A376&lt;&gt;"",IF(R376&lt;&gt;"",CONCATENATE(", zoneIds={",R376),"")&amp;IF(X376&lt;&gt;"",CONCATENATE(",",X376),"")&amp;IF(AJ376&lt;&gt;"",CONCATENATE(",",AJ376),"")&amp;IF(R376&lt;&gt;"",CONCATENATE("}",""),"")&amp;IF(OR(L376="true",L376="false",L376&lt;&gt;""), CONCATENATE(", veteran=", L376), ""),"")</f>
        <v>, zoneIds={1080}, veteran=false</v>
      </c>
      <c r="AP376" s="27" t="str">
        <f>IF(A376&lt;&gt;"",IF(J376="Trial",", isTrial=true",IF(J376="Arena",", isArena=true", IF(J376="Monster",", isMonster=true",""))) &amp; IF(M376="true", CONCATENATE(", multiTrialSet=true"), ""),"")</f>
        <v/>
      </c>
      <c r="AQ376" s="27" t="str">
        <f>IF(C376&lt;&gt;"",CONCATENATE(" --",C376," / ",B376),"")</f>
        <v xml:space="preserve"> --Tzogvin's Warband / Tzogvins Kriegstrupp</v>
      </c>
      <c r="AR376" s="27" t="str">
        <f>IF(A376&lt;&gt;"",IF(VALUE(Q376)&gt;0,CONCATENATE("[",A376,"] = true,        --",C376, " / ", B376), ""),"")</f>
        <v/>
      </c>
    </row>
    <row r="377" spans="1:44" hidden="1" x14ac:dyDescent="0.25">
      <c r="A377" s="13">
        <v>431</v>
      </c>
      <c r="B377" t="s">
        <v>2438</v>
      </c>
      <c r="C377" t="s">
        <v>2440</v>
      </c>
      <c r="D377" t="s">
        <v>2439</v>
      </c>
      <c r="G377" s="3">
        <f>A377</f>
        <v>431</v>
      </c>
      <c r="J377" t="s">
        <v>2551</v>
      </c>
      <c r="L377" t="s">
        <v>101</v>
      </c>
      <c r="M377" t="s">
        <v>101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constants'!$E$2:$L$5000,8,FALSE),"")</f>
        <v>1080</v>
      </c>
      <c r="S377" t="s">
        <v>64</v>
      </c>
      <c r="T377" s="24">
        <v>13</v>
      </c>
      <c r="U377" s="3" t="str">
        <f>VLOOKUP(T377,'LibSets constants'!$A$2:$B$16,2,FALSE)</f>
        <v>Wrathstone</v>
      </c>
      <c r="X377" s="3" t="str">
        <f>IF(Y377&lt;&gt;"",VLOOKUP(Y377,'ESO zone constants'!$E$3:$L$5000,8,FALSE),"")</f>
        <v/>
      </c>
      <c r="AB377" s="3" t="str">
        <f>IF(AC377&lt;&gt;"",VLOOKUP(AC377,'ESO zone constants'!$E$3:$L$5000,8,FALSE),"")</f>
        <v/>
      </c>
      <c r="AF377" s="3" t="str">
        <f>IF(AG377&lt;&gt;"",VLOOKUP(AG377,'ESO zone constants'!$E$3:$L$5000,8,FALSE),"")</f>
        <v/>
      </c>
      <c r="AJ377" s="32" t="str">
        <f>IF(AK377&lt;&gt;"",VLOOKUP(AK377,'ESO zone constants'!$E$3:$L$1002,6,FALSE),"")</f>
        <v/>
      </c>
      <c r="AN377" s="27" t="str">
        <f>IF(A377&lt;&gt;"",CONCATENATE("[",A377,"] = {wayshrines={")&amp;IF(N377&lt;&gt;"",CONCATENATE(N377,","),"")&amp;IF(O377&lt;&gt;"",CONCATENATE(O377,","),"")&amp;IF(P377&lt;&gt;"",CONCATENATE(P377,","),"")&amp;CONCATENATE("}")&amp;IF(VALUE(Q377)&gt;0,CONCATENATE(", traitsNeeded=",Q377),"")&amp;CONCATENATE(", dlcId=",T377,),"")</f>
        <v>[431] = {wayshrines={-1,-1,-1,}, dlcId=13</v>
      </c>
      <c r="AO377" s="27" t="str">
        <f>IF(A377&lt;&gt;"",IF(R377&lt;&gt;"",CONCATENATE(", zoneIds={",R377),"")&amp;IF(X377&lt;&gt;"",CONCATENATE(",",X377),"")&amp;IF(AJ377&lt;&gt;"",CONCATENATE(",",AJ377),"")&amp;IF(R377&lt;&gt;"",CONCATENATE("}",""),"")&amp;IF(OR(L377="true",L377="false",L377&lt;&gt;""), CONCATENATE(", veteran=", L377), ""),"")</f>
        <v>, zoneIds={1080}, veteran=false</v>
      </c>
      <c r="AP377" s="27" t="str">
        <f>IF(A377&lt;&gt;"",IF(J377="Trial",", isTrial=true",IF(J377="Arena",", isArena=true", IF(J377="Monster",", isMonster=true",""))) &amp; IF(M377="true", CONCATENATE(", multiTrialSet=true"), ""),"")</f>
        <v/>
      </c>
      <c r="AQ377" s="27" t="str">
        <f>IF(C377&lt;&gt;"",CONCATENATE(" --",C377," / ",B377),"")</f>
        <v xml:space="preserve"> --Icy Conjuror / Eisiger Anrufer</v>
      </c>
      <c r="AR377" s="27" t="str">
        <f>IF(A377&lt;&gt;"",IF(VALUE(Q377)&gt;0,CONCATENATE("[",A377,"] = true,        --",C377, " / ", B377), ""),"")</f>
        <v/>
      </c>
    </row>
    <row r="378" spans="1:44" hidden="1" x14ac:dyDescent="0.25">
      <c r="A378" s="5">
        <v>432</v>
      </c>
      <c r="B378" t="s">
        <v>2441</v>
      </c>
      <c r="C378" t="s">
        <v>25</v>
      </c>
      <c r="D378" t="s">
        <v>2442</v>
      </c>
      <c r="G378" s="3">
        <f>A378</f>
        <v>432</v>
      </c>
      <c r="J378" t="s">
        <v>2552</v>
      </c>
      <c r="K378">
        <v>3</v>
      </c>
      <c r="L378" t="s">
        <v>2463</v>
      </c>
      <c r="M378" t="s">
        <v>101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constants'!$E$2:$L$5000,8,FALSE),"")</f>
        <v>1080</v>
      </c>
      <c r="S378" t="s">
        <v>64</v>
      </c>
      <c r="T378" s="24">
        <v>13</v>
      </c>
      <c r="U378" s="3" t="str">
        <f>VLOOKUP(T378,'LibSets constants'!$A$2:$B$16,2,FALSE)</f>
        <v>Wrathstone</v>
      </c>
      <c r="V378" t="s">
        <v>2575</v>
      </c>
      <c r="X378" s="3" t="str">
        <f>IF(Y378&lt;&gt;"",VLOOKUP(Y378,'ESO zone constants'!$E$3:$L$5000,8,FALSE),"")</f>
        <v/>
      </c>
      <c r="AB378" s="3" t="str">
        <f>IF(AC378&lt;&gt;"",VLOOKUP(AC378,'ESO zone constants'!$E$3:$L$5000,8,FALSE),"")</f>
        <v/>
      </c>
      <c r="AF378" s="3" t="str">
        <f>IF(AG378&lt;&gt;"",VLOOKUP(AG378,'ESO zone constants'!$E$3:$L$5000,8,FALSE),"")</f>
        <v/>
      </c>
      <c r="AJ378" s="28" t="str">
        <f>IF(AK378&lt;&gt;"",VLOOKUP(AK378,'ESO zone constants'!$E$3:$L$1002,6,FALSE),"")</f>
        <v/>
      </c>
      <c r="AN378" s="27" t="str">
        <f>IF(A378&lt;&gt;"",CONCATENATE("[",A378,"] = {wayshrines={")&amp;IF(N378&lt;&gt;"",CONCATENATE(N378,","),"")&amp;IF(O378&lt;&gt;"",CONCATENATE(O378,","),"")&amp;IF(P378&lt;&gt;"",CONCATENATE(P378,","),"")&amp;CONCATENATE("}")&amp;IF(VALUE(Q378)&gt;0,CONCATENATE(", traitsNeeded=",Q378),"")&amp;CONCATENATE(", dlcId=",T378,),"")</f>
        <v>[432] = {wayshrines={-1,-1,-1,}, dlcId=13</v>
      </c>
      <c r="AO378" s="27" t="str">
        <f>IF(A378&lt;&gt;"",IF(R378&lt;&gt;"",CONCATENATE(", zoneIds={",R378),"")&amp;IF(X378&lt;&gt;"",CONCATENATE(",",X378),"")&amp;IF(AJ378&lt;&gt;"",CONCATENATE(",",AJ378),"")&amp;IF(R378&lt;&gt;"",CONCATENATE("}",""),"")&amp;IF(OR(L378="true",L378="false",L378&lt;&gt;""), CONCATENATE(", veteran=", L378), ""),"")</f>
        <v>, zoneIds={1080}, veteran={EQUIP_TYPE_HEAD=true, EQUIP_TYPE_SHOULDERS=false}</v>
      </c>
      <c r="AP378" s="27" t="str">
        <f>IF(A378&lt;&gt;"",IF(J378="Trial",", isTrial=true",IF(J378="Arena",", isArena=true", IF(J378="Monster",", isMonster=true",""))) &amp; IF(M378="true", CONCATENATE(", multiTrialSet=true"), ""),"")</f>
        <v>, isMonster=true</v>
      </c>
      <c r="AQ378" s="27" t="str">
        <f>IF(C378&lt;&gt;"",CONCATENATE(" --",C378," / ",B378),"")</f>
        <v xml:space="preserve"> --Stonekeeper / Steinwahrer</v>
      </c>
      <c r="AR378" s="27" t="str">
        <f>IF(A378&lt;&gt;"",IF(VALUE(Q378)&gt;0,CONCATENATE("[",A378,"] = true,        --",C378, " / ", B378), ""),"")</f>
        <v/>
      </c>
    </row>
    <row r="379" spans="1:44" hidden="1" x14ac:dyDescent="0.25">
      <c r="A379" s="13">
        <v>433</v>
      </c>
      <c r="B379" t="s">
        <v>2443</v>
      </c>
      <c r="C379" t="s">
        <v>2445</v>
      </c>
      <c r="D379" t="s">
        <v>2444</v>
      </c>
      <c r="G379" s="3">
        <f>A379</f>
        <v>433</v>
      </c>
      <c r="J379" t="s">
        <v>2551</v>
      </c>
      <c r="L379" t="s">
        <v>101</v>
      </c>
      <c r="M379" t="s">
        <v>101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constants'!$E$2:$L$5000,8,FALSE),"")</f>
        <v>1081</v>
      </c>
      <c r="S379" t="s">
        <v>67</v>
      </c>
      <c r="T379" s="24">
        <v>13</v>
      </c>
      <c r="U379" s="3" t="str">
        <f>VLOOKUP(T379,'LibSets constants'!$A$2:$B$16,2,FALSE)</f>
        <v>Wrathstone</v>
      </c>
      <c r="X379" s="3" t="str">
        <f>IF(Y379&lt;&gt;"",VLOOKUP(Y379,'ESO zone constants'!$E$3:$L$5000,8,FALSE),"")</f>
        <v/>
      </c>
      <c r="AB379" s="3" t="str">
        <f>IF(AC379&lt;&gt;"",VLOOKUP(AC379,'ESO zone constants'!$E$3:$L$5000,8,FALSE),"")</f>
        <v/>
      </c>
      <c r="AF379" s="3" t="str">
        <f>IF(AG379&lt;&gt;"",VLOOKUP(AG379,'ESO zone constants'!$E$3:$L$5000,8,FALSE),"")</f>
        <v/>
      </c>
      <c r="AJ379" s="32" t="str">
        <f>IF(AK379&lt;&gt;"",VLOOKUP(AK379,'ESO zone constants'!$E$3:$L$1002,6,FALSE),"")</f>
        <v/>
      </c>
      <c r="AN379" s="27" t="str">
        <f>IF(A379&lt;&gt;"",CONCATENATE("[",A379,"] = {wayshrines={")&amp;IF(N379&lt;&gt;"",CONCATENATE(N379,","),"")&amp;IF(O379&lt;&gt;"",CONCATENATE(O379,","),"")&amp;IF(P379&lt;&gt;"",CONCATENATE(P379,","),"")&amp;CONCATENATE("}")&amp;IF(VALUE(Q379)&gt;0,CONCATENATE(", traitsNeeded=",Q379),"")&amp;CONCATENATE(", dlcId=",T379,),"")</f>
        <v>[433] = {wayshrines={-1,-1,-1,}, dlcId=13</v>
      </c>
      <c r="AO379" s="27" t="str">
        <f>IF(A379&lt;&gt;"",IF(R379&lt;&gt;"",CONCATENATE(", zoneIds={",R379),"")&amp;IF(X379&lt;&gt;"",CONCATENATE(",",X379),"")&amp;IF(AJ379&lt;&gt;"",CONCATENATE(",",AJ379),"")&amp;IF(R379&lt;&gt;"",CONCATENATE("}",""),"")&amp;IF(OR(L379="true",L379="false",L379&lt;&gt;""), CONCATENATE(", veteran=", L379), ""),"")</f>
        <v>, zoneIds={1081}, veteran=false</v>
      </c>
      <c r="AP379" s="27" t="str">
        <f>IF(A379&lt;&gt;"",IF(J379="Trial",", isTrial=true",IF(J379="Arena",", isArena=true", IF(J379="Monster",", isMonster=true",""))) &amp; IF(M379="true", CONCATENATE(", multiTrialSet=true"), ""),"")</f>
        <v/>
      </c>
      <c r="AQ379" s="27" t="str">
        <f>IF(C379&lt;&gt;"",CONCATENATE(" --",C379," / ",B379),"")</f>
        <v xml:space="preserve"> --Frozen Watcher / Gefrorener Beobachter</v>
      </c>
      <c r="AR379" s="27" t="str">
        <f>IF(A379&lt;&gt;"",IF(VALUE(Q379)&gt;0,CONCATENATE("[",A379,"] = true,        --",C379, " / ", B379), ""),"")</f>
        <v/>
      </c>
    </row>
    <row r="380" spans="1:44" hidden="1" x14ac:dyDescent="0.25">
      <c r="A380" s="13">
        <v>434</v>
      </c>
      <c r="B380" t="s">
        <v>2446</v>
      </c>
      <c r="C380" t="s">
        <v>2448</v>
      </c>
      <c r="D380" t="s">
        <v>2447</v>
      </c>
      <c r="G380" s="3">
        <f>A380</f>
        <v>434</v>
      </c>
      <c r="J380" t="s">
        <v>2551</v>
      </c>
      <c r="L380" t="s">
        <v>101</v>
      </c>
      <c r="M380" t="s">
        <v>101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constants'!$E$2:$L$5000,8,FALSE),"")</f>
        <v>1081</v>
      </c>
      <c r="S380" t="s">
        <v>67</v>
      </c>
      <c r="T380" s="24">
        <v>13</v>
      </c>
      <c r="U380" s="3" t="str">
        <f>VLOOKUP(T380,'LibSets constants'!$A$2:$B$16,2,FALSE)</f>
        <v>Wrathstone</v>
      </c>
      <c r="X380" s="3" t="str">
        <f>IF(Y380&lt;&gt;"",VLOOKUP(Y380,'ESO zone constants'!$E$3:$L$5000,8,FALSE),"")</f>
        <v/>
      </c>
      <c r="AB380" s="3" t="str">
        <f>IF(AC380&lt;&gt;"",VLOOKUP(AC380,'ESO zone constants'!$E$3:$L$5000,8,FALSE),"")</f>
        <v/>
      </c>
      <c r="AF380" s="3" t="str">
        <f>IF(AG380&lt;&gt;"",VLOOKUP(AG380,'ESO zone constants'!$E$3:$L$5000,8,FALSE),"")</f>
        <v/>
      </c>
      <c r="AJ380" s="3" t="str">
        <f>IF(AK380&lt;&gt;"",VLOOKUP(AK380,'ESO zone constants'!$E$3:$L$1002,6,FALSE),"")</f>
        <v/>
      </c>
      <c r="AN380" s="27" t="str">
        <f>IF(A380&lt;&gt;"",CONCATENATE("[",A380,"] = {wayshrines={")&amp;IF(N380&lt;&gt;"",CONCATENATE(N380,","),"")&amp;IF(O380&lt;&gt;"",CONCATENATE(O380,","),"")&amp;IF(P380&lt;&gt;"",CONCATENATE(P380,","),"")&amp;CONCATENATE("}")&amp;IF(VALUE(Q380)&gt;0,CONCATENATE(", traitsNeeded=",Q380),"")&amp;CONCATENATE(", dlcId=",T380,),"")</f>
        <v>[434] = {wayshrines={-1,-1,-1,}, dlcId=13</v>
      </c>
      <c r="AO380" s="27" t="str">
        <f>IF(A380&lt;&gt;"",IF(R380&lt;&gt;"",CONCATENATE(", zoneIds={",R380),"")&amp;IF(X380&lt;&gt;"",CONCATENATE(",",X380),"")&amp;IF(AJ380&lt;&gt;"",CONCATENATE(",",AJ380),"")&amp;IF(R380&lt;&gt;"",CONCATENATE("}",""),"")&amp;IF(OR(L380="true",L380="false",L380&lt;&gt;""), CONCATENATE(", veteran=", L380), ""),"")</f>
        <v>, zoneIds={1081}, veteran=false</v>
      </c>
      <c r="AP380" s="27" t="str">
        <f>IF(A380&lt;&gt;"",IF(J380="Trial",", isTrial=true",IF(J380="Arena",", isArena=true", IF(J380="Monster",", isMonster=true",""))) &amp; IF(M380="true", CONCATENATE(", multiTrialSet=true"), ""),"")</f>
        <v/>
      </c>
      <c r="AQ380" s="27" t="str">
        <f>IF(C380&lt;&gt;"",CONCATENATE(" --",C380," / ",B380),"")</f>
        <v xml:space="preserve"> --Scavenging Demise / Ausbeutender Niedergang</v>
      </c>
      <c r="AR380" s="27" t="str">
        <f>IF(A380&lt;&gt;"",IF(VALUE(Q380)&gt;0,CONCATENATE("[",A380,"] = true,        --",C380, " / ", B380), ""),"")</f>
        <v/>
      </c>
    </row>
    <row r="381" spans="1:44" hidden="1" x14ac:dyDescent="0.25">
      <c r="A381" s="13">
        <v>435</v>
      </c>
      <c r="B381" t="s">
        <v>2449</v>
      </c>
      <c r="C381" t="s">
        <v>2451</v>
      </c>
      <c r="D381" t="s">
        <v>2450</v>
      </c>
      <c r="G381" s="3">
        <f>A381</f>
        <v>435</v>
      </c>
      <c r="J381" t="s">
        <v>2551</v>
      </c>
      <c r="L381" t="s">
        <v>101</v>
      </c>
      <c r="M381" t="s">
        <v>101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constants'!$E$2:$L$5000,8,FALSE),"")</f>
        <v>1081</v>
      </c>
      <c r="S381" t="s">
        <v>67</v>
      </c>
      <c r="T381" s="24">
        <v>13</v>
      </c>
      <c r="U381" s="3" t="str">
        <f>VLOOKUP(T381,'LibSets constants'!$A$2:$B$16,2,FALSE)</f>
        <v>Wrathstone</v>
      </c>
      <c r="X381" s="3" t="str">
        <f>IF(Y381&lt;&gt;"",VLOOKUP(Y381,'ESO zone constants'!$E$3:$L$5000,8,FALSE),"")</f>
        <v/>
      </c>
      <c r="AB381" s="3" t="str">
        <f>IF(AC381&lt;&gt;"",VLOOKUP(AC381,'ESO zone constants'!$E$3:$L$5000,8,FALSE),"")</f>
        <v/>
      </c>
      <c r="AF381" s="3" t="str">
        <f>IF(AG381&lt;&gt;"",VLOOKUP(AG381,'ESO zone constants'!$E$3:$L$5000,8,FALSE),"")</f>
        <v/>
      </c>
      <c r="AJ381" s="3" t="str">
        <f>IF(AK381&lt;&gt;"",VLOOKUP(AK381,'ESO zone constants'!$E$3:$L$5000,8,FALSE),"")</f>
        <v/>
      </c>
      <c r="AN381" s="27" t="str">
        <f>IF(A381&lt;&gt;"",CONCATENATE("[",A381,"] = {wayshrines={")&amp;IF(N381&lt;&gt;"",CONCATENATE(N381,","),"")&amp;IF(O381&lt;&gt;"",CONCATENATE(O381,","),"")&amp;IF(P381&lt;&gt;"",CONCATENATE(P381,","),"")&amp;CONCATENATE("}")&amp;IF(VALUE(Q381)&gt;0,CONCATENATE(", traitsNeeded=",Q381),"")&amp;CONCATENATE(", dlcId=",T381,),"")</f>
        <v>[435] = {wayshrines={-1,-1,-1,}, dlcId=13</v>
      </c>
      <c r="AO381" s="27" t="str">
        <f>IF(A381&lt;&gt;"",IF(R381&lt;&gt;"",CONCATENATE(", zoneIds={",R381),"")&amp;IF(X381&lt;&gt;"",CONCATENATE(",",X381),"")&amp;IF(AJ381&lt;&gt;"",CONCATENATE(",",AJ381),"")&amp;IF(R381&lt;&gt;"",CONCATENATE("}",""),"")&amp;IF(OR(L381="true",L381="false",L381&lt;&gt;""), CONCATENATE(", veteran=", L381), ""),"")</f>
        <v>, zoneIds={1081}, veteran=false</v>
      </c>
      <c r="AP381" s="27" t="str">
        <f>IF(A381&lt;&gt;"",IF(J381="Trial",", isTrial=true",IF(J381="Arena",", isArena=true", IF(J381="Monster",", isMonster=true",""))) &amp; IF(M381="true", CONCATENATE(", multiTrialSet=true"), ""),"")</f>
        <v/>
      </c>
      <c r="AQ381" s="27" t="str">
        <f>IF(C381&lt;&gt;"",CONCATENATE(" --",C381," / ",B381),"")</f>
        <v xml:space="preserve"> --Auroran's Thunder / Donner des Auroraners</v>
      </c>
      <c r="AR381" s="27" t="str">
        <f>IF(A381&lt;&gt;"",IF(VALUE(Q381)&gt;0,CONCATENATE("[",A381,"] = true,        --",C381, " / ", B381), ""),"")</f>
        <v/>
      </c>
    </row>
    <row r="382" spans="1:44" hidden="1" x14ac:dyDescent="0.25">
      <c r="A382" s="5">
        <v>436</v>
      </c>
      <c r="B382" t="s">
        <v>2452</v>
      </c>
      <c r="C382" t="s">
        <v>28</v>
      </c>
      <c r="D382" t="s">
        <v>2453</v>
      </c>
      <c r="G382" s="3">
        <f>A382</f>
        <v>436</v>
      </c>
      <c r="J382" t="s">
        <v>2552</v>
      </c>
      <c r="K382">
        <v>3</v>
      </c>
      <c r="L382" t="s">
        <v>2463</v>
      </c>
      <c r="M382" t="s">
        <v>101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constants'!$E$2:$L$5000,8,FALSE),"")</f>
        <v>1081</v>
      </c>
      <c r="S382" t="s">
        <v>67</v>
      </c>
      <c r="T382" s="24">
        <v>13</v>
      </c>
      <c r="U382" s="3" t="str">
        <f>VLOOKUP(T382,'LibSets constants'!$A$2:$B$16,2,FALSE)</f>
        <v>Wrathstone</v>
      </c>
      <c r="V382" t="s">
        <v>2578</v>
      </c>
      <c r="X382" s="3" t="str">
        <f>IF(Y382&lt;&gt;"",VLOOKUP(Y382,'ESO zone constants'!$E$3:$L$5000,8,FALSE),"")</f>
        <v/>
      </c>
      <c r="AB382" s="3" t="str">
        <f>IF(AC382&lt;&gt;"",VLOOKUP(AC382,'ESO zone constants'!$E$3:$L$5000,8,FALSE),"")</f>
        <v/>
      </c>
      <c r="AF382" s="3" t="str">
        <f>IF(AG382&lt;&gt;"",VLOOKUP(AG382,'ESO zone constants'!$E$3:$L$5000,8,FALSE),"")</f>
        <v/>
      </c>
      <c r="AJ382" s="28" t="str">
        <f>IF(AK382&lt;&gt;"",VLOOKUP(AK382,'ESO zone constants'!$E$3:$L$1002,6,FALSE),"")</f>
        <v/>
      </c>
      <c r="AN382" s="27" t="str">
        <f>IF(A382&lt;&gt;"",CONCATENATE("[",A382,"] = {wayshrines={")&amp;IF(N382&lt;&gt;"",CONCATENATE(N382,","),"")&amp;IF(O382&lt;&gt;"",CONCATENATE(O382,","),"")&amp;IF(P382&lt;&gt;"",CONCATENATE(P382,","),"")&amp;CONCATENATE("}")&amp;IF(VALUE(Q382)&gt;0,CONCATENATE(", traitsNeeded=",Q382),"")&amp;CONCATENATE(", dlcId=",T382,),"")</f>
        <v>[436] = {wayshrines={-1,-1,-1,}, dlcId=13</v>
      </c>
      <c r="AO382" s="27" t="str">
        <f>IF(A382&lt;&gt;"",IF(R382&lt;&gt;"",CONCATENATE(", zoneIds={",R382),"")&amp;IF(X382&lt;&gt;"",CONCATENATE(",",X382),"")&amp;IF(AJ382&lt;&gt;"",CONCATENATE(",",AJ382),"")&amp;IF(R382&lt;&gt;"",CONCATENATE("}",""),"")&amp;IF(OR(L382="true",L382="false",L382&lt;&gt;""), CONCATENATE(", veteran=", L382), ""),"")</f>
        <v>, zoneIds={1081}, veteran={EQUIP_TYPE_HEAD=true, EQUIP_TYPE_SHOULDERS=false}</v>
      </c>
      <c r="AP382" s="27" t="str">
        <f>IF(A382&lt;&gt;"",IF(J382="Trial",", isTrial=true",IF(J382="Arena",", isArena=true", IF(J382="Monster",", isMonster=true",""))) &amp; IF(M382="true", CONCATENATE(", multiTrialSet=true"), ""),"")</f>
        <v>, isMonster=true</v>
      </c>
      <c r="AQ382" s="27" t="str">
        <f>IF(C382&lt;&gt;"",CONCATENATE(" --",C382," / ",B382),"")</f>
        <v xml:space="preserve"> --Symphony of Blades / Sinfonie der Klingen</v>
      </c>
      <c r="AR382" s="27" t="str">
        <f>IF(A382&lt;&gt;"",IF(VALUE(Q382)&gt;0,CONCATENATE("[",A382,"] = true,        --",C382, " / ", B382), ""),"")</f>
        <v/>
      </c>
    </row>
    <row r="383" spans="1:44" x14ac:dyDescent="0.25">
      <c r="A383" s="13">
        <v>437</v>
      </c>
      <c r="B383" t="s">
        <v>4286</v>
      </c>
      <c r="C383" t="s">
        <v>2539</v>
      </c>
      <c r="G383" s="3">
        <f>A383</f>
        <v>437</v>
      </c>
      <c r="J383" t="s">
        <v>2540</v>
      </c>
      <c r="L383" t="s">
        <v>101</v>
      </c>
      <c r="M383" t="s">
        <v>101</v>
      </c>
      <c r="N383">
        <v>386</v>
      </c>
      <c r="O383">
        <v>386</v>
      </c>
      <c r="P383">
        <v>386</v>
      </c>
      <c r="Q383">
        <v>5</v>
      </c>
      <c r="R383" s="3">
        <f>IF(S383&lt;&gt;"",VLOOKUP(S383,'ESO zone constants'!$E$2:$L$5000,8,FALSE),"")</f>
        <v>1086</v>
      </c>
      <c r="S383" t="s">
        <v>4230</v>
      </c>
      <c r="T383" s="24">
        <v>14</v>
      </c>
      <c r="U383" s="3" t="str">
        <f>VLOOKUP(T383,'LibSets constants'!$A$2:$B$16,2,FALSE)</f>
        <v>Elsweyr</v>
      </c>
      <c r="V383" s="20" t="s">
        <v>2587</v>
      </c>
      <c r="W383" t="s">
        <v>4285</v>
      </c>
      <c r="X383" s="3">
        <f>IF(Y383&lt;&gt;"",VLOOKUP(Y383,'ESO zone constants'!$E$3:$L$5000,8,FALSE),"")</f>
        <v>1086</v>
      </c>
      <c r="Y383" t="s">
        <v>4230</v>
      </c>
      <c r="Z383" s="20" t="s">
        <v>2587</v>
      </c>
      <c r="AA383" t="s">
        <v>4285</v>
      </c>
      <c r="AB383" s="3">
        <f>IF(AC383&lt;&gt;"",VLOOKUP(AC383,'ESO zone constants'!$E$3:$L$5000,8,FALSE),"")</f>
        <v>1086</v>
      </c>
      <c r="AC383" t="s">
        <v>4230</v>
      </c>
      <c r="AD383" s="20" t="s">
        <v>2587</v>
      </c>
      <c r="AE383" t="s">
        <v>4285</v>
      </c>
      <c r="AF383" s="3" t="str">
        <f>IF(AG383&lt;&gt;"",VLOOKUP(AG383,'ESO zone constants'!$E$3:$L$5000,8,FALSE),"")</f>
        <v/>
      </c>
      <c r="AH383" s="20" t="s">
        <v>2587</v>
      </c>
      <c r="AI383" t="s">
        <v>4285</v>
      </c>
      <c r="AL383" s="20" t="s">
        <v>2587</v>
      </c>
      <c r="AM383" t="s">
        <v>4285</v>
      </c>
      <c r="AN383" s="27" t="str">
        <f>IF(A383&lt;&gt;"",CONCATENATE("[",A383,"] = {wayshrines={")&amp;IF(N383&lt;&gt;"",CONCATENATE(N383,","),"")&amp;IF(O383&lt;&gt;"",CONCATENATE(O383,","),"")&amp;IF(P383&lt;&gt;"",CONCATENATE(P383,","),"")&amp;CONCATENATE("}")&amp;IF(VALUE(Q383)&gt;0,CONCATENATE(", traitsNeeded=",Q383),"")&amp;CONCATENATE(", dlcId=",T383,),"")</f>
        <v>[437] = {wayshrines={386,386,386,}, traitsNeeded=5, dlcId=14</v>
      </c>
      <c r="AO383" s="27" t="str">
        <f>IF(A383&lt;&gt;"",IF(R383&lt;&gt;"",CONCATENATE(", zoneIds={",R383),"")&amp;IF(X383&lt;&gt;"",CONCATENATE(",",X383),"")&amp;IF(AJ383&lt;&gt;"",CONCATENATE(",",AJ383),"")&amp;IF(R383&lt;&gt;"",CONCATENATE("}",""),"")&amp;IF(OR(L383="true",L383="false",L383&lt;&gt;""), CONCATENATE(", veteran=", L383), ""),"")</f>
        <v>, zoneIds={1086,1086}, veteran=false</v>
      </c>
      <c r="AP383" s="27" t="str">
        <f>IF(A383&lt;&gt;"",IF(J383="Trial",", isTrial=true",IF(J383="Arena",", isArena=true", IF(J383="Monster",", isMonster=true",""))) &amp; IF(M383="true", CONCATENATE(", multiTrialSet=true"), ""),"")</f>
        <v/>
      </c>
      <c r="AQ383" s="27" t="str">
        <f>IF(C383&lt;&gt;"",CONCATENATE(" --",C383," / ",B383),"")</f>
        <v xml:space="preserve"> --Coldharbour's Favorite / Kalthafens Günstling</v>
      </c>
      <c r="AR383" s="27" t="str">
        <f>IF(A383&lt;&gt;"",IF(VALUE(Q383)&gt;0,CONCATENATE("[",A383,"] = true,        --",C383, " / ", B383), ""),"")</f>
        <v>[437] = true,        --Coldharbour's Favorite / Kalthafens Günstling</v>
      </c>
    </row>
    <row r="384" spans="1:44" x14ac:dyDescent="0.25">
      <c r="A384" s="13">
        <v>438</v>
      </c>
      <c r="B384" t="s">
        <v>4287</v>
      </c>
      <c r="C384" t="s">
        <v>2537</v>
      </c>
      <c r="G384" s="3">
        <f>A384</f>
        <v>438</v>
      </c>
      <c r="J384" t="s">
        <v>2540</v>
      </c>
      <c r="L384" t="s">
        <v>101</v>
      </c>
      <c r="M384" t="s">
        <v>101</v>
      </c>
      <c r="N384">
        <v>397</v>
      </c>
      <c r="O384">
        <v>397</v>
      </c>
      <c r="P384">
        <v>397</v>
      </c>
      <c r="Q384">
        <v>8</v>
      </c>
      <c r="R384" s="3">
        <f>IF(S384&lt;&gt;"",VLOOKUP(S384,'ESO zone constants'!$E$2:$L$5000,8,FALSE),"")</f>
        <v>1086</v>
      </c>
      <c r="S384" t="s">
        <v>4230</v>
      </c>
      <c r="T384" s="24">
        <v>14</v>
      </c>
      <c r="U384" s="3" t="str">
        <f>VLOOKUP(T384,'LibSets constants'!$A$2:$B$16,2,FALSE)</f>
        <v>Elsweyr</v>
      </c>
      <c r="V384" s="20" t="s">
        <v>2587</v>
      </c>
      <c r="W384" t="s">
        <v>4285</v>
      </c>
      <c r="X384" s="3">
        <f>IF(Y384&lt;&gt;"",VLOOKUP(Y384,'ESO zone constants'!$E$3:$L$5000,8,FALSE),"")</f>
        <v>1086</v>
      </c>
      <c r="Y384" t="s">
        <v>4230</v>
      </c>
      <c r="Z384" s="20" t="s">
        <v>2587</v>
      </c>
      <c r="AA384" t="s">
        <v>4285</v>
      </c>
      <c r="AB384" s="3">
        <f>IF(AC384&lt;&gt;"",VLOOKUP(AC384,'ESO zone constants'!$E$3:$L$5000,8,FALSE),"")</f>
        <v>1086</v>
      </c>
      <c r="AC384" t="s">
        <v>4230</v>
      </c>
      <c r="AD384" s="20" t="s">
        <v>2587</v>
      </c>
      <c r="AE384" t="s">
        <v>4285</v>
      </c>
      <c r="AF384" s="3" t="str">
        <f>IF(AG384&lt;&gt;"",VLOOKUP(AG384,'ESO zone constants'!$E$3:$L$5000,8,FALSE),"")</f>
        <v/>
      </c>
      <c r="AH384" s="20" t="s">
        <v>2587</v>
      </c>
      <c r="AI384" t="s">
        <v>4285</v>
      </c>
      <c r="AL384" s="20" t="s">
        <v>2587</v>
      </c>
      <c r="AM384" t="s">
        <v>4285</v>
      </c>
      <c r="AN384" s="27" t="str">
        <f>IF(A384&lt;&gt;"",CONCATENATE("[",A384,"] = {wayshrines={")&amp;IF(N384&lt;&gt;"",CONCATENATE(N384,","),"")&amp;IF(O384&lt;&gt;"",CONCATENATE(O384,","),"")&amp;IF(P384&lt;&gt;"",CONCATENATE(P384,","),"")&amp;CONCATENATE("}")&amp;IF(VALUE(Q384)&gt;0,CONCATENATE(", traitsNeeded=",Q384),"")&amp;CONCATENATE(", dlcId=",T384,),"")</f>
        <v>[438] = {wayshrines={397,397,397,}, traitsNeeded=8, dlcId=14</v>
      </c>
      <c r="AO384" s="27" t="str">
        <f>IF(A384&lt;&gt;"",IF(R384&lt;&gt;"",CONCATENATE(", zoneIds={",R384),"")&amp;IF(X384&lt;&gt;"",CONCATENATE(",",X384),"")&amp;IF(AJ384&lt;&gt;"",CONCATENATE(",",AJ384),"")&amp;IF(R384&lt;&gt;"",CONCATENATE("}",""),"")&amp;IF(OR(L384="true",L384="false",L384&lt;&gt;""), CONCATENATE(", veteran=", L384), ""),"")</f>
        <v>, zoneIds={1086,1086}, veteran=false</v>
      </c>
      <c r="AP384" s="27" t="str">
        <f>IF(A384&lt;&gt;"",IF(J384="Trial",", isTrial=true",IF(J384="Arena",", isArena=true", IF(J384="Monster",", isMonster=true",""))) &amp; IF(M384="true", CONCATENATE(", multiTrialSet=true"), ""),"")</f>
        <v/>
      </c>
      <c r="AQ384" s="27" t="str">
        <f>IF(C384&lt;&gt;"",CONCATENATE(" --",C384," / ",B384),"")</f>
        <v xml:space="preserve"> --Senche-raht's Grit / Mut des Senche-raht</v>
      </c>
      <c r="AR384" s="27" t="str">
        <f>IF(A384&lt;&gt;"",IF(VALUE(Q384)&gt;0,CONCATENATE("[",A384,"] = true,        --",C384, " / ", B384), ""),"")</f>
        <v>[438] = true,        --Senche-raht's Grit / Mut des Senche-raht</v>
      </c>
    </row>
    <row r="385" spans="1:44" x14ac:dyDescent="0.25">
      <c r="A385" s="5">
        <v>439</v>
      </c>
      <c r="B385" t="s">
        <v>4288</v>
      </c>
      <c r="C385" t="s">
        <v>2538</v>
      </c>
      <c r="G385" s="3">
        <f>A385</f>
        <v>439</v>
      </c>
      <c r="J385" t="s">
        <v>2540</v>
      </c>
      <c r="L385" t="s">
        <v>101</v>
      </c>
      <c r="M385" t="s">
        <v>101</v>
      </c>
      <c r="N385">
        <v>382</v>
      </c>
      <c r="O385">
        <v>382</v>
      </c>
      <c r="P385">
        <v>382</v>
      </c>
      <c r="Q385">
        <v>3</v>
      </c>
      <c r="R385" s="3">
        <f>IF(S385&lt;&gt;"",VLOOKUP(S385,'ESO zone constants'!$E$2:$L$5000,8,FALSE),"")</f>
        <v>1086</v>
      </c>
      <c r="S385" t="s">
        <v>4230</v>
      </c>
      <c r="T385" s="24">
        <v>14</v>
      </c>
      <c r="U385" s="3" t="str">
        <f>VLOOKUP(T385,'LibSets constants'!$A$2:$B$16,2,FALSE)</f>
        <v>Elsweyr</v>
      </c>
      <c r="V385" s="20" t="s">
        <v>2587</v>
      </c>
      <c r="W385" t="s">
        <v>4285</v>
      </c>
      <c r="X385" s="3">
        <f>IF(Y385&lt;&gt;"",VLOOKUP(Y385,'ESO zone constants'!$E$3:$L$5000,8,FALSE),"")</f>
        <v>1086</v>
      </c>
      <c r="Y385" t="s">
        <v>4230</v>
      </c>
      <c r="Z385" s="20" t="s">
        <v>2587</v>
      </c>
      <c r="AA385" t="s">
        <v>4285</v>
      </c>
      <c r="AB385" s="3">
        <f>IF(AC385&lt;&gt;"",VLOOKUP(AC385,'ESO zone constants'!$E$3:$L$5000,8,FALSE),"")</f>
        <v>1086</v>
      </c>
      <c r="AC385" t="s">
        <v>4230</v>
      </c>
      <c r="AD385" s="20" t="s">
        <v>2587</v>
      </c>
      <c r="AE385" t="s">
        <v>4285</v>
      </c>
      <c r="AF385" s="3" t="str">
        <f>IF(AG385&lt;&gt;"",VLOOKUP(AG385,'ESO zone constants'!$E$3:$L$5000,8,FALSE),"")</f>
        <v/>
      </c>
      <c r="AH385" s="20" t="s">
        <v>2587</v>
      </c>
      <c r="AI385" t="s">
        <v>4285</v>
      </c>
      <c r="AL385" s="20" t="s">
        <v>2587</v>
      </c>
      <c r="AM385" t="s">
        <v>4285</v>
      </c>
      <c r="AN385" s="27" t="str">
        <f>IF(A385&lt;&gt;"",CONCATENATE("[",A385,"] = {wayshrines={")&amp;IF(N385&lt;&gt;"",CONCATENATE(N385,","),"")&amp;IF(O385&lt;&gt;"",CONCATENATE(O385,","),"")&amp;IF(P385&lt;&gt;"",CONCATENATE(P385,","),"")&amp;CONCATENATE("}")&amp;IF(VALUE(Q385)&gt;0,CONCATENATE(", traitsNeeded=",Q385),"")&amp;CONCATENATE(", dlcId=",T385,),"")</f>
        <v>[439] = {wayshrines={382,382,382,}, traitsNeeded=3, dlcId=14</v>
      </c>
      <c r="AO385" s="27" t="str">
        <f>IF(A385&lt;&gt;"",IF(R385&lt;&gt;"",CONCATENATE(", zoneIds={",R385),"")&amp;IF(X385&lt;&gt;"",CONCATENATE(",",X385),"")&amp;IF(AJ385&lt;&gt;"",CONCATENATE(",",AJ385),"")&amp;IF(R385&lt;&gt;"",CONCATENATE("}",""),"")&amp;IF(OR(L385="true",L385="false",L385&lt;&gt;""), CONCATENATE(", veteran=", L385), ""),"")</f>
        <v>, zoneIds={1086,1086}, veteran=false</v>
      </c>
      <c r="AP385" s="27" t="str">
        <f>IF(A385&lt;&gt;"",IF(J385="Trial",", isTrial=true",IF(J385="Arena",", isArena=true", IF(J385="Monster",", isMonster=true",""))) &amp; IF(M385="true", CONCATENATE(", multiTrialSet=true"), ""),"")</f>
        <v/>
      </c>
      <c r="AQ385" s="27" t="str">
        <f>IF(C385&lt;&gt;"",CONCATENATE(" --",C385," / ",B385),"")</f>
        <v xml:space="preserve"> --Vastarie's Tutelage / Vastaries Vormundschaft</v>
      </c>
      <c r="AR385" s="27" t="str">
        <f>IF(A385&lt;&gt;"",IF(VALUE(Q385)&gt;0,CONCATENATE("[",A385,"] = true,        --",C385, " / ", B385), ""),"")</f>
        <v>[439] = true,        --Vastarie's Tutelage / Vastaries Vormundschaft</v>
      </c>
    </row>
    <row r="386" spans="1:44" hidden="1" x14ac:dyDescent="0.25">
      <c r="A386" s="5">
        <v>440</v>
      </c>
      <c r="B386" t="s">
        <v>4294</v>
      </c>
      <c r="C386" t="s">
        <v>2533</v>
      </c>
      <c r="G386" s="3">
        <f>A386</f>
        <v>440</v>
      </c>
      <c r="J386" t="s">
        <v>2536</v>
      </c>
      <c r="L386" t="s">
        <v>101</v>
      </c>
      <c r="M386" t="s">
        <v>101</v>
      </c>
      <c r="N386">
        <v>382</v>
      </c>
      <c r="O386">
        <v>382</v>
      </c>
      <c r="P386">
        <v>382</v>
      </c>
      <c r="Q386">
        <v>0</v>
      </c>
      <c r="R386" s="3">
        <f>IF(S386&lt;&gt;"",VLOOKUP(S386,'ESO zone constants'!$E$2:$L$5000,8,FALSE),"")</f>
        <v>1086</v>
      </c>
      <c r="S386" t="s">
        <v>4230</v>
      </c>
      <c r="T386" s="24">
        <v>14</v>
      </c>
      <c r="U386" s="3" t="str">
        <f>VLOOKUP(T386,'LibSets constants'!$A$2:$B$16,2,FALSE)</f>
        <v>Elsweyr</v>
      </c>
      <c r="AB386" s="3" t="str">
        <f>IF(AC386&lt;&gt;"",VLOOKUP(AC386,'ESO zone constants'!$E$3:$L$5000,8,FALSE),"")</f>
        <v/>
      </c>
      <c r="AF386" s="3" t="str">
        <f>IF(AG386&lt;&gt;"",VLOOKUP(AG386,'ESO zone constants'!$E$3:$L$5000,8,FALSE),"")</f>
        <v/>
      </c>
      <c r="AN386" s="27" t="str">
        <f>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dlcId=",T386,),"")</f>
        <v>[440] = {wayshrines={382,382,382,}, dlcId=14</v>
      </c>
      <c r="AO386" s="27" t="str">
        <f>IF(A386&lt;&gt;"",IF(R386&lt;&gt;"",CONCATENATE(", zoneIds={",R386),"")&amp;IF(X386&lt;&gt;"",CONCATENATE(",",X386),"")&amp;IF(AJ386&lt;&gt;"",CONCATENATE(",",AJ386),"")&amp;IF(R386&lt;&gt;"",CONCATENATE("}",""),"")&amp;IF(OR(L386="true",L386="false",L386&lt;&gt;""), CONCATENATE(", veteran=", L386), ""),"")</f>
        <v>, zoneIds={1086}, veteran=false</v>
      </c>
      <c r="AP386" s="27" t="str">
        <f>IF(A386&lt;&gt;"",IF(J386="Trial",", isTrial=true",IF(J386="Arena",", isArena=true", IF(J386="Monster",", isMonster=true",""))) &amp; IF(M386="true", CONCATENATE(", multiTrialSet=true"), ""),"")</f>
        <v/>
      </c>
      <c r="AQ386" s="27" t="str">
        <f>IF(C386&lt;&gt;"",CONCATENATE(" --",C386," / ",B386),"")</f>
        <v xml:space="preserve"> --Crafty Alfiq / Listiger Alfiq</v>
      </c>
      <c r="AR386" s="27" t="str">
        <f>IF(A386&lt;&gt;"",IF(VALUE(Q386)&gt;0,CONCATENATE("[",A386,"] = true,        --",C386, " / ", B386), ""),"")</f>
        <v/>
      </c>
    </row>
    <row r="387" spans="1:44" hidden="1" x14ac:dyDescent="0.25">
      <c r="A387" s="5">
        <v>441</v>
      </c>
      <c r="B387" t="s">
        <v>4293</v>
      </c>
      <c r="C387" t="s">
        <v>2534</v>
      </c>
      <c r="G387" s="3">
        <f>A387</f>
        <v>441</v>
      </c>
      <c r="J387" t="s">
        <v>2536</v>
      </c>
      <c r="L387" t="s">
        <v>101</v>
      </c>
      <c r="M387" t="s">
        <v>101</v>
      </c>
      <c r="N387">
        <v>382</v>
      </c>
      <c r="O387">
        <v>382</v>
      </c>
      <c r="P387">
        <v>382</v>
      </c>
      <c r="Q387">
        <v>0</v>
      </c>
      <c r="R387" s="3">
        <f>IF(S387&lt;&gt;"",VLOOKUP(S387,'ESO zone constants'!$E$2:$L$5000,8,FALSE),"")</f>
        <v>1086</v>
      </c>
      <c r="S387" t="s">
        <v>4230</v>
      </c>
      <c r="T387" s="24">
        <v>14</v>
      </c>
      <c r="U387" s="3" t="str">
        <f>VLOOKUP(T387,'LibSets constants'!$A$2:$B$16,2,FALSE)</f>
        <v>Elsweyr</v>
      </c>
      <c r="AB387" s="3" t="str">
        <f>IF(AC387&lt;&gt;"",VLOOKUP(AC387,'ESO zone constants'!$E$3:$L$5000,8,FALSE),"")</f>
        <v/>
      </c>
      <c r="AF387" s="3" t="str">
        <f>IF(AG387&lt;&gt;"",VLOOKUP(AG387,'ESO zone constants'!$E$3:$L$5000,8,FALSE),"")</f>
        <v/>
      </c>
      <c r="AN387" s="27" t="str">
        <f>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dlcId=",T387,),"")</f>
        <v>[441] = {wayshrines={382,382,382,}, dlcId=14</v>
      </c>
      <c r="AO387" s="27" t="str">
        <f>IF(A387&lt;&gt;"",IF(R387&lt;&gt;"",CONCATENATE(", zoneIds={",R387),"")&amp;IF(X387&lt;&gt;"",CONCATENATE(",",X387),"")&amp;IF(AJ387&lt;&gt;"",CONCATENATE(",",AJ387),"")&amp;IF(R387&lt;&gt;"",CONCATENATE("}",""),"")&amp;IF(OR(L387="true",L387="false",L387&lt;&gt;""), CONCATENATE(", veteran=", L387), ""),"")</f>
        <v>, zoneIds={1086}, veteran=false</v>
      </c>
      <c r="AP387" s="27" t="str">
        <f>IF(A387&lt;&gt;"",IF(J387="Trial",", isTrial=true",IF(J387="Arena",", isArena=true", IF(J387="Monster",", isMonster=true",""))) &amp; IF(M387="true", CONCATENATE(", multiTrialSet=true"), ""),"")</f>
        <v/>
      </c>
      <c r="AQ387" s="27" t="str">
        <f>IF(C387&lt;&gt;"",CONCATENATE(" --",C387," / ",B387),"")</f>
        <v xml:space="preserve"> --Vesture of Darloc Brae / Gewandung von Darloc Brae</v>
      </c>
      <c r="AR387" s="27" t="str">
        <f>IF(A387&lt;&gt;"",IF(VALUE(Q387)&gt;0,CONCATENATE("[",A387,"] = true,        --",C387, " / ", B387), ""),"")</f>
        <v/>
      </c>
    </row>
    <row r="388" spans="1:44" hidden="1" x14ac:dyDescent="0.25">
      <c r="A388" s="5">
        <v>442</v>
      </c>
      <c r="B388" t="s">
        <v>4292</v>
      </c>
      <c r="C388" t="s">
        <v>2535</v>
      </c>
      <c r="G388" s="3">
        <f>A388</f>
        <v>442</v>
      </c>
      <c r="J388" t="s">
        <v>2536</v>
      </c>
      <c r="L388" t="s">
        <v>101</v>
      </c>
      <c r="M388" t="s">
        <v>101</v>
      </c>
      <c r="N388">
        <v>382</v>
      </c>
      <c r="O388">
        <v>382</v>
      </c>
      <c r="P388">
        <v>382</v>
      </c>
      <c r="Q388">
        <v>0</v>
      </c>
      <c r="R388" s="3">
        <f>IF(S388&lt;&gt;"",VLOOKUP(S388,'ESO zone constants'!$E$2:$L$5000,8,FALSE),"")</f>
        <v>1086</v>
      </c>
      <c r="S388" t="s">
        <v>4230</v>
      </c>
      <c r="T388" s="24">
        <v>14</v>
      </c>
      <c r="U388" s="3" t="str">
        <f>VLOOKUP(T388,'LibSets constants'!$A$2:$B$16,2,FALSE)</f>
        <v>Elsweyr</v>
      </c>
      <c r="AB388" s="3" t="str">
        <f>IF(AC388&lt;&gt;"",VLOOKUP(AC388,'ESO zone constants'!$E$3:$L$5000,8,FALSE),"")</f>
        <v/>
      </c>
      <c r="AF388" s="3" t="str">
        <f>IF(AG388&lt;&gt;"",VLOOKUP(AG388,'ESO zone constants'!$E$3:$L$5000,8,FALSE),"")</f>
        <v/>
      </c>
      <c r="AN388" s="27" t="str">
        <f>IF(A388&lt;&gt;"",CONCATENATE("[",A388,"] = {wayshrines={")&amp;IF(N388&lt;&gt;"",CONCATENATE(N388,","),"")&amp;IF(O388&lt;&gt;"",CONCATENATE(O388,","),"")&amp;IF(P388&lt;&gt;"",CONCATENATE(P388,","),"")&amp;CONCATENATE("}")&amp;IF(VALUE(Q388)&gt;0,CONCATENATE(", traitsNeeded=",Q388),"")&amp;CONCATENATE(", dlcId=",T388,),"")</f>
        <v>[442] = {wayshrines={382,382,382,}, dlcId=14</v>
      </c>
      <c r="AO388" s="27" t="str">
        <f>IF(A388&lt;&gt;"",IF(R388&lt;&gt;"",CONCATENATE(", zoneIds={",R388),"")&amp;IF(X388&lt;&gt;"",CONCATENATE(",",X388),"")&amp;IF(AJ388&lt;&gt;"",CONCATENATE(",",AJ388),"")&amp;IF(R388&lt;&gt;"",CONCATENATE("}",""),"")&amp;IF(OR(L388="true",L388="false",L388&lt;&gt;""), CONCATENATE(", veteran=", L388), ""),"")</f>
        <v>, zoneIds={1086}, veteran=false</v>
      </c>
      <c r="AP388" s="27" t="str">
        <f>IF(A388&lt;&gt;"",IF(J388="Trial",", isTrial=true",IF(J388="Arena",", isArena=true", IF(J388="Monster",", isMonster=true",""))) &amp; IF(M388="true", CONCATENATE(", multiTrialSet=true"), ""),"")</f>
        <v/>
      </c>
      <c r="AQ388" s="27" t="str">
        <f>IF(C388&lt;&gt;"",CONCATENATE(" --",C388," / ",B388),"")</f>
        <v xml:space="preserve"> --Call of the Undertaker / Ruf des Totengräbers</v>
      </c>
      <c r="AR388" s="27" t="str">
        <f>IF(A388&lt;&gt;"",IF(VALUE(Q388)&gt;0,CONCATENATE("[",A388,"] = true,        --",C388, " / ", B388), ""),"")</f>
        <v/>
      </c>
    </row>
    <row r="389" spans="1:44" hidden="1" x14ac:dyDescent="0.25">
      <c r="A389" s="5">
        <v>444</v>
      </c>
      <c r="B389" t="s">
        <v>4291</v>
      </c>
      <c r="C389" t="s">
        <v>2542</v>
      </c>
      <c r="G389" s="3">
        <f>A389</f>
        <v>444</v>
      </c>
      <c r="J389" t="s">
        <v>2550</v>
      </c>
      <c r="L389" t="s">
        <v>101</v>
      </c>
      <c r="M389" t="s">
        <v>101</v>
      </c>
      <c r="N389">
        <v>399</v>
      </c>
      <c r="O389">
        <v>399</v>
      </c>
      <c r="P389">
        <v>399</v>
      </c>
      <c r="R389" s="3">
        <f>IF(S389&lt;&gt;"",VLOOKUP(S389,'ESO zone constants'!$E$2:$L$5000,8,FALSE),"")</f>
        <v>1121</v>
      </c>
      <c r="S389" t="s">
        <v>2530</v>
      </c>
      <c r="T389" s="24">
        <v>14</v>
      </c>
      <c r="U389" s="3" t="str">
        <f>VLOOKUP(T389,'LibSets constants'!$A$2:$B$16,2,FALSE)</f>
        <v>Elsweyr</v>
      </c>
      <c r="AB389" s="3" t="str">
        <f>IF(AC389&lt;&gt;"",VLOOKUP(AC389,'ESO zone constants'!$E$3:$L$5000,8,FALSE),"")</f>
        <v/>
      </c>
      <c r="AF389" s="3" t="str">
        <f>IF(AG389&lt;&gt;"",VLOOKUP(AG389,'ESO zone constants'!$E$3:$L$5000,8,FALSE),"")</f>
        <v/>
      </c>
      <c r="AN389" s="27" t="str">
        <f>IF(A389&lt;&gt;"",CONCATENATE("[",A389,"] = {wayshrines={")&amp;IF(N389&lt;&gt;"",CONCATENATE(N389,","),"")&amp;IF(O389&lt;&gt;"",CONCATENATE(O389,","),"")&amp;IF(P389&lt;&gt;"",CONCATENATE(P389,","),"")&amp;CONCATENATE("}")&amp;IF(VALUE(Q389)&gt;0,CONCATENATE(", traitsNeeded=",Q389),"")&amp;CONCATENATE(", dlcId=",T389,),"")</f>
        <v>[444] = {wayshrines={399,399,399,}, dlcId=14</v>
      </c>
      <c r="AO389" s="27" t="str">
        <f>IF(A389&lt;&gt;"",IF(R389&lt;&gt;"",CONCATENATE(", zoneIds={",R389),"")&amp;IF(X389&lt;&gt;"",CONCATENATE(",",X389),"")&amp;IF(AJ389&lt;&gt;"",CONCATENATE(",",AJ389),"")&amp;IF(R389&lt;&gt;"",CONCATENATE("}",""),"")&amp;IF(OR(L389="true",L389="false",L389&lt;&gt;""), CONCATENATE(", veteran=", L389), ""),"")</f>
        <v>, zoneIds={1121}, veteran=false</v>
      </c>
      <c r="AP389" s="27" t="str">
        <f>IF(A389&lt;&gt;"",IF(J389="Trial",", isTrial=true",IF(J389="Arena",", isArena=true", IF(J389="Monster",", isMonster=true",""))) &amp; IF(M389="true", CONCATENATE(", multiTrialSet=true"), ""),"")</f>
        <v>, isTrial=true</v>
      </c>
      <c r="AQ389" s="27" t="str">
        <f>IF(C389&lt;&gt;"",CONCATENATE(" --",C389," / ",B389),"")</f>
        <v xml:space="preserve"> --False God's Devotion / Ergebenheit des falschen Gottes</v>
      </c>
      <c r="AR389" s="27" t="str">
        <f>IF(A389&lt;&gt;"",IF(VALUE(Q389)&gt;0,CONCATENATE("[",A389,"] = true,        --",C389, " / ", B389), ""),"")</f>
        <v/>
      </c>
    </row>
    <row r="390" spans="1:44" hidden="1" x14ac:dyDescent="0.25">
      <c r="A390" s="5">
        <v>445</v>
      </c>
      <c r="B390" t="s">
        <v>4290</v>
      </c>
      <c r="C390" t="s">
        <v>2544</v>
      </c>
      <c r="G390" s="3">
        <f>A390</f>
        <v>445</v>
      </c>
      <c r="J390" t="s">
        <v>2550</v>
      </c>
      <c r="L390" t="s">
        <v>101</v>
      </c>
      <c r="M390" t="s">
        <v>101</v>
      </c>
      <c r="N390">
        <v>399</v>
      </c>
      <c r="O390">
        <v>399</v>
      </c>
      <c r="P390">
        <v>399</v>
      </c>
      <c r="R390" s="3">
        <f>IF(S390&lt;&gt;"",VLOOKUP(S390,'ESO zone constants'!$E$2:$L$5000,8,FALSE),"")</f>
        <v>1121</v>
      </c>
      <c r="S390" t="s">
        <v>2530</v>
      </c>
      <c r="T390" s="24">
        <v>14</v>
      </c>
      <c r="U390" s="3" t="str">
        <f>VLOOKUP(T390,'LibSets constants'!$A$2:$B$16,2,FALSE)</f>
        <v>Elsweyr</v>
      </c>
      <c r="AB390" s="3" t="str">
        <f>IF(AC390&lt;&gt;"",VLOOKUP(AC390,'ESO zone constants'!$E$3:$L$5000,8,FALSE),"")</f>
        <v/>
      </c>
      <c r="AF390" s="3" t="str">
        <f>IF(AG390&lt;&gt;"",VLOOKUP(AG390,'ESO zone constants'!$E$3:$L$5000,8,FALSE),"")</f>
        <v/>
      </c>
      <c r="AN390" s="27" t="str">
        <f>IF(A390&lt;&gt;"",CONCATENATE("[",A390,"] = {wayshrines={")&amp;IF(N390&lt;&gt;"",CONCATENATE(N390,","),"")&amp;IF(O390&lt;&gt;"",CONCATENATE(O390,","),"")&amp;IF(P390&lt;&gt;"",CONCATENATE(P390,","),"")&amp;CONCATENATE("}")&amp;IF(VALUE(Q390)&gt;0,CONCATENATE(", traitsNeeded=",Q390),"")&amp;CONCATENATE(", dlcId=",T390,),"")</f>
        <v>[445] = {wayshrines={399,399,399,}, dlcId=14</v>
      </c>
      <c r="AO390" s="27" t="str">
        <f>IF(A390&lt;&gt;"",IF(R390&lt;&gt;"",CONCATENATE(", zoneIds={",R390),"")&amp;IF(X390&lt;&gt;"",CONCATENATE(",",X390),"")&amp;IF(AJ390&lt;&gt;"",CONCATENATE(",",AJ390),"")&amp;IF(R390&lt;&gt;"",CONCATENATE("}",""),"")&amp;IF(OR(L390="true",L390="false",L390&lt;&gt;""), CONCATENATE(", veteran=", L390), ""),"")</f>
        <v>, zoneIds={1121}, veteran=false</v>
      </c>
      <c r="AP390" s="27" t="str">
        <f>IF(A390&lt;&gt;"",IF(J390="Trial",", isTrial=true",IF(J390="Arena",", isArena=true", IF(J390="Monster",", isMonster=true",""))) &amp; IF(M390="true", CONCATENATE(", multiTrialSet=true"), ""),"")</f>
        <v>, isTrial=true</v>
      </c>
      <c r="AQ390" s="27" t="str">
        <f>IF(C390&lt;&gt;"",CONCATENATE(" --",C390," / ",B390),"")</f>
        <v xml:space="preserve"> --Tooth of Lokkestiiz / Zahn von Lokkestiiz</v>
      </c>
      <c r="AR390" s="27" t="str">
        <f>IF(A390&lt;&gt;"",IF(VALUE(Q390)&gt;0,CONCATENATE("[",A390,"] = true,        --",C390, " / ", B390), ""),"")</f>
        <v/>
      </c>
    </row>
    <row r="391" spans="1:44" hidden="1" x14ac:dyDescent="0.25">
      <c r="A391" s="13">
        <v>446</v>
      </c>
      <c r="B391" t="s">
        <v>4289</v>
      </c>
      <c r="C391" t="s">
        <v>2545</v>
      </c>
      <c r="G391" s="3">
        <f>A391</f>
        <v>446</v>
      </c>
      <c r="J391" t="s">
        <v>2550</v>
      </c>
      <c r="L391" t="s">
        <v>101</v>
      </c>
      <c r="M391" t="s">
        <v>101</v>
      </c>
      <c r="N391">
        <v>399</v>
      </c>
      <c r="O391">
        <v>399</v>
      </c>
      <c r="P391">
        <v>399</v>
      </c>
      <c r="R391" s="3">
        <f>IF(S391&lt;&gt;"",VLOOKUP(S391,'ESO zone constants'!$E$2:$L$5000,8,FALSE),"")</f>
        <v>1121</v>
      </c>
      <c r="S391" t="s">
        <v>2530</v>
      </c>
      <c r="T391" s="24">
        <v>14</v>
      </c>
      <c r="U391" s="3" t="str">
        <f>VLOOKUP(T391,'LibSets constants'!$A$2:$B$16,2,FALSE)</f>
        <v>Elsweyr</v>
      </c>
      <c r="AB391" s="3" t="str">
        <f>IF(AC391&lt;&gt;"",VLOOKUP(AC391,'ESO zone constants'!$E$3:$L$5000,8,FALSE),"")</f>
        <v/>
      </c>
      <c r="AF391" s="3" t="str">
        <f>IF(AG391&lt;&gt;"",VLOOKUP(AG391,'ESO zone constants'!$E$3:$L$5000,8,FALSE),"")</f>
        <v/>
      </c>
      <c r="AN391" s="27" t="str">
        <f>IF(A391&lt;&gt;"",CONCATENATE("[",A391,"] = {wayshrines={")&amp;IF(N391&lt;&gt;"",CONCATENATE(N391,","),"")&amp;IF(O391&lt;&gt;"",CONCATENATE(O391,","),"")&amp;IF(P391&lt;&gt;"",CONCATENATE(P391,","),"")&amp;CONCATENATE("}")&amp;IF(VALUE(Q391)&gt;0,CONCATENATE(", traitsNeeded=",Q391),"")&amp;CONCATENATE(", dlcId=",T391,),"")</f>
        <v>[446] = {wayshrines={399,399,399,}, dlcId=14</v>
      </c>
      <c r="AO391" s="27" t="str">
        <f>IF(A391&lt;&gt;"",IF(R391&lt;&gt;"",CONCATENATE(", zoneIds={",R391),"")&amp;IF(X391&lt;&gt;"",CONCATENATE(",",X391),"")&amp;IF(AJ391&lt;&gt;"",CONCATENATE(",",AJ391),"")&amp;IF(R391&lt;&gt;"",CONCATENATE("}",""),"")&amp;IF(OR(L391="true",L391="false",L391&lt;&gt;""), CONCATENATE(", veteran=", L391), ""),"")</f>
        <v>, zoneIds={1121}, veteran=false</v>
      </c>
      <c r="AP391" s="27" t="str">
        <f>IF(A391&lt;&gt;"",IF(J391="Trial",", isTrial=true",IF(J391="Arena",", isArena=true", IF(J391="Monster",", isMonster=true",""))) &amp; IF(M391="true", CONCATENATE(", multiTrialSet=true"), ""),"")</f>
        <v>, isTrial=true</v>
      </c>
      <c r="AQ391" s="27" t="str">
        <f>IF(C391&lt;&gt;"",CONCATENATE(" --",C391," / ",B391),"")</f>
        <v xml:space="preserve"> --Claw of Yolnakhriin / Kralle von Yolnahkriin</v>
      </c>
      <c r="AR391" s="27" t="str">
        <f>IF(A391&lt;&gt;"",IF(VALUE(Q391)&gt;0,CONCATENATE("[",A391,"] = true,        --",C391, " / ", B391), ""),"")</f>
        <v/>
      </c>
    </row>
    <row r="392" spans="1:44" hidden="1" x14ac:dyDescent="0.25">
      <c r="A392" s="5" t="s">
        <v>2465</v>
      </c>
      <c r="B392" t="s">
        <v>2469</v>
      </c>
      <c r="C392" t="s">
        <v>2468</v>
      </c>
      <c r="G392" s="3" t="str">
        <f>A392</f>
        <v>???</v>
      </c>
      <c r="I392" t="s">
        <v>2508</v>
      </c>
      <c r="J392" t="s">
        <v>2466</v>
      </c>
      <c r="L392" t="s">
        <v>102</v>
      </c>
      <c r="M392" t="s">
        <v>101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constants'!$E$2:$L$5000,8,FALSE),"")</f>
        <v>677</v>
      </c>
      <c r="S392" t="s">
        <v>499</v>
      </c>
      <c r="T392" s="24">
        <v>2</v>
      </c>
      <c r="U392" s="3" t="str">
        <f>VLOOKUP(T392,'LibSets constants'!$A$2:$B$16,2,FALSE)</f>
        <v>Orsinium</v>
      </c>
      <c r="V392" t="s">
        <v>2586</v>
      </c>
      <c r="X392" s="3" t="str">
        <f>IF(Y392&lt;&gt;"",VLOOKUP(Y392,'ESO zone constants'!$E$3:$L$5000,8,FALSE),"")</f>
        <v/>
      </c>
      <c r="AB392" s="3" t="str">
        <f>IF(AC392&lt;&gt;"",VLOOKUP(AC392,'ESO zone constants'!$E$3:$L$5000,8,FALSE),"")</f>
        <v/>
      </c>
      <c r="AF392" s="3" t="str">
        <f>IF(AG392&lt;&gt;"",VLOOKUP(AG392,'ESO zone constants'!$E$3:$L$5000,8,FALSE),"")</f>
        <v/>
      </c>
      <c r="AJ392" s="3" t="str">
        <f>IF(AK392&lt;&gt;"",VLOOKUP(AK392,'ESO zone constants'!$E$3:$L$1002,6,FALSE),"")</f>
        <v/>
      </c>
      <c r="AN392" s="27" t="str">
        <f>IF(A392&lt;&gt;"",CONCATENATE("[",A392,"] = {wayshrines={")&amp;IF(N392&lt;&gt;"",CONCATENATE(N392,","),"")&amp;IF(O392&lt;&gt;"",CONCATENATE(O392,","),"")&amp;IF(P392&lt;&gt;"",CONCATENATE(P392,","),"")&amp;CONCATENATE("}")&amp;IF(VALUE(Q392)&gt;0,CONCATENATE(", traitsNeeded=",Q392),"")&amp;CONCATENATE(", dlcId=",T392,),"")</f>
        <v>[???] = {wayshrines={-1,-1,-1,}, dlcId=2</v>
      </c>
      <c r="AO392" s="27" t="str">
        <f>IF(A392&lt;&gt;"",IF(R392&lt;&gt;"",CONCATENATE(", zoneIds={",R392),"")&amp;IF(X392&lt;&gt;"",CONCATENATE(",",X392),"")&amp;IF(AJ392&lt;&gt;"",CONCATENATE(",",AJ392),"")&amp;IF(R392&lt;&gt;"",CONCATENATE("}",""),"")&amp;IF(OR(L392="true",L392="false",L392&lt;&gt;""), CONCATENATE(", veteran=", L392), ""),"")</f>
        <v>, zoneIds={677}, veteran=true</v>
      </c>
      <c r="AP392" s="27" t="str">
        <f>IF(A392&lt;&gt;"",IF(J392="Trial",", isTrial=true",IF(J392="Arena",", isArena=true", IF(J392="Monster",", isMonster=true",""))) &amp; IF(M392="true", CONCATENATE(", multiTrialSet=true"), ""),"")</f>
        <v>, isArena=true</v>
      </c>
      <c r="AQ392" s="27" t="str">
        <f>IF(C392&lt;&gt;"",CONCATENATE(" --",C392," / ",B392),"")</f>
        <v xml:space="preserve"> --The Maelstrom's Axe / Axt des Mahlstroms</v>
      </c>
      <c r="AR392" s="27" t="str">
        <f>IF(A392&lt;&gt;"",IF(VALUE(Q392)&gt;0,CONCATENATE("[",A392,"] = true,        --",C392, " / ", B392), ""),"")</f>
        <v/>
      </c>
    </row>
    <row r="393" spans="1:44" hidden="1" x14ac:dyDescent="0.25">
      <c r="A393" s="5" t="s">
        <v>2465</v>
      </c>
      <c r="B393" t="s">
        <v>2504</v>
      </c>
      <c r="C393" t="s">
        <v>2505</v>
      </c>
      <c r="G393" s="3" t="str">
        <f>A393</f>
        <v>???</v>
      </c>
      <c r="I393" t="s">
        <v>2508</v>
      </c>
      <c r="J393" t="s">
        <v>2466</v>
      </c>
      <c r="L393" t="s">
        <v>102</v>
      </c>
      <c r="M393" t="s">
        <v>101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constants'!$E$2:$L$5000,8,FALSE),"")</f>
        <v>677</v>
      </c>
      <c r="S393" t="s">
        <v>499</v>
      </c>
      <c r="T393" s="24">
        <v>2</v>
      </c>
      <c r="U393" s="3" t="str">
        <f>VLOOKUP(T393,'LibSets constants'!$A$2:$B$16,2,FALSE)</f>
        <v>Orsinium</v>
      </c>
      <c r="V393" t="s">
        <v>2586</v>
      </c>
      <c r="X393" s="3" t="str">
        <f>IF(Y393&lt;&gt;"",VLOOKUP(Y393,'ESO zone constants'!$E$3:$L$5000,8,FALSE),"")</f>
        <v/>
      </c>
      <c r="AB393" s="3" t="str">
        <f>IF(AC393&lt;&gt;"",VLOOKUP(AC393,'ESO zone constants'!$E$3:$L$5000,8,FALSE),"")</f>
        <v/>
      </c>
      <c r="AF393" s="3" t="str">
        <f>IF(AG393&lt;&gt;"",VLOOKUP(AG393,'ESO zone constants'!$E$3:$L$5000,8,FALSE),"")</f>
        <v/>
      </c>
      <c r="AJ393" s="3" t="str">
        <f>IF(AK393&lt;&gt;"",VLOOKUP(AK393,'ESO zone constants'!$E$3:$L$1002,6,FALSE),"")</f>
        <v/>
      </c>
      <c r="AN393" s="27" t="str">
        <f>IF(A393&lt;&gt;"",CONCATENATE("[",A393,"] = {wayshrines={")&amp;IF(N393&lt;&gt;"",CONCATENATE(N393,","),"")&amp;IF(O393&lt;&gt;"",CONCATENATE(O393,","),"")&amp;IF(P393&lt;&gt;"",CONCATENATE(P393,","),"")&amp;CONCATENATE("}")&amp;IF(VALUE(Q393)&gt;0,CONCATENATE(", traitsNeeded=",Q393),"")&amp;CONCATENATE(", dlcId=",T393,),"")</f>
        <v>[???] = {wayshrines={-1,-1,-1,}, dlcId=2</v>
      </c>
      <c r="AO393" s="27" t="str">
        <f>IF(A393&lt;&gt;"",IF(R393&lt;&gt;"",CONCATENATE(", zoneIds={",R393),"")&amp;IF(X393&lt;&gt;"",CONCATENATE(",",X393),"")&amp;IF(AJ393&lt;&gt;"",CONCATENATE(",",AJ393),"")&amp;IF(R393&lt;&gt;"",CONCATENATE("}",""),"")&amp;IF(OR(L393="true",L393="false",L393&lt;&gt;""), CONCATENATE(", veteran=", L393), ""),"")</f>
        <v>, zoneIds={677}, veteran=true</v>
      </c>
      <c r="AP393" s="27" t="str">
        <f>IF(A393&lt;&gt;"",IF(J393="Trial",", isTrial=true",IF(J393="Arena",", isArena=true", IF(J393="Monster",", isMonster=true",""))) &amp; IF(M393="true", CONCATENATE(", multiTrialSet=true"), ""),"")</f>
        <v>, isArena=true</v>
      </c>
      <c r="AQ393" s="27" t="str">
        <f>IF(C393&lt;&gt;"",CONCATENATE(" --",C393," / ",B393),"")</f>
        <v xml:space="preserve"> --The Maelstrom's Battle Axe / Streitaxt des Mahlstroms</v>
      </c>
      <c r="AR393" s="27" t="str">
        <f>IF(A393&lt;&gt;"",IF(VALUE(Q393)&gt;0,CONCATENATE("[",A393,"] = true,        --",C393, " / ", B393), ""),"")</f>
        <v/>
      </c>
    </row>
    <row r="394" spans="1:44" hidden="1" x14ac:dyDescent="0.25">
      <c r="A394" s="5" t="s">
        <v>2465</v>
      </c>
      <c r="B394" t="s">
        <v>2478</v>
      </c>
      <c r="C394" t="s">
        <v>2479</v>
      </c>
      <c r="G394" s="3" t="str">
        <f>A394</f>
        <v>???</v>
      </c>
      <c r="I394" t="s">
        <v>2508</v>
      </c>
      <c r="J394" t="s">
        <v>2466</v>
      </c>
      <c r="L394" t="s">
        <v>102</v>
      </c>
      <c r="M394" t="s">
        <v>101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constants'!$E$2:$L$5000,8,FALSE),"")</f>
        <v>677</v>
      </c>
      <c r="S394" t="s">
        <v>499</v>
      </c>
      <c r="T394" s="24">
        <v>2</v>
      </c>
      <c r="U394" s="3" t="str">
        <f>VLOOKUP(T394,'LibSets constants'!$A$2:$B$16,2,FALSE)</f>
        <v>Orsinium</v>
      </c>
      <c r="V394" t="s">
        <v>2586</v>
      </c>
      <c r="X394" s="3" t="str">
        <f>IF(Y394&lt;&gt;"",VLOOKUP(Y394,'ESO zone constants'!$E$3:$L$5000,8,FALSE),"")</f>
        <v/>
      </c>
      <c r="AB394" s="3" t="str">
        <f>IF(AC394&lt;&gt;"",VLOOKUP(AC394,'ESO zone constants'!$E$3:$L$5000,8,FALSE),"")</f>
        <v/>
      </c>
      <c r="AF394" s="3" t="str">
        <f>IF(AG394&lt;&gt;"",VLOOKUP(AG394,'ESO zone constants'!$E$3:$L$5000,8,FALSE),"")</f>
        <v/>
      </c>
      <c r="AJ394" s="3" t="str">
        <f>IF(AK394&lt;&gt;"",VLOOKUP(AK394,'ESO zone constants'!$E$3:$L$1002,6,FALSE),"")</f>
        <v/>
      </c>
      <c r="AN394" s="27" t="str">
        <f>IF(A394&lt;&gt;"",CONCATENATE("[",A394,"] = {wayshrines={")&amp;IF(N394&lt;&gt;"",CONCATENATE(N394,","),"")&amp;IF(O394&lt;&gt;"",CONCATENATE(O394,","),"")&amp;IF(P394&lt;&gt;"",CONCATENATE(P394,","),"")&amp;CONCATENATE("}")&amp;IF(VALUE(Q394)&gt;0,CONCATENATE(", traitsNeeded=",Q394),"")&amp;CONCATENATE(", dlcId=",T394,),"")</f>
        <v>[???] = {wayshrines={-1,-1,-1,}, dlcId=2</v>
      </c>
      <c r="AO394" s="27" t="str">
        <f>IF(A394&lt;&gt;"",IF(R394&lt;&gt;"",CONCATENATE(", zoneIds={",R394),"")&amp;IF(X394&lt;&gt;"",CONCATENATE(",",X394),"")&amp;IF(AJ394&lt;&gt;"",CONCATENATE(",",AJ394),"")&amp;IF(R394&lt;&gt;"",CONCATENATE("}",""),"")&amp;IF(OR(L394="true",L394="false",L394&lt;&gt;""), CONCATENATE(", veteran=", L394), ""),"")</f>
        <v>, zoneIds={677}, veteran=true</v>
      </c>
      <c r="AP394" s="27" t="str">
        <f>IF(A394&lt;&gt;"",IF(J394="Trial",", isTrial=true",IF(J394="Arena",", isArena=true", IF(J394="Monster",", isMonster=true",""))) &amp; IF(M394="true", CONCATENATE(", multiTrialSet=true"), ""),"")</f>
        <v>, isArena=true</v>
      </c>
      <c r="AQ394" s="27" t="str">
        <f>IF(C394&lt;&gt;"",CONCATENATE(" --",C394," / ",B394),"")</f>
        <v xml:space="preserve"> --The Maelstrom's Bow / Bogen des Mahlstroms</v>
      </c>
      <c r="AR394" s="27" t="str">
        <f>IF(A394&lt;&gt;"",IF(VALUE(Q394)&gt;0,CONCATENATE("[",A394,"] = true,        --",C394, " / ", B394), ""),"")</f>
        <v/>
      </c>
    </row>
    <row r="395" spans="1:44" hidden="1" x14ac:dyDescent="0.25">
      <c r="A395" s="5" t="s">
        <v>2465</v>
      </c>
      <c r="B395" t="s">
        <v>2482</v>
      </c>
      <c r="C395" t="s">
        <v>2483</v>
      </c>
      <c r="G395" s="3" t="str">
        <f>A395</f>
        <v>???</v>
      </c>
      <c r="I395" t="s">
        <v>2508</v>
      </c>
      <c r="J395" t="s">
        <v>2466</v>
      </c>
      <c r="L395" t="s">
        <v>102</v>
      </c>
      <c r="M395" t="s">
        <v>101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constants'!$E$2:$L$5000,8,FALSE),"")</f>
        <v>677</v>
      </c>
      <c r="S395" t="s">
        <v>499</v>
      </c>
      <c r="T395" s="24">
        <v>2</v>
      </c>
      <c r="U395" s="3" t="str">
        <f>VLOOKUP(T395,'LibSets constants'!$A$2:$B$16,2,FALSE)</f>
        <v>Orsinium</v>
      </c>
      <c r="V395" t="s">
        <v>2586</v>
      </c>
      <c r="X395" s="3" t="str">
        <f>IF(Y395&lt;&gt;"",VLOOKUP(Y395,'ESO zone constants'!$E$3:$L$5000,8,FALSE),"")</f>
        <v/>
      </c>
      <c r="AB395" s="3" t="str">
        <f>IF(AC395&lt;&gt;"",VLOOKUP(AC395,'ESO zone constants'!$E$3:$L$5000,8,FALSE),"")</f>
        <v/>
      </c>
      <c r="AF395" s="3" t="str">
        <f>IF(AG395&lt;&gt;"",VLOOKUP(AG395,'ESO zone constants'!$E$3:$L$5000,8,FALSE),"")</f>
        <v/>
      </c>
      <c r="AJ395" s="3" t="str">
        <f>IF(AK395&lt;&gt;"",VLOOKUP(AK395,'ESO zone constants'!$E$3:$L$1002,6,FALSE),"")</f>
        <v/>
      </c>
      <c r="AN395" s="27" t="str">
        <f>IF(A395&lt;&gt;"",CONCATENATE("[",A395,"] = {wayshrines={")&amp;IF(N395&lt;&gt;"",CONCATENATE(N395,","),"")&amp;IF(O395&lt;&gt;"",CONCATENATE(O395,","),"")&amp;IF(P395&lt;&gt;"",CONCATENATE(P395,","),"")&amp;CONCATENATE("}")&amp;IF(VALUE(Q395)&gt;0,CONCATENATE(", traitsNeeded=",Q395),"")&amp;CONCATENATE(", dlcId=",T395,),"")</f>
        <v>[???] = {wayshrines={-1,-1,-1,}, dlcId=2</v>
      </c>
      <c r="AO395" s="27" t="str">
        <f>IF(A395&lt;&gt;"",IF(R395&lt;&gt;"",CONCATENATE(", zoneIds={",R395),"")&amp;IF(X395&lt;&gt;"",CONCATENATE(",",X395),"")&amp;IF(AJ395&lt;&gt;"",CONCATENATE(",",AJ395),"")&amp;IF(R395&lt;&gt;"",CONCATENATE("}",""),"")&amp;IF(OR(L395="true",L395="false",L395&lt;&gt;""), CONCATENATE(", veteran=", L395), ""),"")</f>
        <v>, zoneIds={677}, veteran=true</v>
      </c>
      <c r="AP395" s="27" t="str">
        <f>IF(A395&lt;&gt;"",IF(J395="Trial",", isTrial=true",IF(J395="Arena",", isArena=true", IF(J395="Monster",", isMonster=true",""))) &amp; IF(M395="true", CONCATENATE(", multiTrialSet=true"), ""),"")</f>
        <v>, isArena=true</v>
      </c>
      <c r="AQ395" s="27" t="str">
        <f>IF(C395&lt;&gt;"",CONCATENATE(" --",C395," / ",B395),"")</f>
        <v xml:space="preserve"> --The Maelstrom's Dagger / Dolch des Mahlstroms</v>
      </c>
      <c r="AR395" s="27" t="str">
        <f>IF(A395&lt;&gt;"",IF(VALUE(Q395)&gt;0,CONCATENATE("[",A395,"] = true,        --",C395, " / ", B395), ""),"")</f>
        <v/>
      </c>
    </row>
    <row r="396" spans="1:44" hidden="1" x14ac:dyDescent="0.25">
      <c r="A396" s="5" t="s">
        <v>2465</v>
      </c>
      <c r="B396" t="s">
        <v>2470</v>
      </c>
      <c r="C396" t="s">
        <v>2471</v>
      </c>
      <c r="G396" s="3" t="str">
        <f>A396</f>
        <v>???</v>
      </c>
      <c r="I396" t="s">
        <v>2508</v>
      </c>
      <c r="J396" t="s">
        <v>2466</v>
      </c>
      <c r="L396" t="s">
        <v>102</v>
      </c>
      <c r="M396" t="s">
        <v>101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constants'!$E$2:$L$5000,8,FALSE),"")</f>
        <v>677</v>
      </c>
      <c r="S396" t="s">
        <v>499</v>
      </c>
      <c r="T396" s="24">
        <v>2</v>
      </c>
      <c r="U396" s="3" t="str">
        <f>VLOOKUP(T396,'LibSets constants'!$A$2:$B$16,2,FALSE)</f>
        <v>Orsinium</v>
      </c>
      <c r="V396" t="s">
        <v>2586</v>
      </c>
      <c r="X396" s="3" t="str">
        <f>IF(Y396&lt;&gt;"",VLOOKUP(Y396,'ESO zone constants'!$E$3:$L$5000,8,FALSE),"")</f>
        <v/>
      </c>
      <c r="AB396" s="3" t="str">
        <f>IF(AC396&lt;&gt;"",VLOOKUP(AC396,'ESO zone constants'!$E$3:$L$5000,8,FALSE),"")</f>
        <v/>
      </c>
      <c r="AF396" s="3" t="str">
        <f>IF(AG396&lt;&gt;"",VLOOKUP(AG396,'ESO zone constants'!$E$3:$L$5000,8,FALSE),"")</f>
        <v/>
      </c>
      <c r="AJ396" s="3" t="str">
        <f>IF(AK396&lt;&gt;"",VLOOKUP(AK396,'ESO zone constants'!$E$3:$L$1002,6,FALSE),"")</f>
        <v/>
      </c>
      <c r="AN396" s="27" t="str">
        <f>IF(A396&lt;&gt;"",CONCATENATE("[",A396,"] = {wayshrines={")&amp;IF(N396&lt;&gt;"",CONCATENATE(N396,","),"")&amp;IF(O396&lt;&gt;"",CONCATENATE(O396,","),"")&amp;IF(P396&lt;&gt;"",CONCATENATE(P396,","),"")&amp;CONCATENATE("}")&amp;IF(VALUE(Q396)&gt;0,CONCATENATE(", traitsNeeded=",Q396),"")&amp;CONCATENATE(", dlcId=",T396,),"")</f>
        <v>[???] = {wayshrines={-1,-1,-1,}, dlcId=2</v>
      </c>
      <c r="AO396" s="27" t="str">
        <f>IF(A396&lt;&gt;"",IF(R396&lt;&gt;"",CONCATENATE(", zoneIds={",R396),"")&amp;IF(X396&lt;&gt;"",CONCATENATE(",",X396),"")&amp;IF(AJ396&lt;&gt;"",CONCATENATE(",",AJ396),"")&amp;IF(R396&lt;&gt;"",CONCATENATE("}",""),"")&amp;IF(OR(L396="true",L396="false",L396&lt;&gt;""), CONCATENATE(", veteran=", L396), ""),"")</f>
        <v>, zoneIds={677}, veteran=true</v>
      </c>
      <c r="AP396" s="27" t="str">
        <f>IF(A396&lt;&gt;"",IF(J396="Trial",", isTrial=true",IF(J396="Arena",", isArena=true", IF(J396="Monster",", isMonster=true",""))) &amp; IF(M396="true", CONCATENATE(", multiTrialSet=true"), ""),"")</f>
        <v>, isArena=true</v>
      </c>
      <c r="AQ396" s="27" t="str">
        <f>IF(C396&lt;&gt;"",CONCATENATE(" --",C396," / ",B396),"")</f>
        <v xml:space="preserve"> --The Maelstrom's Greatsword / Bidenhänder des Mahlstroms</v>
      </c>
      <c r="AR396" s="27" t="str">
        <f>IF(A396&lt;&gt;"",IF(VALUE(Q396)&gt;0,CONCATENATE("[",A396,"] = true,        --",C396, " / ", B396), ""),"")</f>
        <v/>
      </c>
    </row>
    <row r="397" spans="1:44" hidden="1" x14ac:dyDescent="0.25">
      <c r="A397" s="5" t="s">
        <v>2465</v>
      </c>
      <c r="B397" t="s">
        <v>2492</v>
      </c>
      <c r="C397" t="s">
        <v>2493</v>
      </c>
      <c r="G397" s="3" t="str">
        <f>A397</f>
        <v>???</v>
      </c>
      <c r="I397" t="s">
        <v>2508</v>
      </c>
      <c r="J397" t="s">
        <v>2466</v>
      </c>
      <c r="L397" t="s">
        <v>102</v>
      </c>
      <c r="M397" t="s">
        <v>101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constants'!$E$2:$L$5000,8,FALSE),"")</f>
        <v>677</v>
      </c>
      <c r="S397" t="s">
        <v>499</v>
      </c>
      <c r="T397" s="24">
        <v>2</v>
      </c>
      <c r="U397" s="3" t="str">
        <f>VLOOKUP(T397,'LibSets constants'!$A$2:$B$16,2,FALSE)</f>
        <v>Orsinium</v>
      </c>
      <c r="V397" t="s">
        <v>2586</v>
      </c>
      <c r="X397" s="3" t="str">
        <f>IF(Y397&lt;&gt;"",VLOOKUP(Y397,'ESO zone constants'!$E$3:$L$5000,8,FALSE),"")</f>
        <v/>
      </c>
      <c r="AB397" s="3" t="str">
        <f>IF(AC397&lt;&gt;"",VLOOKUP(AC397,'ESO zone constants'!$E$3:$L$5000,8,FALSE),"")</f>
        <v/>
      </c>
      <c r="AF397" s="3" t="str">
        <f>IF(AG397&lt;&gt;"",VLOOKUP(AG397,'ESO zone constants'!$E$3:$L$5000,8,FALSE),"")</f>
        <v/>
      </c>
      <c r="AJ397" s="3" t="str">
        <f>IF(AK397&lt;&gt;"",VLOOKUP(AK397,'ESO zone constants'!$E$3:$L$1002,6,FALSE),"")</f>
        <v/>
      </c>
      <c r="AN397" s="27" t="str">
        <f>IF(A397&lt;&gt;"",CONCATENATE("[",A397,"] = {wayshrines={")&amp;IF(N397&lt;&gt;"",CONCATENATE(N397,","),"")&amp;IF(O397&lt;&gt;"",CONCATENATE(O397,","),"")&amp;IF(P397&lt;&gt;"",CONCATENATE(P397,","),"")&amp;CONCATENATE("}")&amp;IF(VALUE(Q397)&gt;0,CONCATENATE(", traitsNeeded=",Q397),"")&amp;CONCATENATE(", dlcId=",T397,),"")</f>
        <v>[???] = {wayshrines={-1,-1,-1,}, dlcId=2</v>
      </c>
      <c r="AO397" s="27" t="str">
        <f>IF(A397&lt;&gt;"",IF(R397&lt;&gt;"",CONCATENATE(", zoneIds={",R397),"")&amp;IF(X397&lt;&gt;"",CONCATENATE(",",X397),"")&amp;IF(AJ397&lt;&gt;"",CONCATENATE(",",AJ397),"")&amp;IF(R397&lt;&gt;"",CONCATENATE("}",""),"")&amp;IF(OR(L397="true",L397="false",L397&lt;&gt;""), CONCATENATE(", veteran=", L397), ""),"")</f>
        <v>, zoneIds={677}, veteran=true</v>
      </c>
      <c r="AP397" s="27" t="str">
        <f>IF(A397&lt;&gt;"",IF(J397="Trial",", isTrial=true",IF(J397="Arena",", isArena=true", IF(J397="Monster",", isMonster=true",""))) &amp; IF(M397="true", CONCATENATE(", multiTrialSet=true"), ""),"")</f>
        <v>, isArena=true</v>
      </c>
      <c r="AQ397" s="27" t="str">
        <f>IF(C397&lt;&gt;"",CONCATENATE(" --",C397," / ",B397),"")</f>
        <v xml:space="preserve"> --The Maelstrom's Ice Staff / Froststab des Mahlstroms</v>
      </c>
      <c r="AR397" s="27" t="str">
        <f>IF(A397&lt;&gt;"",IF(VALUE(Q397)&gt;0,CONCATENATE("[",A397,"] = true,        --",C397, " / ", B397), ""),"")</f>
        <v/>
      </c>
    </row>
    <row r="398" spans="1:44" hidden="1" x14ac:dyDescent="0.25">
      <c r="A398" s="5" t="s">
        <v>2465</v>
      </c>
      <c r="B398" t="s">
        <v>2488</v>
      </c>
      <c r="C398" t="s">
        <v>2489</v>
      </c>
      <c r="G398" s="3" t="str">
        <f>A398</f>
        <v>???</v>
      </c>
      <c r="I398" t="s">
        <v>2508</v>
      </c>
      <c r="J398" t="s">
        <v>2466</v>
      </c>
      <c r="L398" t="s">
        <v>102</v>
      </c>
      <c r="M398" t="s">
        <v>101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constants'!$E$2:$L$5000,8,FALSE),"")</f>
        <v>677</v>
      </c>
      <c r="S398" t="s">
        <v>499</v>
      </c>
      <c r="T398" s="24">
        <v>2</v>
      </c>
      <c r="U398" s="3" t="str">
        <f>VLOOKUP(T398,'LibSets constants'!$A$2:$B$16,2,FALSE)</f>
        <v>Orsinium</v>
      </c>
      <c r="V398" t="s">
        <v>2586</v>
      </c>
      <c r="X398" s="3" t="str">
        <f>IF(Y398&lt;&gt;"",VLOOKUP(Y398,'ESO zone constants'!$E$3:$L$5000,8,FALSE),"")</f>
        <v/>
      </c>
      <c r="AB398" s="3" t="str">
        <f>IF(AC398&lt;&gt;"",VLOOKUP(AC398,'ESO zone constants'!$E$3:$L$5000,8,FALSE),"")</f>
        <v/>
      </c>
      <c r="AF398" s="3" t="str">
        <f>IF(AG398&lt;&gt;"",VLOOKUP(AG398,'ESO zone constants'!$E$3:$L$5000,8,FALSE),"")</f>
        <v/>
      </c>
      <c r="AJ398" s="3" t="str">
        <f>IF(AK398&lt;&gt;"",VLOOKUP(AK398,'ESO zone constants'!$E$3:$L$1002,6,FALSE),"")</f>
        <v/>
      </c>
      <c r="AN398" s="27" t="str">
        <f>IF(A398&lt;&gt;"",CONCATENATE("[",A398,"] = {wayshrines={")&amp;IF(N398&lt;&gt;"",CONCATENATE(N398,","),"")&amp;IF(O398&lt;&gt;"",CONCATENATE(O398,","),"")&amp;IF(P398&lt;&gt;"",CONCATENATE(P398,","),"")&amp;CONCATENATE("}")&amp;IF(VALUE(Q398)&gt;0,CONCATENATE(", traitsNeeded=",Q398),"")&amp;CONCATENATE(", dlcId=",T398,),"")</f>
        <v>[???] = {wayshrines={-1,-1,-1,}, dlcId=2</v>
      </c>
      <c r="AO398" s="27" t="str">
        <f>IF(A398&lt;&gt;"",IF(R398&lt;&gt;"",CONCATENATE(", zoneIds={",R398),"")&amp;IF(X398&lt;&gt;"",CONCATENATE(",",X398),"")&amp;IF(AJ398&lt;&gt;"",CONCATENATE(",",AJ398),"")&amp;IF(R398&lt;&gt;"",CONCATENATE("}",""),"")&amp;IF(OR(L398="true",L398="false",L398&lt;&gt;""), CONCATENATE(", veteran=", L398), ""),"")</f>
        <v>, zoneIds={677}, veteran=true</v>
      </c>
      <c r="AP398" s="27" t="str">
        <f>IF(A398&lt;&gt;"",IF(J398="Trial",", isTrial=true",IF(J398="Arena",", isArena=true", IF(J398="Monster",", isMonster=true",""))) &amp; IF(M398="true", CONCATENATE(", multiTrialSet=true"), ""),"")</f>
        <v>, isArena=true</v>
      </c>
      <c r="AQ398" s="27" t="str">
        <f>IF(C398&lt;&gt;"",CONCATENATE(" --",C398," / ",B398),"")</f>
        <v xml:space="preserve"> --The Maelstrom's Inferno Staff / Flammenstab des Mahlstroms</v>
      </c>
      <c r="AR398" s="27" t="str">
        <f>IF(A398&lt;&gt;"",IF(VALUE(Q398)&gt;0,CONCATENATE("[",A398,"] = true,        --",C398, " / ", B398), ""),"")</f>
        <v/>
      </c>
    </row>
    <row r="399" spans="1:44" hidden="1" x14ac:dyDescent="0.25">
      <c r="A399" s="5" t="s">
        <v>2465</v>
      </c>
      <c r="B399" t="s">
        <v>2474</v>
      </c>
      <c r="C399" t="s">
        <v>2475</v>
      </c>
      <c r="G399" s="3" t="str">
        <f>A399</f>
        <v>???</v>
      </c>
      <c r="I399" t="s">
        <v>2508</v>
      </c>
      <c r="J399" t="s">
        <v>2466</v>
      </c>
      <c r="L399" t="s">
        <v>102</v>
      </c>
      <c r="M399" t="s">
        <v>101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constants'!$E$2:$L$5000,8,FALSE),"")</f>
        <v>677</v>
      </c>
      <c r="S399" t="s">
        <v>499</v>
      </c>
      <c r="T399" s="24">
        <v>2</v>
      </c>
      <c r="U399" s="3" t="str">
        <f>VLOOKUP(T399,'LibSets constants'!$A$2:$B$16,2,FALSE)</f>
        <v>Orsinium</v>
      </c>
      <c r="V399" t="s">
        <v>2586</v>
      </c>
      <c r="X399" s="3" t="str">
        <f>IF(Y399&lt;&gt;"",VLOOKUP(Y399,'ESO zone constants'!$E$3:$L$5000,8,FALSE),"")</f>
        <v/>
      </c>
      <c r="AB399" s="3" t="str">
        <f>IF(AC399&lt;&gt;"",VLOOKUP(AC399,'ESO zone constants'!$E$3:$L$5000,8,FALSE),"")</f>
        <v/>
      </c>
      <c r="AF399" s="3" t="str">
        <f>IF(AG399&lt;&gt;"",VLOOKUP(AG399,'ESO zone constants'!$E$3:$L$5000,8,FALSE),"")</f>
        <v/>
      </c>
      <c r="AJ399" s="3" t="str">
        <f>IF(AK399&lt;&gt;"",VLOOKUP(AK399,'ESO zone constants'!$E$3:$L$1002,6,FALSE),"")</f>
        <v/>
      </c>
      <c r="AN399" s="27" t="str">
        <f>IF(A399&lt;&gt;"",CONCATENATE("[",A399,"] = {wayshrines={")&amp;IF(N399&lt;&gt;"",CONCATENATE(N399,","),"")&amp;IF(O399&lt;&gt;"",CONCATENATE(O399,","),"")&amp;IF(P399&lt;&gt;"",CONCATENATE(P399,","),"")&amp;CONCATENATE("}")&amp;IF(VALUE(Q399)&gt;0,CONCATENATE(", traitsNeeded=",Q399),"")&amp;CONCATENATE(", dlcId=",T399,),"")</f>
        <v>[???] = {wayshrines={-1,-1,-1,}, dlcId=2</v>
      </c>
      <c r="AO399" s="27" t="str">
        <f>IF(A399&lt;&gt;"",IF(R399&lt;&gt;"",CONCATENATE(", zoneIds={",R399),"")&amp;IF(X399&lt;&gt;"",CONCATENATE(",",X399),"")&amp;IF(AJ399&lt;&gt;"",CONCATENATE(",",AJ399),"")&amp;IF(R399&lt;&gt;"",CONCATENATE("}",""),"")&amp;IF(OR(L399="true",L399="false",L399&lt;&gt;""), CONCATENATE(", veteran=", L399), ""),"")</f>
        <v>, zoneIds={677}, veteran=true</v>
      </c>
      <c r="AP399" s="27" t="str">
        <f>IF(A399&lt;&gt;"",IF(J399="Trial",", isTrial=true",IF(J399="Arena",", isArena=true", IF(J399="Monster",", isMonster=true",""))) &amp; IF(M399="true", CONCATENATE(", multiTrialSet=true"), ""),"")</f>
        <v>, isArena=true</v>
      </c>
      <c r="AQ399" s="27" t="str">
        <f>IF(C399&lt;&gt;"",CONCATENATE(" --",C399," / ",B399),"")</f>
        <v xml:space="preserve"> --The Maelstrom's Lightning Staff / Blitzstab des Mahlstroms</v>
      </c>
      <c r="AR399" s="27" t="str">
        <f>IF(A399&lt;&gt;"",IF(VALUE(Q399)&gt;0,CONCATENATE("[",A399,"] = true,        --",C399, " / ", B399), ""),"")</f>
        <v/>
      </c>
    </row>
    <row r="400" spans="1:44" hidden="1" x14ac:dyDescent="0.25">
      <c r="A400" s="5" t="s">
        <v>2465</v>
      </c>
      <c r="B400" t="s">
        <v>2498</v>
      </c>
      <c r="C400" t="s">
        <v>2499</v>
      </c>
      <c r="G400" s="3" t="str">
        <f>A400</f>
        <v>???</v>
      </c>
      <c r="I400" t="s">
        <v>2508</v>
      </c>
      <c r="J400" t="s">
        <v>2466</v>
      </c>
      <c r="L400" t="s">
        <v>102</v>
      </c>
      <c r="M400" t="s">
        <v>101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constants'!$E$2:$L$5000,8,FALSE),"")</f>
        <v>677</v>
      </c>
      <c r="S400" t="s">
        <v>499</v>
      </c>
      <c r="T400" s="24">
        <v>2</v>
      </c>
      <c r="U400" s="3" t="str">
        <f>VLOOKUP(T400,'LibSets constants'!$A$2:$B$16,2,FALSE)</f>
        <v>Orsinium</v>
      </c>
      <c r="V400" t="s">
        <v>2586</v>
      </c>
      <c r="X400" s="3" t="str">
        <f>IF(Y400&lt;&gt;"",VLOOKUP(Y400,'ESO zone constants'!$E$3:$L$5000,8,FALSE),"")</f>
        <v/>
      </c>
      <c r="AB400" s="3" t="str">
        <f>IF(AC400&lt;&gt;"",VLOOKUP(AC400,'ESO zone constants'!$E$3:$L$5000,8,FALSE),"")</f>
        <v/>
      </c>
      <c r="AF400" s="3" t="str">
        <f>IF(AG400&lt;&gt;"",VLOOKUP(AG400,'ESO zone constants'!$E$3:$L$5000,8,FALSE),"")</f>
        <v/>
      </c>
      <c r="AJ400" s="3" t="str">
        <f>IF(AK400&lt;&gt;"",VLOOKUP(AK400,'ESO zone constants'!$E$3:$L$1002,6,FALSE),"")</f>
        <v/>
      </c>
      <c r="AN400" s="27" t="str">
        <f>IF(A400&lt;&gt;"",CONCATENATE("[",A400,"] = {wayshrines={")&amp;IF(N400&lt;&gt;"",CONCATENATE(N400,","),"")&amp;IF(O400&lt;&gt;"",CONCATENATE(O400,","),"")&amp;IF(P400&lt;&gt;"",CONCATENATE(P400,","),"")&amp;CONCATENATE("}")&amp;IF(VALUE(Q400)&gt;0,CONCATENATE(", traitsNeeded=",Q400),"")&amp;CONCATENATE(", dlcId=",T400,),"")</f>
        <v>[???] = {wayshrines={-1,-1,-1,}, dlcId=2</v>
      </c>
      <c r="AO400" s="27" t="str">
        <f>IF(A400&lt;&gt;"",IF(R400&lt;&gt;"",CONCATENATE(", zoneIds={",R400),"")&amp;IF(X400&lt;&gt;"",CONCATENATE(",",X400),"")&amp;IF(AJ400&lt;&gt;"",CONCATENATE(",",AJ400),"")&amp;IF(R400&lt;&gt;"",CONCATENATE("}",""),"")&amp;IF(OR(L400="true",L400="false",L400&lt;&gt;""), CONCATENATE(", veteran=", L400), ""),"")</f>
        <v>, zoneIds={677}, veteran=true</v>
      </c>
      <c r="AP400" s="27" t="str">
        <f>IF(A400&lt;&gt;"",IF(J400="Trial",", isTrial=true",IF(J400="Arena",", isArena=true", IF(J400="Monster",", isMonster=true",""))) &amp; IF(M400="true", CONCATENATE(", multiTrialSet=true"), ""),"")</f>
        <v>, isArena=true</v>
      </c>
      <c r="AQ400" s="27" t="str">
        <f>IF(C400&lt;&gt;"",CONCATENATE(" --",C400," / ",B400),"")</f>
        <v xml:space="preserve"> --The Maelstrom's Mace / Keule des Mahlstroms</v>
      </c>
      <c r="AR400" s="27" t="str">
        <f>IF(A400&lt;&gt;"",IF(VALUE(Q400)&gt;0,CONCATENATE("[",A400,"] = true,        --",C400, " / ", B400), ""),"")</f>
        <v/>
      </c>
    </row>
    <row r="401" spans="1:44" hidden="1" x14ac:dyDescent="0.25">
      <c r="A401" s="5" t="s">
        <v>2465</v>
      </c>
      <c r="B401" t="s">
        <v>2506</v>
      </c>
      <c r="C401" t="s">
        <v>2507</v>
      </c>
      <c r="G401" s="3" t="str">
        <f>A401</f>
        <v>???</v>
      </c>
      <c r="I401" t="s">
        <v>2508</v>
      </c>
      <c r="J401" t="s">
        <v>2466</v>
      </c>
      <c r="L401" t="s">
        <v>102</v>
      </c>
      <c r="M401" t="s">
        <v>101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constants'!$E$2:$L$5000,8,FALSE),"")</f>
        <v>677</v>
      </c>
      <c r="S401" t="s">
        <v>499</v>
      </c>
      <c r="T401" s="24">
        <v>2</v>
      </c>
      <c r="U401" s="3" t="str">
        <f>VLOOKUP(T401,'LibSets constants'!$A$2:$B$16,2,FALSE)</f>
        <v>Orsinium</v>
      </c>
      <c r="V401" t="s">
        <v>2586</v>
      </c>
      <c r="X401" s="3" t="str">
        <f>IF(Y401&lt;&gt;"",VLOOKUP(Y401,'ESO zone constants'!$E$3:$L$5000,8,FALSE),"")</f>
        <v/>
      </c>
      <c r="AB401" s="3" t="str">
        <f>IF(AC401&lt;&gt;"",VLOOKUP(AC401,'ESO zone constants'!$E$3:$L$5000,8,FALSE),"")</f>
        <v/>
      </c>
      <c r="AF401" s="3" t="str">
        <f>IF(AG401&lt;&gt;"",VLOOKUP(AG401,'ESO zone constants'!$E$3:$L$5000,8,FALSE),"")</f>
        <v/>
      </c>
      <c r="AJ401" s="3" t="str">
        <f>IF(AK401&lt;&gt;"",VLOOKUP(AK401,'ESO zone constants'!$E$3:$L$1002,6,FALSE),"")</f>
        <v/>
      </c>
      <c r="AN401" s="27" t="str">
        <f>IF(A401&lt;&gt;"",CONCATENATE("[",A401,"] = {wayshrines={")&amp;IF(N401&lt;&gt;"",CONCATENATE(N401,","),"")&amp;IF(O401&lt;&gt;"",CONCATENATE(O401,","),"")&amp;IF(P401&lt;&gt;"",CONCATENATE(P401,","),"")&amp;CONCATENATE("}")&amp;IF(VALUE(Q401)&gt;0,CONCATENATE(", traitsNeeded=",Q401),"")&amp;CONCATENATE(", dlcId=",T401,),"")</f>
        <v>[???] = {wayshrines={-1,-1,-1,}, dlcId=2</v>
      </c>
      <c r="AO401" s="27" t="str">
        <f>IF(A401&lt;&gt;"",IF(R401&lt;&gt;"",CONCATENATE(", zoneIds={",R401),"")&amp;IF(X401&lt;&gt;"",CONCATENATE(",",X401),"")&amp;IF(AJ401&lt;&gt;"",CONCATENATE(",",AJ401),"")&amp;IF(R401&lt;&gt;"",CONCATENATE("}",""),"")&amp;IF(OR(L401="true",L401="false",L401&lt;&gt;""), CONCATENATE(", veteran=", L401), ""),"")</f>
        <v>, zoneIds={677}, veteran=true</v>
      </c>
      <c r="AP401" s="27" t="str">
        <f>IF(A401&lt;&gt;"",IF(J401="Trial",", isTrial=true",IF(J401="Arena",", isArena=true", IF(J401="Monster",", isMonster=true",""))) &amp; IF(M401="true", CONCATENATE(", multiTrialSet=true"), ""),"")</f>
        <v>, isArena=true</v>
      </c>
      <c r="AQ401" s="27" t="str">
        <f>IF(C401&lt;&gt;"",CONCATENATE(" --",C401," / ",B401),"")</f>
        <v xml:space="preserve"> --The Maelstrom's Maul / Streitkolben des Mahlstroms</v>
      </c>
      <c r="AR401" s="27" t="str">
        <f>IF(A401&lt;&gt;"",IF(VALUE(Q401)&gt;0,CONCATENATE("[",A401,"] = true,        --",C401, " / ", B401), ""),"")</f>
        <v/>
      </c>
    </row>
    <row r="402" spans="1:44" hidden="1" x14ac:dyDescent="0.25">
      <c r="A402" s="5" t="s">
        <v>2465</v>
      </c>
      <c r="B402" t="s">
        <v>2494</v>
      </c>
      <c r="C402" t="s">
        <v>2495</v>
      </c>
      <c r="G402" s="3" t="str">
        <f>A402</f>
        <v>???</v>
      </c>
      <c r="I402" t="s">
        <v>2508</v>
      </c>
      <c r="J402" t="s">
        <v>2466</v>
      </c>
      <c r="L402" t="s">
        <v>102</v>
      </c>
      <c r="M402" t="s">
        <v>101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constants'!$E$2:$L$5000,8,FALSE),"")</f>
        <v>677</v>
      </c>
      <c r="S402" t="s">
        <v>499</v>
      </c>
      <c r="T402" s="24">
        <v>2</v>
      </c>
      <c r="U402" s="3" t="str">
        <f>VLOOKUP(T402,'LibSets constants'!$A$2:$B$16,2,FALSE)</f>
        <v>Orsinium</v>
      </c>
      <c r="V402" t="s">
        <v>2586</v>
      </c>
      <c r="X402" s="3" t="str">
        <f>IF(Y402&lt;&gt;"",VLOOKUP(Y402,'ESO zone constants'!$E$3:$L$5000,8,FALSE),"")</f>
        <v/>
      </c>
      <c r="AB402" s="3" t="str">
        <f>IF(AC402&lt;&gt;"",VLOOKUP(AC402,'ESO zone constants'!$E$3:$L$5000,8,FALSE),"")</f>
        <v/>
      </c>
      <c r="AF402" s="3" t="str">
        <f>IF(AG402&lt;&gt;"",VLOOKUP(AG402,'ESO zone constants'!$E$3:$L$5000,8,FALSE),"")</f>
        <v/>
      </c>
      <c r="AJ402" s="3" t="str">
        <f>IF(AK402&lt;&gt;"",VLOOKUP(AK402,'ESO zone constants'!$E$3:$L$1002,6,FALSE),"")</f>
        <v/>
      </c>
      <c r="AN402" s="27" t="str">
        <f>IF(A402&lt;&gt;"",CONCATENATE("[",A402,"] = {wayshrines={")&amp;IF(N402&lt;&gt;"",CONCATENATE(N402,","),"")&amp;IF(O402&lt;&gt;"",CONCATENATE(O402,","),"")&amp;IF(P402&lt;&gt;"",CONCATENATE(P402,","),"")&amp;CONCATENATE("}")&amp;IF(VALUE(Q402)&gt;0,CONCATENATE(", traitsNeeded=",Q402),"")&amp;CONCATENATE(", dlcId=",T402,),"")</f>
        <v>[???] = {wayshrines={-1,-1,-1,}, dlcId=2</v>
      </c>
      <c r="AO402" s="27" t="str">
        <f>IF(A402&lt;&gt;"",IF(R402&lt;&gt;"",CONCATENATE(", zoneIds={",R402),"")&amp;IF(X402&lt;&gt;"",CONCATENATE(",",X402),"")&amp;IF(AJ402&lt;&gt;"",CONCATENATE(",",AJ402),"")&amp;IF(R402&lt;&gt;"",CONCATENATE("}",""),"")&amp;IF(OR(L402="true",L402="false",L402&lt;&gt;""), CONCATENATE(", veteran=", L402), ""),"")</f>
        <v>, zoneIds={677}, veteran=true</v>
      </c>
      <c r="AP402" s="27" t="str">
        <f>IF(A402&lt;&gt;"",IF(J402="Trial",", isTrial=true",IF(J402="Arena",", isArena=true", IF(J402="Monster",", isMonster=true",""))) &amp; IF(M402="true", CONCATENATE(", multiTrialSet=true"), ""),"")</f>
        <v>, isArena=true</v>
      </c>
      <c r="AQ402" s="27" t="str">
        <f>IF(C402&lt;&gt;"",CONCATENATE(" --",C402," / ",B402),"")</f>
        <v xml:space="preserve"> --The Maelstrom's Restoration Staff / Heilungsstab des Mahlstroms</v>
      </c>
      <c r="AR402" s="27" t="str">
        <f>IF(A402&lt;&gt;"",IF(VALUE(Q402)&gt;0,CONCATENATE("[",A402,"] = true,        --",C402, " / ", B402), ""),"")</f>
        <v/>
      </c>
    </row>
    <row r="403" spans="1:44" hidden="1" x14ac:dyDescent="0.25">
      <c r="A403" s="5" t="s">
        <v>2465</v>
      </c>
      <c r="B403" t="s">
        <v>2517</v>
      </c>
      <c r="C403" t="s">
        <v>2518</v>
      </c>
      <c r="G403" s="3" t="str">
        <f>A403</f>
        <v>???</v>
      </c>
      <c r="I403" t="s">
        <v>2508</v>
      </c>
      <c r="J403" t="s">
        <v>2466</v>
      </c>
      <c r="L403" t="s">
        <v>102</v>
      </c>
      <c r="M403" t="s">
        <v>101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constants'!$E$2:$L$5000,8,FALSE),"")</f>
        <v>677</v>
      </c>
      <c r="S403" t="s">
        <v>499</v>
      </c>
      <c r="T403" s="24">
        <v>2</v>
      </c>
      <c r="U403" s="3" t="str">
        <f>VLOOKUP(T403,'LibSets constants'!$A$2:$B$16,2,FALSE)</f>
        <v>Orsinium</v>
      </c>
      <c r="V403" t="s">
        <v>2586</v>
      </c>
      <c r="X403" s="3" t="str">
        <f>IF(Y403&lt;&gt;"",VLOOKUP(Y403,'ESO zone constants'!$E$3:$L$5000,8,FALSE),"")</f>
        <v/>
      </c>
      <c r="AB403" s="3" t="str">
        <f>IF(AC403&lt;&gt;"",VLOOKUP(AC403,'ESO zone constants'!$E$3:$L$5000,8,FALSE),"")</f>
        <v/>
      </c>
      <c r="AF403" s="3" t="str">
        <f>IF(AG403&lt;&gt;"",VLOOKUP(AG403,'ESO zone constants'!$E$3:$L$5000,8,FALSE),"")</f>
        <v/>
      </c>
      <c r="AJ403" s="3" t="str">
        <f>IF(AK403&lt;&gt;"",VLOOKUP(AK403,'ESO zone constants'!$E$3:$L$1002,6,FALSE),"")</f>
        <v/>
      </c>
      <c r="AN403" s="27" t="str">
        <f>IF(A403&lt;&gt;"",CONCATENATE("[",A403,"] = {wayshrines={")&amp;IF(N403&lt;&gt;"",CONCATENATE(N403,","),"")&amp;IF(O403&lt;&gt;"",CONCATENATE(O403,","),"")&amp;IF(P403&lt;&gt;"",CONCATENATE(P403,","),"")&amp;CONCATENATE("}")&amp;IF(VALUE(Q403)&gt;0,CONCATENATE(", traitsNeeded=",Q403),"")&amp;CONCATENATE(", dlcId=",T403,),"")</f>
        <v>[???] = {wayshrines={-1,-1,-1,}, dlcId=2</v>
      </c>
      <c r="AO403" s="27" t="str">
        <f>IF(A403&lt;&gt;"",IF(R403&lt;&gt;"",CONCATENATE(", zoneIds={",R403),"")&amp;IF(X403&lt;&gt;"",CONCATENATE(",",X403),"")&amp;IF(AJ403&lt;&gt;"",CONCATENATE(",",AJ403),"")&amp;IF(R403&lt;&gt;"",CONCATENATE("}",""),"")&amp;IF(OR(L403="true",L403="false",L403&lt;&gt;""), CONCATENATE(", veteran=", L403), ""),"")</f>
        <v>, zoneIds={677}, veteran=true</v>
      </c>
      <c r="AP403" s="27" t="str">
        <f>IF(A403&lt;&gt;"",IF(J403="Trial",", isTrial=true",IF(J403="Arena",", isArena=true", IF(J403="Monster",", isMonster=true",""))) &amp; IF(M403="true", CONCATENATE(", multiTrialSet=true"), ""),"")</f>
        <v>, isArena=true</v>
      </c>
      <c r="AQ403" s="27" t="str">
        <f>IF(C403&lt;&gt;"",CONCATENATE(" --",C403," / ",B403),"")</f>
        <v xml:space="preserve"> --The Maelstrom's Shield / Schild des Mahlstroms</v>
      </c>
      <c r="AR403" s="27" t="str">
        <f>IF(A403&lt;&gt;"",IF(VALUE(Q403)&gt;0,CONCATENATE("[",A403,"] = true,        --",C403, " / ", B403), ""),"")</f>
        <v/>
      </c>
    </row>
    <row r="404" spans="1:44" hidden="1" x14ac:dyDescent="0.25">
      <c r="A404" s="5" t="s">
        <v>2465</v>
      </c>
      <c r="B404" t="s">
        <v>2500</v>
      </c>
      <c r="C404" t="s">
        <v>2501</v>
      </c>
      <c r="G404" s="3" t="str">
        <f>A404</f>
        <v>???</v>
      </c>
      <c r="I404" t="s">
        <v>2508</v>
      </c>
      <c r="J404" t="s">
        <v>2466</v>
      </c>
      <c r="L404" t="s">
        <v>102</v>
      </c>
      <c r="M404" t="s">
        <v>101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constants'!$E$2:$L$5000,8,FALSE),"")</f>
        <v>677</v>
      </c>
      <c r="S404" t="s">
        <v>499</v>
      </c>
      <c r="T404" s="24">
        <v>2</v>
      </c>
      <c r="U404" s="3" t="str">
        <f>VLOOKUP(T404,'LibSets constants'!$A$2:$B$16,2,FALSE)</f>
        <v>Orsinium</v>
      </c>
      <c r="V404" t="s">
        <v>2586</v>
      </c>
      <c r="X404" s="3" t="str">
        <f>IF(Y404&lt;&gt;"",VLOOKUP(Y404,'ESO zone constants'!$E$3:$L$5000,8,FALSE),"")</f>
        <v/>
      </c>
      <c r="AB404" s="3" t="str">
        <f>IF(AC404&lt;&gt;"",VLOOKUP(AC404,'ESO zone constants'!$E$3:$L$5000,8,FALSE),"")</f>
        <v/>
      </c>
      <c r="AF404" s="3" t="str">
        <f>IF(AG404&lt;&gt;"",VLOOKUP(AG404,'ESO zone constants'!$E$3:$L$5000,8,FALSE),"")</f>
        <v/>
      </c>
      <c r="AJ404" s="3" t="str">
        <f>IF(AK404&lt;&gt;"",VLOOKUP(AK404,'ESO zone constants'!$E$3:$L$1002,6,FALSE),"")</f>
        <v/>
      </c>
      <c r="AN404" s="27" t="str">
        <f>IF(A404&lt;&gt;"",CONCATENATE("[",A404,"] = {wayshrines={")&amp;IF(N404&lt;&gt;"",CONCATENATE(N404,","),"")&amp;IF(O404&lt;&gt;"",CONCATENATE(O404,","),"")&amp;IF(P404&lt;&gt;"",CONCATENATE(P404,","),"")&amp;CONCATENATE("}")&amp;IF(VALUE(Q404)&gt;0,CONCATENATE(", traitsNeeded=",Q404),"")&amp;CONCATENATE(", dlcId=",T404,),"")</f>
        <v>[???] = {wayshrines={-1,-1,-1,}, dlcId=2</v>
      </c>
      <c r="AO404" s="27" t="str">
        <f>IF(A404&lt;&gt;"",IF(R404&lt;&gt;"",CONCATENATE(", zoneIds={",R404),"")&amp;IF(X404&lt;&gt;"",CONCATENATE(",",X404),"")&amp;IF(AJ404&lt;&gt;"",CONCATENATE(",",AJ404),"")&amp;IF(R404&lt;&gt;"",CONCATENATE("}",""),"")&amp;IF(OR(L404="true",L404="false",L404&lt;&gt;""), CONCATENATE(", veteran=", L404), ""),"")</f>
        <v>, zoneIds={677}, veteran=true</v>
      </c>
      <c r="AP404" s="27" t="str">
        <f>IF(A404&lt;&gt;"",IF(J404="Trial",", isTrial=true",IF(J404="Arena",", isArena=true", IF(J404="Monster",", isMonster=true",""))) &amp; IF(M404="true", CONCATENATE(", multiTrialSet=true"), ""),"")</f>
        <v>, isArena=true</v>
      </c>
      <c r="AQ404" s="27" t="str">
        <f>IF(C404&lt;&gt;"",CONCATENATE(" --",C404," / ",B404),"")</f>
        <v xml:space="preserve"> --The Maelstrom's Sword / Schwert des Mahlstroms</v>
      </c>
      <c r="AR404" s="27" t="str">
        <f>IF(A404&lt;&gt;"",IF(VALUE(Q404)&gt;0,CONCATENATE("[",A404,"] = true,        --",C404, " / ", B404), ""),"")</f>
        <v/>
      </c>
    </row>
    <row r="405" spans="1:44" hidden="1" x14ac:dyDescent="0.25">
      <c r="A405" s="5" t="s">
        <v>2465</v>
      </c>
      <c r="B405" t="s">
        <v>2511</v>
      </c>
      <c r="C405" t="s">
        <v>2512</v>
      </c>
      <c r="G405" s="3" t="str">
        <f>A405</f>
        <v>???</v>
      </c>
      <c r="I405" t="s">
        <v>2509</v>
      </c>
      <c r="J405" t="s">
        <v>2466</v>
      </c>
      <c r="L405" t="s">
        <v>102</v>
      </c>
      <c r="M405" t="s">
        <v>101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constants'!$E$2:$L$5000,8,FALSE),"")</f>
        <v>635</v>
      </c>
      <c r="S405" t="s">
        <v>489</v>
      </c>
      <c r="T405" s="24">
        <v>0</v>
      </c>
      <c r="U405" s="3" t="str">
        <f>VLOOKUP(T405,'LibSets constants'!$A$2:$B$16,2,FALSE)</f>
        <v>Included in base game</v>
      </c>
      <c r="V405" t="s">
        <v>2586</v>
      </c>
      <c r="X405" s="3" t="str">
        <f>IF(Y405&lt;&gt;"",VLOOKUP(Y405,'ESO zone constants'!$E$3:$L$5000,8,FALSE),"")</f>
        <v/>
      </c>
      <c r="AB405" s="3" t="str">
        <f>IF(AC405&lt;&gt;"",VLOOKUP(AC405,'ESO zone constants'!$E$3:$L$5000,8,FALSE),"")</f>
        <v/>
      </c>
      <c r="AF405" s="3" t="str">
        <f>IF(AG405&lt;&gt;"",VLOOKUP(AG405,'ESO zone constants'!$E$3:$L$5000,8,FALSE),"")</f>
        <v/>
      </c>
      <c r="AJ405" s="3" t="str">
        <f>IF(AK405&lt;&gt;"",VLOOKUP(AK405,'ESO zone constants'!$E$3:$L$1002,6,FALSE),"")</f>
        <v/>
      </c>
      <c r="AN405" s="27" t="str">
        <f>IF(A405&lt;&gt;"",CONCATENATE("[",A405,"] = {wayshrines={")&amp;IF(N405&lt;&gt;"",CONCATENATE(N405,","),"")&amp;IF(O405&lt;&gt;"",CONCATENATE(O405,","),"")&amp;IF(P405&lt;&gt;"",CONCATENATE(P405,","),"")&amp;CONCATENATE("}")&amp;IF(VALUE(Q405)&gt;0,CONCATENATE(", traitsNeeded=",Q405),"")&amp;CONCATENATE(", dlcId=",T405,),"")</f>
        <v>[???] = {wayshrines={-1,-1,-1,}, dlcId=0</v>
      </c>
      <c r="AO405" s="27" t="str">
        <f>IF(A405&lt;&gt;"",IF(R405&lt;&gt;"",CONCATENATE(", zoneIds={",R405),"")&amp;IF(X405&lt;&gt;"",CONCATENATE(",",X405),"")&amp;IF(AJ405&lt;&gt;"",CONCATENATE(",",AJ405),"")&amp;IF(R405&lt;&gt;"",CONCATENATE("}",""),"")&amp;IF(OR(L405="true",L405="false",L405&lt;&gt;""), CONCATENATE(", veteran=", L405), ""),"")</f>
        <v>, zoneIds={635}, veteran=true</v>
      </c>
      <c r="AP405" s="27" t="str">
        <f>IF(A405&lt;&gt;"",IF(J405="Trial",", isTrial=true",IF(J405="Arena",", isArena=true", IF(J405="Monster",", isMonster=true",""))) &amp; IF(M405="true", CONCATENATE(", multiTrialSet=true"), ""),"")</f>
        <v>, isArena=true</v>
      </c>
      <c r="AQ405" s="27" t="str">
        <f>IF(C405&lt;&gt;"",CONCATENATE(" --",C405," / ",B405),"")</f>
        <v xml:space="preserve"> --The Master's Axe / Axt des Meisters</v>
      </c>
      <c r="AR405" s="27" t="str">
        <f>IF(A405&lt;&gt;"",IF(VALUE(Q405)&gt;0,CONCATENATE("[",A405,"] = true,        --",C405, " / ", B405), ""),"")</f>
        <v/>
      </c>
    </row>
    <row r="406" spans="1:44" hidden="1" x14ac:dyDescent="0.25">
      <c r="A406" s="5" t="s">
        <v>2465</v>
      </c>
      <c r="B406" t="s">
        <v>2519</v>
      </c>
      <c r="C406" t="s">
        <v>2521</v>
      </c>
      <c r="G406" s="3" t="str">
        <f>A406</f>
        <v>???</v>
      </c>
      <c r="I406" t="s">
        <v>2509</v>
      </c>
      <c r="J406" t="s">
        <v>2466</v>
      </c>
      <c r="L406" t="s">
        <v>102</v>
      </c>
      <c r="M406" t="s">
        <v>101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constants'!$E$2:$L$5000,8,FALSE),"")</f>
        <v>635</v>
      </c>
      <c r="S406" t="s">
        <v>489</v>
      </c>
      <c r="T406" s="24">
        <v>0</v>
      </c>
      <c r="U406" s="3" t="str">
        <f>VLOOKUP(T406,'LibSets constants'!$A$2:$B$16,2,FALSE)</f>
        <v>Included in base game</v>
      </c>
      <c r="V406" t="s">
        <v>2586</v>
      </c>
      <c r="X406" s="3" t="str">
        <f>IF(Y406&lt;&gt;"",VLOOKUP(Y406,'ESO zone constants'!$E$3:$L$5000,8,FALSE),"")</f>
        <v/>
      </c>
      <c r="AB406" s="3" t="str">
        <f>IF(AC406&lt;&gt;"",VLOOKUP(AC406,'ESO zone constants'!$E$3:$L$5000,8,FALSE),"")</f>
        <v/>
      </c>
      <c r="AF406" s="3" t="str">
        <f>IF(AG406&lt;&gt;"",VLOOKUP(AG406,'ESO zone constants'!$E$3:$L$5000,8,FALSE),"")</f>
        <v/>
      </c>
      <c r="AJ406" s="3" t="str">
        <f>IF(AK406&lt;&gt;"",VLOOKUP(AK406,'ESO zone constants'!$E$3:$L$1002,6,FALSE),"")</f>
        <v/>
      </c>
      <c r="AN406" s="27" t="str">
        <f>IF(A406&lt;&gt;"",CONCATENATE("[",A406,"] = {wayshrines={")&amp;IF(N406&lt;&gt;"",CONCATENATE(N406,","),"")&amp;IF(O406&lt;&gt;"",CONCATENATE(O406,","),"")&amp;IF(P406&lt;&gt;"",CONCATENATE(P406,","),"")&amp;CONCATENATE("}")&amp;IF(VALUE(Q406)&gt;0,CONCATENATE(", traitsNeeded=",Q406),"")&amp;CONCATENATE(", dlcId=",T406,),"")</f>
        <v>[???] = {wayshrines={-1,-1,-1,}, dlcId=0</v>
      </c>
      <c r="AO406" s="27" t="str">
        <f>IF(A406&lt;&gt;"",IF(R406&lt;&gt;"",CONCATENATE(", zoneIds={",R406),"")&amp;IF(X406&lt;&gt;"",CONCATENATE(",",X406),"")&amp;IF(AJ406&lt;&gt;"",CONCATENATE(",",AJ406),"")&amp;IF(R406&lt;&gt;"",CONCATENATE("}",""),"")&amp;IF(OR(L406="true",L406="false",L406&lt;&gt;""), CONCATENATE(", veteran=", L406), ""),"")</f>
        <v>, zoneIds={635}, veteran=true</v>
      </c>
      <c r="AP406" s="27" t="str">
        <f>IF(A406&lt;&gt;"",IF(J406="Trial",", isTrial=true",IF(J406="Arena",", isArena=true", IF(J406="Monster",", isMonster=true",""))) &amp; IF(M406="true", CONCATENATE(", multiTrialSet=true"), ""),"")</f>
        <v>, isArena=true</v>
      </c>
      <c r="AQ406" s="27" t="str">
        <f>IF(C406&lt;&gt;"",CONCATENATE(" --",C406," / ",B406),"")</f>
        <v xml:space="preserve"> --The Master's Battle Axe / Streitaxt des Meisters</v>
      </c>
      <c r="AR406" s="27" t="str">
        <f>IF(A406&lt;&gt;"",IF(VALUE(Q406)&gt;0,CONCATENATE("[",A406,"] = true,        --",C406, " / ", B406), ""),"")</f>
        <v/>
      </c>
    </row>
    <row r="407" spans="1:44" hidden="1" x14ac:dyDescent="0.25">
      <c r="A407" s="5" t="s">
        <v>2465</v>
      </c>
      <c r="B407" t="s">
        <v>2480</v>
      </c>
      <c r="C407" t="s">
        <v>2481</v>
      </c>
      <c r="G407" s="3" t="str">
        <f>A407</f>
        <v>???</v>
      </c>
      <c r="I407" t="s">
        <v>2509</v>
      </c>
      <c r="J407" t="s">
        <v>2466</v>
      </c>
      <c r="L407" t="s">
        <v>102</v>
      </c>
      <c r="M407" t="s">
        <v>101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constants'!$E$2:$L$5000,8,FALSE),"")</f>
        <v>635</v>
      </c>
      <c r="S407" t="s">
        <v>489</v>
      </c>
      <c r="T407" s="24">
        <v>0</v>
      </c>
      <c r="U407" s="3" t="str">
        <f>VLOOKUP(T407,'LibSets constants'!$A$2:$B$16,2,FALSE)</f>
        <v>Included in base game</v>
      </c>
      <c r="V407" t="s">
        <v>2586</v>
      </c>
      <c r="X407" s="3" t="str">
        <f>IF(Y407&lt;&gt;"",VLOOKUP(Y407,'ESO zone constants'!$E$3:$L$5000,8,FALSE),"")</f>
        <v/>
      </c>
      <c r="AB407" s="3" t="str">
        <f>IF(AC407&lt;&gt;"",VLOOKUP(AC407,'ESO zone constants'!$E$3:$L$5000,8,FALSE),"")</f>
        <v/>
      </c>
      <c r="AF407" s="3" t="str">
        <f>IF(AG407&lt;&gt;"",VLOOKUP(AG407,'ESO zone constants'!$E$3:$L$5000,8,FALSE),"")</f>
        <v/>
      </c>
      <c r="AJ407" s="3" t="str">
        <f>IF(AK407&lt;&gt;"",VLOOKUP(AK407,'ESO zone constants'!$E$3:$L$1002,6,FALSE),"")</f>
        <v/>
      </c>
      <c r="AN407" s="27" t="str">
        <f>IF(A407&lt;&gt;"",CONCATENATE("[",A407,"] = {wayshrines={")&amp;IF(N407&lt;&gt;"",CONCATENATE(N407,","),"")&amp;IF(O407&lt;&gt;"",CONCATENATE(O407,","),"")&amp;IF(P407&lt;&gt;"",CONCATENATE(P407,","),"")&amp;CONCATENATE("}")&amp;IF(VALUE(Q407)&gt;0,CONCATENATE(", traitsNeeded=",Q407),"")&amp;CONCATENATE(", dlcId=",T407,),"")</f>
        <v>[???] = {wayshrines={-1,-1,-1,}, dlcId=0</v>
      </c>
      <c r="AO407" s="27" t="str">
        <f>IF(A407&lt;&gt;"",IF(R407&lt;&gt;"",CONCATENATE(", zoneIds={",R407),"")&amp;IF(X407&lt;&gt;"",CONCATENATE(",",X407),"")&amp;IF(AJ407&lt;&gt;"",CONCATENATE(",",AJ407),"")&amp;IF(R407&lt;&gt;"",CONCATENATE("}",""),"")&amp;IF(OR(L407="true",L407="false",L407&lt;&gt;""), CONCATENATE(", veteran=", L407), ""),"")</f>
        <v>, zoneIds={635}, veteran=true</v>
      </c>
      <c r="AP407" s="27" t="str">
        <f>IF(A407&lt;&gt;"",IF(J407="Trial",", isTrial=true",IF(J407="Arena",", isArena=true", IF(J407="Monster",", isMonster=true",""))) &amp; IF(M407="true", CONCATENATE(", multiTrialSet=true"), ""),"")</f>
        <v>, isArena=true</v>
      </c>
      <c r="AQ407" s="27" t="str">
        <f>IF(C407&lt;&gt;"",CONCATENATE(" --",C407," / ",B407),"")</f>
        <v xml:space="preserve"> --The Master's Bow / Bogen des Meisters</v>
      </c>
      <c r="AR407" s="27" t="str">
        <f>IF(A407&lt;&gt;"",IF(VALUE(Q407)&gt;0,CONCATENATE("[",A407,"] = true,        --",C407, " / ", B407), ""),"")</f>
        <v/>
      </c>
    </row>
    <row r="408" spans="1:44" hidden="1" x14ac:dyDescent="0.25">
      <c r="A408" s="5" t="s">
        <v>2465</v>
      </c>
      <c r="B408" t="s">
        <v>2484</v>
      </c>
      <c r="C408" t="s">
        <v>2485</v>
      </c>
      <c r="G408" s="3" t="str">
        <f>A408</f>
        <v>???</v>
      </c>
      <c r="I408" t="s">
        <v>2509</v>
      </c>
      <c r="J408" t="s">
        <v>2466</v>
      </c>
      <c r="L408" t="s">
        <v>102</v>
      </c>
      <c r="M408" t="s">
        <v>101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constants'!$E$2:$L$5000,8,FALSE),"")</f>
        <v>635</v>
      </c>
      <c r="S408" t="s">
        <v>489</v>
      </c>
      <c r="T408" s="24">
        <v>0</v>
      </c>
      <c r="U408" s="3" t="str">
        <f>VLOOKUP(T408,'LibSets constants'!$A$2:$B$16,2,FALSE)</f>
        <v>Included in base game</v>
      </c>
      <c r="V408" t="s">
        <v>2586</v>
      </c>
      <c r="X408" s="3" t="str">
        <f>IF(Y408&lt;&gt;"",VLOOKUP(Y408,'ESO zone constants'!$E$3:$L$5000,8,FALSE),"")</f>
        <v/>
      </c>
      <c r="AB408" s="3" t="str">
        <f>IF(AC408&lt;&gt;"",VLOOKUP(AC408,'ESO zone constants'!$E$3:$L$5000,8,FALSE),"")</f>
        <v/>
      </c>
      <c r="AF408" s="3" t="str">
        <f>IF(AG408&lt;&gt;"",VLOOKUP(AG408,'ESO zone constants'!$E$3:$L$5000,8,FALSE),"")</f>
        <v/>
      </c>
      <c r="AJ408" s="3" t="str">
        <f>IF(AK408&lt;&gt;"",VLOOKUP(AK408,'ESO zone constants'!$E$3:$L$1002,6,FALSE),"")</f>
        <v/>
      </c>
      <c r="AN408" s="27" t="str">
        <f>IF(A408&lt;&gt;"",CONCATENATE("[",A408,"] = {wayshrines={")&amp;IF(N408&lt;&gt;"",CONCATENATE(N408,","),"")&amp;IF(O408&lt;&gt;"",CONCATENATE(O408,","),"")&amp;IF(P408&lt;&gt;"",CONCATENATE(P408,","),"")&amp;CONCATENATE("}")&amp;IF(VALUE(Q408)&gt;0,CONCATENATE(", traitsNeeded=",Q408),"")&amp;CONCATENATE(", dlcId=",T408,),"")</f>
        <v>[???] = {wayshrines={-1,-1,-1,}, dlcId=0</v>
      </c>
      <c r="AO408" s="27" t="str">
        <f>IF(A408&lt;&gt;"",IF(R408&lt;&gt;"",CONCATENATE(", zoneIds={",R408),"")&amp;IF(X408&lt;&gt;"",CONCATENATE(",",X408),"")&amp;IF(AJ408&lt;&gt;"",CONCATENATE(",",AJ408),"")&amp;IF(R408&lt;&gt;"",CONCATENATE("}",""),"")&amp;IF(OR(L408="true",L408="false",L408&lt;&gt;""), CONCATENATE(", veteran=", L408), ""),"")</f>
        <v>, zoneIds={635}, veteran=true</v>
      </c>
      <c r="AP408" s="27" t="str">
        <f>IF(A408&lt;&gt;"",IF(J408="Trial",", isTrial=true",IF(J408="Arena",", isArena=true", IF(J408="Monster",", isMonster=true",""))) &amp; IF(M408="true", CONCATENATE(", multiTrialSet=true"), ""),"")</f>
        <v>, isArena=true</v>
      </c>
      <c r="AQ408" s="27" t="str">
        <f>IF(C408&lt;&gt;"",CONCATENATE(" --",C408," / ",B408),"")</f>
        <v xml:space="preserve"> --The Master's Dagger / Dolch des Meisters</v>
      </c>
      <c r="AR408" s="27" t="str">
        <f>IF(A408&lt;&gt;"",IF(VALUE(Q408)&gt;0,CONCATENATE("[",A408,"] = true,        --",C408, " / ", B408), ""),"")</f>
        <v/>
      </c>
    </row>
    <row r="409" spans="1:44" hidden="1" x14ac:dyDescent="0.25">
      <c r="A409" s="5" t="s">
        <v>2465</v>
      </c>
      <c r="B409" t="s">
        <v>2472</v>
      </c>
      <c r="C409" t="s">
        <v>2473</v>
      </c>
      <c r="G409" s="3" t="str">
        <f>A409</f>
        <v>???</v>
      </c>
      <c r="I409" t="s">
        <v>2509</v>
      </c>
      <c r="J409" t="s">
        <v>2466</v>
      </c>
      <c r="L409" t="s">
        <v>102</v>
      </c>
      <c r="M409" t="s">
        <v>101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constants'!$E$2:$L$5000,8,FALSE),"")</f>
        <v>635</v>
      </c>
      <c r="S409" t="s">
        <v>489</v>
      </c>
      <c r="T409" s="24">
        <v>0</v>
      </c>
      <c r="U409" s="3" t="str">
        <f>VLOOKUP(T409,'LibSets constants'!$A$2:$B$16,2,FALSE)</f>
        <v>Included in base game</v>
      </c>
      <c r="V409" t="s">
        <v>2586</v>
      </c>
      <c r="X409" s="3" t="str">
        <f>IF(Y409&lt;&gt;"",VLOOKUP(Y409,'ESO zone constants'!$E$3:$L$5000,8,FALSE),"")</f>
        <v/>
      </c>
      <c r="AB409" s="3" t="str">
        <f>IF(AC409&lt;&gt;"",VLOOKUP(AC409,'ESO zone constants'!$E$3:$L$5000,8,FALSE),"")</f>
        <v/>
      </c>
      <c r="AF409" s="3" t="str">
        <f>IF(AG409&lt;&gt;"",VLOOKUP(AG409,'ESO zone constants'!$E$3:$L$5000,8,FALSE),"")</f>
        <v/>
      </c>
      <c r="AJ409" s="3" t="str">
        <f>IF(AK409&lt;&gt;"",VLOOKUP(AK409,'ESO zone constants'!$E$3:$L$1002,6,FALSE),"")</f>
        <v/>
      </c>
      <c r="AN409" s="27" t="str">
        <f>IF(A409&lt;&gt;"",CONCATENATE("[",A409,"] = {wayshrines={")&amp;IF(N409&lt;&gt;"",CONCATENATE(N409,","),"")&amp;IF(O409&lt;&gt;"",CONCATENATE(O409,","),"")&amp;IF(P409&lt;&gt;"",CONCATENATE(P409,","),"")&amp;CONCATENATE("}")&amp;IF(VALUE(Q409)&gt;0,CONCATENATE(", traitsNeeded=",Q409),"")&amp;CONCATENATE(", dlcId=",T409,),"")</f>
        <v>[???] = {wayshrines={-1,-1,-1,}, dlcId=0</v>
      </c>
      <c r="AO409" s="27" t="str">
        <f>IF(A409&lt;&gt;"",IF(R409&lt;&gt;"",CONCATENATE(", zoneIds={",R409),"")&amp;IF(X409&lt;&gt;"",CONCATENATE(",",X409),"")&amp;IF(AJ409&lt;&gt;"",CONCATENATE(",",AJ409),"")&amp;IF(R409&lt;&gt;"",CONCATENATE("}",""),"")&amp;IF(OR(L409="true",L409="false",L409&lt;&gt;""), CONCATENATE(", veteran=", L409), ""),"")</f>
        <v>, zoneIds={635}, veteran=true</v>
      </c>
      <c r="AP409" s="27" t="str">
        <f>IF(A409&lt;&gt;"",IF(J409="Trial",", isTrial=true",IF(J409="Arena",", isArena=true", IF(J409="Monster",", isMonster=true",""))) &amp; IF(M409="true", CONCATENATE(", multiTrialSet=true"), ""),"")</f>
        <v>, isArena=true</v>
      </c>
      <c r="AQ409" s="27" t="str">
        <f>IF(C409&lt;&gt;"",CONCATENATE(" --",C409," / ",B409),"")</f>
        <v xml:space="preserve"> --The Master's Greatsword / Bidenhänder des Meisters</v>
      </c>
      <c r="AR409" s="27" t="str">
        <f>IF(A409&lt;&gt;"",IF(VALUE(Q409)&gt;0,CONCATENATE("[",A409,"] = true,        --",C409, " / ", B409), ""),"")</f>
        <v/>
      </c>
    </row>
    <row r="410" spans="1:44" hidden="1" x14ac:dyDescent="0.25">
      <c r="A410" s="5" t="s">
        <v>2465</v>
      </c>
      <c r="B410" t="s">
        <v>2486</v>
      </c>
      <c r="C410" t="s">
        <v>2487</v>
      </c>
      <c r="G410" s="3" t="str">
        <f>A410</f>
        <v>???</v>
      </c>
      <c r="I410" t="s">
        <v>2509</v>
      </c>
      <c r="J410" t="s">
        <v>2466</v>
      </c>
      <c r="L410" t="s">
        <v>102</v>
      </c>
      <c r="M410" t="s">
        <v>101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constants'!$E$2:$L$5000,8,FALSE),"")</f>
        <v>635</v>
      </c>
      <c r="S410" t="s">
        <v>489</v>
      </c>
      <c r="T410" s="24">
        <v>0</v>
      </c>
      <c r="U410" s="3" t="str">
        <f>VLOOKUP(T410,'LibSets constants'!$A$2:$B$16,2,FALSE)</f>
        <v>Included in base game</v>
      </c>
      <c r="V410" t="s">
        <v>2586</v>
      </c>
      <c r="X410" s="3" t="str">
        <f>IF(Y410&lt;&gt;"",VLOOKUP(Y410,'ESO zone constants'!$E$3:$L$5000,8,FALSE),"")</f>
        <v/>
      </c>
      <c r="AB410" s="3" t="str">
        <f>IF(AC410&lt;&gt;"",VLOOKUP(AC410,'ESO zone constants'!$E$3:$L$5000,8,FALSE),"")</f>
        <v/>
      </c>
      <c r="AF410" s="3" t="str">
        <f>IF(AG410&lt;&gt;"",VLOOKUP(AG410,'ESO zone constants'!$E$3:$L$5000,8,FALSE),"")</f>
        <v/>
      </c>
      <c r="AJ410" s="3" t="str">
        <f>IF(AK410&lt;&gt;"",VLOOKUP(AK410,'ESO zone constants'!$E$3:$L$1002,6,FALSE),"")</f>
        <v/>
      </c>
      <c r="AN410" s="27" t="str">
        <f>IF(A410&lt;&gt;"",CONCATENATE("[",A410,"] = {wayshrines={")&amp;IF(N410&lt;&gt;"",CONCATENATE(N410,","),"")&amp;IF(O410&lt;&gt;"",CONCATENATE(O410,","),"")&amp;IF(P410&lt;&gt;"",CONCATENATE(P410,","),"")&amp;CONCATENATE("}")&amp;IF(VALUE(Q410)&gt;0,CONCATENATE(", traitsNeeded=",Q410),"")&amp;CONCATENATE(", dlcId=",T410,),"")</f>
        <v>[???] = {wayshrines={-1,-1,-1,}, dlcId=0</v>
      </c>
      <c r="AO410" s="27" t="str">
        <f>IF(A410&lt;&gt;"",IF(R410&lt;&gt;"",CONCATENATE(", zoneIds={",R410),"")&amp;IF(X410&lt;&gt;"",CONCATENATE(",",X410),"")&amp;IF(AJ410&lt;&gt;"",CONCATENATE(",",AJ410),"")&amp;IF(R410&lt;&gt;"",CONCATENATE("}",""),"")&amp;IF(OR(L410="true",L410="false",L410&lt;&gt;""), CONCATENATE(", veteran=", L410), ""),"")</f>
        <v>, zoneIds={635}, veteran=true</v>
      </c>
      <c r="AP410" s="27" t="str">
        <f>IF(A410&lt;&gt;"",IF(J410="Trial",", isTrial=true",IF(J410="Arena",", isArena=true", IF(J410="Monster",", isMonster=true",""))) &amp; IF(M410="true", CONCATENATE(", multiTrialSet=true"), ""),"")</f>
        <v>, isArena=true</v>
      </c>
      <c r="AQ410" s="27" t="str">
        <f>IF(C410&lt;&gt;"",CONCATENATE(" --",C410," / ",B410),"")</f>
        <v xml:space="preserve"> --The Master's Ice Staff / Eisstab des Meisters</v>
      </c>
      <c r="AR410" s="27" t="str">
        <f>IF(A410&lt;&gt;"",IF(VALUE(Q410)&gt;0,CONCATENATE("[",A410,"] = true,        --",C410, " / ", B410), ""),"")</f>
        <v/>
      </c>
    </row>
    <row r="411" spans="1:44" hidden="1" x14ac:dyDescent="0.25">
      <c r="A411" s="5" t="s">
        <v>2465</v>
      </c>
      <c r="B411" t="s">
        <v>2490</v>
      </c>
      <c r="C411" t="s">
        <v>2491</v>
      </c>
      <c r="G411" s="3" t="str">
        <f>A411</f>
        <v>???</v>
      </c>
      <c r="I411" t="s">
        <v>2509</v>
      </c>
      <c r="J411" t="s">
        <v>2466</v>
      </c>
      <c r="L411" t="s">
        <v>102</v>
      </c>
      <c r="M411" t="s">
        <v>101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constants'!$E$2:$L$5000,8,FALSE),"")</f>
        <v>635</v>
      </c>
      <c r="S411" t="s">
        <v>489</v>
      </c>
      <c r="T411" s="24">
        <v>0</v>
      </c>
      <c r="U411" s="3" t="str">
        <f>VLOOKUP(T411,'LibSets constants'!$A$2:$B$16,2,FALSE)</f>
        <v>Included in base game</v>
      </c>
      <c r="V411" t="s">
        <v>2586</v>
      </c>
      <c r="X411" s="3" t="str">
        <f>IF(Y411&lt;&gt;"",VLOOKUP(Y411,'ESO zone constants'!$E$3:$L$5000,8,FALSE),"")</f>
        <v/>
      </c>
      <c r="AB411" s="3" t="str">
        <f>IF(AC411&lt;&gt;"",VLOOKUP(AC411,'ESO zone constants'!$E$3:$L$5000,8,FALSE),"")</f>
        <v/>
      </c>
      <c r="AF411" s="3" t="str">
        <f>IF(AG411&lt;&gt;"",VLOOKUP(AG411,'ESO zone constants'!$E$3:$L$5000,8,FALSE),"")</f>
        <v/>
      </c>
      <c r="AJ411" s="3" t="str">
        <f>IF(AK411&lt;&gt;"",VLOOKUP(AK411,'ESO zone constants'!$E$3:$L$1002,6,FALSE),"")</f>
        <v/>
      </c>
      <c r="AN411" s="27" t="str">
        <f>IF(A411&lt;&gt;"",CONCATENATE("[",A411,"] = {wayshrines={")&amp;IF(N411&lt;&gt;"",CONCATENATE(N411,","),"")&amp;IF(O411&lt;&gt;"",CONCATENATE(O411,","),"")&amp;IF(P411&lt;&gt;"",CONCATENATE(P411,","),"")&amp;CONCATENATE("}")&amp;IF(VALUE(Q411)&gt;0,CONCATENATE(", traitsNeeded=",Q411),"")&amp;CONCATENATE(", dlcId=",T411,),"")</f>
        <v>[???] = {wayshrines={-1,-1,-1,}, dlcId=0</v>
      </c>
      <c r="AO411" s="27" t="str">
        <f>IF(A411&lt;&gt;"",IF(R411&lt;&gt;"",CONCATENATE(", zoneIds={",R411),"")&amp;IF(X411&lt;&gt;"",CONCATENATE(",",X411),"")&amp;IF(AJ411&lt;&gt;"",CONCATENATE(",",AJ411),"")&amp;IF(R411&lt;&gt;"",CONCATENATE("}",""),"")&amp;IF(OR(L411="true",L411="false",L411&lt;&gt;""), CONCATENATE(", veteran=", L411), ""),"")</f>
        <v>, zoneIds={635}, veteran=true</v>
      </c>
      <c r="AP411" s="27" t="str">
        <f>IF(A411&lt;&gt;"",IF(J411="Trial",", isTrial=true",IF(J411="Arena",", isArena=true", IF(J411="Monster",", isMonster=true",""))) &amp; IF(M411="true", CONCATENATE(", multiTrialSet=true"), ""),"")</f>
        <v>, isArena=true</v>
      </c>
      <c r="AQ411" s="27" t="str">
        <f>IF(C411&lt;&gt;"",CONCATENATE(" --",C411," / ",B411),"")</f>
        <v xml:space="preserve"> --The Master's Inferno Staff / Flammenstab des Meisters</v>
      </c>
      <c r="AR411" s="27" t="str">
        <f>IF(A411&lt;&gt;"",IF(VALUE(Q411)&gt;0,CONCATENATE("[",A411,"] = true,        --",C411, " / ", B411), ""),"")</f>
        <v/>
      </c>
    </row>
    <row r="412" spans="1:44" hidden="1" x14ac:dyDescent="0.25">
      <c r="A412" s="5" t="s">
        <v>2465</v>
      </c>
      <c r="B412" t="s">
        <v>2476</v>
      </c>
      <c r="C412" t="s">
        <v>2477</v>
      </c>
      <c r="G412" s="3" t="str">
        <f>A412</f>
        <v>???</v>
      </c>
      <c r="I412" t="s">
        <v>2509</v>
      </c>
      <c r="J412" t="s">
        <v>2466</v>
      </c>
      <c r="L412" t="s">
        <v>102</v>
      </c>
      <c r="M412" t="s">
        <v>101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constants'!$E$2:$L$5000,8,FALSE),"")</f>
        <v>635</v>
      </c>
      <c r="S412" t="s">
        <v>489</v>
      </c>
      <c r="T412" s="24">
        <v>0</v>
      </c>
      <c r="U412" s="3" t="str">
        <f>VLOOKUP(T412,'LibSets constants'!$A$2:$B$16,2,FALSE)</f>
        <v>Included in base game</v>
      </c>
      <c r="V412" t="s">
        <v>2586</v>
      </c>
      <c r="X412" s="3" t="str">
        <f>IF(Y412&lt;&gt;"",VLOOKUP(Y412,'ESO zone constants'!$E$3:$L$5000,8,FALSE),"")</f>
        <v/>
      </c>
      <c r="AB412" s="3" t="str">
        <f>IF(AC412&lt;&gt;"",VLOOKUP(AC412,'ESO zone constants'!$E$3:$L$5000,8,FALSE),"")</f>
        <v/>
      </c>
      <c r="AF412" s="3" t="str">
        <f>IF(AG412&lt;&gt;"",VLOOKUP(AG412,'ESO zone constants'!$E$3:$L$5000,8,FALSE),"")</f>
        <v/>
      </c>
      <c r="AJ412" s="3" t="str">
        <f>IF(AK412&lt;&gt;"",VLOOKUP(AK412,'ESO zone constants'!$E$3:$L$1002,6,FALSE),"")</f>
        <v/>
      </c>
      <c r="AN412" s="27" t="str">
        <f>IF(A412&lt;&gt;"",CONCATENATE("[",A412,"] = {wayshrines={")&amp;IF(N412&lt;&gt;"",CONCATENATE(N412,","),"")&amp;IF(O412&lt;&gt;"",CONCATENATE(O412,","),"")&amp;IF(P412&lt;&gt;"",CONCATENATE(P412,","),"")&amp;CONCATENATE("}")&amp;IF(VALUE(Q412)&gt;0,CONCATENATE(", traitsNeeded=",Q412),"")&amp;CONCATENATE(", dlcId=",T412,),"")</f>
        <v>[???] = {wayshrines={-1,-1,-1,}, dlcId=0</v>
      </c>
      <c r="AO412" s="27" t="str">
        <f>IF(A412&lt;&gt;"",IF(R412&lt;&gt;"",CONCATENATE(", zoneIds={",R412),"")&amp;IF(X412&lt;&gt;"",CONCATENATE(",",X412),"")&amp;IF(AJ412&lt;&gt;"",CONCATENATE(",",AJ412),"")&amp;IF(R412&lt;&gt;"",CONCATENATE("}",""),"")&amp;IF(OR(L412="true",L412="false",L412&lt;&gt;""), CONCATENATE(", veteran=", L412), ""),"")</f>
        <v>, zoneIds={635}, veteran=true</v>
      </c>
      <c r="AP412" s="27" t="str">
        <f>IF(A412&lt;&gt;"",IF(J412="Trial",", isTrial=true",IF(J412="Arena",", isArena=true", IF(J412="Monster",", isMonster=true",""))) &amp; IF(M412="true", CONCATENATE(", multiTrialSet=true"), ""),"")</f>
        <v>, isArena=true</v>
      </c>
      <c r="AQ412" s="27" t="str">
        <f>IF(C412&lt;&gt;"",CONCATENATE(" --",C412," / ",B412),"")</f>
        <v xml:space="preserve"> --The Master's Lightning Staff / Blitzstab des Meisters</v>
      </c>
      <c r="AR412" s="27" t="str">
        <f>IF(A412&lt;&gt;"",IF(VALUE(Q412)&gt;0,CONCATENATE("[",A412,"] = true,        --",C412, " / ", B412), ""),"")</f>
        <v/>
      </c>
    </row>
    <row r="413" spans="1:44" hidden="1" x14ac:dyDescent="0.25">
      <c r="A413" s="5" t="s">
        <v>2465</v>
      </c>
      <c r="B413" t="s">
        <v>2513</v>
      </c>
      <c r="C413" t="s">
        <v>2514</v>
      </c>
      <c r="G413" s="3" t="str">
        <f>A413</f>
        <v>???</v>
      </c>
      <c r="I413" t="s">
        <v>2509</v>
      </c>
      <c r="J413" t="s">
        <v>2466</v>
      </c>
      <c r="L413" t="s">
        <v>102</v>
      </c>
      <c r="M413" t="s">
        <v>101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constants'!$E$2:$L$5000,8,FALSE),"")</f>
        <v>635</v>
      </c>
      <c r="S413" t="s">
        <v>489</v>
      </c>
      <c r="T413" s="24">
        <v>0</v>
      </c>
      <c r="U413" s="3" t="str">
        <f>VLOOKUP(T413,'LibSets constants'!$A$2:$B$16,2,FALSE)</f>
        <v>Included in base game</v>
      </c>
      <c r="V413" t="s">
        <v>2586</v>
      </c>
      <c r="X413" s="3" t="str">
        <f>IF(Y413&lt;&gt;"",VLOOKUP(Y413,'ESO zone constants'!$E$3:$L$5000,8,FALSE),"")</f>
        <v/>
      </c>
      <c r="AB413" s="3" t="str">
        <f>IF(AC413&lt;&gt;"",VLOOKUP(AC413,'ESO zone constants'!$E$3:$L$5000,8,FALSE),"")</f>
        <v/>
      </c>
      <c r="AF413" s="3" t="str">
        <f>IF(AG413&lt;&gt;"",VLOOKUP(AG413,'ESO zone constants'!$E$3:$L$5000,8,FALSE),"")</f>
        <v/>
      </c>
      <c r="AJ413" s="3" t="str">
        <f>IF(AK413&lt;&gt;"",VLOOKUP(AK413,'ESO zone constants'!$E$3:$L$1002,6,FALSE),"")</f>
        <v/>
      </c>
      <c r="AN413" s="27" t="str">
        <f>IF(A413&lt;&gt;"",CONCATENATE("[",A413,"] = {wayshrines={")&amp;IF(N413&lt;&gt;"",CONCATENATE(N413,","),"")&amp;IF(O413&lt;&gt;"",CONCATENATE(O413,","),"")&amp;IF(P413&lt;&gt;"",CONCATENATE(P413,","),"")&amp;CONCATENATE("}")&amp;IF(VALUE(Q413)&gt;0,CONCATENATE(", traitsNeeded=",Q413),"")&amp;CONCATENATE(", dlcId=",T413,),"")</f>
        <v>[???] = {wayshrines={-1,-1,-1,}, dlcId=0</v>
      </c>
      <c r="AO413" s="27" t="str">
        <f>IF(A413&lt;&gt;"",IF(R413&lt;&gt;"",CONCATENATE(", zoneIds={",R413),"")&amp;IF(X413&lt;&gt;"",CONCATENATE(",",X413),"")&amp;IF(AJ413&lt;&gt;"",CONCATENATE(",",AJ413),"")&amp;IF(R413&lt;&gt;"",CONCATENATE("}",""),"")&amp;IF(OR(L413="true",L413="false",L413&lt;&gt;""), CONCATENATE(", veteran=", L413), ""),"")</f>
        <v>, zoneIds={635}, veteran=true</v>
      </c>
      <c r="AP413" s="27" t="str">
        <f>IF(A413&lt;&gt;"",IF(J413="Trial",", isTrial=true",IF(J413="Arena",", isArena=true", IF(J413="Monster",", isMonster=true",""))) &amp; IF(M413="true", CONCATENATE(", multiTrialSet=true"), ""),"")</f>
        <v>, isArena=true</v>
      </c>
      <c r="AQ413" s="27" t="str">
        <f>IF(C413&lt;&gt;"",CONCATENATE(" --",C413," / ",B413),"")</f>
        <v xml:space="preserve"> --The Master's Mace / Keule des Meisters</v>
      </c>
      <c r="AR413" s="27" t="str">
        <f>IF(A413&lt;&gt;"",IF(VALUE(Q413)&gt;0,CONCATENATE("[",A413,"] = true,        --",C413, " / ", B413), ""),"")</f>
        <v/>
      </c>
    </row>
    <row r="414" spans="1:44" hidden="1" x14ac:dyDescent="0.25">
      <c r="A414" s="5" t="s">
        <v>2465</v>
      </c>
      <c r="B414" t="s">
        <v>2520</v>
      </c>
      <c r="C414" t="s">
        <v>2522</v>
      </c>
      <c r="G414" s="3" t="str">
        <f>A414</f>
        <v>???</v>
      </c>
      <c r="I414" t="s">
        <v>2509</v>
      </c>
      <c r="J414" t="s">
        <v>2466</v>
      </c>
      <c r="L414" t="s">
        <v>102</v>
      </c>
      <c r="M414" t="s">
        <v>101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constants'!$E$2:$L$5000,8,FALSE),"")</f>
        <v>635</v>
      </c>
      <c r="S414" t="s">
        <v>489</v>
      </c>
      <c r="T414" s="24">
        <v>0</v>
      </c>
      <c r="U414" s="3" t="str">
        <f>VLOOKUP(T414,'LibSets constants'!$A$2:$B$16,2,FALSE)</f>
        <v>Included in base game</v>
      </c>
      <c r="V414" t="s">
        <v>2586</v>
      </c>
      <c r="X414" s="3" t="str">
        <f>IF(Y414&lt;&gt;"",VLOOKUP(Y414,'ESO zone constants'!$E$3:$L$5000,8,FALSE),"")</f>
        <v/>
      </c>
      <c r="AB414" s="3" t="str">
        <f>IF(AC414&lt;&gt;"",VLOOKUP(AC414,'ESO zone constants'!$E$3:$L$5000,8,FALSE),"")</f>
        <v/>
      </c>
      <c r="AF414" s="3" t="str">
        <f>IF(AG414&lt;&gt;"",VLOOKUP(AG414,'ESO zone constants'!$E$3:$L$5000,8,FALSE),"")</f>
        <v/>
      </c>
      <c r="AJ414" s="3" t="str">
        <f>IF(AK414&lt;&gt;"",VLOOKUP(AK414,'ESO zone constants'!$E$3:$L$1002,6,FALSE),"")</f>
        <v/>
      </c>
      <c r="AN414" s="27" t="str">
        <f>IF(A414&lt;&gt;"",CONCATENATE("[",A414,"] = {wayshrines={")&amp;IF(N414&lt;&gt;"",CONCATENATE(N414,","),"")&amp;IF(O414&lt;&gt;"",CONCATENATE(O414,","),"")&amp;IF(P414&lt;&gt;"",CONCATENATE(P414,","),"")&amp;CONCATENATE("}")&amp;IF(VALUE(Q414)&gt;0,CONCATENATE(", traitsNeeded=",Q414),"")&amp;CONCATENATE(", dlcId=",T414,),"")</f>
        <v>[???] = {wayshrines={-1,-1,-1,}, dlcId=0</v>
      </c>
      <c r="AO414" s="27" t="str">
        <f>IF(A414&lt;&gt;"",IF(R414&lt;&gt;"",CONCATENATE(", zoneIds={",R414),"")&amp;IF(X414&lt;&gt;"",CONCATENATE(",",X414),"")&amp;IF(AJ414&lt;&gt;"",CONCATENATE(",",AJ414),"")&amp;IF(R414&lt;&gt;"",CONCATENATE("}",""),"")&amp;IF(OR(L414="true",L414="false",L414&lt;&gt;""), CONCATENATE(", veteran=", L414), ""),"")</f>
        <v>, zoneIds={635}, veteran=true</v>
      </c>
      <c r="AP414" s="27" t="str">
        <f>IF(A414&lt;&gt;"",IF(J414="Trial",", isTrial=true",IF(J414="Arena",", isArena=true", IF(J414="Monster",", isMonster=true",""))) &amp; IF(M414="true", CONCATENATE(", multiTrialSet=true"), ""),"")</f>
        <v>, isArena=true</v>
      </c>
      <c r="AQ414" s="27" t="str">
        <f>IF(C414&lt;&gt;"",CONCATENATE(" --",C414," / ",B414),"")</f>
        <v xml:space="preserve"> --The Master's Maul / Streitkolben des Meisters</v>
      </c>
      <c r="AR414" s="27" t="str">
        <f>IF(A414&lt;&gt;"",IF(VALUE(Q414)&gt;0,CONCATENATE("[",A414,"] = true,        --",C414, " / ", B414), ""),"")</f>
        <v/>
      </c>
    </row>
    <row r="415" spans="1:44" hidden="1" x14ac:dyDescent="0.25">
      <c r="A415" s="5" t="s">
        <v>2465</v>
      </c>
      <c r="B415" t="s">
        <v>2496</v>
      </c>
      <c r="C415" t="s">
        <v>2497</v>
      </c>
      <c r="G415" s="3" t="str">
        <f>A415</f>
        <v>???</v>
      </c>
      <c r="I415" t="s">
        <v>2509</v>
      </c>
      <c r="J415" t="s">
        <v>2466</v>
      </c>
      <c r="L415" t="s">
        <v>102</v>
      </c>
      <c r="M415" t="s">
        <v>101</v>
      </c>
      <c r="N415">
        <v>-1</v>
      </c>
      <c r="O415">
        <v>-1</v>
      </c>
      <c r="P415">
        <v>-1</v>
      </c>
      <c r="Q415">
        <v>0</v>
      </c>
      <c r="R415" s="3">
        <f>IF(S415&lt;&gt;"",VLOOKUP(S415,'ESO zone constants'!$E$2:$L$5000,8,FALSE),"")</f>
        <v>635</v>
      </c>
      <c r="S415" t="s">
        <v>489</v>
      </c>
      <c r="T415" s="24">
        <v>0</v>
      </c>
      <c r="U415" s="3" t="str">
        <f>VLOOKUP(T415,'LibSets constants'!$A$2:$B$16,2,FALSE)</f>
        <v>Included in base game</v>
      </c>
      <c r="V415" t="s">
        <v>2586</v>
      </c>
      <c r="X415" s="3" t="str">
        <f>IF(Y415&lt;&gt;"",VLOOKUP(Y415,'ESO zone constants'!$E$3:$L$5000,8,FALSE),"")</f>
        <v/>
      </c>
      <c r="AB415" s="3" t="str">
        <f>IF(AC415&lt;&gt;"",VLOOKUP(AC415,'ESO zone constants'!$E$3:$L$5000,8,FALSE),"")</f>
        <v/>
      </c>
      <c r="AF415" s="3" t="str">
        <f>IF(AG415&lt;&gt;"",VLOOKUP(AG415,'ESO zone constants'!$E$3:$L$5000,8,FALSE),"")</f>
        <v/>
      </c>
      <c r="AJ415" s="3" t="str">
        <f>IF(AK415&lt;&gt;"",VLOOKUP(AK415,'ESO zone constants'!$E$3:$L$1002,6,FALSE),"")</f>
        <v/>
      </c>
      <c r="AN415" s="27" t="str">
        <f>IF(A415&lt;&gt;"",CONCATENATE("[",A415,"] = {wayshrines={")&amp;IF(N415&lt;&gt;"",CONCATENATE(N415,","),"")&amp;IF(O415&lt;&gt;"",CONCATENATE(O415,","),"")&amp;IF(P415&lt;&gt;"",CONCATENATE(P415,","),"")&amp;CONCATENATE("}")&amp;IF(VALUE(Q415)&gt;0,CONCATENATE(", traitsNeeded=",Q415),"")&amp;CONCATENATE(", dlcId=",T415,),"")</f>
        <v>[???] = {wayshrines={-1,-1,-1,}, dlcId=0</v>
      </c>
      <c r="AO415" s="27" t="str">
        <f>IF(A415&lt;&gt;"",IF(R415&lt;&gt;"",CONCATENATE(", zoneIds={",R415),"")&amp;IF(X415&lt;&gt;"",CONCATENATE(",",X415),"")&amp;IF(AJ415&lt;&gt;"",CONCATENATE(",",AJ415),"")&amp;IF(R415&lt;&gt;"",CONCATENATE("}",""),"")&amp;IF(OR(L415="true",L415="false",L415&lt;&gt;""), CONCATENATE(", veteran=", L415), ""),"")</f>
        <v>, zoneIds={635}, veteran=true</v>
      </c>
      <c r="AP415" s="27" t="str">
        <f>IF(A415&lt;&gt;"",IF(J415="Trial",", isTrial=true",IF(J415="Arena",", isArena=true", IF(J415="Monster",", isMonster=true",""))) &amp; IF(M415="true", CONCATENATE(", multiTrialSet=true"), ""),"")</f>
        <v>, isArena=true</v>
      </c>
      <c r="AQ415" s="27" t="str">
        <f>IF(C415&lt;&gt;"",CONCATENATE(" --",C415," / ",B415),"")</f>
        <v xml:space="preserve"> --The Master's Restoration Staff / Heilungsstab des Meisters</v>
      </c>
      <c r="AR415" s="27" t="str">
        <f>IF(A415&lt;&gt;"",IF(VALUE(Q415)&gt;0,CONCATENATE("[",A415,"] = true,        --",C415, " / ", B415), ""),"")</f>
        <v/>
      </c>
    </row>
    <row r="416" spans="1:44" hidden="1" x14ac:dyDescent="0.25">
      <c r="A416" s="5" t="s">
        <v>2465</v>
      </c>
      <c r="B416" t="s">
        <v>2515</v>
      </c>
      <c r="C416" t="s">
        <v>2516</v>
      </c>
      <c r="G416" s="3" t="str">
        <f>A416</f>
        <v>???</v>
      </c>
      <c r="I416" t="s">
        <v>2509</v>
      </c>
      <c r="J416" t="s">
        <v>2466</v>
      </c>
      <c r="L416" t="s">
        <v>102</v>
      </c>
      <c r="M416" t="s">
        <v>101</v>
      </c>
      <c r="N416">
        <v>-1</v>
      </c>
      <c r="O416">
        <v>-1</v>
      </c>
      <c r="P416">
        <v>-1</v>
      </c>
      <c r="Q416">
        <v>0</v>
      </c>
      <c r="R416" s="3">
        <f>IF(S416&lt;&gt;"",VLOOKUP(S416,'ESO zone constants'!$E$2:$L$5000,8,FALSE),"")</f>
        <v>635</v>
      </c>
      <c r="S416" t="s">
        <v>489</v>
      </c>
      <c r="T416" s="24">
        <v>0</v>
      </c>
      <c r="U416" s="3" t="str">
        <f>VLOOKUP(T416,'LibSets constants'!$A$2:$B$16,2,FALSE)</f>
        <v>Included in base game</v>
      </c>
      <c r="V416" t="s">
        <v>2586</v>
      </c>
      <c r="X416" s="3" t="str">
        <f>IF(Y416&lt;&gt;"",VLOOKUP(Y416,'ESO zone constants'!$E$3:$L$5000,8,FALSE),"")</f>
        <v/>
      </c>
      <c r="AB416" s="3" t="str">
        <f>IF(AC416&lt;&gt;"",VLOOKUP(AC416,'ESO zone constants'!$E$3:$L$5000,8,FALSE),"")</f>
        <v/>
      </c>
      <c r="AF416" s="3" t="str">
        <f>IF(AG416&lt;&gt;"",VLOOKUP(AG416,'ESO zone constants'!$E$3:$L$5000,8,FALSE),"")</f>
        <v/>
      </c>
      <c r="AJ416" s="3" t="str">
        <f>IF(AK416&lt;&gt;"",VLOOKUP(AK416,'ESO zone constants'!$E$3:$L$1002,6,FALSE),"")</f>
        <v/>
      </c>
      <c r="AN416" s="27" t="str">
        <f>IF(A416&lt;&gt;"",CONCATENATE("[",A416,"] = {wayshrines={")&amp;IF(N416&lt;&gt;"",CONCATENATE(N416,","),"")&amp;IF(O416&lt;&gt;"",CONCATENATE(O416,","),"")&amp;IF(P416&lt;&gt;"",CONCATENATE(P416,","),"")&amp;CONCATENATE("}")&amp;IF(VALUE(Q416)&gt;0,CONCATENATE(", traitsNeeded=",Q416),"")&amp;CONCATENATE(", dlcId=",T416,),"")</f>
        <v>[???] = {wayshrines={-1,-1,-1,}, dlcId=0</v>
      </c>
      <c r="AO416" s="27" t="str">
        <f>IF(A416&lt;&gt;"",IF(R416&lt;&gt;"",CONCATENATE(", zoneIds={",R416),"")&amp;IF(X416&lt;&gt;"",CONCATENATE(",",X416),"")&amp;IF(AJ416&lt;&gt;"",CONCATENATE(",",AJ416),"")&amp;IF(R416&lt;&gt;"",CONCATENATE("}",""),"")&amp;IF(OR(L416="true",L416="false",L416&lt;&gt;""), CONCATENATE(", veteran=", L416), ""),"")</f>
        <v>, zoneIds={635}, veteran=true</v>
      </c>
      <c r="AP416" s="27" t="str">
        <f>IF(A416&lt;&gt;"",IF(J416="Trial",", isTrial=true",IF(J416="Arena",", isArena=true", IF(J416="Monster",", isMonster=true",""))) &amp; IF(M416="true", CONCATENATE(", multiTrialSet=true"), ""),"")</f>
        <v>, isArena=true</v>
      </c>
      <c r="AQ416" s="27" t="str">
        <f>IF(C416&lt;&gt;"",CONCATENATE(" --",C416," / ",B416),"")</f>
        <v xml:space="preserve"> --The Master's Shield / Schild des Meisters</v>
      </c>
      <c r="AR416" s="27" t="str">
        <f>IF(A416&lt;&gt;"",IF(VALUE(Q416)&gt;0,CONCATENATE("[",A416,"] = true,        --",C416, " / ", B416), ""),"")</f>
        <v/>
      </c>
    </row>
    <row r="417" spans="1:44" hidden="1" x14ac:dyDescent="0.25">
      <c r="A417" s="5" t="s">
        <v>2465</v>
      </c>
      <c r="B417" t="s">
        <v>2502</v>
      </c>
      <c r="C417" t="s">
        <v>2503</v>
      </c>
      <c r="G417" s="3" t="str">
        <f>A417</f>
        <v>???</v>
      </c>
      <c r="I417" t="s">
        <v>2509</v>
      </c>
      <c r="J417" t="s">
        <v>2466</v>
      </c>
      <c r="L417" t="s">
        <v>102</v>
      </c>
      <c r="M417" t="s">
        <v>101</v>
      </c>
      <c r="N417">
        <v>-1</v>
      </c>
      <c r="O417">
        <v>-1</v>
      </c>
      <c r="P417">
        <v>-1</v>
      </c>
      <c r="Q417">
        <v>0</v>
      </c>
      <c r="R417" s="3">
        <f>IF(S417&lt;&gt;"",VLOOKUP(S417,'ESO zone constants'!$E$2:$L$5000,8,FALSE),"")</f>
        <v>635</v>
      </c>
      <c r="S417" t="s">
        <v>489</v>
      </c>
      <c r="T417" s="24">
        <v>0</v>
      </c>
      <c r="U417" s="3" t="str">
        <f>VLOOKUP(T417,'LibSets constants'!$A$2:$B$16,2,FALSE)</f>
        <v>Included in base game</v>
      </c>
      <c r="V417" t="s">
        <v>2586</v>
      </c>
      <c r="X417" s="3" t="str">
        <f>IF(Y417&lt;&gt;"",VLOOKUP(Y417,'ESO zone constants'!$E$3:$L$5000,8,FALSE),"")</f>
        <v/>
      </c>
      <c r="AB417" s="3" t="str">
        <f>IF(AC417&lt;&gt;"",VLOOKUP(AC417,'ESO zone constants'!$E$3:$L$5000,8,FALSE),"")</f>
        <v/>
      </c>
      <c r="AF417" s="3" t="str">
        <f>IF(AG417&lt;&gt;"",VLOOKUP(AG417,'ESO zone constants'!$E$3:$L$5000,8,FALSE),"")</f>
        <v/>
      </c>
      <c r="AJ417" s="3" t="str">
        <f>IF(AK417&lt;&gt;"",VLOOKUP(AK417,'ESO zone constants'!$E$3:$L$1002,6,FALSE),"")</f>
        <v/>
      </c>
      <c r="AN417" s="27" t="str">
        <f>IF(A417&lt;&gt;"",CONCATENATE("[",A417,"] = {wayshrines={")&amp;IF(N417&lt;&gt;"",CONCATENATE(N417,","),"")&amp;IF(O417&lt;&gt;"",CONCATENATE(O417,","),"")&amp;IF(P417&lt;&gt;"",CONCATENATE(P417,","),"")&amp;CONCATENATE("}")&amp;IF(VALUE(Q417)&gt;0,CONCATENATE(", traitsNeeded=",Q417),"")&amp;CONCATENATE(", dlcId=",T417,),"")</f>
        <v>[???] = {wayshrines={-1,-1,-1,}, dlcId=0</v>
      </c>
      <c r="AO417" s="27" t="str">
        <f>IF(A417&lt;&gt;"",IF(R417&lt;&gt;"",CONCATENATE(", zoneIds={",R417),"")&amp;IF(X417&lt;&gt;"",CONCATENATE(",",X417),"")&amp;IF(AJ417&lt;&gt;"",CONCATENATE(",",AJ417),"")&amp;IF(R417&lt;&gt;"",CONCATENATE("}",""),"")&amp;IF(OR(L417="true",L417="false",L417&lt;&gt;""), CONCATENATE(", veteran=", L417), ""),"")</f>
        <v>, zoneIds={635}, veteran=true</v>
      </c>
      <c r="AP417" s="27" t="str">
        <f>IF(A417&lt;&gt;"",IF(J417="Trial",", isTrial=true",IF(J417="Arena",", isArena=true", IF(J417="Monster",", isMonster=true",""))) &amp; IF(M417="true", CONCATENATE(", multiTrialSet=true"), ""),"")</f>
        <v>, isArena=true</v>
      </c>
      <c r="AQ417" s="27" t="str">
        <f>IF(C417&lt;&gt;"",CONCATENATE(" --",C417," / ",B417),"")</f>
        <v xml:space="preserve"> --The Master's Sword / Schwert des Meisters</v>
      </c>
      <c r="AR417" s="27" t="str">
        <f>IF(A417&lt;&gt;"",IF(VALUE(Q417)&gt;0,CONCATENATE("[",A417,"] = true,        --",C417, " / ", B417), ""),"")</f>
        <v/>
      </c>
    </row>
    <row r="418" spans="1:44" hidden="1" x14ac:dyDescent="0.25">
      <c r="A418" s="5" t="s">
        <v>4297</v>
      </c>
      <c r="B418" t="s">
        <v>4296</v>
      </c>
      <c r="C418" t="s">
        <v>2543</v>
      </c>
      <c r="G418" s="3" t="str">
        <f>A418</f>
        <v>??? 443</v>
      </c>
      <c r="J418" t="s">
        <v>2550</v>
      </c>
      <c r="L418" t="s">
        <v>101</v>
      </c>
      <c r="M418" t="s">
        <v>101</v>
      </c>
      <c r="N418">
        <v>399</v>
      </c>
      <c r="O418">
        <v>399</v>
      </c>
      <c r="P418">
        <v>399</v>
      </c>
      <c r="R418" s="3">
        <f>IF(S418&lt;&gt;"",VLOOKUP(S418,'ESO zone constants'!$E$2:$L$5000,8,FALSE),"")</f>
        <v>1121</v>
      </c>
      <c r="S418" t="s">
        <v>2530</v>
      </c>
      <c r="T418" s="24">
        <v>14</v>
      </c>
      <c r="U418" s="3" t="str">
        <f>VLOOKUP(T418,'LibSets constants'!$A$2:$B$16,2,FALSE)</f>
        <v>Elsweyr</v>
      </c>
      <c r="AB418" s="3" t="str">
        <f>IF(AC418&lt;&gt;"",VLOOKUP(AC418,'ESO zone constants'!$E$3:$L$5000,8,FALSE),"")</f>
        <v/>
      </c>
      <c r="AF418" s="3" t="str">
        <f>IF(AG418&lt;&gt;"",VLOOKUP(AG418,'ESO zone constants'!$E$3:$L$5000,8,FALSE),"")</f>
        <v/>
      </c>
      <c r="AN418" s="27" t="str">
        <f>IF(A418&lt;&gt;"",CONCATENATE("[",A418,"] = {wayshrines={")&amp;IF(N418&lt;&gt;"",CONCATENATE(N418,","),"")&amp;IF(O418&lt;&gt;"",CONCATENATE(O418,","),"")&amp;IF(P418&lt;&gt;"",CONCATENATE(P418,","),"")&amp;CONCATENATE("}")&amp;IF(VALUE(Q418)&gt;0,CONCATENATE(", traitsNeeded=",Q418),"")&amp;CONCATENATE(", dlcId=",T418,),"")</f>
        <v>[??? 443] = {wayshrines={399,399,399,}, dlcId=14</v>
      </c>
      <c r="AO418" s="27" t="str">
        <f>IF(A418&lt;&gt;"",IF(R418&lt;&gt;"",CONCATENATE(", zoneIds={",R418),"")&amp;IF(X418&lt;&gt;"",CONCATENATE(",",X418),"")&amp;IF(AJ418&lt;&gt;"",CONCATENATE(",",AJ418),"")&amp;IF(R418&lt;&gt;"",CONCATENATE("}",""),"")&amp;IF(OR(L418="true",L418="false",L418&lt;&gt;""), CONCATENATE(", veteran=", L418), ""),"")</f>
        <v>, zoneIds={1121}, veteran=false</v>
      </c>
      <c r="AP418" s="27" t="str">
        <f>IF(A418&lt;&gt;"",IF(J418="Trial",", isTrial=true",IF(J418="Arena",", isArena=true", IF(J418="Monster",", isMonster=true",""))) &amp; IF(M418="true", CONCATENATE(", multiTrialSet=true"), ""),"")</f>
        <v>, isTrial=true</v>
      </c>
      <c r="AQ418" s="27" t="str">
        <f>IF(C418&lt;&gt;"",CONCATENATE(" --",C418," / ",B418),"")</f>
        <v xml:space="preserve"> --Eye of Nahviintaas / ????</v>
      </c>
      <c r="AR418" s="27" t="str">
        <f>IF(A418&lt;&gt;"",IF(VALUE(Q418)&gt;0,CONCATENATE("[",A418,"] = true,        --",C418, " / ", B418), ""),"")</f>
        <v/>
      </c>
    </row>
    <row r="419" spans="1:44" hidden="1" x14ac:dyDescent="0.25">
      <c r="B419" t="s">
        <v>4298</v>
      </c>
      <c r="C419" t="s">
        <v>2549</v>
      </c>
      <c r="G419" s="3">
        <f>A419</f>
        <v>0</v>
      </c>
      <c r="J419" t="s">
        <v>2550</v>
      </c>
      <c r="L419" t="s">
        <v>102</v>
      </c>
      <c r="M419" t="s">
        <v>101</v>
      </c>
      <c r="N419">
        <v>399</v>
      </c>
      <c r="O419">
        <v>399</v>
      </c>
      <c r="P419">
        <v>399</v>
      </c>
      <c r="R419" s="3">
        <f>IF(S419&lt;&gt;"",VLOOKUP(S419,'ESO zone constants'!$E$2:$L$5000,8,FALSE),"")</f>
        <v>1121</v>
      </c>
      <c r="S419" t="s">
        <v>2530</v>
      </c>
      <c r="T419" s="24">
        <v>14</v>
      </c>
      <c r="U419" s="3" t="str">
        <f>VLOOKUP(T419,'LibSets constants'!$A$2:$B$16,2,FALSE)</f>
        <v>Elsweyr</v>
      </c>
      <c r="AB419" s="3" t="str">
        <f>IF(AC419&lt;&gt;"",VLOOKUP(AC419,'ESO zone constants'!$E$3:$L$5000,8,FALSE),"")</f>
        <v/>
      </c>
      <c r="AF419" s="3" t="str">
        <f>IF(AG419&lt;&gt;"",VLOOKUP(AG419,'ESO zone constants'!$E$3:$L$5000,8,FALSE),"")</f>
        <v/>
      </c>
      <c r="AN419" s="27" t="str">
        <f>IF(A419&lt;&gt;"",CONCATENATE("[",A419,"] = {wayshrines={")&amp;IF(N419&lt;&gt;"",CONCATENATE(N419,","),"")&amp;IF(O419&lt;&gt;"",CONCATENATE(O419,","),"")&amp;IF(P419&lt;&gt;"",CONCATENATE(P419,","),"")&amp;CONCATENATE("}")&amp;IF(VALUE(Q419)&gt;0,CONCATENATE(", traitsNeeded=",Q419),"")&amp;CONCATENATE(", dlcId=",T419,),"")</f>
        <v/>
      </c>
      <c r="AO419" s="27" t="str">
        <f>IF(A419&lt;&gt;"",IF(R419&lt;&gt;"",CONCATENATE(", zoneIds={",R419),"")&amp;IF(X419&lt;&gt;"",CONCATENATE(",",X419),"")&amp;IF(AJ419&lt;&gt;"",CONCATENATE(",",AJ419),"")&amp;IF(R419&lt;&gt;"",CONCATENATE("}",""),"")&amp;IF(OR(L419="true",L419="false",L419&lt;&gt;""), CONCATENATE(", veteran=", L419), ""),"")</f>
        <v/>
      </c>
      <c r="AP419" s="27" t="str">
        <f>IF(A419&lt;&gt;"",IF(J419="Trial",", isTrial=true",IF(J419="Arena",", isArena=true", IF(J419="Monster",", isMonster=true",""))) &amp; IF(M419="true", CONCATENATE(", multiTrialSet=true"), ""),"")</f>
        <v/>
      </c>
      <c r="AQ419" s="27" t="str">
        <f>IF(C419&lt;&gt;"",CONCATENATE(" --",C419," / ",B419),"")</f>
        <v xml:space="preserve"> --Perfected Claw of Yolnakhriin / Kralle von Yolnahkriin (vollendet)</v>
      </c>
      <c r="AR419" s="27" t="str">
        <f>IF(A419&lt;&gt;"",IF(VALUE(Q419)&gt;0,CONCATENATE("[",A419,"] = true,        --",C419, " / ", B419), ""),"")</f>
        <v/>
      </c>
    </row>
    <row r="420" spans="1:44" hidden="1" x14ac:dyDescent="0.25">
      <c r="A420" s="5" t="s">
        <v>2465</v>
      </c>
      <c r="B420" t="s">
        <v>4300</v>
      </c>
      <c r="C420" t="s">
        <v>2548</v>
      </c>
      <c r="G420" s="3" t="str">
        <f>A420</f>
        <v>???</v>
      </c>
      <c r="J420" t="s">
        <v>2550</v>
      </c>
      <c r="L420" t="s">
        <v>102</v>
      </c>
      <c r="M420" t="s">
        <v>101</v>
      </c>
      <c r="N420">
        <v>399</v>
      </c>
      <c r="O420">
        <v>399</v>
      </c>
      <c r="P420">
        <v>399</v>
      </c>
      <c r="R420" s="3">
        <f>IF(S420&lt;&gt;"",VLOOKUP(S420,'ESO zone constants'!$E$2:$L$5000,8,FALSE),"")</f>
        <v>1121</v>
      </c>
      <c r="S420" t="s">
        <v>2530</v>
      </c>
      <c r="T420" s="24">
        <v>14</v>
      </c>
      <c r="U420" s="3" t="str">
        <f>VLOOKUP(T420,'LibSets constants'!$A$2:$B$16,2,FALSE)</f>
        <v>Elsweyr</v>
      </c>
      <c r="AB420" s="3" t="str">
        <f>IF(AC420&lt;&gt;"",VLOOKUP(AC420,'ESO zone constants'!$E$3:$L$5000,8,FALSE),"")</f>
        <v/>
      </c>
      <c r="AF420" s="3" t="str">
        <f>IF(AG420&lt;&gt;"",VLOOKUP(AG420,'ESO zone constants'!$E$3:$L$5000,8,FALSE),"")</f>
        <v/>
      </c>
      <c r="AN420" s="27" t="str">
        <f>IF(A420&lt;&gt;"",CONCATENATE("[",A420,"] = {wayshrines={")&amp;IF(N420&lt;&gt;"",CONCATENATE(N420,","),"")&amp;IF(O420&lt;&gt;"",CONCATENATE(O420,","),"")&amp;IF(P420&lt;&gt;"",CONCATENATE(P420,","),"")&amp;CONCATENATE("}")&amp;IF(VALUE(Q420)&gt;0,CONCATENATE(", traitsNeeded=",Q420),"")&amp;CONCATENATE(", dlcId=",T420,),"")</f>
        <v>[???] = {wayshrines={399,399,399,}, dlcId=14</v>
      </c>
      <c r="AO420" s="27" t="str">
        <f>IF(A420&lt;&gt;"",IF(R420&lt;&gt;"",CONCATENATE(", zoneIds={",R420),"")&amp;IF(X420&lt;&gt;"",CONCATENATE(",",X420),"")&amp;IF(AJ420&lt;&gt;"",CONCATENATE(",",AJ420),"")&amp;IF(R420&lt;&gt;"",CONCATENATE("}",""),"")&amp;IF(OR(L420="true",L420="false",L420&lt;&gt;""), CONCATENATE(", veteran=", L420), ""),"")</f>
        <v>, zoneIds={1121}, veteran=true</v>
      </c>
      <c r="AP420" s="27" t="str">
        <f>IF(A420&lt;&gt;"",IF(J420="Trial",", isTrial=true",IF(J420="Arena",", isArena=true", IF(J420="Monster",", isMonster=true",""))) &amp; IF(M420="true", CONCATENATE(", multiTrialSet=true"), ""),"")</f>
        <v>, isTrial=true</v>
      </c>
      <c r="AQ420" s="27" t="str">
        <f>IF(C420&lt;&gt;"",CONCATENATE(" --",C420," / ",B420),"")</f>
        <v xml:space="preserve"> --Perfected Eye of Nahviintaas / ???  (vollendet)</v>
      </c>
      <c r="AR420" s="27" t="str">
        <f>IF(A420&lt;&gt;"",IF(VALUE(Q420)&gt;0,CONCATENATE("[",A420,"] = true,        --",C420, " / ", B420), ""),"")</f>
        <v/>
      </c>
    </row>
    <row r="421" spans="1:44" hidden="1" x14ac:dyDescent="0.25">
      <c r="B421" t="s">
        <v>4295</v>
      </c>
      <c r="C421" t="s">
        <v>2546</v>
      </c>
      <c r="G421" s="3">
        <f>A421</f>
        <v>0</v>
      </c>
      <c r="J421" t="s">
        <v>2550</v>
      </c>
      <c r="L421" t="s">
        <v>102</v>
      </c>
      <c r="M421" t="s">
        <v>101</v>
      </c>
      <c r="N421">
        <v>399</v>
      </c>
      <c r="O421">
        <v>399</v>
      </c>
      <c r="P421">
        <v>399</v>
      </c>
      <c r="R421" s="3">
        <f>IF(S421&lt;&gt;"",VLOOKUP(S421,'ESO zone constants'!$E$2:$L$5000,8,FALSE),"")</f>
        <v>1121</v>
      </c>
      <c r="S421" t="s">
        <v>2530</v>
      </c>
      <c r="T421" s="24">
        <v>14</v>
      </c>
      <c r="U421" s="3" t="str">
        <f>VLOOKUP(T421,'LibSets constants'!$A$2:$B$16,2,FALSE)</f>
        <v>Elsweyr</v>
      </c>
      <c r="AB421" s="3" t="str">
        <f>IF(AC421&lt;&gt;"",VLOOKUP(AC421,'ESO zone constants'!$E$3:$L$5000,8,FALSE),"")</f>
        <v/>
      </c>
      <c r="AF421" s="3" t="str">
        <f>IF(AG421&lt;&gt;"",VLOOKUP(AG421,'ESO zone constants'!$E$3:$L$5000,8,FALSE),"")</f>
        <v/>
      </c>
      <c r="AN421" s="27" t="str">
        <f>IF(A421&lt;&gt;"",CONCATENATE("[",A421,"] = {wayshrines={")&amp;IF(N421&lt;&gt;"",CONCATENATE(N421,","),"")&amp;IF(O421&lt;&gt;"",CONCATENATE(O421,","),"")&amp;IF(P421&lt;&gt;"",CONCATENATE(P421,","),"")&amp;CONCATENATE("}")&amp;IF(VALUE(Q421)&gt;0,CONCATENATE(", traitsNeeded=",Q421),"")&amp;CONCATENATE(", dlcId=",T421,),"")</f>
        <v/>
      </c>
      <c r="AO421" s="27" t="str">
        <f>IF(A421&lt;&gt;"",IF(R421&lt;&gt;"",CONCATENATE(", zoneIds={",R421),"")&amp;IF(X421&lt;&gt;"",CONCATENATE(",",X421),"")&amp;IF(AJ421&lt;&gt;"",CONCATENATE(",",AJ421),"")&amp;IF(R421&lt;&gt;"",CONCATENATE("}",""),"")&amp;IF(OR(L421="true",L421="false",L421&lt;&gt;""), CONCATENATE(", veteran=", L421), ""),"")</f>
        <v/>
      </c>
      <c r="AP421" s="27" t="str">
        <f>IF(A421&lt;&gt;"",IF(J421="Trial",", isTrial=true",IF(J421="Arena",", isArena=true", IF(J421="Monster",", isMonster=true",""))) &amp; IF(M421="true", CONCATENATE(", multiTrialSet=true"), ""),"")</f>
        <v/>
      </c>
      <c r="AQ421" s="27" t="str">
        <f>IF(C421&lt;&gt;"",CONCATENATE(" --",C421," / ",B421),"")</f>
        <v xml:space="preserve"> --Perfected False God's Devotion / Ergebenheit des falschen Gottes (vollendet)</v>
      </c>
      <c r="AR421" s="27" t="str">
        <f>IF(A421&lt;&gt;"",IF(VALUE(Q421)&gt;0,CONCATENATE("[",A421,"] = true,        --",C421, " / ", B421), ""),"")</f>
        <v/>
      </c>
    </row>
    <row r="422" spans="1:44" hidden="1" x14ac:dyDescent="0.25">
      <c r="B422" t="s">
        <v>4299</v>
      </c>
      <c r="C422" t="s">
        <v>2547</v>
      </c>
      <c r="G422" s="3">
        <f>A422</f>
        <v>0</v>
      </c>
      <c r="J422" t="s">
        <v>2550</v>
      </c>
      <c r="L422" t="s">
        <v>102</v>
      </c>
      <c r="M422" t="s">
        <v>101</v>
      </c>
      <c r="N422">
        <v>399</v>
      </c>
      <c r="O422">
        <v>399</v>
      </c>
      <c r="P422">
        <v>399</v>
      </c>
      <c r="R422" s="3">
        <f>IF(S422&lt;&gt;"",VLOOKUP(S422,'ESO zone constants'!$E$2:$L$5000,8,FALSE),"")</f>
        <v>1121</v>
      </c>
      <c r="S422" t="s">
        <v>2530</v>
      </c>
      <c r="T422" s="24">
        <v>14</v>
      </c>
      <c r="U422" s="3" t="str">
        <f>VLOOKUP(T422,'LibSets constants'!$A$2:$B$16,2,FALSE)</f>
        <v>Elsweyr</v>
      </c>
      <c r="AB422" s="3" t="str">
        <f>IF(AC422&lt;&gt;"",VLOOKUP(AC422,'ESO zone constants'!$E$3:$L$5000,8,FALSE),"")</f>
        <v/>
      </c>
      <c r="AF422" s="3" t="str">
        <f>IF(AG422&lt;&gt;"",VLOOKUP(AG422,'ESO zone constants'!$E$3:$L$5000,8,FALSE),"")</f>
        <v/>
      </c>
      <c r="AN422" s="27" t="str">
        <f>IF(A422&lt;&gt;"",CONCATENATE("[",A422,"] = {wayshrines={")&amp;IF(N422&lt;&gt;"",CONCATENATE(N422,","),"")&amp;IF(O422&lt;&gt;"",CONCATENATE(O422,","),"")&amp;IF(P422&lt;&gt;"",CONCATENATE(P422,","),"")&amp;CONCATENATE("}")&amp;IF(VALUE(Q422)&gt;0,CONCATENATE(", traitsNeeded=",Q422),"")&amp;CONCATENATE(", dlcId=",T422,),"")</f>
        <v/>
      </c>
      <c r="AO422" s="27" t="str">
        <f>IF(A422&lt;&gt;"",IF(R422&lt;&gt;"",CONCATENATE(", zoneIds={",R422),"")&amp;IF(X422&lt;&gt;"",CONCATENATE(",",X422),"")&amp;IF(AJ422&lt;&gt;"",CONCATENATE(",",AJ422),"")&amp;IF(R422&lt;&gt;"",CONCATENATE("}",""),"")&amp;IF(OR(L422="true",L422="false",L422&lt;&gt;""), CONCATENATE(", veteran=", L422), ""),"")</f>
        <v/>
      </c>
      <c r="AP422" s="27" t="str">
        <f>IF(A422&lt;&gt;"",IF(J422="Trial",", isTrial=true",IF(J422="Arena",", isArena=true", IF(J422="Monster",", isMonster=true",""))) &amp; IF(M422="true", CONCATENATE(", multiTrialSet=true"), ""),"")</f>
        <v/>
      </c>
      <c r="AQ422" s="27" t="str">
        <f>IF(C422&lt;&gt;"",CONCATENATE(" --",C422," / ",B422),"")</f>
        <v xml:space="preserve"> --Perfected Tooth of Lokkestiiz / Zahn von Lokkestiiz (vollendet)</v>
      </c>
      <c r="AR422" s="27" t="str">
        <f>IF(A422&lt;&gt;"",IF(VALUE(Q422)&gt;0,CONCATENATE("[",A422,"] = true,        --",C422, " / ", B422), ""),"")</f>
        <v/>
      </c>
    </row>
    <row r="423" spans="1:44" hidden="1" x14ac:dyDescent="0.25">
      <c r="G423" s="3">
        <f>A423</f>
        <v>0</v>
      </c>
      <c r="R423" s="3" t="str">
        <f>IF(S423&lt;&gt;"",VLOOKUP(S423,'ESO zone constants'!$E$3:$L$1002,6,FALSE),"")</f>
        <v/>
      </c>
      <c r="AB423" s="3" t="str">
        <f>IF(AC423&lt;&gt;"",VLOOKUP(AC423,'ESO zone constants'!$E$3:$L$5000,8,FALSE),"")</f>
        <v/>
      </c>
      <c r="AF423" s="3" t="str">
        <f>IF(AG423&lt;&gt;"",VLOOKUP(AG423,'ESO zone constants'!$E$3:$L$5000,8,FALSE),"")</f>
        <v/>
      </c>
      <c r="AN423" s="27" t="str">
        <f>IF(A423&lt;&gt;"",CONCATENATE("[",A423,"] = {wayshrines={")&amp;IF(N423&lt;&gt;"",CONCATENATE(N423,","),"")&amp;IF(O423&lt;&gt;"",CONCATENATE(O423,","),"")&amp;IF(P423&lt;&gt;"",CONCATENATE(P423,","),"")&amp;CONCATENATE("}")&amp;IF(VALUE(Q423)&gt;0,CONCATENATE(", traitsNeeded=",Q423),"")&amp;CONCATENATE(", dlcId=",T423,),"")</f>
        <v/>
      </c>
      <c r="AO423" s="27" t="str">
        <f>IF(A423&lt;&gt;"",IF(R423&lt;&gt;"",CONCATENATE(", zoneIds={",R423),"")&amp;IF(X423&lt;&gt;"",CONCATENATE(",",X423),"")&amp;IF(AJ423&lt;&gt;"",CONCATENATE(",",AJ423),"")&amp;IF(R423&lt;&gt;"",CONCATENATE("}",""),"")&amp;IF(OR(L423="true",L423="false",L423&lt;&gt;""), CONCATENATE(", veteran=", L423), ""),"")</f>
        <v/>
      </c>
      <c r="AP423" s="27" t="str">
        <f>IF(A423&lt;&gt;"",IF(J423="Trial",", isTrial=true",IF(J423="Arena",", isArena=true", IF(J423="Monster",", isMonster=true",""))) &amp; IF(M423="true", CONCATENATE(", multiTrialSet=true"), ""),"")</f>
        <v/>
      </c>
      <c r="AQ423" s="27" t="str">
        <f>IF(C423&lt;&gt;"",CONCATENATE(" --",C423," / ",B423),"")</f>
        <v/>
      </c>
      <c r="AR423" s="27" t="str">
        <f>IF(A423&lt;&gt;"",IF(VALUE(Q423)&gt;0,CONCATENATE("[",A423,"] = true,        --",C423, " / ", B423), ""),"")</f>
        <v/>
      </c>
    </row>
    <row r="424" spans="1:44" hidden="1" x14ac:dyDescent="0.25">
      <c r="G424" s="3">
        <f>A424</f>
        <v>0</v>
      </c>
      <c r="R424" s="3" t="str">
        <f>IF(S424&lt;&gt;"",VLOOKUP(S424,'ESO zone constants'!$E$3:$L$1002,6,FALSE),"")</f>
        <v/>
      </c>
      <c r="AB424" s="3" t="str">
        <f>IF(AC424&lt;&gt;"",VLOOKUP(AC424,'ESO zone constants'!$E$3:$L$5000,8,FALSE),"")</f>
        <v/>
      </c>
      <c r="AF424" s="3" t="str">
        <f>IF(AG424&lt;&gt;"",VLOOKUP(AG424,'ESO zone constants'!$E$3:$L$5000,8,FALSE),"")</f>
        <v/>
      </c>
      <c r="AN424" s="27" t="str">
        <f>IF(A424&lt;&gt;"",CONCATENATE("[",A424,"] = {wayshrines={")&amp;IF(N424&lt;&gt;"",CONCATENATE(N424,","),"")&amp;IF(O424&lt;&gt;"",CONCATENATE(O424,","),"")&amp;IF(P424&lt;&gt;"",CONCATENATE(P424,","),"")&amp;CONCATENATE("}")&amp;IF(VALUE(Q424)&gt;0,CONCATENATE(", traitsNeeded=",Q424),"")&amp;CONCATENATE(", dlcId=",T424,),"")</f>
        <v/>
      </c>
      <c r="AO424" s="27" t="str">
        <f>IF(A424&lt;&gt;"",IF(R424&lt;&gt;"",CONCATENATE(", zoneIds={",R424),"")&amp;IF(X424&lt;&gt;"",CONCATENATE(",",X424),"")&amp;IF(AJ424&lt;&gt;"",CONCATENATE(",",AJ424),"")&amp;IF(R424&lt;&gt;"",CONCATENATE("}",""),"")&amp;IF(OR(L424="true",L424="false",L424&lt;&gt;""), CONCATENATE(", veteran=", L424), ""),"")</f>
        <v/>
      </c>
      <c r="AP424" s="27" t="str">
        <f>IF(A424&lt;&gt;"",IF(J424="Trial",", isTrial=true",IF(J424="Arena",", isArena=true", IF(J424="Monster",", isMonster=true",""))) &amp; IF(M424="true", CONCATENATE(", multiTrialSet=true"), ""),"")</f>
        <v/>
      </c>
      <c r="AQ424" s="27" t="str">
        <f>IF(C424&lt;&gt;"",CONCATENATE(" --",C424," / ",B424),"")</f>
        <v/>
      </c>
      <c r="AR424" s="27" t="str">
        <f>IF(A424&lt;&gt;"",IF(VALUE(Q424)&gt;0,CONCATENATE("[",A424,"] = true,        --",C424, " / ", B424), ""),"")</f>
        <v/>
      </c>
    </row>
    <row r="425" spans="1:44" hidden="1" x14ac:dyDescent="0.25">
      <c r="G425" s="3">
        <f>A425</f>
        <v>0</v>
      </c>
      <c r="R425" s="3" t="str">
        <f>IF(S425&lt;&gt;"",VLOOKUP(S425,'ESO zone constants'!$E$3:$L$1002,6,FALSE),"")</f>
        <v/>
      </c>
      <c r="AB425" s="3" t="str">
        <f>IF(AC425&lt;&gt;"",VLOOKUP(AC425,'ESO zone constants'!$E$3:$L$5000,8,FALSE),"")</f>
        <v/>
      </c>
      <c r="AF425" s="3" t="str">
        <f>IF(AG425&lt;&gt;"",VLOOKUP(AG425,'ESO zone constants'!$E$3:$L$5000,8,FALSE),"")</f>
        <v/>
      </c>
      <c r="AN425" s="27" t="str">
        <f>IF(A425&lt;&gt;"",CONCATENATE("[",A425,"] = {wayshrines={")&amp;IF(N425&lt;&gt;"",CONCATENATE(N425,","),"")&amp;IF(O425&lt;&gt;"",CONCATENATE(O425,","),"")&amp;IF(P425&lt;&gt;"",CONCATENATE(P425,","),"")&amp;CONCATENATE("}")&amp;IF(VALUE(Q425)&gt;0,CONCATENATE(", traitsNeeded=",Q425),"")&amp;CONCATENATE(", dlcId=",T425,),"")</f>
        <v/>
      </c>
      <c r="AO425" s="27" t="str">
        <f>IF(A425&lt;&gt;"",IF(R425&lt;&gt;"",CONCATENATE(", zoneIds={",R425),"")&amp;IF(X425&lt;&gt;"",CONCATENATE(",",X425),"")&amp;IF(AJ425&lt;&gt;"",CONCATENATE(",",AJ425),"")&amp;IF(R425&lt;&gt;"",CONCATENATE("}",""),"")&amp;IF(OR(L425="true",L425="false",L425&lt;&gt;""), CONCATENATE(", veteran=", L425), ""),"")</f>
        <v/>
      </c>
      <c r="AP425" s="27" t="str">
        <f>IF(A425&lt;&gt;"",IF(J425="Trial",", isTrial=true",IF(J425="Arena",", isArena=true", IF(J425="Monster",", isMonster=true",""))) &amp; IF(M425="true", CONCATENATE(", multiTrialSet=true"), ""),"")</f>
        <v/>
      </c>
      <c r="AQ425" s="27" t="str">
        <f>IF(C425&lt;&gt;"",CONCATENATE(" --",C425," / ",B425),"")</f>
        <v/>
      </c>
      <c r="AR425" s="27" t="str">
        <f>IF(A425&lt;&gt;"",IF(VALUE(Q425)&gt;0,CONCATENATE("[",A425,"] = true,        --",C425, " / ", B425), ""),"")</f>
        <v/>
      </c>
    </row>
    <row r="426" spans="1:44" hidden="1" x14ac:dyDescent="0.25">
      <c r="G426" s="3">
        <f>A426</f>
        <v>0</v>
      </c>
      <c r="R426" s="3" t="str">
        <f>IF(S426&lt;&gt;"",VLOOKUP(S426,'ESO zone constants'!$E$3:$L$1002,6,FALSE),"")</f>
        <v/>
      </c>
      <c r="AB426" s="3" t="str">
        <f>IF(AC426&lt;&gt;"",VLOOKUP(AC426,'ESO zone constants'!$E$3:$L$5000,8,FALSE),"")</f>
        <v/>
      </c>
      <c r="AF426" s="3" t="str">
        <f>IF(AG426&lt;&gt;"",VLOOKUP(AG426,'ESO zone constants'!$E$3:$L$5000,8,FALSE),"")</f>
        <v/>
      </c>
      <c r="AN426" s="27" t="str">
        <f>IF(A426&lt;&gt;"",CONCATENATE("[",A426,"] = {wayshrines={")&amp;IF(N426&lt;&gt;"",CONCATENATE(N426,","),"")&amp;IF(O426&lt;&gt;"",CONCATENATE(O426,","),"")&amp;IF(P426&lt;&gt;"",CONCATENATE(P426,","),"")&amp;CONCATENATE("}")&amp;IF(VALUE(Q426)&gt;0,CONCATENATE(", traitsNeeded=",Q426),"")&amp;CONCATENATE(", dlcId=",T426,),"")</f>
        <v/>
      </c>
      <c r="AO426" s="27" t="str">
        <f>IF(A426&lt;&gt;"",IF(R426&lt;&gt;"",CONCATENATE(", zoneIds={",R426),"")&amp;IF(X426&lt;&gt;"",CONCATENATE(",",X426),"")&amp;IF(AJ426&lt;&gt;"",CONCATENATE(",",AJ426),"")&amp;IF(R426&lt;&gt;"",CONCATENATE("}",""),"")&amp;IF(OR(L426="true",L426="false",L426&lt;&gt;""), CONCATENATE(", veteran=", L426), ""),"")</f>
        <v/>
      </c>
      <c r="AP426" s="27" t="str">
        <f>IF(A426&lt;&gt;"",IF(J426="Trial",", isTrial=true",IF(J426="Arena",", isArena=true", IF(J426="Monster",", isMonster=true",""))) &amp; IF(M426="true", CONCATENATE(", multiTrialSet=true"), ""),"")</f>
        <v/>
      </c>
      <c r="AQ426" s="27" t="str">
        <f>IF(C426&lt;&gt;"",CONCATENATE(" --",C426," / ",B426),"")</f>
        <v/>
      </c>
      <c r="AR426" s="27" t="str">
        <f>IF(A426&lt;&gt;"",IF(VALUE(Q426)&gt;0,CONCATENATE("[",A426,"] = true,        --",C426, " / ", B426), ""),"")</f>
        <v/>
      </c>
    </row>
    <row r="427" spans="1:44" hidden="1" x14ac:dyDescent="0.25">
      <c r="G427" s="3">
        <f>A427</f>
        <v>0</v>
      </c>
      <c r="R427" s="3" t="str">
        <f>IF(S427&lt;&gt;"",VLOOKUP(S427,'ESO zone constants'!$E$3:$L$1002,6,FALSE),"")</f>
        <v/>
      </c>
      <c r="AB427" s="3" t="str">
        <f>IF(AC427&lt;&gt;"",VLOOKUP(AC427,'ESO zone constants'!$E$3:$L$5000,8,FALSE),"")</f>
        <v/>
      </c>
      <c r="AF427" s="3" t="str">
        <f>IF(AG427&lt;&gt;"",VLOOKUP(AG427,'ESO zone constants'!$E$3:$L$5000,8,FALSE),"")</f>
        <v/>
      </c>
      <c r="AN427" s="27" t="str">
        <f>IF(A427&lt;&gt;"",CONCATENATE("[",A427,"] = {wayshrines={")&amp;IF(N427&lt;&gt;"",CONCATENATE(N427,","),"")&amp;IF(O427&lt;&gt;"",CONCATENATE(O427,","),"")&amp;IF(P427&lt;&gt;"",CONCATENATE(P427,","),"")&amp;CONCATENATE("}")&amp;IF(VALUE(Q427)&gt;0,CONCATENATE(", traitsNeeded=",Q427),"")&amp;CONCATENATE(", dlcId=",T427,),"")</f>
        <v/>
      </c>
      <c r="AO427" s="27" t="str">
        <f>IF(A427&lt;&gt;"",IF(R427&lt;&gt;"",CONCATENATE(", zoneIds={",R427),"")&amp;IF(X427&lt;&gt;"",CONCATENATE(",",X427),"")&amp;IF(AJ427&lt;&gt;"",CONCATENATE(",",AJ427),"")&amp;IF(R427&lt;&gt;"",CONCATENATE("}",""),"")&amp;IF(OR(L427="true",L427="false",L427&lt;&gt;""), CONCATENATE(", veteran=", L427), ""),"")</f>
        <v/>
      </c>
      <c r="AP427" s="27" t="str">
        <f>IF(A427&lt;&gt;"",IF(J427="Trial",", isTrial=true",IF(J427="Arena",", isArena=true", IF(J427="Monster",", isMonster=true",""))) &amp; IF(M427="true", CONCATENATE(", multiTrialSet=true"), ""),"")</f>
        <v/>
      </c>
      <c r="AQ427" s="27" t="str">
        <f>IF(C427&lt;&gt;"",CONCATENATE(" --",C427," / ",B427),"")</f>
        <v/>
      </c>
      <c r="AR427" s="27" t="str">
        <f>IF(A427&lt;&gt;"",IF(VALUE(Q427)&gt;0,CONCATENATE("[",A427,"] = true,        --",C427, " / ", B427), ""),"")</f>
        <v/>
      </c>
    </row>
    <row r="428" spans="1:44" hidden="1" x14ac:dyDescent="0.25">
      <c r="G428" s="3">
        <f>A428</f>
        <v>0</v>
      </c>
      <c r="R428" s="3" t="str">
        <f>IF(S428&lt;&gt;"",VLOOKUP(S428,'ESO zone constants'!$E$3:$L$1002,6,FALSE),"")</f>
        <v/>
      </c>
      <c r="AB428" s="3" t="str">
        <f>IF(AC428&lt;&gt;"",VLOOKUP(AC428,'ESO zone constants'!$E$3:$L$5000,8,FALSE),"")</f>
        <v/>
      </c>
      <c r="AF428" s="3" t="str">
        <f>IF(AG428&lt;&gt;"",VLOOKUP(AG428,'ESO zone constants'!$E$3:$L$5000,8,FALSE),"")</f>
        <v/>
      </c>
      <c r="AN428" s="27" t="str">
        <f>IF(A428&lt;&gt;"",CONCATENATE("[",A428,"] = {wayshrines={")&amp;IF(N428&lt;&gt;"",CONCATENATE(N428,","),"")&amp;IF(O428&lt;&gt;"",CONCATENATE(O428,","),"")&amp;IF(P428&lt;&gt;"",CONCATENATE(P428,","),"")&amp;CONCATENATE("}")&amp;IF(VALUE(Q428)&gt;0,CONCATENATE(", traitsNeeded=",Q428),"")&amp;CONCATENATE(", dlcId=",T428,),"")</f>
        <v/>
      </c>
      <c r="AO428" s="27" t="str">
        <f>IF(A428&lt;&gt;"",IF(R428&lt;&gt;"",CONCATENATE(", zoneIds={",R428),"")&amp;IF(X428&lt;&gt;"",CONCATENATE(",",X428),"")&amp;IF(AJ428&lt;&gt;"",CONCATENATE(",",AJ428),"")&amp;IF(R428&lt;&gt;"",CONCATENATE("}",""),"")&amp;IF(OR(L428="true",L428="false",L428&lt;&gt;""), CONCATENATE(", veteran=", L428), ""),"")</f>
        <v/>
      </c>
      <c r="AP428" s="27" t="str">
        <f>IF(A428&lt;&gt;"",IF(J428="Trial",", isTrial=true",IF(J428="Arena",", isArena=true", IF(J428="Monster",", isMonster=true",""))) &amp; IF(M428="true", CONCATENATE(", multiTrialSet=true"), ""),"")</f>
        <v/>
      </c>
      <c r="AQ428" s="27" t="str">
        <f>IF(C428&lt;&gt;"",CONCATENATE(" --",C428," / ",B428),"")</f>
        <v/>
      </c>
      <c r="AR428" s="27" t="str">
        <f>IF(A428&lt;&gt;"",IF(VALUE(Q428)&gt;0,CONCATENATE("[",A428,"] = true,        --",C428, " / ", B428), ""),"")</f>
        <v/>
      </c>
    </row>
    <row r="429" spans="1:44" hidden="1" x14ac:dyDescent="0.25">
      <c r="G429" s="3">
        <f>A429</f>
        <v>0</v>
      </c>
      <c r="R429" s="3" t="str">
        <f>IF(S429&lt;&gt;"",VLOOKUP(S429,'ESO zone constants'!$E$3:$L$1002,6,FALSE),"")</f>
        <v/>
      </c>
      <c r="AB429" s="3" t="str">
        <f>IF(AC429&lt;&gt;"",VLOOKUP(AC429,'ESO zone constants'!$E$3:$L$5000,8,FALSE),"")</f>
        <v/>
      </c>
      <c r="AF429" s="3" t="str">
        <f>IF(AG429&lt;&gt;"",VLOOKUP(AG429,'ESO zone constants'!$E$3:$L$5000,8,FALSE),"")</f>
        <v/>
      </c>
      <c r="AN429" s="27" t="str">
        <f>IF(A429&lt;&gt;"",CONCATENATE("[",A429,"] = {wayshrines={")&amp;IF(N429&lt;&gt;"",CONCATENATE(N429,","),"")&amp;IF(O429&lt;&gt;"",CONCATENATE(O429,","),"")&amp;IF(P429&lt;&gt;"",CONCATENATE(P429,","),"")&amp;CONCATENATE("}")&amp;IF(VALUE(Q429)&gt;0,CONCATENATE(", traitsNeeded=",Q429),"")&amp;CONCATENATE(", dlcId=",T429,),"")</f>
        <v/>
      </c>
      <c r="AO429" s="27" t="str">
        <f>IF(A429&lt;&gt;"",IF(R429&lt;&gt;"",CONCATENATE(", zoneIds={",R429),"")&amp;IF(X429&lt;&gt;"",CONCATENATE(",",X429),"")&amp;IF(AJ429&lt;&gt;"",CONCATENATE(",",AJ429),"")&amp;IF(R429&lt;&gt;"",CONCATENATE("}",""),"")&amp;IF(OR(L429="true",L429="false",L429&lt;&gt;""), CONCATENATE(", veteran=", L429), ""),"")</f>
        <v/>
      </c>
      <c r="AP429" s="27" t="str">
        <f>IF(A429&lt;&gt;"",IF(J429="Trial",", isTrial=true",IF(J429="Arena",", isArena=true", IF(J429="Monster",", isMonster=true",""))) &amp; IF(M429="true", CONCATENATE(", multiTrialSet=true"), ""),"")</f>
        <v/>
      </c>
      <c r="AQ429" s="27" t="str">
        <f>IF(C429&lt;&gt;"",CONCATENATE(" --",C429," / ",B429),"")</f>
        <v/>
      </c>
      <c r="AR429" s="27" t="str">
        <f>IF(A429&lt;&gt;"",IF(VALUE(Q429)&gt;0,CONCATENATE("[",A429,"] = true,        --",C429, " / ", B429), ""),"")</f>
        <v/>
      </c>
    </row>
    <row r="430" spans="1:44" hidden="1" x14ac:dyDescent="0.25">
      <c r="G430" s="3">
        <f>A430</f>
        <v>0</v>
      </c>
      <c r="R430" s="3" t="str">
        <f>IF(S430&lt;&gt;"",VLOOKUP(S430,'ESO zone constants'!$E$3:$L$1002,6,FALSE),"")</f>
        <v/>
      </c>
      <c r="AB430" s="3" t="str">
        <f>IF(AC430&lt;&gt;"",VLOOKUP(AC430,'ESO zone constants'!$E$3:$L$5000,8,FALSE),"")</f>
        <v/>
      </c>
      <c r="AF430" s="3" t="str">
        <f>IF(AG430&lt;&gt;"",VLOOKUP(AG430,'ESO zone constants'!$E$3:$L$5000,8,FALSE),"")</f>
        <v/>
      </c>
      <c r="AN430" s="27" t="str">
        <f>IF(A430&lt;&gt;"",CONCATENATE("[",A430,"] = {wayshrines={")&amp;IF(N430&lt;&gt;"",CONCATENATE(N430,","),"")&amp;IF(O430&lt;&gt;"",CONCATENATE(O430,","),"")&amp;IF(P430&lt;&gt;"",CONCATENATE(P430,","),"")&amp;CONCATENATE("}")&amp;IF(VALUE(Q430)&gt;0,CONCATENATE(", traitsNeeded=",Q430),"")&amp;CONCATENATE(", dlcId=",T430,),"")</f>
        <v/>
      </c>
      <c r="AO430" s="27" t="str">
        <f>IF(A430&lt;&gt;"",IF(R430&lt;&gt;"",CONCATENATE(", zoneIds={",R430),"")&amp;IF(X430&lt;&gt;"",CONCATENATE(",",X430),"")&amp;IF(AJ430&lt;&gt;"",CONCATENATE(",",AJ430),"")&amp;IF(R430&lt;&gt;"",CONCATENATE("}",""),"")&amp;IF(OR(L430="true",L430="false",L430&lt;&gt;""), CONCATENATE(", veteran=", L430), ""),"")</f>
        <v/>
      </c>
      <c r="AP430" s="27" t="str">
        <f>IF(A430&lt;&gt;"",IF(J430="Trial",", isTrial=true",IF(J430="Arena",", isArena=true", IF(J430="Monster",", isMonster=true",""))) &amp; IF(M430="true", CONCATENATE(", multiTrialSet=true"), ""),"")</f>
        <v/>
      </c>
      <c r="AQ430" s="27" t="str">
        <f>IF(C430&lt;&gt;"",CONCATENATE(" --",C430," / ",B430),"")</f>
        <v/>
      </c>
      <c r="AR430" s="27" t="str">
        <f>IF(A430&lt;&gt;"",IF(VALUE(Q430)&gt;0,CONCATENATE("[",A430,"] = true,        --",C430, " / ", B430), ""),"")</f>
        <v/>
      </c>
    </row>
    <row r="431" spans="1:44" hidden="1" x14ac:dyDescent="0.25">
      <c r="G431" s="3">
        <f>A431</f>
        <v>0</v>
      </c>
      <c r="R431" s="3" t="str">
        <f>IF(S431&lt;&gt;"",VLOOKUP(S431,'ESO zone constants'!$E$3:$L$1002,6,FALSE),"")</f>
        <v/>
      </c>
      <c r="AB431" s="3" t="str">
        <f>IF(AC431&lt;&gt;"",VLOOKUP(AC431,'ESO zone constants'!$E$3:$L$5000,8,FALSE),"")</f>
        <v/>
      </c>
      <c r="AF431" s="3" t="str">
        <f>IF(AG431&lt;&gt;"",VLOOKUP(AG431,'ESO zone constants'!$E$3:$L$5000,8,FALSE),"")</f>
        <v/>
      </c>
      <c r="AN431" s="27" t="str">
        <f>IF(A431&lt;&gt;"",CONCATENATE("[",A431,"] = {wayshrines={")&amp;IF(N431&lt;&gt;"",CONCATENATE(N431,","),"")&amp;IF(O431&lt;&gt;"",CONCATENATE(O431,","),"")&amp;IF(P431&lt;&gt;"",CONCATENATE(P431,","),"")&amp;CONCATENATE("}")&amp;IF(VALUE(Q431)&gt;0,CONCATENATE(", traitsNeeded=",Q431),"")&amp;CONCATENATE(", dlcId=",T431,),"")</f>
        <v/>
      </c>
      <c r="AO431" s="27" t="str">
        <f>IF(A431&lt;&gt;"",IF(R431&lt;&gt;"",CONCATENATE(", zoneIds={",R431),"")&amp;IF(X431&lt;&gt;"",CONCATENATE(",",X431),"")&amp;IF(AJ431&lt;&gt;"",CONCATENATE(",",AJ431),"")&amp;IF(R431&lt;&gt;"",CONCATENATE("}",""),"")&amp;IF(OR(L431="true",L431="false",L431&lt;&gt;""), CONCATENATE(", veteran=", L431), ""),"")</f>
        <v/>
      </c>
      <c r="AP431" s="27" t="str">
        <f>IF(A431&lt;&gt;"",IF(J431="Trial",", isTrial=true",IF(J431="Arena",", isArena=true", IF(J431="Monster",", isMonster=true",""))) &amp; IF(M431="true", CONCATENATE(", multiTrialSet=true"), ""),"")</f>
        <v/>
      </c>
      <c r="AQ431" s="27" t="str">
        <f>IF(C431&lt;&gt;"",CONCATENATE(" --",C431," / ",B431),"")</f>
        <v/>
      </c>
      <c r="AR431" s="27" t="str">
        <f>IF(A431&lt;&gt;"",IF(VALUE(Q431)&gt;0,CONCATENATE("[",A431,"] = true,        --",C431, " / ", B431), ""),"")</f>
        <v/>
      </c>
    </row>
    <row r="432" spans="1:44" hidden="1" x14ac:dyDescent="0.25">
      <c r="G432" s="3">
        <f>A432</f>
        <v>0</v>
      </c>
      <c r="R432" s="3" t="str">
        <f>IF(S432&lt;&gt;"",VLOOKUP(S432,'ESO zone constants'!$E$3:$L$1002,6,FALSE),"")</f>
        <v/>
      </c>
      <c r="AB432" s="3" t="str">
        <f>IF(AC432&lt;&gt;"",VLOOKUP(AC432,'ESO zone constants'!$E$3:$L$5000,8,FALSE),"")</f>
        <v/>
      </c>
      <c r="AF432" s="3" t="str">
        <f>IF(AG432&lt;&gt;"",VLOOKUP(AG432,'ESO zone constants'!$E$3:$L$5000,8,FALSE),"")</f>
        <v/>
      </c>
      <c r="AN432" s="27" t="str">
        <f>IF(A432&lt;&gt;"",CONCATENATE("[",A432,"] = {wayshrines={")&amp;IF(N432&lt;&gt;"",CONCATENATE(N432,","),"")&amp;IF(O432&lt;&gt;"",CONCATENATE(O432,","),"")&amp;IF(P432&lt;&gt;"",CONCATENATE(P432,","),"")&amp;CONCATENATE("}")&amp;IF(VALUE(Q432)&gt;0,CONCATENATE(", traitsNeeded=",Q432),"")&amp;CONCATENATE(", dlcId=",T432,),"")</f>
        <v/>
      </c>
      <c r="AO432" s="27" t="str">
        <f>IF(A432&lt;&gt;"",IF(R432&lt;&gt;"",CONCATENATE(", zoneIds={",R432),"")&amp;IF(X432&lt;&gt;"",CONCATENATE(",",X432),"")&amp;IF(AJ432&lt;&gt;"",CONCATENATE(",",AJ432),"")&amp;IF(R432&lt;&gt;"",CONCATENATE("}",""),"")&amp;IF(OR(L432="true",L432="false",L432&lt;&gt;""), CONCATENATE(", veteran=", L432), ""),"")</f>
        <v/>
      </c>
      <c r="AP432" s="27" t="str">
        <f>IF(A432&lt;&gt;"",IF(J432="Trial",", isTrial=true",IF(J432="Arena",", isArena=true", IF(J432="Monster",", isMonster=true",""))) &amp; IF(M432="true", CONCATENATE(", multiTrialSet=true"), ""),"")</f>
        <v/>
      </c>
      <c r="AQ432" s="27" t="str">
        <f>IF(C432&lt;&gt;"",CONCATENATE(" --",C432," / ",B432),"")</f>
        <v/>
      </c>
      <c r="AR432" s="27" t="str">
        <f>IF(A432&lt;&gt;"",IF(VALUE(Q432)&gt;0,CONCATENATE("[",A432,"] = true,        --",C432, " / ", B432), ""),"")</f>
        <v/>
      </c>
    </row>
    <row r="433" spans="7:44" hidden="1" x14ac:dyDescent="0.25">
      <c r="G433" s="3">
        <f>A433</f>
        <v>0</v>
      </c>
      <c r="R433" s="3" t="str">
        <f>IF(S433&lt;&gt;"",VLOOKUP(S433,'ESO zone constants'!$E$3:$L$1002,6,FALSE),"")</f>
        <v/>
      </c>
      <c r="AB433" s="3" t="str">
        <f>IF(AC433&lt;&gt;"",VLOOKUP(AC433,'ESO zone constants'!$E$3:$L$5000,8,FALSE),"")</f>
        <v/>
      </c>
      <c r="AF433" s="3" t="str">
        <f>IF(AG433&lt;&gt;"",VLOOKUP(AG433,'ESO zone constants'!$E$3:$L$5000,8,FALSE),"")</f>
        <v/>
      </c>
      <c r="AN433" s="27" t="str">
        <f>IF(A433&lt;&gt;"",CONCATENATE("[",A433,"] = {wayshrines={")&amp;IF(N433&lt;&gt;"",CONCATENATE(N433,","),"")&amp;IF(O433&lt;&gt;"",CONCATENATE(O433,","),"")&amp;IF(P433&lt;&gt;"",CONCATENATE(P433,","),"")&amp;CONCATENATE("}")&amp;IF(VALUE(Q433)&gt;0,CONCATENATE(", traitsNeeded=",Q433),"")&amp;CONCATENATE(", dlcId=",T433,),"")</f>
        <v/>
      </c>
      <c r="AO433" s="27" t="str">
        <f>IF(A433&lt;&gt;"",IF(R433&lt;&gt;"",CONCATENATE(", zoneIds={",R433),"")&amp;IF(X433&lt;&gt;"",CONCATENATE(",",X433),"")&amp;IF(AJ433&lt;&gt;"",CONCATENATE(",",AJ433),"")&amp;IF(R433&lt;&gt;"",CONCATENATE("}",""),"")&amp;IF(OR(L433="true",L433="false",L433&lt;&gt;""), CONCATENATE(", veteran=", L433), ""),"")</f>
        <v/>
      </c>
      <c r="AP433" s="27" t="str">
        <f>IF(A433&lt;&gt;"",IF(J433="Trial",", isTrial=true",IF(J433="Arena",", isArena=true", IF(J433="Monster",", isMonster=true",""))) &amp; IF(M433="true", CONCATENATE(", multiTrialSet=true"), ""),"")</f>
        <v/>
      </c>
      <c r="AQ433" s="27" t="str">
        <f>IF(C433&lt;&gt;"",CONCATENATE(" --",C433," / ",B433),"")</f>
        <v/>
      </c>
      <c r="AR433" s="27" t="str">
        <f>IF(A433&lt;&gt;"",IF(VALUE(Q433)&gt;0,CONCATENATE("[",A433,"] = true,        --",C433, " / ", B433), ""),"")</f>
        <v/>
      </c>
    </row>
    <row r="434" spans="7:44" hidden="1" x14ac:dyDescent="0.25">
      <c r="G434" s="3">
        <f>A434</f>
        <v>0</v>
      </c>
      <c r="R434" s="3" t="str">
        <f>IF(S434&lt;&gt;"",VLOOKUP(S434,'ESO zone constants'!$E$3:$L$1002,6,FALSE),"")</f>
        <v/>
      </c>
      <c r="AB434" s="3" t="str">
        <f>IF(AC434&lt;&gt;"",VLOOKUP(AC434,'ESO zone constants'!$E$3:$L$5000,8,FALSE),"")</f>
        <v/>
      </c>
      <c r="AF434" s="3" t="str">
        <f>IF(AG434&lt;&gt;"",VLOOKUP(AG434,'ESO zone constants'!$E$3:$L$5000,8,FALSE),"")</f>
        <v/>
      </c>
      <c r="AN434" s="27" t="str">
        <f>IF(A434&lt;&gt;"",CONCATENATE("[",A434,"] = {wayshrines={")&amp;IF(N434&lt;&gt;"",CONCATENATE(N434,","),"")&amp;IF(O434&lt;&gt;"",CONCATENATE(O434,","),"")&amp;IF(P434&lt;&gt;"",CONCATENATE(P434,","),"")&amp;CONCATENATE("}")&amp;IF(VALUE(Q434)&gt;0,CONCATENATE(", traitsNeeded=",Q434),"")&amp;CONCATENATE(", dlcId=",T434,),"")</f>
        <v/>
      </c>
      <c r="AO434" s="27" t="str">
        <f>IF(A434&lt;&gt;"",IF(R434&lt;&gt;"",CONCATENATE(", zoneIds={",R434),"")&amp;IF(X434&lt;&gt;"",CONCATENATE(",",X434),"")&amp;IF(AJ434&lt;&gt;"",CONCATENATE(",",AJ434),"")&amp;IF(R434&lt;&gt;"",CONCATENATE("}",""),"")&amp;IF(OR(L434="true",L434="false",L434&lt;&gt;""), CONCATENATE(", veteran=", L434), ""),"")</f>
        <v/>
      </c>
      <c r="AP434" s="27" t="str">
        <f>IF(A434&lt;&gt;"",IF(J434="Trial",", isTrial=true",IF(J434="Arena",", isArena=true", IF(J434="Monster",", isMonster=true",""))) &amp; IF(M434="true", CONCATENATE(", multiTrialSet=true"), ""),"")</f>
        <v/>
      </c>
      <c r="AQ434" s="27" t="str">
        <f>IF(C434&lt;&gt;"",CONCATENATE(" --",C434," / ",B434),"")</f>
        <v/>
      </c>
      <c r="AR434" s="27" t="str">
        <f>IF(A434&lt;&gt;"",IF(VALUE(Q434)&gt;0,CONCATENATE("[",A434,"] = true,        --",C434, " / ", B434), ""),"")</f>
        <v/>
      </c>
    </row>
    <row r="435" spans="7:44" hidden="1" x14ac:dyDescent="0.25">
      <c r="G435" s="3">
        <f>A435</f>
        <v>0</v>
      </c>
      <c r="R435" s="3" t="str">
        <f>IF(S435&lt;&gt;"",VLOOKUP(S435,'ESO zone constants'!$E$3:$L$1002,6,FALSE),"")</f>
        <v/>
      </c>
      <c r="AB435" s="3" t="str">
        <f>IF(AC435&lt;&gt;"",VLOOKUP(AC435,'ESO zone constants'!$E$3:$L$5000,8,FALSE),"")</f>
        <v/>
      </c>
      <c r="AF435" s="3" t="str">
        <f>IF(AG435&lt;&gt;"",VLOOKUP(AG435,'ESO zone constants'!$E$3:$L$5000,8,FALSE),"")</f>
        <v/>
      </c>
      <c r="AN435" s="27" t="str">
        <f>IF(A435&lt;&gt;"",CONCATENATE("[",A435,"] = {wayshrines={")&amp;IF(N435&lt;&gt;"",CONCATENATE(N435,","),"")&amp;IF(O435&lt;&gt;"",CONCATENATE(O435,","),"")&amp;IF(P435&lt;&gt;"",CONCATENATE(P435,","),"")&amp;CONCATENATE("}")&amp;IF(VALUE(Q435)&gt;0,CONCATENATE(", traitsNeeded=",Q435),"")&amp;CONCATENATE(", dlcId=",T435,),"")</f>
        <v/>
      </c>
      <c r="AO435" s="27" t="str">
        <f>IF(A435&lt;&gt;"",IF(R435&lt;&gt;"",CONCATENATE(", zoneIds={",R435),"")&amp;IF(X435&lt;&gt;"",CONCATENATE(",",X435),"")&amp;IF(AJ435&lt;&gt;"",CONCATENATE(",",AJ435),"")&amp;IF(R435&lt;&gt;"",CONCATENATE("}",""),"")&amp;IF(OR(L435="true",L435="false",L435&lt;&gt;""), CONCATENATE(", veteran=", L435), ""),"")</f>
        <v/>
      </c>
      <c r="AP435" s="27" t="str">
        <f>IF(A435&lt;&gt;"",IF(J435="Trial",", isTrial=true",IF(J435="Arena",", isArena=true", IF(J435="Monster",", isMonster=true",""))) &amp; IF(M435="true", CONCATENATE(", multiTrialSet=true"), ""),"")</f>
        <v/>
      </c>
      <c r="AQ435" s="27" t="str">
        <f>IF(C435&lt;&gt;"",CONCATENATE(" --",C435," / ",B435),"")</f>
        <v/>
      </c>
      <c r="AR435" s="27" t="str">
        <f>IF(A435&lt;&gt;"",IF(VALUE(Q435)&gt;0,CONCATENATE("[",A435,"] = true,        --",C435, " / ", B435), ""),"")</f>
        <v/>
      </c>
    </row>
    <row r="436" spans="7:44" hidden="1" x14ac:dyDescent="0.25">
      <c r="G436" s="3">
        <f>A436</f>
        <v>0</v>
      </c>
      <c r="R436" s="3" t="str">
        <f>IF(S436&lt;&gt;"",VLOOKUP(S436,'ESO zone constants'!$E$3:$L$1002,6,FALSE),"")</f>
        <v/>
      </c>
      <c r="AB436" s="3" t="str">
        <f>IF(AC436&lt;&gt;"",VLOOKUP(AC436,'ESO zone constants'!$E$3:$L$5000,8,FALSE),"")</f>
        <v/>
      </c>
      <c r="AF436" s="3" t="str">
        <f>IF(AG436&lt;&gt;"",VLOOKUP(AG436,'ESO zone constants'!$E$3:$L$5000,8,FALSE),"")</f>
        <v/>
      </c>
      <c r="AN436" s="27" t="str">
        <f>IF(A436&lt;&gt;"",CONCATENATE("[",A436,"] = {wayshrines={")&amp;IF(N436&lt;&gt;"",CONCATENATE(N436,","),"")&amp;IF(O436&lt;&gt;"",CONCATENATE(O436,","),"")&amp;IF(P436&lt;&gt;"",CONCATENATE(P436,","),"")&amp;CONCATENATE("}")&amp;IF(VALUE(Q436)&gt;0,CONCATENATE(", traitsNeeded=",Q436),"")&amp;CONCATENATE(", dlcId=",T436,),"")</f>
        <v/>
      </c>
      <c r="AO436" s="27" t="str">
        <f>IF(A436&lt;&gt;"",IF(R436&lt;&gt;"",CONCATENATE(", zoneIds={",R436),"")&amp;IF(X436&lt;&gt;"",CONCATENATE(",",X436),"")&amp;IF(AJ436&lt;&gt;"",CONCATENATE(",",AJ436),"")&amp;IF(R436&lt;&gt;"",CONCATENATE("}",""),"")&amp;IF(OR(L436="true",L436="false",L436&lt;&gt;""), CONCATENATE(", veteran=", L436), ""),"")</f>
        <v/>
      </c>
      <c r="AP436" s="27" t="str">
        <f>IF(A436&lt;&gt;"",IF(J436="Trial",", isTrial=true",IF(J436="Arena",", isArena=true", IF(J436="Monster",", isMonster=true",""))) &amp; IF(M436="true", CONCATENATE(", multiTrialSet=true"), ""),"")</f>
        <v/>
      </c>
      <c r="AQ436" s="27" t="str">
        <f>IF(C436&lt;&gt;"",CONCATENATE(" --",C436," / ",B436),"")</f>
        <v/>
      </c>
      <c r="AR436" s="27" t="str">
        <f>IF(A436&lt;&gt;"",IF(VALUE(Q436)&gt;0,CONCATENATE("[",A436,"] = true,        --",C436, " / ", B436), ""),"")</f>
        <v/>
      </c>
    </row>
    <row r="437" spans="7:44" hidden="1" x14ac:dyDescent="0.25">
      <c r="G437" s="3">
        <f>A437</f>
        <v>0</v>
      </c>
      <c r="R437" s="3" t="str">
        <f>IF(S437&lt;&gt;"",VLOOKUP(S437,'ESO zone constants'!$E$3:$L$1002,6,FALSE),"")</f>
        <v/>
      </c>
      <c r="AB437" s="3" t="str">
        <f>IF(AC437&lt;&gt;"",VLOOKUP(AC437,'ESO zone constants'!$E$3:$L$5000,8,FALSE),"")</f>
        <v/>
      </c>
      <c r="AF437" s="3" t="str">
        <f>IF(AG437&lt;&gt;"",VLOOKUP(AG437,'ESO zone constants'!$E$3:$L$5000,8,FALSE),"")</f>
        <v/>
      </c>
      <c r="AN437" s="27" t="str">
        <f>IF(A437&lt;&gt;"",CONCATENATE("[",A437,"] = {wayshrines={")&amp;IF(N437&lt;&gt;"",CONCATENATE(N437,","),"")&amp;IF(O437&lt;&gt;"",CONCATENATE(O437,","),"")&amp;IF(P437&lt;&gt;"",CONCATENATE(P437,","),"")&amp;CONCATENATE("}")&amp;IF(VALUE(Q437)&gt;0,CONCATENATE(", traitsNeeded=",Q437),"")&amp;CONCATENATE(", dlcId=",T437,),"")</f>
        <v/>
      </c>
      <c r="AO437" s="27" t="str">
        <f>IF(A437&lt;&gt;"",IF(R437&lt;&gt;"",CONCATENATE(", zoneIds={",R437),"")&amp;IF(X437&lt;&gt;"",CONCATENATE(",",X437),"")&amp;IF(AJ437&lt;&gt;"",CONCATENATE(",",AJ437),"")&amp;IF(R437&lt;&gt;"",CONCATENATE("}",""),"")&amp;IF(OR(L437="true",L437="false",L437&lt;&gt;""), CONCATENATE(", veteran=", L437), ""),"")</f>
        <v/>
      </c>
      <c r="AP437" s="27" t="str">
        <f>IF(A437&lt;&gt;"",IF(J437="Trial",", isTrial=true",IF(J437="Arena",", isArena=true", IF(J437="Monster",", isMonster=true",""))) &amp; IF(M437="true", CONCATENATE(", multiTrialSet=true"), ""),"")</f>
        <v/>
      </c>
      <c r="AQ437" s="27" t="str">
        <f>IF(C437&lt;&gt;"",CONCATENATE(" --",C437," / ",B437),"")</f>
        <v/>
      </c>
      <c r="AR437" s="27" t="str">
        <f>IF(A437&lt;&gt;"",IF(VALUE(Q437)&gt;0,CONCATENATE("[",A437,"] = true,        --",C437, " / ", B437), ""),"")</f>
        <v/>
      </c>
    </row>
    <row r="438" spans="7:44" hidden="1" x14ac:dyDescent="0.25">
      <c r="G438" s="3">
        <f>A438</f>
        <v>0</v>
      </c>
      <c r="R438" s="3" t="str">
        <f>IF(S438&lt;&gt;"",VLOOKUP(S438,'ESO zone constants'!$E$3:$L$1002,6,FALSE),"")</f>
        <v/>
      </c>
      <c r="AB438" s="3" t="str">
        <f>IF(AC438&lt;&gt;"",VLOOKUP(AC438,'ESO zone constants'!$E$3:$L$5000,8,FALSE),"")</f>
        <v/>
      </c>
      <c r="AF438" s="3" t="str">
        <f>IF(AG438&lt;&gt;"",VLOOKUP(AG438,'ESO zone constants'!$E$3:$L$5000,8,FALSE),"")</f>
        <v/>
      </c>
      <c r="AN438" s="27" t="str">
        <f>IF(A438&lt;&gt;"",CONCATENATE("[",A438,"] = {wayshrines={")&amp;IF(N438&lt;&gt;"",CONCATENATE(N438,","),"")&amp;IF(O438&lt;&gt;"",CONCATENATE(O438,","),"")&amp;IF(P438&lt;&gt;"",CONCATENATE(P438,","),"")&amp;CONCATENATE("}")&amp;IF(VALUE(Q438)&gt;0,CONCATENATE(", traitsNeeded=",Q438),"")&amp;CONCATENATE(", dlcId=",T438,),"")</f>
        <v/>
      </c>
      <c r="AO438" s="27" t="str">
        <f>IF(A438&lt;&gt;"",IF(R438&lt;&gt;"",CONCATENATE(", zoneIds={",R438),"")&amp;IF(X438&lt;&gt;"",CONCATENATE(",",X438),"")&amp;IF(AJ438&lt;&gt;"",CONCATENATE(",",AJ438),"")&amp;IF(R438&lt;&gt;"",CONCATENATE("}",""),"")&amp;IF(OR(L438="true",L438="false",L438&lt;&gt;""), CONCATENATE(", veteran=", L438), ""),"")</f>
        <v/>
      </c>
      <c r="AP438" s="27" t="str">
        <f>IF(A438&lt;&gt;"",IF(J438="Trial",", isTrial=true",IF(J438="Arena",", isArena=true", IF(J438="Monster",", isMonster=true",""))) &amp; IF(M438="true", CONCATENATE(", multiTrialSet=true"), ""),"")</f>
        <v/>
      </c>
      <c r="AQ438" s="27" t="str">
        <f>IF(C438&lt;&gt;"",CONCATENATE(" --",C438," / ",B438),"")</f>
        <v/>
      </c>
      <c r="AR438" s="27" t="str">
        <f>IF(A438&lt;&gt;"",IF(VALUE(Q438)&gt;0,CONCATENATE("[",A438,"] = true,        --",C438, " / ", B438), ""),"")</f>
        <v/>
      </c>
    </row>
    <row r="439" spans="7:44" hidden="1" x14ac:dyDescent="0.25">
      <c r="G439" s="3">
        <f>A439</f>
        <v>0</v>
      </c>
      <c r="R439" s="3" t="str">
        <f>IF(S439&lt;&gt;"",VLOOKUP(S439,'ESO zone constants'!$E$3:$L$1002,6,FALSE),"")</f>
        <v/>
      </c>
      <c r="AB439" s="3" t="str">
        <f>IF(AC439&lt;&gt;"",VLOOKUP(AC439,'ESO zone constants'!$E$3:$L$5000,8,FALSE),"")</f>
        <v/>
      </c>
      <c r="AF439" s="3" t="str">
        <f>IF(AG439&lt;&gt;"",VLOOKUP(AG439,'ESO zone constants'!$E$3:$L$5000,8,FALSE),"")</f>
        <v/>
      </c>
      <c r="AN439" s="27" t="str">
        <f>IF(A439&lt;&gt;"",CONCATENATE("[",A439,"] = {wayshrines={")&amp;IF(N439&lt;&gt;"",CONCATENATE(N439,","),"")&amp;IF(O439&lt;&gt;"",CONCATENATE(O439,","),"")&amp;IF(P439&lt;&gt;"",CONCATENATE(P439,","),"")&amp;CONCATENATE("}")&amp;IF(VALUE(Q439)&gt;0,CONCATENATE(", traitsNeeded=",Q439),"")&amp;CONCATENATE(", dlcId=",T439,),"")</f>
        <v/>
      </c>
      <c r="AO439" s="27" t="str">
        <f>IF(A439&lt;&gt;"",IF(R439&lt;&gt;"",CONCATENATE(", zoneIds={",R439),"")&amp;IF(X439&lt;&gt;"",CONCATENATE(",",X439),"")&amp;IF(AJ439&lt;&gt;"",CONCATENATE(",",AJ439),"")&amp;IF(R439&lt;&gt;"",CONCATENATE("}",""),"")&amp;IF(OR(L439="true",L439="false",L439&lt;&gt;""), CONCATENATE(", veteran=", L439), ""),"")</f>
        <v/>
      </c>
      <c r="AP439" s="27" t="str">
        <f>IF(A439&lt;&gt;"",IF(J439="Trial",", isTrial=true",IF(J439="Arena",", isArena=true", IF(J439="Monster",", isMonster=true",""))) &amp; IF(M439="true", CONCATENATE(", multiTrialSet=true"), ""),"")</f>
        <v/>
      </c>
      <c r="AQ439" s="27" t="str">
        <f>IF(C439&lt;&gt;"",CONCATENATE(" --",C439," / ",B439),"")</f>
        <v/>
      </c>
      <c r="AR439" s="27" t="str">
        <f>IF(A439&lt;&gt;"",IF(VALUE(Q439)&gt;0,CONCATENATE("[",A439,"] = true,        --",C439, " / ", B439), ""),"")</f>
        <v/>
      </c>
    </row>
    <row r="440" spans="7:44" hidden="1" x14ac:dyDescent="0.25">
      <c r="G440" s="3">
        <f>A440</f>
        <v>0</v>
      </c>
      <c r="R440" s="3" t="str">
        <f>IF(S440&lt;&gt;"",VLOOKUP(S440,'ESO zone constants'!$E$3:$L$1002,6,FALSE),"")</f>
        <v/>
      </c>
      <c r="AB440" s="3" t="str">
        <f>IF(AC440&lt;&gt;"",VLOOKUP(AC440,'ESO zone constants'!$E$3:$L$5000,8,FALSE),"")</f>
        <v/>
      </c>
      <c r="AF440" s="3" t="str">
        <f>IF(AG440&lt;&gt;"",VLOOKUP(AG440,'ESO zone constants'!$E$3:$L$5000,8,FALSE),"")</f>
        <v/>
      </c>
      <c r="AN440" s="27" t="str">
        <f>IF(A440&lt;&gt;"",CONCATENATE("[",A440,"] = {wayshrines={")&amp;IF(N440&lt;&gt;"",CONCATENATE(N440,","),"")&amp;IF(O440&lt;&gt;"",CONCATENATE(O440,","),"")&amp;IF(P440&lt;&gt;"",CONCATENATE(P440,","),"")&amp;CONCATENATE("}")&amp;IF(VALUE(Q440)&gt;0,CONCATENATE(", traitsNeeded=",Q440),"")&amp;CONCATENATE(", dlcId=",T440,),"")</f>
        <v/>
      </c>
      <c r="AO440" s="27" t="str">
        <f>IF(A440&lt;&gt;"",IF(R440&lt;&gt;"",CONCATENATE(", zoneIds={",R440),"")&amp;IF(X440&lt;&gt;"",CONCATENATE(",",X440),"")&amp;IF(AJ440&lt;&gt;"",CONCATENATE(",",AJ440),"")&amp;IF(R440&lt;&gt;"",CONCATENATE("}",""),"")&amp;IF(OR(L440="true",L440="false",L440&lt;&gt;""), CONCATENATE(", veteran=", L440), ""),"")</f>
        <v/>
      </c>
      <c r="AP440" s="27" t="str">
        <f>IF(A440&lt;&gt;"",IF(J440="Trial",", isTrial=true",IF(J440="Arena",", isArena=true", IF(J440="Monster",", isMonster=true",""))) &amp; IF(M440="true", CONCATENATE(", multiTrialSet=true"), ""),"")</f>
        <v/>
      </c>
      <c r="AQ440" s="27" t="str">
        <f>IF(C440&lt;&gt;"",CONCATENATE(" --",C440," / ",B440),"")</f>
        <v/>
      </c>
      <c r="AR440" s="27" t="str">
        <f>IF(A440&lt;&gt;"",IF(VALUE(Q440)&gt;0,CONCATENATE("[",A440,"] = true,        --",C440, " / ", B440), ""),"")</f>
        <v/>
      </c>
    </row>
    <row r="441" spans="7:44" hidden="1" x14ac:dyDescent="0.25">
      <c r="G441" s="3">
        <f>A441</f>
        <v>0</v>
      </c>
      <c r="R441" s="3" t="str">
        <f>IF(S441&lt;&gt;"",VLOOKUP(S441,'ESO zone constants'!$E$3:$L$1002,6,FALSE),"")</f>
        <v/>
      </c>
      <c r="AB441" s="3" t="str">
        <f>IF(AC441&lt;&gt;"",VLOOKUP(AC441,'ESO zone constants'!$E$3:$L$5000,8,FALSE),"")</f>
        <v/>
      </c>
      <c r="AF441" s="3" t="str">
        <f>IF(AG441&lt;&gt;"",VLOOKUP(AG441,'ESO zone constants'!$E$3:$L$5000,8,FALSE),"")</f>
        <v/>
      </c>
      <c r="AN441" s="27" t="str">
        <f>IF(A441&lt;&gt;"",CONCATENATE("[",A441,"] = {wayshrines={")&amp;IF(N441&lt;&gt;"",CONCATENATE(N441,","),"")&amp;IF(O441&lt;&gt;"",CONCATENATE(O441,","),"")&amp;IF(P441&lt;&gt;"",CONCATENATE(P441,","),"")&amp;CONCATENATE("}")&amp;IF(VALUE(Q441)&gt;0,CONCATENATE(", traitsNeeded=",Q441),"")&amp;CONCATENATE(", dlcId=",T441,),"")</f>
        <v/>
      </c>
      <c r="AO441" s="27" t="str">
        <f>IF(A441&lt;&gt;"",IF(R441&lt;&gt;"",CONCATENATE(", zoneIds={",R441),"")&amp;IF(X441&lt;&gt;"",CONCATENATE(",",X441),"")&amp;IF(AJ441&lt;&gt;"",CONCATENATE(",",AJ441),"")&amp;IF(R441&lt;&gt;"",CONCATENATE("}",""),"")&amp;IF(OR(L441="true",L441="false",L441&lt;&gt;""), CONCATENATE(", veteran=", L441), ""),"")</f>
        <v/>
      </c>
      <c r="AP441" s="27" t="str">
        <f>IF(A441&lt;&gt;"",IF(J441="Trial",", isTrial=true",IF(J441="Arena",", isArena=true", IF(J441="Monster",", isMonster=true",""))) &amp; IF(M441="true", CONCATENATE(", multiTrialSet=true"), ""),"")</f>
        <v/>
      </c>
      <c r="AQ441" s="27" t="str">
        <f>IF(C441&lt;&gt;"",CONCATENATE(" --",C441," / ",B441),"")</f>
        <v/>
      </c>
      <c r="AR441" s="27" t="str">
        <f>IF(A441&lt;&gt;"",IF(VALUE(Q441)&gt;0,CONCATENATE("[",A441,"] = true,        --",C441, " / ", B441), ""),"")</f>
        <v/>
      </c>
    </row>
    <row r="442" spans="7:44" hidden="1" x14ac:dyDescent="0.25">
      <c r="G442" s="3">
        <f>A442</f>
        <v>0</v>
      </c>
      <c r="R442" s="3" t="str">
        <f>IF(S442&lt;&gt;"",VLOOKUP(S442,'ESO zone constants'!$E$3:$L$1002,6,FALSE),"")</f>
        <v/>
      </c>
      <c r="AB442" s="3" t="str">
        <f>IF(AC442&lt;&gt;"",VLOOKUP(AC442,'ESO zone constants'!$E$3:$L$5000,8,FALSE),"")</f>
        <v/>
      </c>
      <c r="AF442" s="3" t="str">
        <f>IF(AG442&lt;&gt;"",VLOOKUP(AG442,'ESO zone constants'!$E$3:$L$5000,8,FALSE),"")</f>
        <v/>
      </c>
      <c r="AN442" s="27" t="str">
        <f>IF(A442&lt;&gt;"",CONCATENATE("[",A442,"] = {wayshrines={")&amp;IF(N442&lt;&gt;"",CONCATENATE(N442,","),"")&amp;IF(O442&lt;&gt;"",CONCATENATE(O442,","),"")&amp;IF(P442&lt;&gt;"",CONCATENATE(P442,","),"")&amp;CONCATENATE("}")&amp;IF(VALUE(Q442)&gt;0,CONCATENATE(", traitsNeeded=",Q442),"")&amp;CONCATENATE(", dlcId=",T442,),"")</f>
        <v/>
      </c>
      <c r="AO442" s="27" t="str">
        <f>IF(A442&lt;&gt;"",IF(R442&lt;&gt;"",CONCATENATE(", zoneIds={",R442),"")&amp;IF(X442&lt;&gt;"",CONCATENATE(",",X442),"")&amp;IF(AJ442&lt;&gt;"",CONCATENATE(",",AJ442),"")&amp;IF(R442&lt;&gt;"",CONCATENATE("}",""),"")&amp;IF(OR(L442="true",L442="false",L442&lt;&gt;""), CONCATENATE(", veteran=", L442), ""),"")</f>
        <v/>
      </c>
      <c r="AP442" s="27" t="str">
        <f>IF(A442&lt;&gt;"",IF(J442="Trial",", isTrial=true",IF(J442="Arena",", isArena=true", IF(J442="Monster",", isMonster=true",""))) &amp; IF(M442="true", CONCATENATE(", multiTrialSet=true"), ""),"")</f>
        <v/>
      </c>
      <c r="AQ442" s="27" t="str">
        <f>IF(C442&lt;&gt;"",CONCATENATE(" --",C442," / ",B442),"")</f>
        <v/>
      </c>
      <c r="AR442" s="27" t="str">
        <f>IF(A442&lt;&gt;"",IF(VALUE(Q442)&gt;0,CONCATENATE("[",A442,"] = true,        --",C442, " / ", B442), ""),"")</f>
        <v/>
      </c>
    </row>
    <row r="443" spans="7:44" hidden="1" x14ac:dyDescent="0.25">
      <c r="G443" s="3">
        <f>A443</f>
        <v>0</v>
      </c>
      <c r="R443" s="3" t="str">
        <f>IF(S443&lt;&gt;"",VLOOKUP(S443,'ESO zone constants'!$E$3:$L$1002,6,FALSE),"")</f>
        <v/>
      </c>
      <c r="AB443" s="3" t="str">
        <f>IF(AC443&lt;&gt;"",VLOOKUP(AC443,'ESO zone constants'!$E$3:$L$5000,8,FALSE),"")</f>
        <v/>
      </c>
      <c r="AF443" s="3" t="str">
        <f>IF(AG443&lt;&gt;"",VLOOKUP(AG443,'ESO zone constants'!$E$3:$L$5000,8,FALSE),"")</f>
        <v/>
      </c>
      <c r="AN443" s="27" t="str">
        <f>IF(A443&lt;&gt;"",CONCATENATE("[",A443,"] = {wayshrines={")&amp;IF(N443&lt;&gt;"",CONCATENATE(N443,","),"")&amp;IF(O443&lt;&gt;"",CONCATENATE(O443,","),"")&amp;IF(P443&lt;&gt;"",CONCATENATE(P443,","),"")&amp;CONCATENATE("}")&amp;IF(VALUE(Q443)&gt;0,CONCATENATE(", traitsNeeded=",Q443),"")&amp;CONCATENATE(", dlcId=",T443,),"")</f>
        <v/>
      </c>
      <c r="AO443" s="27" t="str">
        <f>IF(A443&lt;&gt;"",IF(R443&lt;&gt;"",CONCATENATE(", zoneIds={",R443),"")&amp;IF(X443&lt;&gt;"",CONCATENATE(",",X443),"")&amp;IF(AJ443&lt;&gt;"",CONCATENATE(",",AJ443),"")&amp;IF(R443&lt;&gt;"",CONCATENATE("}",""),"")&amp;IF(OR(L443="true",L443="false",L443&lt;&gt;""), CONCATENATE(", veteran=", L443), ""),"")</f>
        <v/>
      </c>
      <c r="AP443" s="27" t="str">
        <f>IF(A443&lt;&gt;"",IF(J443="Trial",", isTrial=true",IF(J443="Arena",", isArena=true", IF(J443="Monster",", isMonster=true",""))) &amp; IF(M443="true", CONCATENATE(", multiTrialSet=true"), ""),"")</f>
        <v/>
      </c>
      <c r="AQ443" s="27" t="str">
        <f>IF(C443&lt;&gt;"",CONCATENATE(" --",C443," / ",B443),"")</f>
        <v/>
      </c>
      <c r="AR443" s="27" t="str">
        <f>IF(A443&lt;&gt;"",IF(VALUE(Q443)&gt;0,CONCATENATE("[",A443,"] = true,        --",C443, " / ", B443), ""),"")</f>
        <v/>
      </c>
    </row>
    <row r="444" spans="7:44" hidden="1" x14ac:dyDescent="0.25">
      <c r="G444" s="3">
        <f>A444</f>
        <v>0</v>
      </c>
      <c r="R444" s="3" t="str">
        <f>IF(S444&lt;&gt;"",VLOOKUP(S444,'ESO zone constants'!$E$3:$L$1002,6,FALSE),"")</f>
        <v/>
      </c>
      <c r="AB444" s="3" t="str">
        <f>IF(AC444&lt;&gt;"",VLOOKUP(AC444,'ESO zone constants'!$E$3:$L$5000,8,FALSE),"")</f>
        <v/>
      </c>
      <c r="AF444" s="3" t="str">
        <f>IF(AG444&lt;&gt;"",VLOOKUP(AG444,'ESO zone constants'!$E$3:$L$5000,8,FALSE),"")</f>
        <v/>
      </c>
      <c r="AN444" s="27" t="str">
        <f>IF(A444&lt;&gt;"",CONCATENATE("[",A444,"] = {wayshrines={")&amp;IF(N444&lt;&gt;"",CONCATENATE(N444,","),"")&amp;IF(O444&lt;&gt;"",CONCATENATE(O444,","),"")&amp;IF(P444&lt;&gt;"",CONCATENATE(P444,","),"")&amp;CONCATENATE("}")&amp;IF(VALUE(Q444)&gt;0,CONCATENATE(", traitsNeeded=",Q444),"")&amp;CONCATENATE(", dlcId=",T444,),"")</f>
        <v/>
      </c>
      <c r="AO444" s="27" t="str">
        <f>IF(A444&lt;&gt;"",IF(R444&lt;&gt;"",CONCATENATE(", zoneIds={",R444),"")&amp;IF(X444&lt;&gt;"",CONCATENATE(",",X444),"")&amp;IF(AJ444&lt;&gt;"",CONCATENATE(",",AJ444),"")&amp;IF(R444&lt;&gt;"",CONCATENATE("}",""),"")&amp;IF(OR(L444="true",L444="false",L444&lt;&gt;""), CONCATENATE(", veteran=", L444), ""),"")</f>
        <v/>
      </c>
      <c r="AP444" s="27" t="str">
        <f>IF(A444&lt;&gt;"",IF(J444="Trial",", isTrial=true",IF(J444="Arena",", isArena=true", IF(J444="Monster",", isMonster=true",""))) &amp; IF(M444="true", CONCATENATE(", multiTrialSet=true"), ""),"")</f>
        <v/>
      </c>
      <c r="AQ444" s="27" t="str">
        <f>IF(C444&lt;&gt;"",CONCATENATE(" --",C444," / ",B444),"")</f>
        <v/>
      </c>
      <c r="AR444" s="27" t="str">
        <f>IF(A444&lt;&gt;"",IF(VALUE(Q444)&gt;0,CONCATENATE("[",A444,"] = true,        --",C444, " / ", B444), ""),"")</f>
        <v/>
      </c>
    </row>
    <row r="445" spans="7:44" hidden="1" x14ac:dyDescent="0.25">
      <c r="G445" s="3">
        <f>A445</f>
        <v>0</v>
      </c>
      <c r="R445" s="3" t="str">
        <f>IF(S445&lt;&gt;"",VLOOKUP(S445,'ESO zone constants'!$E$3:$L$1002,6,FALSE),"")</f>
        <v/>
      </c>
      <c r="AB445" s="3" t="str">
        <f>IF(AC445&lt;&gt;"",VLOOKUP(AC445,'ESO zone constants'!$E$3:$L$5000,8,FALSE),"")</f>
        <v/>
      </c>
      <c r="AF445" s="3" t="str">
        <f>IF(AG445&lt;&gt;"",VLOOKUP(AG445,'ESO zone constants'!$E$3:$L$5000,8,FALSE),"")</f>
        <v/>
      </c>
      <c r="AN445" s="27" t="str">
        <f>IF(A445&lt;&gt;"",CONCATENATE("[",A445,"] = {wayshrines={")&amp;IF(N445&lt;&gt;"",CONCATENATE(N445,","),"")&amp;IF(O445&lt;&gt;"",CONCATENATE(O445,","),"")&amp;IF(P445&lt;&gt;"",CONCATENATE(P445,","),"")&amp;CONCATENATE("}")&amp;IF(VALUE(Q445)&gt;0,CONCATENATE(", traitsNeeded=",Q445),"")&amp;CONCATENATE(", dlcId=",T445,),"")</f>
        <v/>
      </c>
      <c r="AO445" s="27" t="str">
        <f>IF(A445&lt;&gt;"",IF(R445&lt;&gt;"",CONCATENATE(", zoneIds={",R445),"")&amp;IF(X445&lt;&gt;"",CONCATENATE(",",X445),"")&amp;IF(AJ445&lt;&gt;"",CONCATENATE(",",AJ445),"")&amp;IF(R445&lt;&gt;"",CONCATENATE("}",""),"")&amp;IF(OR(L445="true",L445="false",L445&lt;&gt;""), CONCATENATE(", veteran=", L445), ""),"")</f>
        <v/>
      </c>
      <c r="AP445" s="27" t="str">
        <f>IF(A445&lt;&gt;"",IF(J445="Trial",", isTrial=true",IF(J445="Arena",", isArena=true", IF(J445="Monster",", isMonster=true",""))) &amp; IF(M445="true", CONCATENATE(", multiTrialSet=true"), ""),"")</f>
        <v/>
      </c>
      <c r="AQ445" s="27" t="str">
        <f>IF(C445&lt;&gt;"",CONCATENATE(" --",C445," / ",B445),"")</f>
        <v/>
      </c>
      <c r="AR445" s="27" t="str">
        <f>IF(A445&lt;&gt;"",IF(VALUE(Q445)&gt;0,CONCATENATE("[",A445,"] = true,        --",C445, " / ", B445), ""),"")</f>
        <v/>
      </c>
    </row>
    <row r="446" spans="7:44" hidden="1" x14ac:dyDescent="0.25">
      <c r="G446" s="3">
        <f>A446</f>
        <v>0</v>
      </c>
      <c r="R446" s="3" t="str">
        <f>IF(S446&lt;&gt;"",VLOOKUP(S446,'ESO zone constants'!$E$3:$L$1002,6,FALSE),"")</f>
        <v/>
      </c>
      <c r="AB446" s="3" t="str">
        <f>IF(AC446&lt;&gt;"",VLOOKUP(AC446,'ESO zone constants'!$E$3:$L$5000,8,FALSE),"")</f>
        <v/>
      </c>
      <c r="AF446" s="3" t="str">
        <f>IF(AG446&lt;&gt;"",VLOOKUP(AG446,'ESO zone constants'!$E$3:$L$5000,8,FALSE),"")</f>
        <v/>
      </c>
      <c r="AN446" s="27" t="str">
        <f>IF(A446&lt;&gt;"",CONCATENATE("[",A446,"] = {wayshrines={")&amp;IF(N446&lt;&gt;"",CONCATENATE(N446,","),"")&amp;IF(O446&lt;&gt;"",CONCATENATE(O446,","),"")&amp;IF(P446&lt;&gt;"",CONCATENATE(P446,","),"")&amp;CONCATENATE("}")&amp;IF(VALUE(Q446)&gt;0,CONCATENATE(", traitsNeeded=",Q446),"")&amp;CONCATENATE(", dlcId=",T446,),"")</f>
        <v/>
      </c>
      <c r="AO446" s="27" t="str">
        <f>IF(A446&lt;&gt;"",IF(R446&lt;&gt;"",CONCATENATE(", zoneIds={",R446),"")&amp;IF(X446&lt;&gt;"",CONCATENATE(",",X446),"")&amp;IF(AJ446&lt;&gt;"",CONCATENATE(",",AJ446),"")&amp;IF(R446&lt;&gt;"",CONCATENATE("}",""),"")&amp;IF(OR(L446="true",L446="false",L446&lt;&gt;""), CONCATENATE(", veteran=", L446), ""),"")</f>
        <v/>
      </c>
      <c r="AP446" s="27" t="str">
        <f>IF(A446&lt;&gt;"",IF(J446="Trial",", isTrial=true",IF(J446="Arena",", isArena=true", IF(J446="Monster",", isMonster=true",""))) &amp; IF(M446="true", CONCATENATE(", multiTrialSet=true"), ""),"")</f>
        <v/>
      </c>
      <c r="AQ446" s="27" t="str">
        <f>IF(C446&lt;&gt;"",CONCATENATE(" --",C446," / ",B446),"")</f>
        <v/>
      </c>
      <c r="AR446" s="27" t="str">
        <f>IF(A446&lt;&gt;"",IF(VALUE(Q446)&gt;0,CONCATENATE("[",A446,"] = true,        --",C446, " / ", B446), ""),"")</f>
        <v/>
      </c>
    </row>
    <row r="447" spans="7:44" hidden="1" x14ac:dyDescent="0.25">
      <c r="G447" s="3">
        <f>A447</f>
        <v>0</v>
      </c>
      <c r="R447" s="3" t="str">
        <f>IF(S447&lt;&gt;"",VLOOKUP(S447,'ESO zone constants'!$E$3:$L$1002,6,FALSE),"")</f>
        <v/>
      </c>
      <c r="AB447" s="3" t="str">
        <f>IF(AC447&lt;&gt;"",VLOOKUP(AC447,'ESO zone constants'!$E$3:$L$5000,8,FALSE),"")</f>
        <v/>
      </c>
      <c r="AF447" s="3" t="str">
        <f>IF(AG447&lt;&gt;"",VLOOKUP(AG447,'ESO zone constants'!$E$3:$L$5000,8,FALSE),"")</f>
        <v/>
      </c>
      <c r="AN447" s="27" t="str">
        <f>IF(A447&lt;&gt;"",CONCATENATE("[",A447,"] = {wayshrines={")&amp;IF(N447&lt;&gt;"",CONCATENATE(N447,","),"")&amp;IF(O447&lt;&gt;"",CONCATENATE(O447,","),"")&amp;IF(P447&lt;&gt;"",CONCATENATE(P447,","),"")&amp;CONCATENATE("}")&amp;IF(VALUE(Q447)&gt;0,CONCATENATE(", traitsNeeded=",Q447),"")&amp;CONCATENATE(", dlcId=",T447,),"")</f>
        <v/>
      </c>
      <c r="AO447" s="27" t="str">
        <f>IF(A447&lt;&gt;"",IF(R447&lt;&gt;"",CONCATENATE(", zoneIds={",R447),"")&amp;IF(X447&lt;&gt;"",CONCATENATE(",",X447),"")&amp;IF(AJ447&lt;&gt;"",CONCATENATE(",",AJ447),"")&amp;IF(R447&lt;&gt;"",CONCATENATE("}",""),"")&amp;IF(OR(L447="true",L447="false",L447&lt;&gt;""), CONCATENATE(", veteran=", L447), ""),"")</f>
        <v/>
      </c>
      <c r="AP447" s="27" t="str">
        <f>IF(A447&lt;&gt;"",IF(J447="Trial",", isTrial=true",IF(J447="Arena",", isArena=true", IF(J447="Monster",", isMonster=true",""))) &amp; IF(M447="true", CONCATENATE(", multiTrialSet=true"), ""),"")</f>
        <v/>
      </c>
      <c r="AQ447" s="27" t="str">
        <f>IF(C447&lt;&gt;"",CONCATENATE(" --",C447," / ",B447),"")</f>
        <v/>
      </c>
      <c r="AR447" s="27" t="str">
        <f>IF(A447&lt;&gt;"",IF(VALUE(Q447)&gt;0,CONCATENATE("[",A447,"] = true,        --",C447, " / ", B447), ""),"")</f>
        <v/>
      </c>
    </row>
    <row r="448" spans="7:44" hidden="1" x14ac:dyDescent="0.25">
      <c r="G448" s="3">
        <f>A448</f>
        <v>0</v>
      </c>
      <c r="R448" s="3" t="str">
        <f>IF(S448&lt;&gt;"",VLOOKUP(S448,'ESO zone constants'!$E$3:$L$1002,6,FALSE),"")</f>
        <v/>
      </c>
      <c r="AB448" s="3" t="str">
        <f>IF(AC448&lt;&gt;"",VLOOKUP(AC448,'ESO zone constants'!$E$3:$L$5000,8,FALSE),"")</f>
        <v/>
      </c>
      <c r="AF448" s="3" t="str">
        <f>IF(AG448&lt;&gt;"",VLOOKUP(AG448,'ESO zone constants'!$E$3:$L$5000,8,FALSE),"")</f>
        <v/>
      </c>
      <c r="AN448" s="27" t="str">
        <f>IF(A448&lt;&gt;"",CONCATENATE("[",A448,"] = {wayshrines={")&amp;IF(N448&lt;&gt;"",CONCATENATE(N448,","),"")&amp;IF(O448&lt;&gt;"",CONCATENATE(O448,","),"")&amp;IF(P448&lt;&gt;"",CONCATENATE(P448,","),"")&amp;CONCATENATE("}")&amp;IF(VALUE(Q448)&gt;0,CONCATENATE(", traitsNeeded=",Q448),"")&amp;CONCATENATE(", dlcId=",T448,),"")</f>
        <v/>
      </c>
      <c r="AO448" s="27" t="str">
        <f>IF(A448&lt;&gt;"",IF(R448&lt;&gt;"",CONCATENATE(", zoneIds={",R448),"")&amp;IF(X448&lt;&gt;"",CONCATENATE(",",X448),"")&amp;IF(AJ448&lt;&gt;"",CONCATENATE(",",AJ448),"")&amp;IF(R448&lt;&gt;"",CONCATENATE("}",""),"")&amp;IF(OR(L448="true",L448="false",L448&lt;&gt;""), CONCATENATE(", veteran=", L448), ""),"")</f>
        <v/>
      </c>
      <c r="AP448" s="27" t="str">
        <f>IF(A448&lt;&gt;"",IF(J448="Trial",", isTrial=true",IF(J448="Arena",", isArena=true", IF(J448="Monster",", isMonster=true",""))) &amp; IF(M448="true", CONCATENATE(", multiTrialSet=true"), ""),"")</f>
        <v/>
      </c>
      <c r="AQ448" s="27" t="str">
        <f>IF(C448&lt;&gt;"",CONCATENATE(" --",C448," / ",B448),"")</f>
        <v/>
      </c>
      <c r="AR448" s="27" t="str">
        <f>IF(A448&lt;&gt;"",IF(VALUE(Q448)&gt;0,CONCATENATE("[",A448,"] = true,        --",C448, " / ", B448), ""),"")</f>
        <v/>
      </c>
    </row>
    <row r="449" spans="7:44" hidden="1" x14ac:dyDescent="0.25">
      <c r="G449" s="3">
        <f>A449</f>
        <v>0</v>
      </c>
      <c r="R449" s="3" t="str">
        <f>IF(S449&lt;&gt;"",VLOOKUP(S449,'ESO zone constants'!$E$3:$L$1002,6,FALSE),"")</f>
        <v/>
      </c>
      <c r="AB449" s="3" t="str">
        <f>IF(AC449&lt;&gt;"",VLOOKUP(AC449,'ESO zone constants'!$E$3:$L$5000,8,FALSE),"")</f>
        <v/>
      </c>
      <c r="AF449" s="3" t="str">
        <f>IF(AG449&lt;&gt;"",VLOOKUP(AG449,'ESO zone constants'!$E$3:$L$5000,8,FALSE),"")</f>
        <v/>
      </c>
      <c r="AN449" s="27" t="str">
        <f>IF(A449&lt;&gt;"",CONCATENATE("[",A449,"] = {wayshrines={")&amp;IF(N449&lt;&gt;"",CONCATENATE(N449,","),"")&amp;IF(O449&lt;&gt;"",CONCATENATE(O449,","),"")&amp;IF(P449&lt;&gt;"",CONCATENATE(P449,","),"")&amp;CONCATENATE("}")&amp;IF(VALUE(Q449)&gt;0,CONCATENATE(", traitsNeeded=",Q449),"")&amp;CONCATENATE(", dlcId=",T449,),"")</f>
        <v/>
      </c>
      <c r="AO449" s="27" t="str">
        <f>IF(A449&lt;&gt;"",IF(R449&lt;&gt;"",CONCATENATE(", zoneIds={",R449),"")&amp;IF(X449&lt;&gt;"",CONCATENATE(",",X449),"")&amp;IF(AJ449&lt;&gt;"",CONCATENATE(",",AJ449),"")&amp;IF(R449&lt;&gt;"",CONCATENATE("}",""),"")&amp;IF(OR(L449="true",L449="false",L449&lt;&gt;""), CONCATENATE(", veteran=", L449), ""),"")</f>
        <v/>
      </c>
      <c r="AP449" s="27" t="str">
        <f>IF(A449&lt;&gt;"",IF(J449="Trial",", isTrial=true",IF(J449="Arena",", isArena=true", IF(J449="Monster",", isMonster=true",""))) &amp; IF(M449="true", CONCATENATE(", multiTrialSet=true"), ""),"")</f>
        <v/>
      </c>
      <c r="AQ449" s="27" t="str">
        <f>IF(C449&lt;&gt;"",CONCATENATE(" --",C449," / ",B449),"")</f>
        <v/>
      </c>
      <c r="AR449" s="27" t="str">
        <f>IF(A449&lt;&gt;"",IF(VALUE(Q449)&gt;0,CONCATENATE("[",A449,"] = true,        --",C449, " / ", B449), ""),"")</f>
        <v/>
      </c>
    </row>
    <row r="450" spans="7:44" hidden="1" x14ac:dyDescent="0.25">
      <c r="G450" s="3">
        <f>A450</f>
        <v>0</v>
      </c>
      <c r="R450" s="3" t="str">
        <f>IF(S450&lt;&gt;"",VLOOKUP(S450,'ESO zone constants'!$E$3:$L$1002,6,FALSE),"")</f>
        <v/>
      </c>
      <c r="AB450" s="3" t="str">
        <f>IF(AC450&lt;&gt;"",VLOOKUP(AC450,'ESO zone constants'!$E$3:$L$5000,8,FALSE),"")</f>
        <v/>
      </c>
      <c r="AF450" s="3" t="str">
        <f>IF(AG450&lt;&gt;"",VLOOKUP(AG450,'ESO zone constants'!$E$3:$L$5000,8,FALSE),"")</f>
        <v/>
      </c>
      <c r="AN450" s="27" t="str">
        <f>IF(A450&lt;&gt;"",CONCATENATE("[",A450,"] = {wayshrines={")&amp;IF(N450&lt;&gt;"",CONCATENATE(N450,","),"")&amp;IF(O450&lt;&gt;"",CONCATENATE(O450,","),"")&amp;IF(P450&lt;&gt;"",CONCATENATE(P450,","),"")&amp;CONCATENATE("}")&amp;IF(VALUE(Q450)&gt;0,CONCATENATE(", traitsNeeded=",Q450),"")&amp;CONCATENATE(", dlcId=",T450,),"")</f>
        <v/>
      </c>
      <c r="AO450" s="27" t="str">
        <f>IF(A450&lt;&gt;"",IF(R450&lt;&gt;"",CONCATENATE(", zoneIds={",R450),"")&amp;IF(X450&lt;&gt;"",CONCATENATE(",",X450),"")&amp;IF(AJ450&lt;&gt;"",CONCATENATE(",",AJ450),"")&amp;IF(R450&lt;&gt;"",CONCATENATE("}",""),"")&amp;IF(OR(L450="true",L450="false",L450&lt;&gt;""), CONCATENATE(", veteran=", L450), ""),"")</f>
        <v/>
      </c>
      <c r="AP450" s="27" t="str">
        <f>IF(A450&lt;&gt;"",IF(J450="Trial",", isTrial=true",IF(J450="Arena",", isArena=true", IF(J450="Monster",", isMonster=true",""))) &amp; IF(M450="true", CONCATENATE(", multiTrialSet=true"), ""),"")</f>
        <v/>
      </c>
      <c r="AR450" s="27" t="str">
        <f>IF(A450&lt;&gt;"",IF(VALUE(Q450)&gt;0,CONCATENATE("[",A450,"] = true,        --",C450, " / ", B450), ""),"")</f>
        <v/>
      </c>
    </row>
    <row r="451" spans="7:44" hidden="1" x14ac:dyDescent="0.25">
      <c r="G451" s="3">
        <f>A451</f>
        <v>0</v>
      </c>
      <c r="R451" s="3" t="str">
        <f>IF(S451&lt;&gt;"",VLOOKUP(S451,'ESO zone constants'!$E$3:$L$1002,6,FALSE),"")</f>
        <v/>
      </c>
      <c r="AB451" s="3" t="str">
        <f>IF(AC451&lt;&gt;"",VLOOKUP(AC451,'ESO zone constants'!$E$3:$L$5000,8,FALSE),"")</f>
        <v/>
      </c>
      <c r="AF451" s="3" t="str">
        <f>IF(AG451&lt;&gt;"",VLOOKUP(AG451,'ESO zone constants'!$E$3:$L$5000,8,FALSE),"")</f>
        <v/>
      </c>
      <c r="AN451" s="27" t="str">
        <f>IF(A451&lt;&gt;"",CONCATENATE("[",A451,"] = {wayshrines={")&amp;IF(N451&lt;&gt;"",CONCATENATE(N451,","),"")&amp;IF(O451&lt;&gt;"",CONCATENATE(O451,","),"")&amp;IF(P451&lt;&gt;"",CONCATENATE(P451,","),"")&amp;CONCATENATE("}")&amp;IF(VALUE(Q451)&gt;0,CONCATENATE(", traitsNeeded=",Q451),"")&amp;CONCATENATE(", dlcId=",T451,),"")</f>
        <v/>
      </c>
      <c r="AO451" s="27" t="str">
        <f>IF(A451&lt;&gt;"",IF(R451&lt;&gt;"",CONCATENATE(", zoneIds={",R451),"")&amp;IF(X451&lt;&gt;"",CONCATENATE(",",X451),"")&amp;IF(AJ451&lt;&gt;"",CONCATENATE(",",AJ451),"")&amp;IF(R451&lt;&gt;"",CONCATENATE("}",""),"")&amp;IF(OR(L451="true",L451="false",L451&lt;&gt;""), CONCATENATE(", veteran=", L451), ""),"")</f>
        <v/>
      </c>
      <c r="AP451" s="27" t="str">
        <f>IF(A451&lt;&gt;"",IF(J451="Trial",", isTrial=true",IF(J451="Arena",", isArena=true", IF(J451="Monster",", isMonster=true",""))) &amp; IF(M451="true", CONCATENATE(", multiTrialSet=true"), ""),"")</f>
        <v/>
      </c>
      <c r="AR451" s="27" t="str">
        <f>IF(A451&lt;&gt;"",IF(VALUE(Q451)&gt;0,CONCATENATE("[",A451,"] = true,        --",C451, " / ", B451), ""),"")</f>
        <v/>
      </c>
    </row>
    <row r="452" spans="7:44" hidden="1" x14ac:dyDescent="0.25">
      <c r="G452" s="3">
        <f>A452</f>
        <v>0</v>
      </c>
      <c r="R452" s="3" t="str">
        <f>IF(S452&lt;&gt;"",VLOOKUP(S452,'ESO zone constants'!$E$3:$L$1002,6,FALSE),"")</f>
        <v/>
      </c>
      <c r="AB452" s="3" t="str">
        <f>IF(AC452&lt;&gt;"",VLOOKUP(AC452,'ESO zone constants'!$E$3:$L$5000,8,FALSE),"")</f>
        <v/>
      </c>
      <c r="AF452" s="3" t="str">
        <f>IF(AG452&lt;&gt;"",VLOOKUP(AG452,'ESO zone constants'!$E$3:$L$5000,8,FALSE),"")</f>
        <v/>
      </c>
      <c r="AN452" s="27" t="str">
        <f>IF(A452&lt;&gt;"",CONCATENATE("[",A452,"] = {wayshrines={")&amp;IF(N452&lt;&gt;"",CONCATENATE(N452,","),"")&amp;IF(O452&lt;&gt;"",CONCATENATE(O452,","),"")&amp;IF(P452&lt;&gt;"",CONCATENATE(P452,","),"")&amp;CONCATENATE("}")&amp;IF(VALUE(Q452)&gt;0,CONCATENATE(", traitsNeeded=",Q452),"")&amp;CONCATENATE(", dlcId=",T452,),"")</f>
        <v/>
      </c>
      <c r="AO452" s="27" t="str">
        <f>IF(A452&lt;&gt;"",IF(R452&lt;&gt;"",CONCATENATE(", zoneIds={",R452),"")&amp;IF(X452&lt;&gt;"",CONCATENATE(",",X452),"")&amp;IF(AJ452&lt;&gt;"",CONCATENATE(",",AJ452),"")&amp;IF(R452&lt;&gt;"",CONCATENATE("}",""),"")&amp;IF(OR(L452="true",L452="false",L452&lt;&gt;""), CONCATENATE(", veteran=", L452), ""),"")</f>
        <v/>
      </c>
      <c r="AP452" s="27" t="str">
        <f>IF(A452&lt;&gt;"",IF(J452="Trial",", isTrial=true",IF(J452="Arena",", isArena=true", IF(J452="Monster",", isMonster=true",""))) &amp; IF(M452="true", CONCATENATE(", multiTrialSet=true"), ""),"")</f>
        <v/>
      </c>
      <c r="AR452" s="27" t="str">
        <f>IF(A452&lt;&gt;"",IF(VALUE(Q452)&gt;0,CONCATENATE("[",A452,"] = true,        --",C452, " / ", B452), ""),"")</f>
        <v/>
      </c>
    </row>
    <row r="453" spans="7:44" hidden="1" x14ac:dyDescent="0.25">
      <c r="G453" s="3">
        <f>A453</f>
        <v>0</v>
      </c>
      <c r="R453" s="3" t="str">
        <f>IF(S453&lt;&gt;"",VLOOKUP(S453,'ESO zone constants'!$E$3:$L$1002,6,FALSE),"")</f>
        <v/>
      </c>
      <c r="AB453" s="3" t="str">
        <f>IF(AC453&lt;&gt;"",VLOOKUP(AC453,'ESO zone constants'!$E$3:$L$5000,8,FALSE),"")</f>
        <v/>
      </c>
      <c r="AF453" s="3" t="str">
        <f>IF(AG453&lt;&gt;"",VLOOKUP(AG453,'ESO zone constants'!$E$3:$L$5000,8,FALSE),"")</f>
        <v/>
      </c>
      <c r="AN453" s="27" t="str">
        <f>IF(A453&lt;&gt;"",CONCATENATE("[",A453,"] = {wayshrines={")&amp;IF(N453&lt;&gt;"",CONCATENATE(N453,","),"")&amp;IF(O453&lt;&gt;"",CONCATENATE(O453,","),"")&amp;IF(P453&lt;&gt;"",CONCATENATE(P453,","),"")&amp;CONCATENATE("}")&amp;IF(VALUE(Q453)&gt;0,CONCATENATE(", traitsNeeded=",Q453),"")&amp;CONCATENATE(", dlcId=",T453,),"")</f>
        <v/>
      </c>
      <c r="AO453" s="27" t="str">
        <f>IF(A453&lt;&gt;"",IF(R453&lt;&gt;"",CONCATENATE(", zoneIds={",R453),"")&amp;IF(X453&lt;&gt;"",CONCATENATE(",",X453),"")&amp;IF(AJ453&lt;&gt;"",CONCATENATE(",",AJ453),"")&amp;IF(R453&lt;&gt;"",CONCATENATE("}",""),"")&amp;IF(OR(L453="true",L453="false",L453&lt;&gt;""), CONCATENATE(", veteran=", L453), ""),"")</f>
        <v/>
      </c>
      <c r="AP453" s="27" t="str">
        <f>IF(A453&lt;&gt;"",IF(J453="Trial",", isTrial=true",IF(J453="Arena",", isArena=true", IF(J453="Monster",", isMonster=true",""))) &amp; IF(M453="true", CONCATENATE(", multiTrialSet=true"), ""),"")</f>
        <v/>
      </c>
      <c r="AR453" s="27" t="str">
        <f>IF(A453&lt;&gt;"",IF(VALUE(Q453)&gt;0,CONCATENATE("[",A453,"] = true,        --",C453, " / ", B453), ""),"")</f>
        <v/>
      </c>
    </row>
    <row r="454" spans="7:44" hidden="1" x14ac:dyDescent="0.25">
      <c r="G454" s="3">
        <f>A454</f>
        <v>0</v>
      </c>
      <c r="R454" s="3" t="str">
        <f>IF(S454&lt;&gt;"",VLOOKUP(S454,'ESO zone constants'!$E$3:$L$1002,6,FALSE),"")</f>
        <v/>
      </c>
      <c r="AB454" s="3" t="str">
        <f>IF(AC454&lt;&gt;"",VLOOKUP(AC454,'ESO zone constants'!$E$3:$L$5000,8,FALSE),"")</f>
        <v/>
      </c>
      <c r="AF454" s="3" t="str">
        <f>IF(AG454&lt;&gt;"",VLOOKUP(AG454,'ESO zone constants'!$E$3:$L$5000,8,FALSE),"")</f>
        <v/>
      </c>
      <c r="AN454" s="27" t="str">
        <f>IF(A454&lt;&gt;"",CONCATENATE("[",A454,"] = {wayshrines={")&amp;IF(N454&lt;&gt;"",CONCATENATE(N454,","),"")&amp;IF(O454&lt;&gt;"",CONCATENATE(O454,","),"")&amp;IF(P454&lt;&gt;"",CONCATENATE(P454,","),"")&amp;CONCATENATE("}")&amp;IF(VALUE(Q454)&gt;0,CONCATENATE(", traitsNeeded=",Q454),"")&amp;CONCATENATE(", dlcId=",T454,),"")</f>
        <v/>
      </c>
      <c r="AO454" s="27" t="str">
        <f>IF(A454&lt;&gt;"",IF(R454&lt;&gt;"",CONCATENATE(", zoneIds={",R454),"")&amp;IF(X454&lt;&gt;"",CONCATENATE(",",X454),"")&amp;IF(AJ454&lt;&gt;"",CONCATENATE(",",AJ454),"")&amp;IF(R454&lt;&gt;"",CONCATENATE("}",""),"")&amp;IF(OR(L454="true",L454="false",L454&lt;&gt;""), CONCATENATE(", veteran=", L454), ""),"")</f>
        <v/>
      </c>
      <c r="AP454" s="27" t="str">
        <f>IF(A454&lt;&gt;"",IF(J454="Trial",", isTrial=true",IF(J454="Arena",", isArena=true", IF(J454="Monster",", isMonster=true",""))) &amp; IF(M454="true", CONCATENATE(", multiTrialSet=true"), ""),"")</f>
        <v/>
      </c>
      <c r="AR454" s="27" t="str">
        <f>IF(A454&lt;&gt;"",IF(VALUE(Q454)&gt;0,CONCATENATE("[",A454,"] = true,        --",C454, " / ", B454), ""),"")</f>
        <v/>
      </c>
    </row>
    <row r="455" spans="7:44" hidden="1" x14ac:dyDescent="0.25">
      <c r="G455" s="3">
        <f>A455</f>
        <v>0</v>
      </c>
      <c r="R455" s="3" t="str">
        <f>IF(S455&lt;&gt;"",VLOOKUP(S455,'ESO zone constants'!$E$3:$L$1002,6,FALSE),"")</f>
        <v/>
      </c>
      <c r="AB455" s="3" t="str">
        <f>IF(AC455&lt;&gt;"",VLOOKUP(AC455,'ESO zone constants'!$E$3:$L$5000,8,FALSE),"")</f>
        <v/>
      </c>
      <c r="AF455" s="3" t="str">
        <f>IF(AG455&lt;&gt;"",VLOOKUP(AG455,'ESO zone constants'!$E$3:$L$5000,8,FALSE),"")</f>
        <v/>
      </c>
      <c r="AN455" s="27" t="str">
        <f>IF(A455&lt;&gt;"",CONCATENATE("[",A455,"] = {wayshrines={")&amp;IF(N455&lt;&gt;"",CONCATENATE(N455,","),"")&amp;IF(O455&lt;&gt;"",CONCATENATE(O455,","),"")&amp;IF(P455&lt;&gt;"",CONCATENATE(P455,","),"")&amp;CONCATENATE("}")&amp;IF(VALUE(Q455)&gt;0,CONCATENATE(", traitsNeeded=",Q455),"")&amp;CONCATENATE(", dlcId=",T455,),"")</f>
        <v/>
      </c>
      <c r="AO455" s="27" t="str">
        <f>IF(A455&lt;&gt;"",IF(R455&lt;&gt;"",CONCATENATE(", zoneIds={",R455),"")&amp;IF(X455&lt;&gt;"",CONCATENATE(",",X455),"")&amp;IF(AJ455&lt;&gt;"",CONCATENATE(",",AJ455),"")&amp;IF(R455&lt;&gt;"",CONCATENATE("}",""),"")&amp;IF(OR(L455="true",L455="false",L455&lt;&gt;""), CONCATENATE(", veteran=", L455), ""),"")</f>
        <v/>
      </c>
      <c r="AP455" s="27" t="str">
        <f>IF(A455&lt;&gt;"",IF(J455="Trial",", isTrial=true",IF(J455="Arena",", isArena=true", IF(J455="Monster",", isMonster=true",""))) &amp; IF(M455="true", CONCATENATE(", multiTrialSet=true"), ""),"")</f>
        <v/>
      </c>
      <c r="AR455" s="27" t="str">
        <f>IF(A455&lt;&gt;"",IF(VALUE(Q455)&gt;0,CONCATENATE("[",A455,"] = true,        --",C455, " / ", B455), ""),"")</f>
        <v/>
      </c>
    </row>
    <row r="456" spans="7:44" hidden="1" x14ac:dyDescent="0.25">
      <c r="G456" s="3">
        <f>A456</f>
        <v>0</v>
      </c>
      <c r="R456" s="3" t="str">
        <f>IF(S456&lt;&gt;"",VLOOKUP(S456,'ESO zone constants'!$E$3:$L$1002,6,FALSE),"")</f>
        <v/>
      </c>
      <c r="AB456" s="3" t="str">
        <f>IF(AC456&lt;&gt;"",VLOOKUP(AC456,'ESO zone constants'!$E$3:$L$5000,8,FALSE),"")</f>
        <v/>
      </c>
      <c r="AF456" s="3" t="str">
        <f>IF(AG456&lt;&gt;"",VLOOKUP(AG456,'ESO zone constants'!$E$3:$L$5000,8,FALSE),"")</f>
        <v/>
      </c>
      <c r="AN456" s="27" t="str">
        <f>IF(A456&lt;&gt;"",CONCATENATE("[",A456,"] = {wayshrines={")&amp;IF(N456&lt;&gt;"",CONCATENATE(N456,","),"")&amp;IF(O456&lt;&gt;"",CONCATENATE(O456,","),"")&amp;IF(P456&lt;&gt;"",CONCATENATE(P456,","),"")&amp;CONCATENATE("}")&amp;IF(VALUE(Q456)&gt;0,CONCATENATE(", traitsNeeded=",Q456),"")&amp;CONCATENATE(", dlcId=",T456,),"")</f>
        <v/>
      </c>
      <c r="AO456" s="27" t="str">
        <f>IF(A456&lt;&gt;"",IF(R456&lt;&gt;"",CONCATENATE(", zoneIds={",R456),"")&amp;IF(X456&lt;&gt;"",CONCATENATE(",",X456),"")&amp;IF(AJ456&lt;&gt;"",CONCATENATE(",",AJ456),"")&amp;IF(R456&lt;&gt;"",CONCATENATE("}",""),"")&amp;IF(OR(L456="true",L456="false",L456&lt;&gt;""), CONCATENATE(", veteran=", L456), ""),"")</f>
        <v/>
      </c>
      <c r="AP456" s="27" t="str">
        <f>IF(A456&lt;&gt;"",IF(J456="Trial",", isTrial=true",IF(J456="Arena",", isArena=true", IF(J456="Monster",", isMonster=true",""))) &amp; IF(M456="true", CONCATENATE(", multiTrialSet=true"), ""),"")</f>
        <v/>
      </c>
      <c r="AR456" s="27" t="str">
        <f>IF(A456&lt;&gt;"",IF(VALUE(Q456)&gt;0,CONCATENATE("[",A456,"] = true,        --",C456, " / ", B456), ""),"")</f>
        <v/>
      </c>
    </row>
    <row r="457" spans="7:44" hidden="1" x14ac:dyDescent="0.25">
      <c r="G457" s="3">
        <f>A457</f>
        <v>0</v>
      </c>
      <c r="R457" s="3" t="str">
        <f>IF(S457&lt;&gt;"",VLOOKUP(S457,'ESO zone constants'!$E$3:$L$1002,6,FALSE),"")</f>
        <v/>
      </c>
      <c r="AB457" s="3" t="str">
        <f>IF(AC457&lt;&gt;"",VLOOKUP(AC457,'ESO zone constants'!$E$3:$L$5000,8,FALSE),"")</f>
        <v/>
      </c>
      <c r="AF457" s="3" t="str">
        <f>IF(AG457&lt;&gt;"",VLOOKUP(AG457,'ESO zone constants'!$E$3:$L$5000,8,FALSE),"")</f>
        <v/>
      </c>
      <c r="AN457" s="27" t="str">
        <f>IF(A457&lt;&gt;"",CONCATENATE("[",A457,"] = {wayshrines={")&amp;IF(N457&lt;&gt;"",CONCATENATE(N457,","),"")&amp;IF(O457&lt;&gt;"",CONCATENATE(O457,","),"")&amp;IF(P457&lt;&gt;"",CONCATENATE(P457,","),"")&amp;CONCATENATE("}")&amp;IF(VALUE(Q457)&gt;0,CONCATENATE(", traitsNeeded=",Q457),"")&amp;CONCATENATE(", dlcId=",T457,),"")</f>
        <v/>
      </c>
      <c r="AO457" s="27" t="str">
        <f>IF(R457&lt;&gt;"",CONCATENATE(", zoneIds={",R457),"")&amp;IF(X457&lt;&gt;"",CONCATENATE(",",X457),"")&amp;IF(AJ457&lt;&gt;"",CONCATENATE(",",AJ457),"")&amp;IF(R457&lt;&gt;"",CONCATENATE("}",""),"")&amp;IF(OR(L457="true",L457="false",L457&lt;&gt;""), CONCATENATE(", veteran=", L457), "")</f>
        <v/>
      </c>
      <c r="AP457" s="27" t="str">
        <f>IF(A457&lt;&gt;"",IF(J457="Trial",", isTrial=true",IF(J457="Arena",", isArena=true", IF(J457="Monster",", isMonster=true",""))) &amp; IF(M457="true", CONCATENATE(", multiTrialSet=true"), ""),"")</f>
        <v/>
      </c>
      <c r="AR457" s="27" t="str">
        <f>IF(A457&lt;&gt;"",IF(VALUE(Q457)&gt;0,CONCATENATE("[",A457,"] = true,        --",C457, " / ", B457), ""),"")</f>
        <v/>
      </c>
    </row>
    <row r="458" spans="7:44" hidden="1" x14ac:dyDescent="0.25">
      <c r="G458" s="3">
        <f>A458</f>
        <v>0</v>
      </c>
      <c r="R458" s="3" t="str">
        <f>IF(S458&lt;&gt;"",VLOOKUP(S458,'ESO zone constants'!$E$3:$L$1002,6,FALSE),"")</f>
        <v/>
      </c>
      <c r="AB458" s="3" t="str">
        <f>IF(AC458&lt;&gt;"",VLOOKUP(AC458,'ESO zone constants'!$E$3:$L$5000,8,FALSE),"")</f>
        <v/>
      </c>
      <c r="AF458" s="3" t="str">
        <f>IF(AG458&lt;&gt;"",VLOOKUP(AG458,'ESO zone constants'!$E$3:$L$5000,8,FALSE),"")</f>
        <v/>
      </c>
      <c r="AN458" s="27" t="str">
        <f>IF(A458&lt;&gt;"",CONCATENATE("[",A458,"] = {wayshrines={")&amp;IF(N458&lt;&gt;"",CONCATENATE(N458,","),"")&amp;IF(O458&lt;&gt;"",CONCATENATE(O458,","),"")&amp;IF(P458&lt;&gt;"",CONCATENATE(P458,","),"")&amp;CONCATENATE("}")&amp;IF(VALUE(Q458)&gt;0,CONCATENATE(", traitsNeeded=",Q458),"")&amp;CONCATENATE(", dlcId=",T458,),"")</f>
        <v/>
      </c>
      <c r="AO458" s="27" t="str">
        <f>IF(R458&lt;&gt;"",CONCATENATE(", zoneIds={",R458),"")&amp;IF(X458&lt;&gt;"",CONCATENATE(",",X458),"")&amp;IF(AJ458&lt;&gt;"",CONCATENATE(",",AJ458),"")&amp;IF(R458&lt;&gt;"",CONCATENATE("}",""),"")&amp;IF(OR(L458="true",L458="false",L458&lt;&gt;""), CONCATENATE(", veteran=", L458), "")</f>
        <v/>
      </c>
      <c r="AP458" s="27" t="str">
        <f>IF(A458&lt;&gt;"",IF(J458="Trial",", isTrial=true",IF(J458="Arena",", isArena=true", IF(J458="Monster",", isMonster=true",""))) &amp; IF(M458="true", CONCATENATE(", multiTrialSet=true"), ""),"")</f>
        <v/>
      </c>
      <c r="AR458" s="27" t="str">
        <f>IF(A458&lt;&gt;"",IF(VALUE(Q458)&gt;0,CONCATENATE("[",A458,"] = true,        --",C458, " / ", B458), ""),"")</f>
        <v/>
      </c>
    </row>
    <row r="459" spans="7:44" hidden="1" x14ac:dyDescent="0.25">
      <c r="G459" s="3">
        <f>A459</f>
        <v>0</v>
      </c>
      <c r="R459" s="3" t="str">
        <f>IF(S459&lt;&gt;"",VLOOKUP(S459,'ESO zone constants'!$E$3:$L$1002,6,FALSE),"")</f>
        <v/>
      </c>
      <c r="AB459" s="3" t="str">
        <f>IF(AC459&lt;&gt;"",VLOOKUP(AC459,'ESO zone constants'!$E$3:$L$5000,8,FALSE),"")</f>
        <v/>
      </c>
      <c r="AF459" s="3" t="str">
        <f>IF(AG459&lt;&gt;"",VLOOKUP(AG459,'ESO zone constants'!$E$3:$L$5000,8,FALSE),"")</f>
        <v/>
      </c>
      <c r="AN459" s="27" t="str">
        <f>IF(A459&lt;&gt;"",CONCATENATE("[",A459,"] = {wayshrines={")&amp;IF(N459&lt;&gt;"",CONCATENATE(N459,","),"")&amp;IF(O459&lt;&gt;"",CONCATENATE(O459,","),"")&amp;IF(P459&lt;&gt;"",CONCATENATE(P459,","),"")&amp;CONCATENATE("}")&amp;IF(VALUE(Q459)&gt;0,CONCATENATE(", traitsNeeded=",Q459),"")&amp;CONCATENATE(", dlcId=",T459,),"")</f>
        <v/>
      </c>
      <c r="AO459" s="27" t="str">
        <f>IF(R459&lt;&gt;"",CONCATENATE(", zoneIds={",R459),"")&amp;IF(X459&lt;&gt;"",CONCATENATE(",",X459),"")&amp;IF(AJ459&lt;&gt;"",CONCATENATE(",",AJ459),"")&amp;IF(R459&lt;&gt;"",CONCATENATE("}",""),"")&amp;IF(OR(L459="true",L459="false",L459&lt;&gt;""), CONCATENATE(", veteran=", L459), "")</f>
        <v/>
      </c>
      <c r="AP459" s="27" t="str">
        <f>IF(A459&lt;&gt;"",IF(J459="Trial",", isTrial=true",IF(J459="Arena",", isArena=true", IF(J459="Monster",", isMonster=true",""))) &amp; IF(M459="true", CONCATENATE(", multiTrialSet=true"), ""),"")</f>
        <v/>
      </c>
      <c r="AR459" s="27" t="str">
        <f>IF(A459&lt;&gt;"",IF(VALUE(Q459)&gt;0,CONCATENATE("[",A459,"] = true,        --",C459, " / ", B459), ""),"")</f>
        <v/>
      </c>
    </row>
    <row r="460" spans="7:44" hidden="1" x14ac:dyDescent="0.25">
      <c r="G460" s="3">
        <f>A460</f>
        <v>0</v>
      </c>
      <c r="R460" s="3" t="str">
        <f>IF(S460&lt;&gt;"",VLOOKUP(S460,'ESO zone constants'!$E$3:$L$1002,6,FALSE),"")</f>
        <v/>
      </c>
      <c r="AB460" s="3" t="str">
        <f>IF(AC460&lt;&gt;"",VLOOKUP(AC460,'ESO zone constants'!$E$3:$L$5000,8,FALSE),"")</f>
        <v/>
      </c>
      <c r="AF460" s="3" t="str">
        <f>IF(AG460&lt;&gt;"",VLOOKUP(AG460,'ESO zone constants'!$E$3:$L$5000,8,FALSE),"")</f>
        <v/>
      </c>
      <c r="AN460" s="27" t="str">
        <f>IF(A460&lt;&gt;"",CONCATENATE("[",A460,"] = {wayshrines={")&amp;IF(N460&lt;&gt;"",CONCATENATE(N460,","),"")&amp;IF(O460&lt;&gt;"",CONCATENATE(O460,","),"")&amp;IF(P460&lt;&gt;"",CONCATENATE(P460,","),"")&amp;CONCATENATE("}")&amp;IF(VALUE(Q460)&gt;0,CONCATENATE(", traitsNeeded=",Q460),"")&amp;CONCATENATE(", dlcId=",T460,),"")</f>
        <v/>
      </c>
      <c r="AO460" s="27" t="str">
        <f>IF(R460&lt;&gt;"",CONCATENATE(", zoneIds={",R460),"")&amp;IF(X460&lt;&gt;"",CONCATENATE(",",X460),"")&amp;IF(AJ460&lt;&gt;"",CONCATENATE(",",AJ460),"")&amp;IF(R460&lt;&gt;"",CONCATENATE("}",""),"")&amp;IF(OR(L460="true",L460="false",L460&lt;&gt;""), CONCATENATE(", veteran=", L460), "")</f>
        <v/>
      </c>
      <c r="AP460" s="27" t="str">
        <f>IF(A460&lt;&gt;"",IF(J460="Trial",", isTrial=true",IF(J460="Arena",", isArena=true", IF(J460="Monster",", isMonster=true",""))) &amp; IF(M460="true", CONCATENATE(", multiTrialSet=true"), ""),"")</f>
        <v/>
      </c>
      <c r="AR460" s="27" t="str">
        <f>IF(A460&lt;&gt;"",IF(VALUE(Q460)&gt;0,CONCATENATE("[",A460,"] = true,        --",C460, " / ", B460), ""),"")</f>
        <v/>
      </c>
    </row>
    <row r="461" spans="7:44" hidden="1" x14ac:dyDescent="0.25">
      <c r="G461" s="3">
        <f>A461</f>
        <v>0</v>
      </c>
      <c r="R461" s="3" t="str">
        <f>IF(S461&lt;&gt;"",VLOOKUP(S461,'ESO zone constants'!$E$3:$L$1002,6,FALSE),"")</f>
        <v/>
      </c>
      <c r="AB461" s="3" t="str">
        <f>IF(AC461&lt;&gt;"",VLOOKUP(AC461,'ESO zone constants'!$E$3:$L$5000,8,FALSE),"")</f>
        <v/>
      </c>
      <c r="AF461" s="3" t="str">
        <f>IF(AG461&lt;&gt;"",VLOOKUP(AG461,'ESO zone constants'!$E$3:$L$5000,8,FALSE),"")</f>
        <v/>
      </c>
      <c r="AN461" s="27" t="str">
        <f>IF(A461&lt;&gt;"",CONCATENATE("[",A461,"] = {wayshrines={")&amp;IF(N461&lt;&gt;"",CONCATENATE(N461,","),"")&amp;IF(O461&lt;&gt;"",CONCATENATE(O461,","),"")&amp;IF(P461&lt;&gt;"",CONCATENATE(P461,","),"")&amp;CONCATENATE("}")&amp;IF(VALUE(Q461)&gt;0,CONCATENATE(", traitsNeeded=",Q461),"")&amp;CONCATENATE(", dlcId=",T461,),"")</f>
        <v/>
      </c>
      <c r="AO461" s="27" t="str">
        <f>IF(R461&lt;&gt;"",CONCATENATE(", zoneIds={",R461),"")&amp;IF(X461&lt;&gt;"",CONCATENATE(",",X461),"")&amp;IF(AJ461&lt;&gt;"",CONCATENATE(",",AJ461),"")&amp;IF(R461&lt;&gt;"",CONCATENATE("}",""),"")&amp;IF(OR(L461="true",L461="false",L461&lt;&gt;""), CONCATENATE(", veteran=", L461), "")</f>
        <v/>
      </c>
      <c r="AP461" s="27" t="str">
        <f>IF(A461&lt;&gt;"",IF(J461="Trial",", isTrial=true",IF(J461="Arena",", isArena=true", IF(J461="Monster",", isMonster=true",""))) &amp; IF(M461="true", CONCATENATE(", multiTrialSet=true"), ""),"")</f>
        <v/>
      </c>
      <c r="AR461" s="27" t="str">
        <f>IF(A461&lt;&gt;"",IF(VALUE(Q461)&gt;0,CONCATENATE("[",A461,"] = true,        --",C461, " / ", B461), ""),"")</f>
        <v/>
      </c>
    </row>
    <row r="462" spans="7:44" hidden="1" x14ac:dyDescent="0.25">
      <c r="G462" s="3">
        <f>A462</f>
        <v>0</v>
      </c>
      <c r="R462" s="3" t="str">
        <f>IF(S462&lt;&gt;"",VLOOKUP(S462,'ESO zone constants'!$E$3:$L$1002,6,FALSE),"")</f>
        <v/>
      </c>
      <c r="AB462" s="3" t="str">
        <f>IF(AC462&lt;&gt;"",VLOOKUP(AC462,'ESO zone constants'!$E$3:$L$5000,8,FALSE),"")</f>
        <v/>
      </c>
      <c r="AF462" s="3" t="str">
        <f>IF(AG462&lt;&gt;"",VLOOKUP(AG462,'ESO zone constants'!$E$3:$L$5000,8,FALSE),"")</f>
        <v/>
      </c>
      <c r="AN462" s="27" t="str">
        <f>IF(A462&lt;&gt;"",CONCATENATE("[",A462,"] = {wayshrines={")&amp;IF(N462&lt;&gt;"",CONCATENATE(N462,","),"")&amp;IF(O462&lt;&gt;"",CONCATENATE(O462,","),"")&amp;IF(P462&lt;&gt;"",CONCATENATE(P462,","),"")&amp;CONCATENATE("}")&amp;IF(VALUE(Q462)&gt;0,CONCATENATE(", traitsNeeded=",Q462),"")&amp;CONCATENATE(", dlcId=",T462,),"")</f>
        <v/>
      </c>
      <c r="AO462" s="27" t="str">
        <f>IF(R462&lt;&gt;"",CONCATENATE(", zoneIds={",R462),"")&amp;IF(X462&lt;&gt;"",CONCATENATE(",",X462),"")&amp;IF(AJ462&lt;&gt;"",CONCATENATE(",",AJ462),"")&amp;IF(R462&lt;&gt;"",CONCATENATE("}",""),"")&amp;IF(OR(L462="true",L462="false",L462&lt;&gt;""), CONCATENATE(", veteran=", L462), "")</f>
        <v/>
      </c>
      <c r="AP462" s="27" t="str">
        <f>IF(A462&lt;&gt;"",IF(J462="Trial",", isTrial=true",IF(J462="Arena",", isArena=true", IF(J462="Monster",", isMonster=true",""))) &amp; IF(M462="true", CONCATENATE(", multiTrialSet=true"), ""),"")</f>
        <v/>
      </c>
      <c r="AR462" s="27" t="str">
        <f>IF(A462&lt;&gt;"",IF(VALUE(Q462)&gt;0,CONCATENATE("[",A462,"] = true,        --",C462, " / ", B462), ""),"")</f>
        <v/>
      </c>
    </row>
    <row r="463" spans="7:44" hidden="1" x14ac:dyDescent="0.25">
      <c r="G463" s="3">
        <f>A463</f>
        <v>0</v>
      </c>
      <c r="R463" s="3" t="str">
        <f>IF(S463&lt;&gt;"",VLOOKUP(S463,'ESO zone constants'!$E$3:$L$1002,6,FALSE),"")</f>
        <v/>
      </c>
      <c r="AB463" s="3" t="str">
        <f>IF(AC463&lt;&gt;"",VLOOKUP(AC463,'ESO zone constants'!$E$3:$L$5000,8,FALSE),"")</f>
        <v/>
      </c>
      <c r="AF463" s="3" t="str">
        <f>IF(AG463&lt;&gt;"",VLOOKUP(AG463,'ESO zone constants'!$E$3:$L$5000,8,FALSE),"")</f>
        <v/>
      </c>
      <c r="AN463" s="27" t="str">
        <f>IF(A463&lt;&gt;"",CONCATENATE("[",A463,"] = {wayshrines={")&amp;IF(N463&lt;&gt;"",CONCATENATE(N463,","),"")&amp;IF(O463&lt;&gt;"",CONCATENATE(O463,","),"")&amp;IF(P463&lt;&gt;"",CONCATENATE(P463,","),"")&amp;CONCATENATE("}")&amp;IF(VALUE(Q463)&gt;0,CONCATENATE(", traitsNeeded=",Q463),"")&amp;CONCATENATE(", dlcId=",T463,),"")</f>
        <v/>
      </c>
      <c r="AO463" s="27" t="str">
        <f>IF(R463&lt;&gt;"",CONCATENATE(", zoneIds={",R463),"")&amp;IF(X463&lt;&gt;"",CONCATENATE(",",X463),"")&amp;IF(AJ463&lt;&gt;"",CONCATENATE(",",AJ463),"")&amp;IF(R463&lt;&gt;"",CONCATENATE("}",""),"")&amp;IF(OR(L463="true",L463="false",L463&lt;&gt;""), CONCATENATE(", veteran=", L463), "")</f>
        <v/>
      </c>
      <c r="AP463" s="27" t="str">
        <f>IF(A463&lt;&gt;"",IF(J463="Trial",", isTrial=true",IF(J463="Arena",", isArena=true", IF(J463="Monster",", isMonster=true",""))) &amp; IF(M463="true", CONCATENATE(", multiTrialSet=true"), ""),"")</f>
        <v/>
      </c>
      <c r="AR463" s="27" t="str">
        <f>IF(A463&lt;&gt;"",IF(VALUE(Q463)&gt;0,CONCATENATE("[",A463,"] = true,        --",C463, " / ", B463), ""),"")</f>
        <v/>
      </c>
    </row>
    <row r="464" spans="7:44" hidden="1" x14ac:dyDescent="0.25">
      <c r="G464" s="3">
        <f>A464</f>
        <v>0</v>
      </c>
      <c r="AB464" s="3" t="str">
        <f>IF(AC464&lt;&gt;"",VLOOKUP(AC464,'ESO zone constants'!$E$3:$L$5000,8,FALSE),"")</f>
        <v/>
      </c>
      <c r="AF464" s="3" t="str">
        <f>IF(AG464&lt;&gt;"",VLOOKUP(AG464,'ESO zone constants'!$E$3:$L$5000,8,FALSE),"")</f>
        <v/>
      </c>
      <c r="AN464" s="27" t="str">
        <f>IF(A464&lt;&gt;"",CONCATENATE("[",A464,"] = {wayshrines={")&amp;IF(N464&lt;&gt;"",CONCATENATE(N464,","),"")&amp;IF(O464&lt;&gt;"",CONCATENATE(O464,","),"")&amp;IF(P464&lt;&gt;"",CONCATENATE(P464,","),"")&amp;CONCATENATE("}")&amp;IF(VALUE(Q464)&gt;0,CONCATENATE(", traitsNeeded=",Q464),"")&amp;CONCATENATE(", dlcId=",T464,),"")</f>
        <v/>
      </c>
      <c r="AO464" s="27" t="str">
        <f>IF(R464&lt;&gt;"",CONCATENATE(", zoneIds={",R464),"")&amp;IF(X464&lt;&gt;"",CONCATENATE(",",X464),"")&amp;IF(AJ464&lt;&gt;"",CONCATENATE(",",AJ464),"")&amp;IF(R464&lt;&gt;"",CONCATENATE("}",""),"")&amp;IF(OR(L464="true",L464="false",L464&lt;&gt;""), CONCATENATE(", veteran=", L464), "")</f>
        <v/>
      </c>
      <c r="AP464" s="27" t="str">
        <f>IF(A464&lt;&gt;"",IF(J464="Trial",", isTrial=true",IF(J464="Arena",", isArena=true", IF(J464="Monster",", isMonster=true",""))) &amp; IF(M464="true", CONCATENATE(", multiTrialSet=true"), ""),"")</f>
        <v/>
      </c>
      <c r="AR464" s="27" t="str">
        <f>IF(A464&lt;&gt;"",IF(VALUE(Q464)&gt;0,CONCATENATE("[",A464,"] = true,        --",C464, " / ", B464), ""),"")</f>
        <v/>
      </c>
    </row>
    <row r="465" spans="7:44" hidden="1" x14ac:dyDescent="0.25">
      <c r="G465" s="3">
        <f>A465</f>
        <v>0</v>
      </c>
      <c r="AB465" s="3" t="str">
        <f>IF(AC465&lt;&gt;"",VLOOKUP(AC465,'ESO zone constants'!$E$3:$L$5000,8,FALSE),"")</f>
        <v/>
      </c>
      <c r="AF465" s="3" t="str">
        <f>IF(AG465&lt;&gt;"",VLOOKUP(AG465,'ESO zone constants'!$E$3:$L$5000,8,FALSE),"")</f>
        <v/>
      </c>
      <c r="AN465" s="27" t="str">
        <f>IF(A465&lt;&gt;"",CONCATENATE("[",A465,"] = {wayshrines={")&amp;IF(N465&lt;&gt;"",CONCATENATE(N465,","),"")&amp;IF(O465&lt;&gt;"",CONCATENATE(O465,","),"")&amp;IF(P465&lt;&gt;"",CONCATENATE(P465,","),"")&amp;CONCATENATE("}")&amp;IF(VALUE(Q465)&gt;0,CONCATENATE(", traitsNeeded=",Q465),"")&amp;CONCATENATE(", dlcId=",T465,),"")</f>
        <v/>
      </c>
      <c r="AO465" s="27" t="str">
        <f>IF(R465&lt;&gt;"",CONCATENATE(", zoneIds={",R465),"")&amp;IF(X465&lt;&gt;"",CONCATENATE(",",X465),"")&amp;IF(AJ465&lt;&gt;"",CONCATENATE(",",AJ465),"")&amp;IF(R465&lt;&gt;"",CONCATENATE("}",""),"")&amp;IF(OR(L465="true",L465="false",L465&lt;&gt;""), CONCATENATE(", veteran=", L465), "")</f>
        <v/>
      </c>
      <c r="AP465" s="27" t="str">
        <f>IF(A465&lt;&gt;"",IF(J465="Trial",", isTrial=true",IF(J465="Arena",", isArena=true", IF(J465="Monster",", isMonster=true",""))) &amp; IF(M465="true", CONCATENATE(", multiTrialSet=true"), ""),"")</f>
        <v/>
      </c>
      <c r="AR465" s="27" t="str">
        <f>IF(A465&lt;&gt;"",IF(VALUE(Q465)&gt;0,CONCATENATE("[",A465,"] = true,        --",C465, " / ", B465), ""),"")</f>
        <v/>
      </c>
    </row>
    <row r="466" spans="7:44" hidden="1" x14ac:dyDescent="0.25">
      <c r="G466" s="3">
        <f>A466</f>
        <v>0</v>
      </c>
      <c r="AB466" s="3" t="str">
        <f>IF(AC466&lt;&gt;"",VLOOKUP(AC466,'ESO zone constants'!$E$3:$L$5000,8,FALSE),"")</f>
        <v/>
      </c>
      <c r="AF466" s="3" t="str">
        <f>IF(AG466&lt;&gt;"",VLOOKUP(AG466,'ESO zone constants'!$E$3:$L$5000,8,FALSE),"")</f>
        <v/>
      </c>
      <c r="AN466" s="27" t="str">
        <f>IF(A466&lt;&gt;"",CONCATENATE("[",A466,"] = {wayshrines={")&amp;IF(N466&lt;&gt;"",CONCATENATE(N466,","),"")&amp;IF(O466&lt;&gt;"",CONCATENATE(O466,","),"")&amp;IF(P466&lt;&gt;"",CONCATENATE(P466,","),"")&amp;CONCATENATE("}")&amp;IF(VALUE(Q466)&gt;0,CONCATENATE(", traitsNeeded=",Q466),"")&amp;CONCATENATE(", dlcId=",T466,),"")</f>
        <v/>
      </c>
      <c r="AO466" s="27" t="str">
        <f>IF(R466&lt;&gt;"",CONCATENATE(", zoneIds={",R466),"")&amp;IF(X466&lt;&gt;"",CONCATENATE(",",X466),"")&amp;IF(AJ466&lt;&gt;"",CONCATENATE(",",AJ466),"")&amp;IF(R466&lt;&gt;"",CONCATENATE("}",""),"")&amp;IF(OR(L466="true",L466="false",L466&lt;&gt;""), CONCATENATE(", veteran=", L466), "")</f>
        <v/>
      </c>
      <c r="AP466" s="27" t="str">
        <f>IF(A466&lt;&gt;"",IF(J466="Trial",", isTrial=true",IF(J466="Arena",", isArena=true", IF(J466="Monster",", isMonster=true",""))) &amp; IF(M466="true", CONCATENATE(", multiTrialSet=true"), ""),"")</f>
        <v/>
      </c>
      <c r="AR466" s="27" t="str">
        <f>IF(A466&lt;&gt;"",IF(VALUE(Q466)&gt;0,CONCATENATE("[",A466,"] = true,        --",C466, " / ", B466), ""),"")</f>
        <v/>
      </c>
    </row>
    <row r="467" spans="7:44" hidden="1" x14ac:dyDescent="0.25">
      <c r="G467" s="3">
        <f>A467</f>
        <v>0</v>
      </c>
      <c r="AB467" s="3" t="str">
        <f>IF(AC467&lt;&gt;"",VLOOKUP(AC467,'ESO zone constants'!$E$3:$L$5000,8,FALSE),"")</f>
        <v/>
      </c>
      <c r="AF467" s="3" t="str">
        <f>IF(AG467&lt;&gt;"",VLOOKUP(AG467,'ESO zone constants'!$E$3:$L$5000,8,FALSE),"")</f>
        <v/>
      </c>
      <c r="AN467" s="27" t="str">
        <f>IF(A467&lt;&gt;"",CONCATENATE("[",A467,"] = {wayshrines={")&amp;IF(N467&lt;&gt;"",CONCATENATE(N467,","),"")&amp;IF(O467&lt;&gt;"",CONCATENATE(O467,","),"")&amp;IF(P467&lt;&gt;"",CONCATENATE(P467,","),"")&amp;CONCATENATE("}")&amp;IF(VALUE(Q467)&gt;0,CONCATENATE(", traitsNeeded=",Q467),"")&amp;CONCATENATE(", dlcId=",T467,),"")</f>
        <v/>
      </c>
      <c r="AO467" s="27" t="str">
        <f>IF(R467&lt;&gt;"",CONCATENATE(", zoneIds={",R467),"")&amp;IF(X467&lt;&gt;"",CONCATENATE(",",X467),"")&amp;IF(AJ467&lt;&gt;"",CONCATENATE(",",AJ467),"")&amp;IF(R467&lt;&gt;"",CONCATENATE("}",""),"")&amp;IF(OR(L467="true",L467="false",L467&lt;&gt;""), CONCATENATE(", veteran=", L467), "")</f>
        <v/>
      </c>
      <c r="AP467" s="27" t="str">
        <f>IF(A467&lt;&gt;"",IF(J467="Trial",", isTrial=true",IF(J467="Arena",", isArena=true", IF(J467="Monster",", isMonster=true",""))) &amp; IF(M467="true", CONCATENATE(", multiTrialSet=true"), ""),"")</f>
        <v/>
      </c>
      <c r="AR467" s="27" t="str">
        <f>IF(A467&lt;&gt;"",IF(VALUE(Q467)&gt;0,CONCATENATE("[",A467,"] = true,        --",C467, " / ", B467), ""),"")</f>
        <v/>
      </c>
    </row>
    <row r="468" spans="7:44" hidden="1" x14ac:dyDescent="0.25">
      <c r="G468" s="3">
        <f>A468</f>
        <v>0</v>
      </c>
      <c r="AB468" s="3" t="str">
        <f>IF(AC468&lt;&gt;"",VLOOKUP(AC468,'ESO zone constants'!$E$3:$L$5000,8,FALSE),"")</f>
        <v/>
      </c>
      <c r="AF468" s="3" t="str">
        <f>IF(AG468&lt;&gt;"",VLOOKUP(AG468,'ESO zone constants'!$E$3:$L$5000,8,FALSE),"")</f>
        <v/>
      </c>
      <c r="AN468" s="27" t="str">
        <f>IF(A468&lt;&gt;"",CONCATENATE("[",A468,"] = {wayshrines={")&amp;IF(N468&lt;&gt;"",CONCATENATE(N468,","),"")&amp;IF(O468&lt;&gt;"",CONCATENATE(O468,","),"")&amp;IF(P468&lt;&gt;"",CONCATENATE(P468,","),"")&amp;CONCATENATE("}")&amp;IF(VALUE(Q468)&gt;0,CONCATENATE(", traitsNeeded=",Q468),"")&amp;CONCATENATE(", dlcId=",T468,),"")</f>
        <v/>
      </c>
      <c r="AO468" s="27" t="str">
        <f>IF(R468&lt;&gt;"",CONCATENATE(", zoneIds={",R468),"")&amp;IF(X468&lt;&gt;"",CONCATENATE(",",X468),"")&amp;IF(AJ468&lt;&gt;"",CONCATENATE(",",AJ468),"")&amp;IF(R468&lt;&gt;"",CONCATENATE("}",""),"")&amp;IF(OR(L468="true",L468="false",L468&lt;&gt;""), CONCATENATE(", veteran=", L468), "")</f>
        <v/>
      </c>
      <c r="AP468" s="27" t="str">
        <f>IF(A468&lt;&gt;"",IF(J468="Trial",", isTrial=true",IF(J468="Arena",", isArena=true", IF(J468="Monster",", isMonster=true",""))) &amp; IF(M468="true", CONCATENATE(", multiTrialSet=true"), ""),"")</f>
        <v/>
      </c>
      <c r="AR468" s="27" t="str">
        <f>IF(A468&lt;&gt;"",IF(VALUE(Q468)&gt;0,CONCATENATE("[",A468,"] = true,        --",C468, " / ", B468), ""),"")</f>
        <v/>
      </c>
    </row>
    <row r="469" spans="7:44" hidden="1" x14ac:dyDescent="0.25">
      <c r="G469" s="3">
        <f>A469</f>
        <v>0</v>
      </c>
      <c r="AB469" s="3" t="str">
        <f>IF(AC469&lt;&gt;"",VLOOKUP(AC469,'ESO zone constants'!$E$3:$L$5000,8,FALSE),"")</f>
        <v/>
      </c>
      <c r="AF469" s="3" t="str">
        <f>IF(AG469&lt;&gt;"",VLOOKUP(AG469,'ESO zone constants'!$E$3:$L$5000,8,FALSE),"")</f>
        <v/>
      </c>
      <c r="AN469" s="27" t="str">
        <f>IF(A469&lt;&gt;"",CONCATENATE("[",A469,"] = {wayshrines={")&amp;IF(N469&lt;&gt;"",CONCATENATE(N469,","),"")&amp;IF(O469&lt;&gt;"",CONCATENATE(O469,","),"")&amp;IF(P469&lt;&gt;"",CONCATENATE(P469,","),"")&amp;CONCATENATE("}")&amp;IF(VALUE(Q469)&gt;0,CONCATENATE(", traitsNeeded=",Q469),"")&amp;CONCATENATE(", dlcId=",T469,),"")</f>
        <v/>
      </c>
      <c r="AO469" s="27" t="str">
        <f>IF(R469&lt;&gt;"",CONCATENATE(", zoneIds={",R469),"")&amp;IF(X469&lt;&gt;"",CONCATENATE(",",X469),"")&amp;IF(AJ469&lt;&gt;"",CONCATENATE(",",AJ469),"")&amp;IF(R469&lt;&gt;"",CONCATENATE("}",""),"")&amp;IF(OR(L469="true",L469="false",L469&lt;&gt;""), CONCATENATE(", veteran=", L469), "")</f>
        <v/>
      </c>
      <c r="AP469" s="27" t="str">
        <f>IF(A469&lt;&gt;"",IF(J469="Trial",", isTrial=true",IF(J469="Arena",", isArena=true", IF(J469="Monster",", isMonster=true",""))) &amp; IF(M469="true", CONCATENATE(", multiTrialSet=true"), ""),"")</f>
        <v/>
      </c>
      <c r="AR469" s="27" t="str">
        <f>IF(A469&lt;&gt;"",IF(VALUE(Q469)&gt;0,CONCATENATE("[",A469,"] = true,        --",C469, " / ", B469), ""),"")</f>
        <v/>
      </c>
    </row>
    <row r="470" spans="7:44" hidden="1" x14ac:dyDescent="0.25">
      <c r="G470" s="3">
        <f>A470</f>
        <v>0</v>
      </c>
      <c r="AB470" s="3" t="str">
        <f>IF(AC470&lt;&gt;"",VLOOKUP(AC470,'ESO zone constants'!$E$3:$L$5000,8,FALSE),"")</f>
        <v/>
      </c>
      <c r="AF470" s="3" t="str">
        <f>IF(AG470&lt;&gt;"",VLOOKUP(AG470,'ESO zone constants'!$E$3:$L$5000,8,FALSE),"")</f>
        <v/>
      </c>
      <c r="AN470" s="27" t="str">
        <f>IF(A470&lt;&gt;"",CONCATENATE("[",A470,"] = {wayshrines={")&amp;IF(N470&lt;&gt;"",CONCATENATE(N470,","),"")&amp;IF(O470&lt;&gt;"",CONCATENATE(O470,","),"")&amp;IF(P470&lt;&gt;"",CONCATENATE(P470,","),"")&amp;CONCATENATE("}")&amp;IF(VALUE(Q470)&gt;0,CONCATENATE(", traitsNeeded=",Q470),"")&amp;CONCATENATE(", dlcId=",T470,),"")</f>
        <v/>
      </c>
      <c r="AO470" s="27" t="str">
        <f>IF(R470&lt;&gt;"",CONCATENATE(", zoneIds={",R470),"")&amp;IF(X470&lt;&gt;"",CONCATENATE(",",X470),"")&amp;IF(AJ470&lt;&gt;"",CONCATENATE(",",AJ470),"")&amp;IF(R470&lt;&gt;"",CONCATENATE("}",""),"")&amp;IF(OR(L470="true",L470="false",L470&lt;&gt;""), CONCATENATE(", veteran=", L470), "")</f>
        <v/>
      </c>
      <c r="AP470" s="27" t="str">
        <f>IF(A470&lt;&gt;"",IF(J470="Trial",", isTrial=true",IF(J470="Arena",", isArena=true", IF(J470="Monster",", isMonster=true",""))) &amp; IF(M470="true", CONCATENATE(", multiTrialSet=true"), ""),"")</f>
        <v/>
      </c>
      <c r="AR470" s="27" t="str">
        <f>IF(A470&lt;&gt;"",IF(VALUE(Q470)&gt;0,CONCATENATE("[",A470,"] = true,        --",C470, " / ", B470), ""),"")</f>
        <v/>
      </c>
    </row>
    <row r="471" spans="7:44" hidden="1" x14ac:dyDescent="0.25">
      <c r="G471" s="3">
        <f>A471</f>
        <v>0</v>
      </c>
      <c r="AB471" s="3" t="str">
        <f>IF(AC471&lt;&gt;"",VLOOKUP(AC471,'ESO zone constants'!$E$3:$L$5000,8,FALSE),"")</f>
        <v/>
      </c>
      <c r="AF471" s="3" t="str">
        <f>IF(AG471&lt;&gt;"",VLOOKUP(AG471,'ESO zone constants'!$E$3:$L$5000,8,FALSE),"")</f>
        <v/>
      </c>
      <c r="AN471" s="27" t="str">
        <f>IF(A471&lt;&gt;"",CONCATENATE("[",A471,"] = {wayshrines={")&amp;IF(N471&lt;&gt;"",CONCATENATE(N471,","),"")&amp;IF(O471&lt;&gt;"",CONCATENATE(O471,","),"")&amp;IF(P471&lt;&gt;"",CONCATENATE(P471,","),"")&amp;CONCATENATE("}")&amp;IF(VALUE(Q471)&gt;0,CONCATENATE(", traitsNeeded=",Q471),"")&amp;CONCATENATE(", dlcId=",T471,),"")</f>
        <v/>
      </c>
      <c r="AO471" s="27" t="str">
        <f>IF(R471&lt;&gt;"",CONCATENATE(", zoneIds={",R471),"")&amp;IF(X471&lt;&gt;"",CONCATENATE(",",X471),"")&amp;IF(AJ471&lt;&gt;"",CONCATENATE(",",AJ471),"")&amp;IF(R471&lt;&gt;"",CONCATENATE("}",""),"")&amp;IF(OR(L471="true",L471="false",L471&lt;&gt;""), CONCATENATE(", veteran=", L471), "")</f>
        <v/>
      </c>
      <c r="AP471" s="27" t="str">
        <f>IF(A471&lt;&gt;"",IF(J471="Trial",", isTrial=true",IF(J471="Arena",", isArena=true", IF(J471="Monster",", isMonster=true",""))) &amp; IF(M471="true", CONCATENATE(", multiTrialSet=true"), ""),"")</f>
        <v/>
      </c>
      <c r="AR471" s="27" t="str">
        <f>IF(A471&lt;&gt;"",IF(VALUE(Q471)&gt;0,CONCATENATE("[",A471,"] = true,        --",C471, " / ", B471), ""),"")</f>
        <v/>
      </c>
    </row>
    <row r="472" spans="7:44" hidden="1" x14ac:dyDescent="0.25">
      <c r="G472" s="3">
        <f>A472</f>
        <v>0</v>
      </c>
      <c r="AB472" s="3" t="str">
        <f>IF(AC472&lt;&gt;"",VLOOKUP(AC472,'ESO zone constants'!$E$3:$L$5000,8,FALSE),"")</f>
        <v/>
      </c>
      <c r="AF472" s="3" t="str">
        <f>IF(AG472&lt;&gt;"",VLOOKUP(AG472,'ESO zone constants'!$E$3:$L$5000,8,FALSE),"")</f>
        <v/>
      </c>
      <c r="AN472" s="27" t="str">
        <f>IF(A472&lt;&gt;"",CONCATENATE("[",A472,"] = {wayshrines={")&amp;IF(N472&lt;&gt;"",CONCATENATE(N472,","),"")&amp;IF(O472&lt;&gt;"",CONCATENATE(O472,","),"")&amp;IF(P472&lt;&gt;"",CONCATENATE(P472,","),"")&amp;CONCATENATE("}")&amp;IF(VALUE(Q472)&gt;0,CONCATENATE(", traitsNeeded=",Q472),"")&amp;CONCATENATE(", dlcId=",T472,),"")</f>
        <v/>
      </c>
      <c r="AO472" s="27" t="str">
        <f>IF(R472&lt;&gt;"",CONCATENATE(", zoneIds={",R472),"")&amp;IF(X472&lt;&gt;"",CONCATENATE(",",X472),"")&amp;IF(AJ472&lt;&gt;"",CONCATENATE(",",AJ472),"")&amp;IF(R472&lt;&gt;"",CONCATENATE("}",""),"")&amp;IF(OR(L472="true",L472="false",L472&lt;&gt;""), CONCATENATE(", veteran=", L472), "")</f>
        <v/>
      </c>
      <c r="AP472" s="27" t="str">
        <f>IF(A472&lt;&gt;"",IF(J472="Trial",", isTrial=true",IF(J472="Arena",", isArena=true", IF(J472="Monster",", isMonster=true",""))) &amp; IF(M472="true", CONCATENATE(", multiTrialSet=true"), ""),"")</f>
        <v/>
      </c>
      <c r="AR472" s="27" t="str">
        <f>IF(A472&lt;&gt;"",IF(VALUE(Q472)&gt;0,CONCATENATE("[",A472,"] = true,        --",C472, " / ", B472), ""),"")</f>
        <v/>
      </c>
    </row>
    <row r="473" spans="7:44" hidden="1" x14ac:dyDescent="0.25">
      <c r="G473" s="3">
        <f>A473</f>
        <v>0</v>
      </c>
      <c r="AB473" s="3" t="str">
        <f>IF(AC473&lt;&gt;"",VLOOKUP(AC473,'ESO zone constants'!$E$3:$L$5000,8,FALSE),"")</f>
        <v/>
      </c>
      <c r="AF473" s="3" t="str">
        <f>IF(AG473&lt;&gt;"",VLOOKUP(AG473,'ESO zone constants'!$E$3:$L$5000,8,FALSE),"")</f>
        <v/>
      </c>
      <c r="AN473" s="27" t="str">
        <f>IF(A473&lt;&gt;"",CONCATENATE("[",A473,"] = {wayshrines={")&amp;IF(N473&lt;&gt;"",CONCATENATE(N473,","),"")&amp;IF(O473&lt;&gt;"",CONCATENATE(O473,","),"")&amp;IF(P473&lt;&gt;"",CONCATENATE(P473,","),"")&amp;CONCATENATE("}")&amp;IF(VALUE(Q473)&gt;0,CONCATENATE(", traitsNeeded=",Q473),"")&amp;CONCATENATE(", dlcId=",T473,),"")</f>
        <v/>
      </c>
      <c r="AO473" s="27" t="str">
        <f>IF(R473&lt;&gt;"",CONCATENATE(", zoneIds={",R473),"")&amp;IF(X473&lt;&gt;"",CONCATENATE(",",X473),"")&amp;IF(AJ473&lt;&gt;"",CONCATENATE(",",AJ473),"")&amp;IF(R473&lt;&gt;"",CONCATENATE("}",""),"")&amp;IF(OR(L473="true",L473="false",L473&lt;&gt;""), CONCATENATE(", veteran=", L473), "")</f>
        <v/>
      </c>
      <c r="AP473" s="27" t="str">
        <f>IF(A473&lt;&gt;"",IF(J473="Trial",", isTrial=true",IF(J473="Arena",", isArena=true", IF(J473="Monster",", isMonster=true",""))) &amp; IF(M473="true", CONCATENATE(", multiTrialSet=true"), ""),"")</f>
        <v/>
      </c>
      <c r="AR473" s="27" t="str">
        <f>IF(A473&lt;&gt;"",IF(VALUE(Q473)&gt;0,CONCATENATE("[",A473,"] = true,        --",C473, " / ", B473), ""),"")</f>
        <v/>
      </c>
    </row>
    <row r="474" spans="7:44" hidden="1" x14ac:dyDescent="0.25">
      <c r="G474" s="3">
        <f>A474</f>
        <v>0</v>
      </c>
      <c r="AB474" s="3" t="str">
        <f>IF(AC474&lt;&gt;"",VLOOKUP(AC474,'ESO zone constants'!$E$3:$L$5000,8,FALSE),"")</f>
        <v/>
      </c>
      <c r="AF474" s="3" t="str">
        <f>IF(AG474&lt;&gt;"",VLOOKUP(AG474,'ESO zone constants'!$E$3:$L$5000,8,FALSE),"")</f>
        <v/>
      </c>
      <c r="AN474" s="27" t="str">
        <f>IF(A474&lt;&gt;"",CONCATENATE("[",A474,"] = {wayshrines={")&amp;IF(N474&lt;&gt;"",CONCATENATE(N474,","),"")&amp;IF(O474&lt;&gt;"",CONCATENATE(O474,","),"")&amp;IF(P474&lt;&gt;"",CONCATENATE(P474,","),"")&amp;CONCATENATE("}")&amp;IF(VALUE(Q474)&gt;0,CONCATENATE(", traitsNeeded=",Q474),"")&amp;CONCATENATE(", dlcId=",T474,),"")</f>
        <v/>
      </c>
      <c r="AO474" s="27" t="str">
        <f>IF(R474&lt;&gt;"",CONCATENATE(", zoneIds={",R474),"")&amp;IF(X474&lt;&gt;"",CONCATENATE(",",X474),"")&amp;IF(AJ474&lt;&gt;"",CONCATENATE(",",AJ474),"")&amp;IF(R474&lt;&gt;"",CONCATENATE("}",""),"")&amp;IF(OR(L474="true",L474="false",L474&lt;&gt;""), CONCATENATE(", veteran=", L474), "")</f>
        <v/>
      </c>
      <c r="AP474" s="27" t="str">
        <f>IF(A474&lt;&gt;"",IF(J474="Trial",", isTrial=true",IF(J474="Arena",", isArena=true", IF(J474="Monster",", isMonster=true",""))) &amp; IF(M474="true", CONCATENATE(", multiTrialSet=true"), ""),"")</f>
        <v/>
      </c>
      <c r="AR474" s="27" t="str">
        <f>IF(A474&lt;&gt;"",IF(VALUE(Q474)&gt;0,CONCATENATE("[",A474,"] = true,        --",C474, " / ", B474), ""),"")</f>
        <v/>
      </c>
    </row>
    <row r="475" spans="7:44" hidden="1" x14ac:dyDescent="0.25">
      <c r="G475" s="3">
        <f>A475</f>
        <v>0</v>
      </c>
      <c r="AB475" s="3" t="str">
        <f>IF(AC475&lt;&gt;"",VLOOKUP(AC475,'ESO zone constants'!$E$3:$L$5000,8,FALSE),"")</f>
        <v/>
      </c>
      <c r="AF475" s="3" t="str">
        <f>IF(AG475&lt;&gt;"",VLOOKUP(AG475,'ESO zone constants'!$E$3:$L$5000,8,FALSE),"")</f>
        <v/>
      </c>
      <c r="AN475" s="27" t="str">
        <f>IF(A475&lt;&gt;"",CONCATENATE("[",A475,"] = {wayshrines={")&amp;IF(N475&lt;&gt;"",CONCATENATE(N475,","),"")&amp;IF(O475&lt;&gt;"",CONCATENATE(O475,","),"")&amp;IF(P475&lt;&gt;"",CONCATENATE(P475,","),"")&amp;CONCATENATE("}")&amp;IF(VALUE(Q475)&gt;0,CONCATENATE(", traitsNeeded=",Q475),"")&amp;CONCATENATE(", dlcId=",T475,),"")</f>
        <v/>
      </c>
      <c r="AO475" s="27" t="str">
        <f>IF(R475&lt;&gt;"",CONCATENATE(", zoneIds={",R475),"")&amp;IF(X475&lt;&gt;"",CONCATENATE(",",X475),"")&amp;IF(AJ475&lt;&gt;"",CONCATENATE(",",AJ475),"")&amp;IF(R475&lt;&gt;"",CONCATENATE("}",""),"")&amp;IF(OR(L475="true",L475="false",L475&lt;&gt;""), CONCATENATE(", veteran=", L475), "")</f>
        <v/>
      </c>
      <c r="AP475" s="27" t="str">
        <f>IF(A475&lt;&gt;"",IF(J475="Trial",", isTrial=true",IF(J475="Arena",", isArena=true", IF(J475="Monster",", isMonster=true",""))) &amp; IF(M475="true", CONCATENATE(", multiTrialSet=true"), ""),"")</f>
        <v/>
      </c>
      <c r="AR475" s="27" t="str">
        <f>IF(A475&lt;&gt;"",IF(VALUE(Q475)&gt;0,CONCATENATE("[",A475,"] = true,        --",C475, " / ", B475), ""),"")</f>
        <v/>
      </c>
    </row>
    <row r="476" spans="7:44" hidden="1" x14ac:dyDescent="0.25">
      <c r="G476" s="3">
        <f>A476</f>
        <v>0</v>
      </c>
      <c r="AB476" s="3" t="str">
        <f>IF(AC476&lt;&gt;"",VLOOKUP(AC476,'ESO zone constants'!$E$3:$L$5000,8,FALSE),"")</f>
        <v/>
      </c>
      <c r="AF476" s="3" t="str">
        <f>IF(AG476&lt;&gt;"",VLOOKUP(AG476,'ESO zone constants'!$E$3:$L$5000,8,FALSE),"")</f>
        <v/>
      </c>
      <c r="AN476" s="27" t="str">
        <f>IF(A476&lt;&gt;"",CONCATENATE("[",A476,"] = {wayshrines={")&amp;IF(N476&lt;&gt;"",CONCATENATE(N476,","),"")&amp;IF(O476&lt;&gt;"",CONCATENATE(O476,","),"")&amp;IF(P476&lt;&gt;"",CONCATENATE(P476,","),"")&amp;CONCATENATE("}")&amp;IF(VALUE(Q476)&gt;0,CONCATENATE(", traitsNeeded=",Q476),"")&amp;CONCATENATE(", dlcId=",T476,),"")</f>
        <v/>
      </c>
      <c r="AO476" s="27" t="str">
        <f>IF(R476&lt;&gt;"",CONCATENATE(", zoneIds={",R476),"")&amp;IF(X476&lt;&gt;"",CONCATENATE(",",X476),"")&amp;IF(AJ476&lt;&gt;"",CONCATENATE(",",AJ476),"")&amp;IF(R476&lt;&gt;"",CONCATENATE("}",""),"")&amp;IF(OR(L476="true",L476="false",L476&lt;&gt;""), CONCATENATE(", veteran=", L476), "")</f>
        <v/>
      </c>
      <c r="AP476" s="27" t="str">
        <f>IF(J476="Trial",", isTrial=true",IF(J476="Arena",", isArena=true", IF(J476="Monster",", isMonster=true",""))) &amp; IF(M476="true", CONCATENATE(", multiTrialSet=true"), "")</f>
        <v/>
      </c>
      <c r="AR476" s="27" t="str">
        <f>IF(A476&lt;&gt;"",IF(VALUE(Q476)&gt;0,CONCATENATE("[",A476,"] = true,        --",C476, " / ", B476), ""),"")</f>
        <v/>
      </c>
    </row>
    <row r="477" spans="7:44" hidden="1" x14ac:dyDescent="0.25">
      <c r="G477" s="3">
        <f>A477</f>
        <v>0</v>
      </c>
      <c r="AB477" s="3" t="str">
        <f>IF(AC477&lt;&gt;"",VLOOKUP(AC477,'ESO zone constants'!$E$3:$L$5000,8,FALSE),"")</f>
        <v/>
      </c>
      <c r="AF477" s="3" t="str">
        <f>IF(AG477&lt;&gt;"",VLOOKUP(AG477,'ESO zone constants'!$E$3:$L$5000,8,FALSE),"")</f>
        <v/>
      </c>
      <c r="AN477" s="27" t="str">
        <f>IF(A477&lt;&gt;"",CONCATENATE("[",A477,"] = {wayshrines={")&amp;IF(N477&lt;&gt;"",CONCATENATE(N477,","),"")&amp;IF(O477&lt;&gt;"",CONCATENATE(O477,","),"")&amp;IF(P477&lt;&gt;"",CONCATENATE(P477,","),"")&amp;CONCATENATE("}")&amp;IF(VALUE(Q477)&gt;0,CONCATENATE(", traitsNeeded=",Q477),"")&amp;CONCATENATE(", dlcId=",T477,),"")</f>
        <v/>
      </c>
      <c r="AO477" s="27" t="str">
        <f>IF(R477&lt;&gt;"",CONCATENATE(", zoneIds={",R477),"")&amp;IF(X477&lt;&gt;"",CONCATENATE(",",X477),"")&amp;IF(AJ477&lt;&gt;"",CONCATENATE(",",AJ477),"")&amp;IF(R477&lt;&gt;"",CONCATENATE("}",""),"")&amp;IF(OR(L477="true",L477="false",L477&lt;&gt;""), CONCATENATE(", veteran=", L477), "")</f>
        <v/>
      </c>
      <c r="AP477" s="27" t="str">
        <f>IF(J477="Trial",", isTrial=true",IF(J477="Arena",", isArena=true", IF(J477="Monster",", isMonster=true",""))) &amp; IF(M477="true", CONCATENATE(", multiTrialSet=true"), "")</f>
        <v/>
      </c>
      <c r="AR477" s="27" t="str">
        <f>IF(A477&lt;&gt;"",IF(VALUE(Q477)&gt;0,CONCATENATE("[",A477,"] = true,        --",C477, " / ", B477), ""),"")</f>
        <v/>
      </c>
    </row>
    <row r="478" spans="7:44" hidden="1" x14ac:dyDescent="0.25">
      <c r="G478" s="3">
        <f>A478</f>
        <v>0</v>
      </c>
      <c r="AB478" s="3" t="str">
        <f>IF(AC478&lt;&gt;"",VLOOKUP(AC478,'ESO zone constants'!$E$3:$L$5000,8,FALSE),"")</f>
        <v/>
      </c>
      <c r="AF478" s="3" t="str">
        <f>IF(AG478&lt;&gt;"",VLOOKUP(AG478,'ESO zone constants'!$E$3:$L$5000,8,FALSE),"")</f>
        <v/>
      </c>
      <c r="AN478" s="27" t="str">
        <f>IF(A478&lt;&gt;"",CONCATENATE("[",A478,"] = {wayshrines={")&amp;IF(N478&lt;&gt;"",CONCATENATE(N478,","),"")&amp;IF(O478&lt;&gt;"",CONCATENATE(O478,","),"")&amp;IF(P478&lt;&gt;"",CONCATENATE(P478,","),"")&amp;CONCATENATE("}")&amp;IF(VALUE(Q478)&gt;0,CONCATENATE(", traitsNeeded=",Q478),"")&amp;CONCATENATE(", dlcId=",T478,),"")</f>
        <v/>
      </c>
      <c r="AO478" s="27" t="str">
        <f>IF(R478&lt;&gt;"",CONCATENATE(", zoneIds={",R478),"")&amp;IF(X478&lt;&gt;"",CONCATENATE(",",X478),"")&amp;IF(AJ478&lt;&gt;"",CONCATENATE(",",AJ478),"")&amp;IF(R478&lt;&gt;"",CONCATENATE("}",""),"")&amp;IF(OR(L478="true",L478="false",L478&lt;&gt;""), CONCATENATE(", veteran=", L478), "")</f>
        <v/>
      </c>
      <c r="AP478" s="27" t="str">
        <f>IF(J478="Trial",", isTrial=true",IF(J478="Arena",", isArena=true", IF(J478="Monster",", isMonster=true",""))) &amp; IF(M478="true", CONCATENATE(", multiTrialSet=true"), "")</f>
        <v/>
      </c>
      <c r="AR478" s="27" t="str">
        <f>IF(A478&lt;&gt;"",IF(VALUE(Q478)&gt;0,CONCATENATE("[",A478,"] = true,        --",C478, " / ", B478), ""),"")</f>
        <v/>
      </c>
    </row>
    <row r="479" spans="7:44" hidden="1" x14ac:dyDescent="0.25">
      <c r="G479" s="3">
        <f>A479</f>
        <v>0</v>
      </c>
      <c r="AB479" s="3" t="str">
        <f>IF(AC479&lt;&gt;"",VLOOKUP(AC479,'ESO zone constants'!$E$3:$L$5000,8,FALSE),"")</f>
        <v/>
      </c>
      <c r="AF479" s="3" t="str">
        <f>IF(AG479&lt;&gt;"",VLOOKUP(AG479,'ESO zone constants'!$E$3:$L$5000,8,FALSE),"")</f>
        <v/>
      </c>
      <c r="AN479" s="27" t="str">
        <f>IF(A479&lt;&gt;"",CONCATENATE("[",A479,"] = {wayshrines={")&amp;IF(N479&lt;&gt;"",CONCATENATE(N479,","),"")&amp;IF(O479&lt;&gt;"",CONCATENATE(O479,","),"")&amp;IF(P479&lt;&gt;"",CONCATENATE(P479,","),"")&amp;CONCATENATE("}")&amp;IF(VALUE(Q479)&gt;0,CONCATENATE(", traitsNeeded=",Q479),"")&amp;CONCATENATE(", dlcId=",T479,),"")</f>
        <v/>
      </c>
      <c r="AO479" s="27" t="str">
        <f>IF(R479&lt;&gt;"",CONCATENATE(", zoneIds={",R479),"")&amp;IF(X479&lt;&gt;"",CONCATENATE(",",X479),"")&amp;IF(AJ479&lt;&gt;"",CONCATENATE(",",AJ479),"")&amp;IF(R479&lt;&gt;"",CONCATENATE("}",""),"")&amp;IF(OR(L479="true",L479="false",L479&lt;&gt;""), CONCATENATE(", veteran=", L479), "")</f>
        <v/>
      </c>
      <c r="AP479" s="27" t="str">
        <f>IF(J479="Trial",", isTrial=true",IF(J479="Arena",", isArena=true", IF(J479="Monster",", isMonster=true",""))) &amp; IF(M479="true", CONCATENATE(", multiTrialSet=true"), "")</f>
        <v/>
      </c>
    </row>
    <row r="480" spans="7:44" hidden="1" x14ac:dyDescent="0.25">
      <c r="G480" s="3">
        <f>A480</f>
        <v>0</v>
      </c>
      <c r="AB480" s="3" t="str">
        <f>IF(AC480&lt;&gt;"",VLOOKUP(AC480,'ESO zone constants'!$E$3:$L$5000,8,FALSE),"")</f>
        <v/>
      </c>
      <c r="AF480" s="3" t="str">
        <f>IF(AG480&lt;&gt;"",VLOOKUP(AG480,'ESO zone constants'!$E$3:$L$5000,8,FALSE),"")</f>
        <v/>
      </c>
      <c r="AN480" s="27" t="str">
        <f>IF(A480&lt;&gt;"",CONCATENATE("[",A480,"] = {wayshrines={")&amp;IF(N480&lt;&gt;"",CONCATENATE(N480,","),"")&amp;IF(O480&lt;&gt;"",CONCATENATE(O480,","),"")&amp;IF(P480&lt;&gt;"",CONCATENATE(P480,","),"")&amp;CONCATENATE("}")&amp;IF(VALUE(Q480)&gt;0,CONCATENATE(", traitsNeeded=",Q480),"")&amp;CONCATENATE(", dlcId=",T480,),"")</f>
        <v/>
      </c>
      <c r="AO480" s="27" t="str">
        <f>IF(R480&lt;&gt;"",CONCATENATE(", zoneIds={",R480),"")&amp;IF(X480&lt;&gt;"",CONCATENATE(",",X480),"")&amp;IF(AJ480&lt;&gt;"",CONCATENATE(",",AJ480),"")&amp;IF(R480&lt;&gt;"",CONCATENATE("}",""),"")&amp;IF(OR(L480="true",L480="false",L480&lt;&gt;""), CONCATENATE(", veteran=", L480), "")</f>
        <v/>
      </c>
      <c r="AP480" s="27" t="str">
        <f>IF(J480="Trial",", isTrial=true",IF(J480="Arena",", isArena=true", IF(J480="Monster",", isMonster=true",""))) &amp; IF(M480="true", CONCATENATE(", multiTrialSet=true"), "")</f>
        <v/>
      </c>
    </row>
    <row r="481" spans="7:42" hidden="1" x14ac:dyDescent="0.25">
      <c r="G481" s="3">
        <f>A481</f>
        <v>0</v>
      </c>
      <c r="AB481" s="3" t="str">
        <f>IF(AC481&lt;&gt;"",VLOOKUP(AC481,'ESO zone constants'!$E$3:$L$5000,8,FALSE),"")</f>
        <v/>
      </c>
      <c r="AF481" s="3" t="str">
        <f>IF(AG481&lt;&gt;"",VLOOKUP(AG481,'ESO zone constants'!$E$3:$L$5000,8,FALSE),"")</f>
        <v/>
      </c>
      <c r="AN481" s="27" t="str">
        <f>IF(A481&lt;&gt;"",CONCATENATE("[",A481,"] = {wayshrines={")&amp;IF(N481&lt;&gt;"",CONCATENATE(N481,","),"")&amp;IF(O481&lt;&gt;"",CONCATENATE(O481,","),"")&amp;IF(P481&lt;&gt;"",CONCATENATE(P481,","),"")&amp;CONCATENATE("}")&amp;IF(VALUE(Q481)&gt;0,CONCATENATE(", traitsNeeded=",Q481),"")&amp;CONCATENATE(", dlcId=",T481,),"")</f>
        <v/>
      </c>
      <c r="AO481" s="27" t="str">
        <f>IF(R481&lt;&gt;"",CONCATENATE(", zoneIds={",R481),"")&amp;IF(X481&lt;&gt;"",CONCATENATE(",",X481),"")&amp;IF(AJ481&lt;&gt;"",CONCATENATE(",",AJ481),"")&amp;IF(R481&lt;&gt;"",CONCATENATE("}",""),"")&amp;IF(OR(L481="true",L481="false",L481&lt;&gt;""), CONCATENATE(", veteran=", L481), "")</f>
        <v/>
      </c>
      <c r="AP481" s="27" t="str">
        <f>IF(J481="Trial",", isTrial=true",IF(J481="Arena",", isArena=true", IF(J481="Monster",", isMonster=true",""))) &amp; IF(M481="true", CONCATENATE(", multiTrialSet=true"), "")</f>
        <v/>
      </c>
    </row>
    <row r="482" spans="7:42" hidden="1" x14ac:dyDescent="0.25">
      <c r="G482" s="3">
        <f>A482</f>
        <v>0</v>
      </c>
      <c r="AB482" s="3" t="str">
        <f>IF(AC482&lt;&gt;"",VLOOKUP(AC482,'ESO zone constants'!$E$3:$L$5000,8,FALSE),"")</f>
        <v/>
      </c>
      <c r="AF482" s="3" t="str">
        <f>IF(AG482&lt;&gt;"",VLOOKUP(AG482,'ESO zone constants'!$E$3:$L$5000,8,FALSE),"")</f>
        <v/>
      </c>
      <c r="AN482" s="27" t="str">
        <f>IF(A482&lt;&gt;"",CONCATENATE("[",A482,"] = {wayshrines={")&amp;IF(N482&lt;&gt;"",CONCATENATE(N482,","),"")&amp;IF(O482&lt;&gt;"",CONCATENATE(O482,","),"")&amp;IF(P482&lt;&gt;"",CONCATENATE(P482,","),"")&amp;CONCATENATE("}")&amp;IF(VALUE(Q482)&gt;0,CONCATENATE(", traitsNeeded=",Q482),"")&amp;CONCATENATE(", dlcId=",T482,),"")</f>
        <v/>
      </c>
      <c r="AO482" s="27" t="str">
        <f>IF(R482&lt;&gt;"",CONCATENATE(", zoneIds={",R482),"")&amp;IF(X482&lt;&gt;"",CONCATENATE(",",X482),"")&amp;IF(AJ482&lt;&gt;"",CONCATENATE(",",AJ482),"")&amp;IF(R482&lt;&gt;"",CONCATENATE("}",""),"")&amp;IF(OR(L482="true",L482="false",L482&lt;&gt;""), CONCATENATE(", veteran=", L482), "")</f>
        <v/>
      </c>
      <c r="AP482" s="27" t="str">
        <f>IF(J482="Trial",", isTrial=true",IF(J482="Arena",", isArena=true", IF(J482="Monster",", isMonster=true",""))) &amp; IF(M482="true", CONCATENATE(", multiTrialSet=true"), "")</f>
        <v/>
      </c>
    </row>
    <row r="483" spans="7:42" hidden="1" x14ac:dyDescent="0.25">
      <c r="G483" s="3">
        <f>A483</f>
        <v>0</v>
      </c>
      <c r="AB483" s="3" t="str">
        <f>IF(AC483&lt;&gt;"",VLOOKUP(AC483,'ESO zone constants'!$E$3:$L$5000,8,FALSE),"")</f>
        <v/>
      </c>
      <c r="AF483" s="3" t="str">
        <f>IF(AG483&lt;&gt;"",VLOOKUP(AG483,'ESO zone constants'!$E$3:$L$5000,8,FALSE),"")</f>
        <v/>
      </c>
      <c r="AN483" s="27" t="str">
        <f>IF(A483&lt;&gt;"",CONCATENATE("[",A483,"] = {wayshrines={")&amp;IF(N483&lt;&gt;"",CONCATENATE(N483,","),"")&amp;IF(O483&lt;&gt;"",CONCATENATE(O483,","),"")&amp;IF(P483&lt;&gt;"",CONCATENATE(P483,","),"")&amp;CONCATENATE("}")&amp;IF(VALUE(Q483)&gt;0,CONCATENATE(", traitsNeeded=",Q483),"")&amp;CONCATENATE(", dlcId=",T483,),"")</f>
        <v/>
      </c>
      <c r="AO483" s="27" t="str">
        <f>IF(R483&lt;&gt;"",CONCATENATE(", zoneIds={",R483),"")&amp;IF(X483&lt;&gt;"",CONCATENATE(",",X483),"")&amp;IF(AJ483&lt;&gt;"",CONCATENATE(",",AJ483),"")&amp;IF(R483&lt;&gt;"",CONCATENATE("}",""),"")&amp;IF(OR(L483="true",L483="false",L483&lt;&gt;""), CONCATENATE(", veteran=", L483), "")</f>
        <v/>
      </c>
      <c r="AP483" s="27" t="str">
        <f>IF(J483="Trial",", isTrial=true",IF(J483="Arena",", isArena=true", IF(J483="Monster",", isMonster=true",""))) &amp; IF(M483="true", CONCATENATE(", multiTrialSet=true"), "")</f>
        <v/>
      </c>
    </row>
    <row r="484" spans="7:42" hidden="1" x14ac:dyDescent="0.25">
      <c r="G484" s="3">
        <f>A484</f>
        <v>0</v>
      </c>
      <c r="AB484" s="3" t="str">
        <f>IF(AC484&lt;&gt;"",VLOOKUP(AC484,'ESO zone constants'!$E$3:$L$5000,8,FALSE),"")</f>
        <v/>
      </c>
      <c r="AF484" s="3" t="str">
        <f>IF(AG484&lt;&gt;"",VLOOKUP(AG484,'ESO zone constants'!$E$3:$L$5000,8,FALSE),"")</f>
        <v/>
      </c>
      <c r="AN484" s="27" t="str">
        <f>IF(A484&lt;&gt;"",CONCATENATE("[",A484,"] = {wayshrines={")&amp;IF(N484&lt;&gt;"",CONCATENATE(N484,","),"")&amp;IF(O484&lt;&gt;"",CONCATENATE(O484,","),"")&amp;IF(P484&lt;&gt;"",CONCATENATE(P484,","),"")&amp;CONCATENATE("}")&amp;IF(VALUE(Q484)&gt;0,CONCATENATE(", traitsNeeded=",Q484),"")&amp;CONCATENATE(", dlcId=",T484,),"")</f>
        <v/>
      </c>
      <c r="AO484" s="27" t="str">
        <f>IF(R484&lt;&gt;"",CONCATENATE(", zoneIds={",R484),"")&amp;IF(X484&lt;&gt;"",CONCATENATE(",",X484),"")&amp;IF(AJ484&lt;&gt;"",CONCATENATE(",",AJ484),"")&amp;IF(R484&lt;&gt;"",CONCATENATE("}",""),"")&amp;IF(OR(L484="true",L484="false",L484&lt;&gt;""), CONCATENATE(", veteran=", L484), "")</f>
        <v/>
      </c>
      <c r="AP484" s="27" t="str">
        <f>IF(J484="Trial",", isTrial=true",IF(J484="Arena",", isArena=true", IF(J484="Monster",", isMonster=true",""))) &amp; IF(M484="true", CONCATENATE(", multiTrialSet=true"), "")</f>
        <v/>
      </c>
    </row>
    <row r="485" spans="7:42" hidden="1" x14ac:dyDescent="0.25">
      <c r="G485" s="3">
        <f>A485</f>
        <v>0</v>
      </c>
      <c r="AB485" s="3" t="str">
        <f>IF(AC485&lt;&gt;"",VLOOKUP(AC485,'ESO zone constants'!$E$3:$L$5000,8,FALSE),"")</f>
        <v/>
      </c>
      <c r="AF485" s="3" t="str">
        <f>IF(AG485&lt;&gt;"",VLOOKUP(AG485,'ESO zone constants'!$E$3:$L$5000,8,FALSE),"")</f>
        <v/>
      </c>
      <c r="AN485" s="27" t="str">
        <f>IF(A485&lt;&gt;"",CONCATENATE("[",A485,"] = {wayshrines={")&amp;IF(N485&lt;&gt;"",CONCATENATE(N485,","),"")&amp;IF(O485&lt;&gt;"",CONCATENATE(O485,","),"")&amp;IF(P485&lt;&gt;"",CONCATENATE(P485,","),"")&amp;CONCATENATE("}")&amp;IF(VALUE(Q485)&gt;0,CONCATENATE(", traitsNeeded=",Q485),"")&amp;CONCATENATE(", dlcId=",T485,),"")</f>
        <v/>
      </c>
      <c r="AO485" s="27" t="str">
        <f>IF(R485&lt;&gt;"",CONCATENATE(", zoneIds={",R485),"")&amp;IF(X485&lt;&gt;"",CONCATENATE(",",X485),"")&amp;IF(AJ485&lt;&gt;"",CONCATENATE(",",AJ485),"")&amp;IF(R485&lt;&gt;"",CONCATENATE("}",""),"")&amp;IF(OR(L485="true",L485="false",L485&lt;&gt;""), CONCATENATE(", veteran=", L485), "")</f>
        <v/>
      </c>
      <c r="AP485" s="27" t="str">
        <f>IF(J485="Trial",", isTrial=true",IF(J485="Arena",", isArena=true", IF(J485="Monster",", isMonster=true",""))) &amp; IF(M485="true", CONCATENATE(", multiTrialSet=true"), "")</f>
        <v/>
      </c>
    </row>
    <row r="486" spans="7:42" hidden="1" x14ac:dyDescent="0.25">
      <c r="G486" s="3">
        <f>A486</f>
        <v>0</v>
      </c>
      <c r="AB486" s="3" t="str">
        <f>IF(AC486&lt;&gt;"",VLOOKUP(AC486,'ESO zone constants'!$E$3:$L$5000,8,FALSE),"")</f>
        <v/>
      </c>
      <c r="AF486" s="3" t="str">
        <f>IF(AG486&lt;&gt;"",VLOOKUP(AG486,'ESO zone constants'!$E$3:$L$5000,8,FALSE),"")</f>
        <v/>
      </c>
      <c r="AN486" s="27" t="str">
        <f>IF(A486&lt;&gt;"",CONCATENATE("[",A486,"] = {wayshrines={")&amp;IF(N486&lt;&gt;"",CONCATENATE(N486,","),"")&amp;IF(O486&lt;&gt;"",CONCATENATE(O486,","),"")&amp;IF(P486&lt;&gt;"",CONCATENATE(P486,","),"")&amp;CONCATENATE("}")&amp;IF(VALUE(Q486)&gt;0,CONCATENATE(", traitsNeeded=",Q486),"")&amp;CONCATENATE(", dlcId=",T486,),"")</f>
        <v/>
      </c>
      <c r="AO486" s="27" t="str">
        <f>IF(R486&lt;&gt;"",CONCATENATE(", zoneIds={",R486),"")&amp;IF(X486&lt;&gt;"",CONCATENATE(",",X486),"")&amp;IF(AJ486&lt;&gt;"",CONCATENATE(",",AJ486),"")&amp;IF(R486&lt;&gt;"",CONCATENATE("}",""),"")&amp;IF(OR(L486="true",L486="false",L486&lt;&gt;""), CONCATENATE(", veteran=", L486), "")</f>
        <v/>
      </c>
      <c r="AP486" s="27" t="str">
        <f>IF(J486="Trial",", isTrial=true",IF(J486="Arena",", isArena=true", IF(J486="Monster",", isMonster=true",""))) &amp; IF(M486="true", CONCATENATE(", multiTrialSet=true"), "")</f>
        <v/>
      </c>
    </row>
  </sheetData>
  <autoFilter ref="A1:AR486">
    <filterColumn colId="9">
      <filters>
        <filter val="Crafted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0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" sqref="G4"/>
    </sheetView>
  </sheetViews>
  <sheetFormatPr baseColWidth="10" defaultRowHeight="15" x14ac:dyDescent="0.25"/>
  <cols>
    <col min="1" max="1" width="41.140625" style="22" bestFit="1" customWidth="1"/>
    <col min="2" max="4" width="27.28515625" style="2" customWidth="1"/>
    <col min="5" max="5" width="20.42578125" bestFit="1" customWidth="1"/>
    <col min="6" max="6" width="19.42578125" bestFit="1" customWidth="1"/>
    <col min="7" max="7" width="41.140625" style="3" customWidth="1"/>
    <col min="8" max="8" width="18.85546875" style="4" customWidth="1"/>
    <col min="9" max="9" width="20.85546875" style="21" bestFit="1" customWidth="1"/>
  </cols>
  <sheetData>
    <row r="1" spans="1:9" ht="21" x14ac:dyDescent="0.35">
      <c r="A1" s="34" t="s">
        <v>2531</v>
      </c>
      <c r="B1" s="35"/>
      <c r="C1" s="35"/>
      <c r="D1" s="35"/>
      <c r="E1" s="35"/>
      <c r="F1" s="35"/>
      <c r="G1" s="35"/>
      <c r="H1"/>
      <c r="I1"/>
    </row>
    <row r="2" spans="1:9" ht="30" x14ac:dyDescent="0.25">
      <c r="A2" s="22" t="s">
        <v>138</v>
      </c>
      <c r="B2" s="10" t="s">
        <v>140</v>
      </c>
      <c r="C2" s="10" t="s">
        <v>141</v>
      </c>
      <c r="D2" s="10" t="s">
        <v>4065</v>
      </c>
      <c r="E2" s="1" t="s">
        <v>137</v>
      </c>
      <c r="F2" s="1" t="s">
        <v>2526</v>
      </c>
      <c r="G2" s="3" t="s">
        <v>139</v>
      </c>
      <c r="H2" s="17" t="s">
        <v>2525</v>
      </c>
      <c r="I2" s="21" t="s">
        <v>2524</v>
      </c>
    </row>
    <row r="3" spans="1:9" x14ac:dyDescent="0.25">
      <c r="A3" s="22" t="s">
        <v>2532</v>
      </c>
      <c r="B3" s="2" t="s">
        <v>2527</v>
      </c>
      <c r="C3" s="2" t="s">
        <v>492</v>
      </c>
      <c r="E3" s="9" t="s">
        <v>101</v>
      </c>
      <c r="F3" t="s">
        <v>102</v>
      </c>
      <c r="G3" s="3">
        <f>IF(ISERROR(VLOOKUP(C3,'ESO zone constants'!$E$3:$M$9999,8,FALSE)),"",VLOOKUP(C3,'ESO zone constants'!$E$3:$M$9999,8,FALSE))</f>
        <v>638</v>
      </c>
      <c r="H3" s="4">
        <v>0</v>
      </c>
      <c r="I3" s="21" t="str">
        <f>VLOOKUP(H3,'LibSets constants'!$A$2:$B$90,2,FALSE)</f>
        <v>Included in base game</v>
      </c>
    </row>
    <row r="4" spans="1:9" x14ac:dyDescent="0.25">
      <c r="A4" s="22">
        <v>8</v>
      </c>
      <c r="B4" s="2" t="s">
        <v>60</v>
      </c>
      <c r="C4" s="2" t="s">
        <v>60</v>
      </c>
      <c r="E4" t="s">
        <v>101</v>
      </c>
      <c r="F4" t="s">
        <v>101</v>
      </c>
      <c r="G4" s="3">
        <f>IF(ISERROR(VLOOKUP(C4,'ESO zone constants'!$E$3:$M$9999,8,FALSE)),"",VLOOKUP(C4,'ESO zone constants'!$E$3:$M$9999,8,FALSE))</f>
        <v>148</v>
      </c>
      <c r="H4" s="4">
        <v>0</v>
      </c>
      <c r="I4" s="21" t="str">
        <f>VLOOKUP(H4,'LibSets constants'!$A$2:$B$90,2,FALSE)</f>
        <v>Included in base game</v>
      </c>
    </row>
    <row r="5" spans="1:9" x14ac:dyDescent="0.25">
      <c r="A5" s="22" t="s">
        <v>2532</v>
      </c>
      <c r="B5" s="2" t="s">
        <v>743</v>
      </c>
      <c r="C5" s="2" t="s">
        <v>743</v>
      </c>
      <c r="E5" s="9" t="s">
        <v>101</v>
      </c>
      <c r="F5" t="s">
        <v>102</v>
      </c>
      <c r="G5" s="3">
        <f>IF(ISERROR(VLOOKUP(C5,'ESO zone constants'!$E$3:$M$9999,8,FALSE)),"",VLOOKUP(C5,'ESO zone constants'!$E$3:$M$9999,8,FALSE))</f>
        <v>1000</v>
      </c>
      <c r="H5" s="4">
        <v>8</v>
      </c>
      <c r="I5" s="21" t="str">
        <f>VLOOKUP(H5,'LibSets constants'!$A$2:$B$90,2,FALSE)</f>
        <v>Clockwork City</v>
      </c>
    </row>
    <row r="6" spans="1:9" x14ac:dyDescent="0.25">
      <c r="A6" s="22">
        <v>11</v>
      </c>
      <c r="B6" s="2" t="s">
        <v>122</v>
      </c>
      <c r="C6" s="2" t="s">
        <v>57</v>
      </c>
      <c r="E6" t="s">
        <v>101</v>
      </c>
      <c r="F6" t="s">
        <v>101</v>
      </c>
      <c r="G6" s="3">
        <f>IF(ISERROR(VLOOKUP(C6,'ESO zone constants'!$E$3:$M$9999,8,FALSE)),"",VLOOKUP(C6,'ESO zone constants'!$E$3:$M$9999,8,FALSE))</f>
        <v>38</v>
      </c>
      <c r="H6" s="4">
        <v>0</v>
      </c>
      <c r="I6" s="21" t="str">
        <f>VLOOKUP(H6,'LibSets constants'!$A$2:$B$90,2,FALSE)</f>
        <v>Included in base game</v>
      </c>
    </row>
    <row r="7" spans="1:9" x14ac:dyDescent="0.25">
      <c r="A7" s="22">
        <v>308</v>
      </c>
      <c r="B7" s="2" t="s">
        <v>121</v>
      </c>
      <c r="C7" s="2" t="s">
        <v>70</v>
      </c>
      <c r="E7" t="s">
        <v>101</v>
      </c>
      <c r="F7" t="s">
        <v>101</v>
      </c>
      <c r="G7" s="3">
        <f>IF(ISERROR(VLOOKUP(C7,'ESO zone constants'!$E$3:$M$9999,8,FALSE)),"",VLOOKUP(C7,'ESO zone constants'!$E$3:$M$9999,8,FALSE))</f>
        <v>64</v>
      </c>
      <c r="H7" s="4">
        <v>0</v>
      </c>
      <c r="I7" s="21" t="str">
        <f>VLOOKUP(H7,'LibSets constants'!$A$2:$B$90,2,FALSE)</f>
        <v>Included in base game</v>
      </c>
    </row>
    <row r="8" spans="1:9" x14ac:dyDescent="0.25">
      <c r="A8" s="22">
        <v>303</v>
      </c>
      <c r="B8" s="2" t="s">
        <v>125</v>
      </c>
      <c r="C8" s="2" t="s">
        <v>45</v>
      </c>
      <c r="E8" t="s">
        <v>101</v>
      </c>
      <c r="F8" t="s">
        <v>101</v>
      </c>
      <c r="G8" s="3">
        <f>IF(ISERROR(VLOOKUP(C8,'ESO zone constants'!$E$3:$M$9999,8,FALSE)),"",VLOOKUP(C8,'ESO zone constants'!$E$3:$M$9999,8,FALSE))</f>
        <v>973</v>
      </c>
      <c r="H8" s="4">
        <v>9</v>
      </c>
      <c r="I8" s="21" t="str">
        <f>VLOOKUP(H8,'LibSets constants'!$A$2:$B$90,2,FALSE)</f>
        <v>Dragon Bones</v>
      </c>
    </row>
    <row r="9" spans="1:9" x14ac:dyDescent="0.25">
      <c r="A9" s="22">
        <v>433</v>
      </c>
      <c r="B9" s="2" t="s">
        <v>117</v>
      </c>
      <c r="C9" s="2" t="s">
        <v>50</v>
      </c>
      <c r="E9" t="s">
        <v>101</v>
      </c>
      <c r="F9" t="s">
        <v>101</v>
      </c>
      <c r="G9" s="3">
        <f>IF(ISERROR(VLOOKUP(C9,'ESO zone constants'!$E$3:$M$9999,8,FALSE)),"",VLOOKUP(C9,'ESO zone constants'!$E$3:$M$9999,8,FALSE))</f>
        <v>176</v>
      </c>
      <c r="H9" s="4">
        <v>0</v>
      </c>
      <c r="I9" s="21" t="str">
        <f>VLOOKUP(H9,'LibSets constants'!$A$2:$B$90,2,FALSE)</f>
        <v>Included in base game</v>
      </c>
    </row>
    <row r="10" spans="1:9" x14ac:dyDescent="0.25">
      <c r="A10" s="22">
        <v>14</v>
      </c>
      <c r="B10" s="2" t="s">
        <v>118</v>
      </c>
      <c r="C10" s="2" t="s">
        <v>71</v>
      </c>
      <c r="E10" t="s">
        <v>101</v>
      </c>
      <c r="F10" t="s">
        <v>101</v>
      </c>
      <c r="G10" s="3">
        <f>IF(ISERROR(VLOOKUP(C10,'ESO zone constants'!$E$3:$M$9999,8,FALSE)),"",VLOOKUP(C10,'ESO zone constants'!$E$3:$M$9999,8,FALSE))</f>
        <v>681</v>
      </c>
      <c r="H10" s="4">
        <v>0</v>
      </c>
      <c r="I10" s="21" t="str">
        <f>VLOOKUP(H10,'LibSets constants'!$A$2:$B$90,2,FALSE)</f>
        <v>Included in base game</v>
      </c>
    </row>
    <row r="11" spans="1:9" x14ac:dyDescent="0.25">
      <c r="A11" s="22" t="s">
        <v>2532</v>
      </c>
      <c r="B11" s="2" t="s">
        <v>831</v>
      </c>
      <c r="C11" s="2" t="s">
        <v>783</v>
      </c>
      <c r="E11" s="9" t="s">
        <v>101</v>
      </c>
      <c r="F11" t="s">
        <v>102</v>
      </c>
      <c r="G11" s="3">
        <f>IF(ISERROR(VLOOKUP(C11,'ESO zone constants'!$E$3:$M$9999,8,FALSE)),"",VLOOKUP(C11,'ESO zone constants'!$E$3:$M$9999,8,FALSE))</f>
        <v>1051</v>
      </c>
      <c r="H11" s="4">
        <v>10</v>
      </c>
      <c r="I11" s="21" t="str">
        <f>VLOOKUP(H11,'LibSets constants'!$A$2:$B$90,2,FALSE)</f>
        <v>Summerset</v>
      </c>
    </row>
    <row r="12" spans="1:9" x14ac:dyDescent="0.25">
      <c r="A12" s="22">
        <v>17</v>
      </c>
      <c r="B12" s="2" t="s">
        <v>136</v>
      </c>
      <c r="C12" s="2" t="s">
        <v>72</v>
      </c>
      <c r="E12" t="s">
        <v>101</v>
      </c>
      <c r="F12" t="s">
        <v>101</v>
      </c>
      <c r="G12" s="3">
        <f>IF(ISERROR(VLOOKUP(C12,'ESO zone constants'!$E$3:$M$9999,8,FALSE)),"",VLOOKUP(C12,'ESO zone constants'!$E$3:$M$9999,8,FALSE))</f>
        <v>848</v>
      </c>
      <c r="H12" s="4">
        <v>5</v>
      </c>
      <c r="I12" s="21" t="str">
        <f>VLOOKUP(H12,'LibSets constants'!$A$2:$B$90,2,FALSE)</f>
        <v>Shadows of the Hist</v>
      </c>
    </row>
    <row r="13" spans="1:9" x14ac:dyDescent="0.25">
      <c r="A13" s="22">
        <v>22</v>
      </c>
      <c r="B13" s="2" t="s">
        <v>115</v>
      </c>
      <c r="C13" s="2" t="s">
        <v>49</v>
      </c>
      <c r="E13" t="s">
        <v>101</v>
      </c>
      <c r="F13" t="s">
        <v>101</v>
      </c>
      <c r="G13" s="3">
        <f>IF(ISERROR(VLOOKUP(C13,'ESO zone constants'!$E$3:$M$9999,8,FALSE)),"",VLOOKUP(C13,'ESO zone constants'!$E$3:$M$9999,8,FALSE))</f>
        <v>130</v>
      </c>
      <c r="H13" s="4">
        <v>0</v>
      </c>
      <c r="I13" s="21" t="str">
        <f>VLOOKUP(H13,'LibSets constants'!$A$2:$B$90,2,FALSE)</f>
        <v>Included in base game</v>
      </c>
    </row>
    <row r="14" spans="1:9" x14ac:dyDescent="0.25">
      <c r="A14" s="22">
        <v>9</v>
      </c>
      <c r="B14" s="2" t="s">
        <v>116</v>
      </c>
      <c r="C14" s="2" t="s">
        <v>55</v>
      </c>
      <c r="E14" t="s">
        <v>101</v>
      </c>
      <c r="F14" t="s">
        <v>101</v>
      </c>
      <c r="G14" s="3">
        <f>IF(ISERROR(VLOOKUP(C14,'ESO zone constants'!$E$3:$M$9999,8,FALSE)),"",VLOOKUP(C14,'ESO zone constants'!$E$3:$M$9999,8,FALSE))</f>
        <v>932</v>
      </c>
      <c r="H14" s="4">
        <v>0</v>
      </c>
      <c r="I14" s="21" t="str">
        <f>VLOOKUP(H14,'LibSets constants'!$A$2:$B$90,2,FALSE)</f>
        <v>Included in base game</v>
      </c>
    </row>
    <row r="15" spans="1:9" x14ac:dyDescent="0.25">
      <c r="A15" s="22">
        <v>428</v>
      </c>
      <c r="B15" s="2" t="s">
        <v>109</v>
      </c>
      <c r="C15" s="2" t="s">
        <v>61</v>
      </c>
      <c r="E15" t="s">
        <v>101</v>
      </c>
      <c r="F15" t="s">
        <v>101</v>
      </c>
      <c r="G15" s="3">
        <f>IF(ISERROR(VLOOKUP(C15,'ESO zone constants'!$E$3:$M$9999,8,FALSE)),"",VLOOKUP(C15,'ESO zone constants'!$E$3:$M$9999,8,FALSE))</f>
        <v>63</v>
      </c>
      <c r="H15" s="4">
        <v>0</v>
      </c>
      <c r="I15" s="21" t="str">
        <f>VLOOKUP(H15,'LibSets constants'!$A$2:$B$90,2,FALSE)</f>
        <v>Included in base game</v>
      </c>
    </row>
    <row r="16" spans="1:9" x14ac:dyDescent="0.25">
      <c r="A16" s="22">
        <v>13</v>
      </c>
      <c r="B16" s="2" t="s">
        <v>110</v>
      </c>
      <c r="C16" s="2" t="s">
        <v>46</v>
      </c>
      <c r="E16" t="s">
        <v>101</v>
      </c>
      <c r="F16" t="s">
        <v>101</v>
      </c>
      <c r="G16" s="3">
        <f>IF(ISERROR(VLOOKUP(C16,'ESO zone constants'!$E$3:$M$9999,8,FALSE)),"",VLOOKUP(C16,'ESO zone constants'!$E$3:$M$9999,8,FALSE))</f>
        <v>930</v>
      </c>
      <c r="H16" s="4">
        <v>0</v>
      </c>
      <c r="I16" s="21" t="str">
        <f>VLOOKUP(H16,'LibSets constants'!$A$2:$B$90,2,FALSE)</f>
        <v>Included in base game</v>
      </c>
    </row>
    <row r="17" spans="1:9" x14ac:dyDescent="0.25">
      <c r="A17" s="22">
        <v>18</v>
      </c>
      <c r="B17" s="2" t="s">
        <v>134</v>
      </c>
      <c r="C17" s="2" t="s">
        <v>67</v>
      </c>
      <c r="E17" t="s">
        <v>101</v>
      </c>
      <c r="F17" t="s">
        <v>101</v>
      </c>
      <c r="G17" s="3">
        <f>IF(ISERROR(VLOOKUP(C17,'ESO zone constants'!$E$3:$M$9999,8,FALSE)),"",VLOOKUP(C17,'ESO zone constants'!$E$3:$M$9999,8,FALSE))</f>
        <v>1081</v>
      </c>
      <c r="H17" s="4">
        <v>13</v>
      </c>
      <c r="I17" s="21" t="str">
        <f>VLOOKUP(H17,'LibSets constants'!$A$2:$B$90,2,FALSE)</f>
        <v>Wrathstone</v>
      </c>
    </row>
    <row r="18" spans="1:9" x14ac:dyDescent="0.25">
      <c r="A18" s="22">
        <v>15</v>
      </c>
      <c r="B18" s="2" t="s">
        <v>119</v>
      </c>
      <c r="C18" s="2" t="s">
        <v>48</v>
      </c>
      <c r="E18" t="s">
        <v>101</v>
      </c>
      <c r="F18" t="s">
        <v>101</v>
      </c>
      <c r="G18" s="3">
        <f>IF(ISERROR(VLOOKUP(C18,'ESO zone constants'!$E$3:$M$9999,8,FALSE)),"",VLOOKUP(C18,'ESO zone constants'!$E$3:$M$9999,8,FALSE))</f>
        <v>449</v>
      </c>
      <c r="H18" s="4">
        <v>0</v>
      </c>
      <c r="I18" s="21" t="str">
        <f>VLOOKUP(H18,'LibSets constants'!$A$2:$B$90,2,FALSE)</f>
        <v>Included in base game</v>
      </c>
    </row>
    <row r="19" spans="1:9" x14ac:dyDescent="0.25">
      <c r="A19" s="22">
        <v>3</v>
      </c>
      <c r="B19" s="2" t="s">
        <v>111</v>
      </c>
      <c r="C19" s="2" t="s">
        <v>43</v>
      </c>
      <c r="E19" t="s">
        <v>101</v>
      </c>
      <c r="F19" t="s">
        <v>101</v>
      </c>
      <c r="G19" s="3">
        <f>IF(ISERROR(VLOOKUP(C19,'ESO zone constants'!$E$3:$M$9999,8,FALSE)),"",VLOOKUP(C19,'ESO zone constants'!$E$3:$M$9999,8,FALSE))</f>
        <v>126</v>
      </c>
      <c r="H19" s="4">
        <v>0</v>
      </c>
      <c r="I19" s="21" t="str">
        <f>VLOOKUP(H19,'LibSets constants'!$A$2:$B$90,2,FALSE)</f>
        <v>Included in base game</v>
      </c>
    </row>
    <row r="20" spans="1:9" x14ac:dyDescent="0.25">
      <c r="A20" s="22">
        <v>10</v>
      </c>
      <c r="B20" s="2" t="s">
        <v>112</v>
      </c>
      <c r="C20" s="2" t="s">
        <v>56</v>
      </c>
      <c r="E20" t="s">
        <v>101</v>
      </c>
      <c r="F20" t="s">
        <v>101</v>
      </c>
      <c r="G20" s="3">
        <f>IF(ISERROR(VLOOKUP(C20,'ESO zone constants'!$E$3:$M$9999,8,FALSE)),"",VLOOKUP(C20,'ESO zone constants'!$E$3:$M$9999,8,FALSE))</f>
        <v>931</v>
      </c>
      <c r="H20" s="4">
        <v>0</v>
      </c>
      <c r="I20" s="21" t="str">
        <f>VLOOKUP(H20,'LibSets constants'!$A$2:$B$90,2,FALSE)</f>
        <v>Included in base game</v>
      </c>
    </row>
    <row r="21" spans="1:9" x14ac:dyDescent="0.25">
      <c r="A21" s="22">
        <v>435</v>
      </c>
      <c r="B21" s="2" t="s">
        <v>126</v>
      </c>
      <c r="C21" s="2" t="s">
        <v>44</v>
      </c>
      <c r="E21" t="s">
        <v>101</v>
      </c>
      <c r="F21" t="s">
        <v>101</v>
      </c>
      <c r="G21" s="3">
        <f>IF(ISERROR(VLOOKUP(C21,'ESO zone constants'!$E$3:$M$9999,8,FALSE)),"",VLOOKUP(C21,'ESO zone constants'!$E$3:$M$9999,8,FALSE))</f>
        <v>974</v>
      </c>
      <c r="H21" s="4">
        <v>9</v>
      </c>
      <c r="I21" s="21" t="str">
        <f>VLOOKUP(H21,'LibSets constants'!$A$2:$B$90,2,FALSE)</f>
        <v>Dragon Bones</v>
      </c>
    </row>
    <row r="22" spans="1:9" x14ac:dyDescent="0.25">
      <c r="A22" s="22">
        <v>300</v>
      </c>
      <c r="B22" s="2" t="s">
        <v>130</v>
      </c>
      <c r="C22" s="2" t="s">
        <v>69</v>
      </c>
      <c r="E22" t="s">
        <v>101</v>
      </c>
      <c r="F22" t="s">
        <v>101</v>
      </c>
      <c r="G22" s="3">
        <f>IF(ISERROR(VLOOKUP(C22,'ESO zone constants'!$E$3:$M$9999,8,FALSE)),"",VLOOKUP(C22,'ESO zone constants'!$E$3:$M$9999,8,FALSE))</f>
        <v>1009</v>
      </c>
      <c r="H22" s="4">
        <v>9</v>
      </c>
      <c r="I22" s="21" t="str">
        <f>VLOOKUP(H22,'LibSets constants'!$A$2:$B$90,2,FALSE)</f>
        <v>Dragon Bones</v>
      </c>
    </row>
    <row r="23" spans="1:9" x14ac:dyDescent="0.25">
      <c r="A23" s="22">
        <v>288</v>
      </c>
      <c r="B23" s="2" t="s">
        <v>127</v>
      </c>
      <c r="C23" s="2" t="s">
        <v>64</v>
      </c>
      <c r="E23" t="s">
        <v>101</v>
      </c>
      <c r="F23" t="s">
        <v>101</v>
      </c>
      <c r="G23" s="3">
        <f>IF(ISERROR(VLOOKUP(C23,'ESO zone constants'!$E$3:$M$9999,8,FALSE)),"",VLOOKUP(C23,'ESO zone constants'!$E$3:$M$9999,8,FALSE))</f>
        <v>1080</v>
      </c>
      <c r="H23" s="4">
        <v>13</v>
      </c>
      <c r="I23" s="21" t="str">
        <f>VLOOKUP(H23,'LibSets constants'!$A$2:$B$90,2,FALSE)</f>
        <v>Wrathstone</v>
      </c>
    </row>
    <row r="24" spans="1:9" x14ac:dyDescent="0.25">
      <c r="A24" s="22">
        <v>305</v>
      </c>
      <c r="B24" s="2" t="s">
        <v>103</v>
      </c>
      <c r="C24" s="2" t="s">
        <v>51</v>
      </c>
      <c r="E24" t="s">
        <v>101</v>
      </c>
      <c r="F24" t="s">
        <v>101</v>
      </c>
      <c r="G24" s="3">
        <f>IF(ISERROR(VLOOKUP(C24,'ESO zone constants'!$E$3:$M$9999,8,FALSE)),"",VLOOKUP(C24,'ESO zone constants'!$E$3:$M$9999,8,FALSE))</f>
        <v>283</v>
      </c>
      <c r="H24" s="4">
        <v>0</v>
      </c>
      <c r="I24" s="21" t="str">
        <f>VLOOKUP(H24,'LibSets constants'!$A$2:$B$90,2,FALSE)</f>
        <v>Included in base game</v>
      </c>
    </row>
    <row r="25" spans="1:9" x14ac:dyDescent="0.25">
      <c r="A25" s="22">
        <v>319</v>
      </c>
      <c r="B25" s="2" t="s">
        <v>104</v>
      </c>
      <c r="C25" s="2" t="s">
        <v>63</v>
      </c>
      <c r="E25" t="s">
        <v>101</v>
      </c>
      <c r="F25" t="s">
        <v>101</v>
      </c>
      <c r="G25" s="3">
        <f>IF(ISERROR(VLOOKUP(C25,'ESO zone constants'!$E$3:$M$9999,8,FALSE)),"",VLOOKUP(C25,'ESO zone constants'!$E$3:$M$9999,8,FALSE))</f>
        <v>934</v>
      </c>
      <c r="H25" s="4">
        <v>0</v>
      </c>
      <c r="I25" s="21" t="str">
        <f>VLOOKUP(H25,'LibSets constants'!$A$2:$B$90,2,FALSE)</f>
        <v>Included in base game</v>
      </c>
    </row>
    <row r="26" spans="1:9" x14ac:dyDescent="0.25">
      <c r="A26" s="22" t="s">
        <v>2532</v>
      </c>
      <c r="B26" s="2" t="s">
        <v>2529</v>
      </c>
      <c r="C26" s="2" t="s">
        <v>723</v>
      </c>
      <c r="E26" s="9" t="s">
        <v>101</v>
      </c>
      <c r="F26" t="s">
        <v>102</v>
      </c>
      <c r="G26" s="3">
        <f>IF(ISERROR(VLOOKUP(C26,'ESO zone constants'!$E$3:$M$9999,8,FALSE)),"",VLOOKUP(C26,'ESO zone constants'!$E$3:$M$9999,8,FALSE))</f>
        <v>975</v>
      </c>
      <c r="H26" s="4">
        <v>8</v>
      </c>
      <c r="I26" s="21" t="str">
        <f>VLOOKUP(H26,'LibSets constants'!$A$2:$B$90,2,FALSE)</f>
        <v>Clockwork City</v>
      </c>
    </row>
    <row r="27" spans="1:9" x14ac:dyDescent="0.25">
      <c r="A27" s="22" t="s">
        <v>2532</v>
      </c>
      <c r="B27" s="2" t="s">
        <v>2528</v>
      </c>
      <c r="C27" s="2" t="s">
        <v>490</v>
      </c>
      <c r="E27" s="9" t="s">
        <v>101</v>
      </c>
      <c r="F27" t="s">
        <v>102</v>
      </c>
      <c r="G27" s="3">
        <f>IF(ISERROR(VLOOKUP(C27,'ESO zone constants'!$E$3:$M$9999,8,FALSE)),"",VLOOKUP(C27,'ESO zone constants'!$E$3:$M$9999,8,FALSE))</f>
        <v>636</v>
      </c>
      <c r="H27" s="4">
        <v>0</v>
      </c>
      <c r="I27" s="21" t="str">
        <f>VLOOKUP(H27,'LibSets constants'!$A$2:$B$90,2,FALSE)</f>
        <v>Included in base game</v>
      </c>
    </row>
    <row r="28" spans="1:9" x14ac:dyDescent="0.25">
      <c r="A28" s="22">
        <v>21</v>
      </c>
      <c r="B28" s="2" t="s">
        <v>128</v>
      </c>
      <c r="C28" s="2" t="s">
        <v>52</v>
      </c>
      <c r="E28" t="s">
        <v>101</v>
      </c>
      <c r="F28" t="s">
        <v>101</v>
      </c>
      <c r="G28" s="3">
        <f>IF(ISERROR(VLOOKUP(C28,'ESO zone constants'!$E$3:$M$9999,8,FALSE)),"",VLOOKUP(C28,'ESO zone constants'!$E$3:$M$9999,8,FALSE))</f>
        <v>678</v>
      </c>
      <c r="H28" s="4">
        <v>1</v>
      </c>
      <c r="I28" s="21" t="str">
        <f>VLOOKUP(H28,'LibSets constants'!$A$2:$B$90,2,FALSE)</f>
        <v>Imperial City</v>
      </c>
    </row>
    <row r="29" spans="1:9" x14ac:dyDescent="0.25">
      <c r="A29" s="22">
        <v>302</v>
      </c>
      <c r="B29" s="2" t="s">
        <v>131</v>
      </c>
      <c r="C29" s="2" t="s">
        <v>41</v>
      </c>
      <c r="E29" t="s">
        <v>101</v>
      </c>
      <c r="F29" t="s">
        <v>101</v>
      </c>
      <c r="G29" s="3">
        <f>IF(ISERROR(VLOOKUP(C29,'ESO zone constants'!$E$3:$M$9999,8,FALSE)),"",VLOOKUP(C29,'ESO zone constants'!$E$3:$M$9999,8,FALSE))</f>
        <v>1055</v>
      </c>
      <c r="H29" s="4">
        <v>11</v>
      </c>
      <c r="I29" s="21" t="str">
        <f>VLOOKUP(H29,'LibSets constants'!$A$2:$B$90,2,FALSE)</f>
        <v>Wolfhunter</v>
      </c>
    </row>
    <row r="30" spans="1:9" x14ac:dyDescent="0.25">
      <c r="A30" s="22" t="s">
        <v>2532</v>
      </c>
      <c r="B30" s="2" t="s">
        <v>1190</v>
      </c>
      <c r="C30" s="2" t="s">
        <v>525</v>
      </c>
      <c r="E30" s="9" t="s">
        <v>101</v>
      </c>
      <c r="F30" t="s">
        <v>102</v>
      </c>
      <c r="G30" s="3">
        <f>IF(ISERROR(VLOOKUP(C30,'ESO zone constants'!$E$3:$M$9999,8,FALSE)),"",VLOOKUP(C30,'ESO zone constants'!$E$3:$M$9999,8,FALSE))</f>
        <v>725</v>
      </c>
      <c r="H30" s="4">
        <v>3</v>
      </c>
      <c r="I30" s="21" t="str">
        <f>VLOOKUP(H30,'LibSets constants'!$A$2:$B$90,2,FALSE)</f>
        <v>Thieves Guild</v>
      </c>
    </row>
    <row r="31" spans="1:9" x14ac:dyDescent="0.25">
      <c r="A31" s="22">
        <v>434</v>
      </c>
      <c r="B31" s="2" t="s">
        <v>132</v>
      </c>
      <c r="C31" s="2" t="s">
        <v>73</v>
      </c>
      <c r="E31" t="s">
        <v>101</v>
      </c>
      <c r="F31" t="s">
        <v>101</v>
      </c>
      <c r="G31" s="3">
        <f>IF(ISERROR(VLOOKUP(C31,'ESO zone constants'!$E$3:$M$9999,8,FALSE)),"",VLOOKUP(C31,'ESO zone constants'!$E$3:$M$9999,8,FALSE))</f>
        <v>1052</v>
      </c>
      <c r="H31" s="4">
        <v>11</v>
      </c>
      <c r="I31" s="21" t="str">
        <f>VLOOKUP(H31,'LibSets constants'!$A$2:$B$90,2,FALSE)</f>
        <v>Wolfhunter</v>
      </c>
    </row>
    <row r="32" spans="1:9" x14ac:dyDescent="0.25">
      <c r="A32" s="22">
        <v>320</v>
      </c>
      <c r="B32" s="2" t="s">
        <v>133</v>
      </c>
      <c r="C32" s="2" t="s">
        <v>53</v>
      </c>
      <c r="E32" t="s">
        <v>101</v>
      </c>
      <c r="F32" t="s">
        <v>101</v>
      </c>
      <c r="G32" s="3">
        <f>IF(ISERROR(VLOOKUP(C32,'ESO zone constants'!$E$3:$M$9999,8,FALSE)),"",VLOOKUP(C32,'ESO zone constants'!$E$3:$M$9999,8,FALSE))</f>
        <v>843</v>
      </c>
      <c r="H32" s="4">
        <v>5</v>
      </c>
      <c r="I32" s="21" t="str">
        <f>VLOOKUP(H32,'LibSets constants'!$A$2:$B$90,2,FALSE)</f>
        <v>Shadows of the Hist</v>
      </c>
    </row>
    <row r="33" spans="1:9" x14ac:dyDescent="0.25">
      <c r="A33" s="22" t="s">
        <v>2532</v>
      </c>
      <c r="B33" s="2" t="s">
        <v>493</v>
      </c>
      <c r="C33" s="2" t="s">
        <v>493</v>
      </c>
      <c r="E33" s="9" t="s">
        <v>101</v>
      </c>
      <c r="F33" t="s">
        <v>102</v>
      </c>
      <c r="G33" s="3">
        <f>IF(ISERROR(VLOOKUP(C33,'ESO zone constants'!$E$3:$M$9999,8,FALSE)),"",VLOOKUP(C33,'ESO zone constants'!$E$3:$M$9999,8,FALSE))</f>
        <v>639</v>
      </c>
      <c r="H33" s="4">
        <v>0</v>
      </c>
      <c r="I33" s="21" t="str">
        <f>VLOOKUP(H33,'LibSets constants'!$A$2:$B$90,2,FALSE)</f>
        <v>Included in base game</v>
      </c>
    </row>
    <row r="34" spans="1:9" x14ac:dyDescent="0.25">
      <c r="A34" s="22">
        <v>314</v>
      </c>
      <c r="B34" s="2" t="s">
        <v>129</v>
      </c>
      <c r="C34" s="2" t="s">
        <v>74</v>
      </c>
      <c r="E34" t="s">
        <v>101</v>
      </c>
      <c r="F34" t="s">
        <v>101</v>
      </c>
      <c r="G34" s="3">
        <f>IF(ISERROR(VLOOKUP(C34,'ESO zone constants'!$E$3:$M$9999,8,FALSE)),"",VLOOKUP(C34,'ESO zone constants'!$E$3:$M$9999,8,FALSE))</f>
        <v>1010</v>
      </c>
      <c r="H34" s="4">
        <v>9</v>
      </c>
      <c r="I34" s="21" t="str">
        <f>VLOOKUP(H34,'LibSets constants'!$A$2:$B$90,2,FALSE)</f>
        <v>Dragon Bones</v>
      </c>
    </row>
    <row r="35" spans="1:9" x14ac:dyDescent="0.25">
      <c r="A35" s="22">
        <v>307</v>
      </c>
      <c r="B35" s="2" t="s">
        <v>123</v>
      </c>
      <c r="C35" s="2" t="s">
        <v>59</v>
      </c>
      <c r="E35" t="s">
        <v>101</v>
      </c>
      <c r="F35" t="s">
        <v>101</v>
      </c>
      <c r="G35" s="3">
        <f>IF(ISERROR(VLOOKUP(C35,'ESO zone constants'!$E$3:$M$9999,8,FALSE)),"",VLOOKUP(C35,'ESO zone constants'!$E$3:$M$9999,8,FALSE))</f>
        <v>31</v>
      </c>
      <c r="H35" s="4">
        <v>0</v>
      </c>
      <c r="I35" s="21" t="str">
        <f>VLOOKUP(H35,'LibSets constants'!$A$2:$B$90,2,FALSE)</f>
        <v>Included in base game</v>
      </c>
    </row>
    <row r="36" spans="1:9" x14ac:dyDescent="0.25">
      <c r="A36" s="22">
        <v>261</v>
      </c>
      <c r="B36" s="2" t="s">
        <v>105</v>
      </c>
      <c r="C36" s="2" t="s">
        <v>66</v>
      </c>
      <c r="E36" t="s">
        <v>101</v>
      </c>
      <c r="F36" t="s">
        <v>101</v>
      </c>
      <c r="G36" s="3">
        <f>IF(ISERROR(VLOOKUP(C36,'ESO zone constants'!$E$3:$M$9999,8,FALSE)),"",VLOOKUP(C36,'ESO zone constants'!$E$3:$M$9999,8,FALSE))</f>
        <v>144</v>
      </c>
      <c r="H36" s="4">
        <v>0</v>
      </c>
      <c r="I36" s="21" t="str">
        <f>VLOOKUP(H36,'LibSets constants'!$A$2:$B$90,2,FALSE)</f>
        <v>Included in base game</v>
      </c>
    </row>
    <row r="37" spans="1:9" x14ac:dyDescent="0.25">
      <c r="A37" s="22">
        <v>429</v>
      </c>
      <c r="B37" s="2" t="s">
        <v>106</v>
      </c>
      <c r="C37" s="2" t="s">
        <v>42</v>
      </c>
      <c r="E37" t="s">
        <v>101</v>
      </c>
      <c r="F37" t="s">
        <v>101</v>
      </c>
      <c r="G37" s="3">
        <f>IF(ISERROR(VLOOKUP(C37,'ESO zone constants'!$E$3:$M$9999,8,FALSE)),"",VLOOKUP(C37,'ESO zone constants'!$E$3:$M$9999,8,FALSE))</f>
        <v>936</v>
      </c>
      <c r="H37" s="4">
        <v>0</v>
      </c>
      <c r="I37" s="21" t="str">
        <f>VLOOKUP(H37,'LibSets constants'!$A$2:$B$90,2,FALSE)</f>
        <v>Included in base game</v>
      </c>
    </row>
    <row r="38" spans="1:9" x14ac:dyDescent="0.25">
      <c r="A38" s="22" t="s">
        <v>2532</v>
      </c>
      <c r="B38" s="2" t="s">
        <v>2541</v>
      </c>
      <c r="C38" s="2" t="s">
        <v>2530</v>
      </c>
      <c r="E38" s="9" t="s">
        <v>101</v>
      </c>
      <c r="F38" t="s">
        <v>102</v>
      </c>
      <c r="G38" s="3">
        <f>IF(ISERROR(VLOOKUP(C38,'ESO zone constants'!$E$3:$M$9999,8,FALSE)),"",VLOOKUP(C38,'ESO zone constants'!$E$3:$M$9999,8,FALSE))</f>
        <v>1121</v>
      </c>
      <c r="H38" s="4">
        <v>14</v>
      </c>
      <c r="I38" s="21" t="str">
        <f>VLOOKUP(H38,'LibSets constants'!$A$2:$B$90,2,FALSE)</f>
        <v>Elsweyr</v>
      </c>
    </row>
    <row r="39" spans="1:9" x14ac:dyDescent="0.25">
      <c r="A39" s="22">
        <v>311</v>
      </c>
      <c r="B39" s="2" t="s">
        <v>120</v>
      </c>
      <c r="C39" s="2" t="s">
        <v>65</v>
      </c>
      <c r="E39" t="s">
        <v>101</v>
      </c>
      <c r="F39" t="s">
        <v>101</v>
      </c>
      <c r="G39" s="3">
        <f>IF(ISERROR(VLOOKUP(C39,'ESO zone constants'!$E$3:$M$9999,8,FALSE)),"",VLOOKUP(C39,'ESO zone constants'!$E$3:$M$9999,8,FALSE))</f>
        <v>131</v>
      </c>
      <c r="H39" s="4">
        <v>0</v>
      </c>
      <c r="I39" s="21" t="str">
        <f>VLOOKUP(H39,'LibSets constants'!$A$2:$B$90,2,FALSE)</f>
        <v>Included in base game</v>
      </c>
    </row>
    <row r="40" spans="1:9" x14ac:dyDescent="0.25">
      <c r="A40" s="22">
        <v>312</v>
      </c>
      <c r="B40" s="2" t="s">
        <v>107</v>
      </c>
      <c r="C40" s="2" t="s">
        <v>142</v>
      </c>
      <c r="E40" t="s">
        <v>101</v>
      </c>
      <c r="F40" t="s">
        <v>101</v>
      </c>
      <c r="G40" s="3">
        <f>IF(ISERROR(VLOOKUP(C40,'ESO zone constants'!$E$3:$M$9999,8,FALSE)),"",VLOOKUP(C40,'ESO zone constants'!$E$3:$M$9999,8,FALSE))</f>
        <v>380</v>
      </c>
      <c r="H40" s="4">
        <v>0</v>
      </c>
      <c r="I40" s="21" t="str">
        <f>VLOOKUP(H40,'LibSets constants'!$A$2:$B$90,2,FALSE)</f>
        <v>Included in base game</v>
      </c>
    </row>
    <row r="41" spans="1:9" x14ac:dyDescent="0.25">
      <c r="A41" s="22">
        <v>321</v>
      </c>
      <c r="B41" s="2" t="s">
        <v>108</v>
      </c>
      <c r="C41" s="2" t="s">
        <v>143</v>
      </c>
      <c r="E41" t="s">
        <v>101</v>
      </c>
      <c r="F41" t="s">
        <v>101</v>
      </c>
      <c r="G41" s="3">
        <f>IF(ISERROR(VLOOKUP(C41,'ESO zone constants'!$E$3:$M$9999,8,FALSE)),"",VLOOKUP(C41,'ESO zone constants'!$E$3:$M$9999,8,FALSE))</f>
        <v>935</v>
      </c>
      <c r="H41" s="4">
        <v>0</v>
      </c>
      <c r="I41" s="21" t="str">
        <f>VLOOKUP(H41,'LibSets constants'!$A$2:$B$90,2,FALSE)</f>
        <v>Included in base game</v>
      </c>
    </row>
    <row r="42" spans="1:9" x14ac:dyDescent="0.25">
      <c r="A42" s="22">
        <v>315</v>
      </c>
      <c r="B42" s="2" t="s">
        <v>124</v>
      </c>
      <c r="C42" s="2" t="s">
        <v>47</v>
      </c>
      <c r="E42" t="s">
        <v>101</v>
      </c>
      <c r="F42" t="s">
        <v>101</v>
      </c>
      <c r="G42" s="3">
        <f>IF(ISERROR(VLOOKUP(C42,'ESO zone constants'!$E$3:$M$9999,8,FALSE)),"",VLOOKUP(C42,'ESO zone constants'!$E$3:$M$9999,8,FALSE))</f>
        <v>11</v>
      </c>
      <c r="H42" s="4">
        <v>0</v>
      </c>
      <c r="I42" s="21" t="str">
        <f>VLOOKUP(H42,'LibSets constants'!$A$2:$B$90,2,FALSE)</f>
        <v>Included in base game</v>
      </c>
    </row>
    <row r="43" spans="1:9" x14ac:dyDescent="0.25">
      <c r="A43" s="22">
        <v>310</v>
      </c>
      <c r="B43" s="2" t="s">
        <v>68</v>
      </c>
      <c r="C43" s="2" t="s">
        <v>68</v>
      </c>
      <c r="E43" t="s">
        <v>101</v>
      </c>
      <c r="F43" t="s">
        <v>101</v>
      </c>
      <c r="G43" s="3">
        <f>IF(ISERROR(VLOOKUP(C43,'ESO zone constants'!$E$3:$M$9999,8,FALSE)),"",VLOOKUP(C43,'ESO zone constants'!$E$3:$M$9999,8,FALSE))</f>
        <v>22</v>
      </c>
      <c r="H43" s="4">
        <v>0</v>
      </c>
      <c r="I43" s="21" t="str">
        <f>VLOOKUP(H43,'LibSets constants'!$A$2:$B$90,2,FALSE)</f>
        <v>Included in base game</v>
      </c>
    </row>
    <row r="44" spans="1:9" x14ac:dyDescent="0.25">
      <c r="A44" s="22">
        <v>436</v>
      </c>
      <c r="B44" s="2" t="s">
        <v>113</v>
      </c>
      <c r="C44" s="2" t="s">
        <v>62</v>
      </c>
      <c r="E44" t="s">
        <v>101</v>
      </c>
      <c r="F44" t="s">
        <v>101</v>
      </c>
      <c r="G44" s="3">
        <f>IF(ISERROR(VLOOKUP(C44,'ESO zone constants'!$E$3:$M$9999,8,FALSE)),"",VLOOKUP(C44,'ESO zone constants'!$E$3:$M$9999,8,FALSE))</f>
        <v>146</v>
      </c>
      <c r="H44" s="4">
        <v>0</v>
      </c>
      <c r="I44" s="21" t="str">
        <f>VLOOKUP(H44,'LibSets constants'!$A$2:$B$90,2,FALSE)</f>
        <v>Included in base game</v>
      </c>
    </row>
    <row r="45" spans="1:9" x14ac:dyDescent="0.25">
      <c r="A45" s="22">
        <v>301</v>
      </c>
      <c r="B45" s="2" t="s">
        <v>114</v>
      </c>
      <c r="C45" s="2" t="s">
        <v>58</v>
      </c>
      <c r="E45" t="s">
        <v>101</v>
      </c>
      <c r="F45" t="s">
        <v>101</v>
      </c>
      <c r="G45" s="3">
        <f>IF(ISERROR(VLOOKUP(C45,'ESO zone constants'!$E$3:$M$9999,8,FALSE)),"",VLOOKUP(C45,'ESO zone constants'!$E$3:$M$9999,8,FALSE))</f>
        <v>933</v>
      </c>
      <c r="H45" s="4">
        <v>0</v>
      </c>
      <c r="I45" s="21" t="str">
        <f>VLOOKUP(H45,'LibSets constants'!$A$2:$B$90,2,FALSE)</f>
        <v>Included in base game</v>
      </c>
    </row>
    <row r="46" spans="1:9" x14ac:dyDescent="0.25">
      <c r="A46" s="22">
        <v>287</v>
      </c>
      <c r="B46" s="2" t="s">
        <v>135</v>
      </c>
      <c r="C46" s="2" t="s">
        <v>54</v>
      </c>
      <c r="E46" t="s">
        <v>101</v>
      </c>
      <c r="F46" t="s">
        <v>101</v>
      </c>
      <c r="G46" s="3">
        <f>IF(ISERROR(VLOOKUP(C46,'ESO zone constants'!$E$3:$M$9999,8,FALSE)),"",VLOOKUP(C46,'ESO zone constants'!$E$3:$M$9999,8,FALSE))</f>
        <v>688</v>
      </c>
      <c r="H46" s="4">
        <v>1</v>
      </c>
      <c r="I46" s="21" t="str">
        <f>VLOOKUP(H46,'LibSets constants'!$A$2:$B$90,2,FALSE)</f>
        <v>Imperial City</v>
      </c>
    </row>
    <row r="47" spans="1:9" x14ac:dyDescent="0.25">
      <c r="A47" s="22" t="s">
        <v>2532</v>
      </c>
      <c r="B47" s="2" t="s">
        <v>2527</v>
      </c>
      <c r="C47" s="2" t="s">
        <v>492</v>
      </c>
      <c r="E47" s="9" t="s">
        <v>102</v>
      </c>
      <c r="F47" t="s">
        <v>102</v>
      </c>
      <c r="G47" s="3">
        <f>IF(ISERROR(VLOOKUP(C47,'ESO zone constants'!$E$3:$M$9999,8,FALSE)),"",VLOOKUP(C47,'ESO zone constants'!$E$3:$M$9999,8,FALSE))</f>
        <v>638</v>
      </c>
      <c r="H47" s="4">
        <v>0</v>
      </c>
      <c r="I47" s="21" t="str">
        <f>VLOOKUP(H47,'LibSets constants'!$A$2:$B$90,2,FALSE)</f>
        <v>Included in base game</v>
      </c>
    </row>
    <row r="48" spans="1:9" x14ac:dyDescent="0.25">
      <c r="A48" s="22">
        <v>324</v>
      </c>
      <c r="B48" s="11" t="s">
        <v>60</v>
      </c>
      <c r="C48" s="2" t="s">
        <v>60</v>
      </c>
      <c r="E48" s="9" t="s">
        <v>102</v>
      </c>
      <c r="F48" t="s">
        <v>101</v>
      </c>
      <c r="G48" s="3">
        <f>IF(ISERROR(VLOOKUP(C48,'ESO zone constants'!$E$3:$M$9999,8,FALSE)),"",VLOOKUP(C48,'ESO zone constants'!$E$3:$M$9999,8,FALSE))</f>
        <v>148</v>
      </c>
      <c r="H48" s="4">
        <v>0</v>
      </c>
      <c r="I48" s="21" t="str">
        <f>VLOOKUP(H48,'LibSets constants'!$A$2:$B$90,2,FALSE)</f>
        <v>Included in base game</v>
      </c>
    </row>
    <row r="49" spans="1:9" x14ac:dyDescent="0.25">
      <c r="A49" s="22" t="s">
        <v>2532</v>
      </c>
      <c r="B49" s="2" t="s">
        <v>743</v>
      </c>
      <c r="C49" s="2" t="s">
        <v>743</v>
      </c>
      <c r="E49" s="9" t="s">
        <v>102</v>
      </c>
      <c r="F49" t="s">
        <v>102</v>
      </c>
      <c r="G49" s="3">
        <f>IF(ISERROR(VLOOKUP(C49,'ESO zone constants'!$E$3:$M$9999,8,FALSE)),"",VLOOKUP(C49,'ESO zone constants'!$E$3:$M$9999,8,FALSE))</f>
        <v>1000</v>
      </c>
      <c r="H49" s="4">
        <v>8</v>
      </c>
      <c r="I49" s="21" t="str">
        <f>VLOOKUP(H49,'LibSets constants'!$A$2:$B$90,2,FALSE)</f>
        <v>Clockwork City</v>
      </c>
    </row>
    <row r="50" spans="1:9" x14ac:dyDescent="0.25">
      <c r="A50" s="22">
        <v>5</v>
      </c>
      <c r="B50" s="11" t="s">
        <v>122</v>
      </c>
      <c r="C50" s="2" t="s">
        <v>57</v>
      </c>
      <c r="E50" s="9" t="s">
        <v>102</v>
      </c>
      <c r="F50" t="s">
        <v>101</v>
      </c>
      <c r="G50" s="3">
        <f>IF(ISERROR(VLOOKUP(C50,'ESO zone constants'!$E$3:$M$9999,8,FALSE)),"",VLOOKUP(C50,'ESO zone constants'!$E$3:$M$9999,8,FALSE))</f>
        <v>38</v>
      </c>
      <c r="H50" s="4">
        <v>0</v>
      </c>
      <c r="I50" s="21" t="str">
        <f>VLOOKUP(H50,'LibSets constants'!$A$2:$B$90,2,FALSE)</f>
        <v>Included in base game</v>
      </c>
    </row>
    <row r="51" spans="1:9" x14ac:dyDescent="0.25">
      <c r="A51" s="22">
        <v>7</v>
      </c>
      <c r="B51" s="11" t="s">
        <v>121</v>
      </c>
      <c r="C51" s="2" t="s">
        <v>70</v>
      </c>
      <c r="E51" s="9" t="s">
        <v>102</v>
      </c>
      <c r="F51" t="s">
        <v>101</v>
      </c>
      <c r="G51" s="3">
        <f>IF(ISERROR(VLOOKUP(C51,'ESO zone constants'!$E$3:$M$9999,8,FALSE)),"",VLOOKUP(C51,'ESO zone constants'!$E$3:$M$9999,8,FALSE))</f>
        <v>64</v>
      </c>
      <c r="H51" s="4">
        <v>0</v>
      </c>
      <c r="I51" s="21" t="str">
        <f>VLOOKUP(H51,'LibSets constants'!$A$2:$B$90,2,FALSE)</f>
        <v>Included in base game</v>
      </c>
    </row>
    <row r="52" spans="1:9" x14ac:dyDescent="0.25">
      <c r="A52" s="22">
        <v>368</v>
      </c>
      <c r="B52" s="11" t="s">
        <v>125</v>
      </c>
      <c r="C52" s="2" t="s">
        <v>45</v>
      </c>
      <c r="E52" s="9" t="s">
        <v>102</v>
      </c>
      <c r="F52" t="s">
        <v>101</v>
      </c>
      <c r="G52" s="3">
        <f>IF(ISERROR(VLOOKUP(C52,'ESO zone constants'!$E$3:$M$9999,8,FALSE)),"",VLOOKUP(C52,'ESO zone constants'!$E$3:$M$9999,8,FALSE))</f>
        <v>973</v>
      </c>
      <c r="H52" s="4">
        <v>9</v>
      </c>
      <c r="I52" s="21" t="str">
        <f>VLOOKUP(H52,'LibSets constants'!$A$2:$B$90,2,FALSE)</f>
        <v>Dragon Bones</v>
      </c>
    </row>
    <row r="53" spans="1:9" x14ac:dyDescent="0.25">
      <c r="A53" s="22">
        <v>289</v>
      </c>
      <c r="B53" s="11" t="s">
        <v>117</v>
      </c>
      <c r="C53" s="2" t="s">
        <v>50</v>
      </c>
      <c r="E53" s="9" t="s">
        <v>102</v>
      </c>
      <c r="F53" t="s">
        <v>101</v>
      </c>
      <c r="G53" s="3">
        <f>IF(ISERROR(VLOOKUP(C53,'ESO zone constants'!$E$3:$M$9999,8,FALSE)),"",VLOOKUP(C53,'ESO zone constants'!$E$3:$M$9999,8,FALSE))</f>
        <v>176</v>
      </c>
      <c r="H53" s="4">
        <v>0</v>
      </c>
      <c r="I53" s="21" t="str">
        <f>VLOOKUP(H53,'LibSets constants'!$A$2:$B$90,2,FALSE)</f>
        <v>Included in base game</v>
      </c>
    </row>
    <row r="54" spans="1:9" x14ac:dyDescent="0.25">
      <c r="A54" s="22">
        <v>418</v>
      </c>
      <c r="B54" s="11" t="s">
        <v>118</v>
      </c>
      <c r="C54" s="2" t="s">
        <v>71</v>
      </c>
      <c r="E54" s="9" t="s">
        <v>102</v>
      </c>
      <c r="F54" t="s">
        <v>101</v>
      </c>
      <c r="G54" s="3">
        <f>IF(ISERROR(VLOOKUP(C54,'ESO zone constants'!$E$3:$M$9999,8,FALSE)),"",VLOOKUP(C54,'ESO zone constants'!$E$3:$M$9999,8,FALSE))</f>
        <v>681</v>
      </c>
      <c r="H54" s="4">
        <v>0</v>
      </c>
      <c r="I54" s="21" t="str">
        <f>VLOOKUP(H54,'LibSets constants'!$A$2:$B$90,2,FALSE)</f>
        <v>Included in base game</v>
      </c>
    </row>
    <row r="55" spans="1:9" x14ac:dyDescent="0.25">
      <c r="A55" s="22" t="s">
        <v>2532</v>
      </c>
      <c r="B55" s="2" t="s">
        <v>831</v>
      </c>
      <c r="C55" s="2" t="s">
        <v>783</v>
      </c>
      <c r="E55" s="9" t="s">
        <v>102</v>
      </c>
      <c r="F55" t="s">
        <v>102</v>
      </c>
      <c r="G55" s="3">
        <f>IF(ISERROR(VLOOKUP(C55,'ESO zone constants'!$E$3:$M$9999,8,FALSE)),"",VLOOKUP(C55,'ESO zone constants'!$E$3:$M$9999,8,FALSE))</f>
        <v>1051</v>
      </c>
      <c r="H55" s="4">
        <v>10</v>
      </c>
      <c r="I55" s="21" t="str">
        <f>VLOOKUP(H55,'LibSets constants'!$A$2:$B$90,2,FALSE)</f>
        <v>Summerset</v>
      </c>
    </row>
    <row r="56" spans="1:9" x14ac:dyDescent="0.25">
      <c r="A56" s="22">
        <v>6</v>
      </c>
      <c r="B56" s="11" t="s">
        <v>136</v>
      </c>
      <c r="C56" s="2" t="s">
        <v>72</v>
      </c>
      <c r="E56" s="9" t="s">
        <v>102</v>
      </c>
      <c r="F56" t="s">
        <v>101</v>
      </c>
      <c r="G56" s="3">
        <f>IF(ISERROR(VLOOKUP(C56,'ESO zone constants'!$E$3:$M$9999,8,FALSE)),"",VLOOKUP(C56,'ESO zone constants'!$E$3:$M$9999,8,FALSE))</f>
        <v>848</v>
      </c>
      <c r="H56" s="4">
        <v>5</v>
      </c>
      <c r="I56" s="21" t="str">
        <f>VLOOKUP(H56,'LibSets constants'!$A$2:$B$90,2,FALSE)</f>
        <v>Shadows of the Hist</v>
      </c>
    </row>
    <row r="57" spans="1:9" x14ac:dyDescent="0.25">
      <c r="A57" s="22">
        <v>420</v>
      </c>
      <c r="B57" s="11" t="s">
        <v>115</v>
      </c>
      <c r="C57" s="2" t="s">
        <v>49</v>
      </c>
      <c r="E57" s="9" t="s">
        <v>102</v>
      </c>
      <c r="F57" t="s">
        <v>101</v>
      </c>
      <c r="G57" s="3">
        <f>IF(ISERROR(VLOOKUP(C57,'ESO zone constants'!$E$3:$M$9999,8,FALSE)),"",VLOOKUP(C57,'ESO zone constants'!$E$3:$M$9999,8,FALSE))</f>
        <v>130</v>
      </c>
      <c r="H57" s="4">
        <v>0</v>
      </c>
      <c r="I57" s="21" t="str">
        <f>VLOOKUP(H57,'LibSets constants'!$A$2:$B$90,2,FALSE)</f>
        <v>Included in base game</v>
      </c>
    </row>
    <row r="58" spans="1:9" x14ac:dyDescent="0.25">
      <c r="A58" s="22">
        <v>317</v>
      </c>
      <c r="B58" s="11" t="s">
        <v>116</v>
      </c>
      <c r="C58" s="2" t="s">
        <v>55</v>
      </c>
      <c r="E58" s="9" t="s">
        <v>102</v>
      </c>
      <c r="F58" t="s">
        <v>101</v>
      </c>
      <c r="G58" s="3">
        <f>IF(ISERROR(VLOOKUP(C58,'ESO zone constants'!$E$3:$M$9999,8,FALSE)),"",VLOOKUP(C58,'ESO zone constants'!$E$3:$M$9999,8,FALSE))</f>
        <v>932</v>
      </c>
      <c r="H58" s="4">
        <v>0</v>
      </c>
      <c r="I58" s="21" t="str">
        <f>VLOOKUP(H58,'LibSets constants'!$A$2:$B$90,2,FALSE)</f>
        <v>Included in base game</v>
      </c>
    </row>
    <row r="59" spans="1:9" x14ac:dyDescent="0.25">
      <c r="A59" s="22">
        <v>426</v>
      </c>
      <c r="B59" s="11" t="s">
        <v>109</v>
      </c>
      <c r="C59" s="2" t="s">
        <v>61</v>
      </c>
      <c r="E59" s="9" t="s">
        <v>102</v>
      </c>
      <c r="F59" t="s">
        <v>101</v>
      </c>
      <c r="G59" s="3">
        <f>IF(ISERROR(VLOOKUP(C59,'ESO zone constants'!$E$3:$M$9999,8,FALSE)),"",VLOOKUP(C59,'ESO zone constants'!$E$3:$M$9999,8,FALSE))</f>
        <v>63</v>
      </c>
      <c r="H59" s="4">
        <v>0</v>
      </c>
      <c r="I59" s="21" t="str">
        <f>VLOOKUP(H59,'LibSets constants'!$A$2:$B$90,2,FALSE)</f>
        <v>Included in base game</v>
      </c>
    </row>
    <row r="60" spans="1:9" x14ac:dyDescent="0.25">
      <c r="A60" s="22">
        <v>2</v>
      </c>
      <c r="B60" s="11" t="s">
        <v>110</v>
      </c>
      <c r="C60" s="2" t="s">
        <v>46</v>
      </c>
      <c r="E60" s="9" t="s">
        <v>102</v>
      </c>
      <c r="F60" t="s">
        <v>101</v>
      </c>
      <c r="G60" s="3">
        <f>IF(ISERROR(VLOOKUP(C60,'ESO zone constants'!$E$3:$M$9999,8,FALSE)),"",VLOOKUP(C60,'ESO zone constants'!$E$3:$M$9999,8,FALSE))</f>
        <v>930</v>
      </c>
      <c r="H60" s="4">
        <v>0</v>
      </c>
      <c r="I60" s="21" t="str">
        <f>VLOOKUP(H60,'LibSets constants'!$A$2:$B$90,2,FALSE)</f>
        <v>Included in base game</v>
      </c>
    </row>
    <row r="61" spans="1:9" x14ac:dyDescent="0.25">
      <c r="A61" s="22">
        <v>293</v>
      </c>
      <c r="B61" s="11" t="s">
        <v>134</v>
      </c>
      <c r="C61" s="2" t="s">
        <v>67</v>
      </c>
      <c r="E61" s="9" t="s">
        <v>102</v>
      </c>
      <c r="F61" t="s">
        <v>101</v>
      </c>
      <c r="G61" s="3">
        <f>IF(ISERROR(VLOOKUP(C61,'ESO zone constants'!$E$3:$M$9999,8,FALSE)),"",VLOOKUP(C61,'ESO zone constants'!$E$3:$M$9999,8,FALSE))</f>
        <v>1081</v>
      </c>
      <c r="H61" s="4">
        <v>13</v>
      </c>
      <c r="I61" s="21" t="str">
        <f>VLOOKUP(H61,'LibSets constants'!$A$2:$B$90,2,FALSE)</f>
        <v>Wrathstone</v>
      </c>
    </row>
    <row r="62" spans="1:9" x14ac:dyDescent="0.25">
      <c r="A62" s="22">
        <v>16</v>
      </c>
      <c r="B62" s="11" t="s">
        <v>119</v>
      </c>
      <c r="C62" s="2" t="s">
        <v>48</v>
      </c>
      <c r="E62" s="9" t="s">
        <v>102</v>
      </c>
      <c r="F62" t="s">
        <v>101</v>
      </c>
      <c r="G62" s="3">
        <f>IF(ISERROR(VLOOKUP(C62,'ESO zone constants'!$E$3:$M$9999,8,FALSE)),"",VLOOKUP(C62,'ESO zone constants'!$E$3:$M$9999,8,FALSE))</f>
        <v>449</v>
      </c>
      <c r="H62" s="4">
        <v>0</v>
      </c>
      <c r="I62" s="21" t="str">
        <f>VLOOKUP(H62,'LibSets constants'!$A$2:$B$90,2,FALSE)</f>
        <v>Included in base game</v>
      </c>
    </row>
    <row r="63" spans="1:9" x14ac:dyDescent="0.25">
      <c r="A63" s="22">
        <v>316</v>
      </c>
      <c r="B63" s="11" t="s">
        <v>111</v>
      </c>
      <c r="C63" s="2" t="s">
        <v>43</v>
      </c>
      <c r="E63" s="9" t="s">
        <v>102</v>
      </c>
      <c r="F63" t="s">
        <v>101</v>
      </c>
      <c r="G63" s="3">
        <f>IF(ISERROR(VLOOKUP(C63,'ESO zone constants'!$E$3:$M$9999,8,FALSE)),"",VLOOKUP(C63,'ESO zone constants'!$E$3:$M$9999,8,FALSE))</f>
        <v>126</v>
      </c>
      <c r="H63" s="4">
        <v>0</v>
      </c>
      <c r="I63" s="21" t="str">
        <f>VLOOKUP(H63,'LibSets constants'!$A$2:$B$90,2,FALSE)</f>
        <v>Included in base game</v>
      </c>
    </row>
    <row r="64" spans="1:9" x14ac:dyDescent="0.25">
      <c r="A64" s="22">
        <v>322</v>
      </c>
      <c r="B64" s="11" t="s">
        <v>112</v>
      </c>
      <c r="C64" s="2" t="s">
        <v>56</v>
      </c>
      <c r="E64" s="9" t="s">
        <v>102</v>
      </c>
      <c r="F64" t="s">
        <v>101</v>
      </c>
      <c r="G64" s="3">
        <f>IF(ISERROR(VLOOKUP(C64,'ESO zone constants'!$E$3:$M$9999,8,FALSE)),"",VLOOKUP(C64,'ESO zone constants'!$E$3:$M$9999,8,FALSE))</f>
        <v>931</v>
      </c>
      <c r="H64" s="4">
        <v>0</v>
      </c>
      <c r="I64" s="21" t="str">
        <f>VLOOKUP(H64,'LibSets constants'!$A$2:$B$90,2,FALSE)</f>
        <v>Included in base game</v>
      </c>
    </row>
    <row r="65" spans="1:9" x14ac:dyDescent="0.25">
      <c r="A65" s="22">
        <v>4</v>
      </c>
      <c r="B65" s="11" t="s">
        <v>126</v>
      </c>
      <c r="C65" s="2" t="s">
        <v>44</v>
      </c>
      <c r="E65" s="9" t="s">
        <v>102</v>
      </c>
      <c r="F65" t="s">
        <v>101</v>
      </c>
      <c r="G65" s="3">
        <f>IF(ISERROR(VLOOKUP(C65,'ESO zone constants'!$E$3:$M$9999,8,FALSE)),"",VLOOKUP(C65,'ESO zone constants'!$E$3:$M$9999,8,FALSE))</f>
        <v>974</v>
      </c>
      <c r="H65" s="4">
        <v>9</v>
      </c>
      <c r="I65" s="21" t="str">
        <f>VLOOKUP(H65,'LibSets constants'!$A$2:$B$90,2,FALSE)</f>
        <v>Dragon Bones</v>
      </c>
    </row>
    <row r="66" spans="1:9" x14ac:dyDescent="0.25">
      <c r="A66" s="22">
        <v>12</v>
      </c>
      <c r="B66" s="11" t="s">
        <v>130</v>
      </c>
      <c r="C66" s="2" t="s">
        <v>69</v>
      </c>
      <c r="E66" s="9" t="s">
        <v>102</v>
      </c>
      <c r="F66" t="s">
        <v>101</v>
      </c>
      <c r="G66" s="3">
        <f>IF(ISERROR(VLOOKUP(C66,'ESO zone constants'!$E$3:$M$9999,8,FALSE)),"",VLOOKUP(C66,'ESO zone constants'!$E$3:$M$9999,8,FALSE))</f>
        <v>1009</v>
      </c>
      <c r="H66" s="4">
        <v>9</v>
      </c>
      <c r="I66" s="21" t="str">
        <f>VLOOKUP(H66,'LibSets constants'!$A$2:$B$90,2,FALSE)</f>
        <v>Dragon Bones</v>
      </c>
    </row>
    <row r="67" spans="1:9" x14ac:dyDescent="0.25">
      <c r="A67" s="22">
        <v>295</v>
      </c>
      <c r="B67" s="11" t="s">
        <v>127</v>
      </c>
      <c r="C67" s="2" t="s">
        <v>64</v>
      </c>
      <c r="E67" s="9" t="s">
        <v>102</v>
      </c>
      <c r="F67" t="s">
        <v>101</v>
      </c>
      <c r="G67" s="3">
        <f>IF(ISERROR(VLOOKUP(C67,'ESO zone constants'!$E$3:$M$9999,8,FALSE)),"",VLOOKUP(C67,'ESO zone constants'!$E$3:$M$9999,8,FALSE))</f>
        <v>1080</v>
      </c>
      <c r="H67" s="4">
        <v>13</v>
      </c>
      <c r="I67" s="21" t="str">
        <f>VLOOKUP(H67,'LibSets constants'!$A$2:$B$90,2,FALSE)</f>
        <v>Wrathstone</v>
      </c>
    </row>
    <row r="68" spans="1:9" x14ac:dyDescent="0.25">
      <c r="A68" s="22">
        <v>325</v>
      </c>
      <c r="B68" s="11" t="s">
        <v>103</v>
      </c>
      <c r="C68" s="2" t="s">
        <v>51</v>
      </c>
      <c r="E68" s="9" t="s">
        <v>102</v>
      </c>
      <c r="F68" t="s">
        <v>101</v>
      </c>
      <c r="G68" s="3">
        <f>IF(ISERROR(VLOOKUP(C68,'ESO zone constants'!$E$3:$M$9999,8,FALSE)),"",VLOOKUP(C68,'ESO zone constants'!$E$3:$M$9999,8,FALSE))</f>
        <v>283</v>
      </c>
      <c r="H68" s="4">
        <v>0</v>
      </c>
      <c r="I68" s="21" t="str">
        <f>VLOOKUP(H68,'LibSets constants'!$A$2:$B$90,2,FALSE)</f>
        <v>Included in base game</v>
      </c>
    </row>
    <row r="69" spans="1:9" x14ac:dyDescent="0.25">
      <c r="A69" s="22">
        <v>309</v>
      </c>
      <c r="B69" s="11" t="s">
        <v>104</v>
      </c>
      <c r="C69" s="2" t="s">
        <v>63</v>
      </c>
      <c r="E69" s="9" t="s">
        <v>102</v>
      </c>
      <c r="F69" t="s">
        <v>101</v>
      </c>
      <c r="G69" s="3">
        <f>IF(ISERROR(VLOOKUP(C69,'ESO zone constants'!$E$3:$M$9999,8,FALSE)),"",VLOOKUP(C69,'ESO zone constants'!$E$3:$M$9999,8,FALSE))</f>
        <v>934</v>
      </c>
      <c r="H69" s="4">
        <v>0</v>
      </c>
      <c r="I69" s="21" t="str">
        <f>VLOOKUP(H69,'LibSets constants'!$A$2:$B$90,2,FALSE)</f>
        <v>Included in base game</v>
      </c>
    </row>
    <row r="70" spans="1:9" x14ac:dyDescent="0.25">
      <c r="A70" s="22" t="s">
        <v>2532</v>
      </c>
      <c r="B70" s="2" t="s">
        <v>2529</v>
      </c>
      <c r="C70" s="2" t="s">
        <v>723</v>
      </c>
      <c r="E70" s="9" t="s">
        <v>102</v>
      </c>
      <c r="F70" t="s">
        <v>102</v>
      </c>
      <c r="G70" s="3">
        <f>IF(ISERROR(VLOOKUP(C70,'ESO zone constants'!$E$3:$M$9999,8,FALSE)),"",VLOOKUP(C70,'ESO zone constants'!$E$3:$M$9999,8,FALSE))</f>
        <v>975</v>
      </c>
      <c r="H70" s="4">
        <v>8</v>
      </c>
      <c r="I70" s="21" t="str">
        <f>VLOOKUP(H70,'LibSets constants'!$A$2:$B$90,2,FALSE)</f>
        <v>Clockwork City</v>
      </c>
    </row>
    <row r="71" spans="1:9" x14ac:dyDescent="0.25">
      <c r="A71" s="22" t="s">
        <v>2532</v>
      </c>
      <c r="B71" s="2" t="s">
        <v>2528</v>
      </c>
      <c r="C71" s="2" t="s">
        <v>490</v>
      </c>
      <c r="E71" s="9" t="s">
        <v>102</v>
      </c>
      <c r="F71" t="s">
        <v>102</v>
      </c>
      <c r="G71" s="3">
        <f>IF(ISERROR(VLOOKUP(C71,'ESO zone constants'!$E$3:$M$9999,8,FALSE)),"",VLOOKUP(C71,'ESO zone constants'!$E$3:$M$9999,8,FALSE))</f>
        <v>636</v>
      </c>
      <c r="H71" s="4">
        <v>0</v>
      </c>
      <c r="I71" s="21" t="str">
        <f>VLOOKUP(H71,'LibSets constants'!$A$2:$B$90,2,FALSE)</f>
        <v>Included in base game</v>
      </c>
    </row>
    <row r="72" spans="1:9" x14ac:dyDescent="0.25">
      <c r="A72" s="22">
        <v>23</v>
      </c>
      <c r="B72" s="11" t="s">
        <v>128</v>
      </c>
      <c r="C72" s="2" t="s">
        <v>52</v>
      </c>
      <c r="E72" s="9" t="s">
        <v>102</v>
      </c>
      <c r="F72" t="s">
        <v>101</v>
      </c>
      <c r="G72" s="3">
        <f>IF(ISERROR(VLOOKUP(C72,'ESO zone constants'!$E$3:$M$9999,8,FALSE)),"",VLOOKUP(C72,'ESO zone constants'!$E$3:$M$9999,8,FALSE))</f>
        <v>678</v>
      </c>
      <c r="H72" s="4">
        <v>1</v>
      </c>
      <c r="I72" s="21" t="str">
        <f>VLOOKUP(H72,'LibSets constants'!$A$2:$B$90,2,FALSE)</f>
        <v>Imperial City</v>
      </c>
    </row>
    <row r="73" spans="1:9" x14ac:dyDescent="0.25">
      <c r="A73" s="22">
        <v>369</v>
      </c>
      <c r="B73" s="11" t="s">
        <v>131</v>
      </c>
      <c r="C73" s="2" t="s">
        <v>41</v>
      </c>
      <c r="E73" s="9" t="s">
        <v>102</v>
      </c>
      <c r="F73" t="s">
        <v>101</v>
      </c>
      <c r="G73" s="3">
        <f>IF(ISERROR(VLOOKUP(C73,'ESO zone constants'!$E$3:$M$9999,8,FALSE)),"",VLOOKUP(C73,'ESO zone constants'!$E$3:$M$9999,8,FALSE))</f>
        <v>1055</v>
      </c>
      <c r="H73" s="4">
        <v>11</v>
      </c>
      <c r="I73" s="21" t="str">
        <f>VLOOKUP(H73,'LibSets constants'!$A$2:$B$90,2,FALSE)</f>
        <v>Wolfhunter</v>
      </c>
    </row>
    <row r="74" spans="1:9" x14ac:dyDescent="0.25">
      <c r="A74" s="22" t="s">
        <v>2532</v>
      </c>
      <c r="B74" s="2" t="s">
        <v>1190</v>
      </c>
      <c r="C74" s="2" t="s">
        <v>525</v>
      </c>
      <c r="E74" s="9" t="s">
        <v>102</v>
      </c>
      <c r="F74" t="s">
        <v>102</v>
      </c>
      <c r="G74" s="3">
        <f>IF(ISERROR(VLOOKUP(C74,'ESO zone constants'!$E$3:$M$9999,8,FALSE)),"",VLOOKUP(C74,'ESO zone constants'!$E$3:$M$9999,8,FALSE))</f>
        <v>725</v>
      </c>
      <c r="H74" s="4">
        <v>3</v>
      </c>
      <c r="I74" s="21" t="str">
        <f>VLOOKUP(H74,'LibSets constants'!$A$2:$B$90,2,FALSE)</f>
        <v>Thieves Guild</v>
      </c>
    </row>
    <row r="75" spans="1:9" x14ac:dyDescent="0.25">
      <c r="A75" s="22">
        <v>268</v>
      </c>
      <c r="B75" s="11" t="s">
        <v>132</v>
      </c>
      <c r="C75" s="2" t="s">
        <v>73</v>
      </c>
      <c r="E75" s="9" t="s">
        <v>102</v>
      </c>
      <c r="F75" t="s">
        <v>101</v>
      </c>
      <c r="G75" s="3">
        <f>IF(ISERROR(VLOOKUP(C75,'ESO zone constants'!$E$3:$M$9999,8,FALSE)),"",VLOOKUP(C75,'ESO zone constants'!$E$3:$M$9999,8,FALSE))</f>
        <v>1052</v>
      </c>
      <c r="H75" s="4">
        <v>11</v>
      </c>
      <c r="I75" s="21" t="str">
        <f>VLOOKUP(H75,'LibSets constants'!$A$2:$B$90,2,FALSE)</f>
        <v>Wolfhunter</v>
      </c>
    </row>
    <row r="76" spans="1:9" x14ac:dyDescent="0.25">
      <c r="A76" s="22">
        <v>419</v>
      </c>
      <c r="B76" s="11" t="s">
        <v>133</v>
      </c>
      <c r="C76" s="2" t="s">
        <v>53</v>
      </c>
      <c r="E76" s="9" t="s">
        <v>102</v>
      </c>
      <c r="F76" t="s">
        <v>101</v>
      </c>
      <c r="G76" s="3">
        <f>IF(ISERROR(VLOOKUP(C76,'ESO zone constants'!$E$3:$M$9999,8,FALSE)),"",VLOOKUP(C76,'ESO zone constants'!$E$3:$M$9999,8,FALSE))</f>
        <v>843</v>
      </c>
      <c r="H76" s="4">
        <v>5</v>
      </c>
      <c r="I76" s="21" t="str">
        <f>VLOOKUP(H76,'LibSets constants'!$A$2:$B$90,2,FALSE)</f>
        <v>Shadows of the Hist</v>
      </c>
    </row>
    <row r="77" spans="1:9" x14ac:dyDescent="0.25">
      <c r="A77" s="22" t="s">
        <v>2532</v>
      </c>
      <c r="B77" s="2" t="s">
        <v>493</v>
      </c>
      <c r="C77" s="2" t="s">
        <v>493</v>
      </c>
      <c r="E77" s="9" t="s">
        <v>102</v>
      </c>
      <c r="F77" t="s">
        <v>102</v>
      </c>
      <c r="G77" s="3">
        <f>IF(ISERROR(VLOOKUP(C77,'ESO zone constants'!$E$3:$M$9999,8,FALSE)),"",VLOOKUP(C77,'ESO zone constants'!$E$3:$M$9999,8,FALSE))</f>
        <v>639</v>
      </c>
      <c r="H77" s="4">
        <v>0</v>
      </c>
      <c r="I77" s="21" t="str">
        <f>VLOOKUP(H77,'LibSets constants'!$A$2:$B$90,2,FALSE)</f>
        <v>Included in base game</v>
      </c>
    </row>
    <row r="78" spans="1:9" x14ac:dyDescent="0.25">
      <c r="A78" s="22">
        <v>306</v>
      </c>
      <c r="B78" s="11" t="s">
        <v>129</v>
      </c>
      <c r="C78" s="2" t="s">
        <v>74</v>
      </c>
      <c r="E78" s="9" t="s">
        <v>102</v>
      </c>
      <c r="F78" t="s">
        <v>101</v>
      </c>
      <c r="G78" s="3">
        <f>IF(ISERROR(VLOOKUP(C78,'ESO zone constants'!$E$3:$M$9999,8,FALSE)),"",VLOOKUP(C78,'ESO zone constants'!$E$3:$M$9999,8,FALSE))</f>
        <v>1010</v>
      </c>
      <c r="H78" s="4">
        <v>9</v>
      </c>
      <c r="I78" s="21" t="str">
        <f>VLOOKUP(H78,'LibSets constants'!$A$2:$B$90,2,FALSE)</f>
        <v>Dragon Bones</v>
      </c>
    </row>
    <row r="79" spans="1:9" x14ac:dyDescent="0.25">
      <c r="A79" s="22">
        <v>421</v>
      </c>
      <c r="B79" s="11" t="s">
        <v>123</v>
      </c>
      <c r="C79" s="2" t="s">
        <v>59</v>
      </c>
      <c r="E79" s="9" t="s">
        <v>102</v>
      </c>
      <c r="F79" t="s">
        <v>101</v>
      </c>
      <c r="G79" s="3">
        <f>IF(ISERROR(VLOOKUP(C79,'ESO zone constants'!$E$3:$M$9999,8,FALSE)),"",VLOOKUP(C79,'ESO zone constants'!$E$3:$M$9999,8,FALSE))</f>
        <v>31</v>
      </c>
      <c r="H79" s="4">
        <v>0</v>
      </c>
      <c r="I79" s="21" t="str">
        <f>VLOOKUP(H79,'LibSets constants'!$A$2:$B$90,2,FALSE)</f>
        <v>Included in base game</v>
      </c>
    </row>
    <row r="80" spans="1:9" x14ac:dyDescent="0.25">
      <c r="A80" s="22">
        <v>318</v>
      </c>
      <c r="B80" s="11" t="s">
        <v>105</v>
      </c>
      <c r="C80" s="2" t="s">
        <v>66</v>
      </c>
      <c r="E80" s="9" t="s">
        <v>102</v>
      </c>
      <c r="F80" t="s">
        <v>101</v>
      </c>
      <c r="G80" s="3">
        <f>IF(ISERROR(VLOOKUP(C80,'ESO zone constants'!$E$3:$M$9999,8,FALSE)),"",VLOOKUP(C80,'ESO zone constants'!$E$3:$M$9999,8,FALSE))</f>
        <v>144</v>
      </c>
      <c r="H80" s="4">
        <v>0</v>
      </c>
      <c r="I80" s="21" t="str">
        <f>VLOOKUP(H80,'LibSets constants'!$A$2:$B$90,2,FALSE)</f>
        <v>Included in base game</v>
      </c>
    </row>
    <row r="81" spans="1:9" x14ac:dyDescent="0.25">
      <c r="A81" s="22">
        <v>427</v>
      </c>
      <c r="B81" s="11" t="s">
        <v>106</v>
      </c>
      <c r="C81" s="2" t="s">
        <v>42</v>
      </c>
      <c r="E81" s="9" t="s">
        <v>102</v>
      </c>
      <c r="F81" t="s">
        <v>101</v>
      </c>
      <c r="G81" s="3">
        <f>IF(ISERROR(VLOOKUP(C81,'ESO zone constants'!$E$3:$M$9999,8,FALSE)),"",VLOOKUP(C81,'ESO zone constants'!$E$3:$M$9999,8,FALSE))</f>
        <v>936</v>
      </c>
      <c r="H81" s="4">
        <v>0</v>
      </c>
      <c r="I81" s="21" t="str">
        <f>VLOOKUP(H81,'LibSets constants'!$A$2:$B$90,2,FALSE)</f>
        <v>Included in base game</v>
      </c>
    </row>
    <row r="82" spans="1:9" x14ac:dyDescent="0.25">
      <c r="A82" s="22" t="s">
        <v>2532</v>
      </c>
      <c r="B82" s="2" t="s">
        <v>2541</v>
      </c>
      <c r="C82" s="2" t="s">
        <v>2530</v>
      </c>
      <c r="E82" s="9" t="s">
        <v>102</v>
      </c>
      <c r="F82" t="s">
        <v>102</v>
      </c>
      <c r="G82" s="3">
        <f>IF(ISERROR(VLOOKUP(C82,'ESO zone constants'!$E$3:$M$9999,8,FALSE)),"",VLOOKUP(C82,'ESO zone constants'!$E$3:$M$9999,8,FALSE))</f>
        <v>1121</v>
      </c>
      <c r="H82" s="4">
        <v>14</v>
      </c>
      <c r="I82" s="21" t="str">
        <f>VLOOKUP(H82,'LibSets constants'!$A$2:$B$90,2,FALSE)</f>
        <v>Elsweyr</v>
      </c>
    </row>
    <row r="83" spans="1:9" x14ac:dyDescent="0.25">
      <c r="A83" s="22">
        <v>299</v>
      </c>
      <c r="B83" s="11" t="s">
        <v>120</v>
      </c>
      <c r="C83" s="2" t="s">
        <v>65</v>
      </c>
      <c r="E83" s="9" t="s">
        <v>102</v>
      </c>
      <c r="F83" t="s">
        <v>101</v>
      </c>
      <c r="G83" s="3">
        <f>IF(ISERROR(VLOOKUP(C83,'ESO zone constants'!$E$3:$M$9999,8,FALSE)),"",VLOOKUP(C83,'ESO zone constants'!$E$3:$M$9999,8,FALSE))</f>
        <v>131</v>
      </c>
      <c r="H83" s="4">
        <v>0</v>
      </c>
      <c r="I83" s="21" t="str">
        <f>VLOOKUP(H83,'LibSets constants'!$A$2:$B$90,2,FALSE)</f>
        <v>Included in base game</v>
      </c>
    </row>
    <row r="84" spans="1:9" x14ac:dyDescent="0.25">
      <c r="A84" s="22">
        <v>294</v>
      </c>
      <c r="B84" s="11" t="s">
        <v>107</v>
      </c>
      <c r="C84" s="2" t="s">
        <v>142</v>
      </c>
      <c r="E84" s="9" t="s">
        <v>102</v>
      </c>
      <c r="F84" t="s">
        <v>101</v>
      </c>
      <c r="G84" s="3">
        <f>IF(ISERROR(VLOOKUP(C84,'ESO zone constants'!$E$3:$M$9999,8,FALSE)),"",VLOOKUP(C84,'ESO zone constants'!$E$3:$M$9999,8,FALSE))</f>
        <v>380</v>
      </c>
      <c r="H84" s="4">
        <v>0</v>
      </c>
      <c r="I84" s="21" t="str">
        <f>VLOOKUP(H84,'LibSets constants'!$A$2:$B$90,2,FALSE)</f>
        <v>Included in base game</v>
      </c>
    </row>
    <row r="85" spans="1:9" x14ac:dyDescent="0.25">
      <c r="A85" s="22">
        <v>313</v>
      </c>
      <c r="B85" s="11" t="s">
        <v>108</v>
      </c>
      <c r="C85" s="2" t="s">
        <v>143</v>
      </c>
      <c r="E85" s="9" t="s">
        <v>102</v>
      </c>
      <c r="F85" t="s">
        <v>101</v>
      </c>
      <c r="G85" s="3">
        <f>IF(ISERROR(VLOOKUP(C85,'ESO zone constants'!$E$3:$M$9999,8,FALSE)),"",VLOOKUP(C85,'ESO zone constants'!$E$3:$M$9999,8,FALSE))</f>
        <v>935</v>
      </c>
      <c r="H85" s="4">
        <v>0</v>
      </c>
      <c r="I85" s="21" t="str">
        <f>VLOOKUP(H85,'LibSets constants'!$A$2:$B$90,2,FALSE)</f>
        <v>Included in base game</v>
      </c>
    </row>
    <row r="86" spans="1:9" x14ac:dyDescent="0.25">
      <c r="A86" s="22">
        <v>19</v>
      </c>
      <c r="B86" s="11" t="s">
        <v>124</v>
      </c>
      <c r="C86" s="2" t="s">
        <v>47</v>
      </c>
      <c r="E86" s="9" t="s">
        <v>102</v>
      </c>
      <c r="F86" t="s">
        <v>101</v>
      </c>
      <c r="G86" s="3">
        <f>IF(ISERROR(VLOOKUP(C86,'ESO zone constants'!$E$3:$M$9999,8,FALSE)),"",VLOOKUP(C86,'ESO zone constants'!$E$3:$M$9999,8,FALSE))</f>
        <v>11</v>
      </c>
      <c r="H86" s="4">
        <v>0</v>
      </c>
      <c r="I86" s="21" t="str">
        <f>VLOOKUP(H86,'LibSets constants'!$A$2:$B$90,2,FALSE)</f>
        <v>Included in base game</v>
      </c>
    </row>
    <row r="87" spans="1:9" x14ac:dyDescent="0.25">
      <c r="A87" s="22">
        <v>267</v>
      </c>
      <c r="B87" s="11" t="s">
        <v>68</v>
      </c>
      <c r="C87" s="2" t="s">
        <v>68</v>
      </c>
      <c r="E87" s="9" t="s">
        <v>102</v>
      </c>
      <c r="F87" t="s">
        <v>101</v>
      </c>
      <c r="G87" s="3">
        <f>IF(ISERROR(VLOOKUP(C87,'ESO zone constants'!$E$3:$M$9999,8,FALSE)),"",VLOOKUP(C87,'ESO zone constants'!$E$3:$M$9999,8,FALSE))</f>
        <v>22</v>
      </c>
      <c r="H87" s="4">
        <v>0</v>
      </c>
      <c r="I87" s="21" t="str">
        <f>VLOOKUP(H87,'LibSets constants'!$A$2:$B$90,2,FALSE)</f>
        <v>Included in base game</v>
      </c>
    </row>
    <row r="88" spans="1:9" x14ac:dyDescent="0.25">
      <c r="A88" s="22">
        <v>20</v>
      </c>
      <c r="B88" s="11" t="s">
        <v>113</v>
      </c>
      <c r="C88" s="2" t="s">
        <v>62</v>
      </c>
      <c r="E88" s="9" t="s">
        <v>102</v>
      </c>
      <c r="F88" t="s">
        <v>101</v>
      </c>
      <c r="G88" s="3">
        <f>IF(ISERROR(VLOOKUP(C88,'ESO zone constants'!$E$3:$M$9999,8,FALSE)),"",VLOOKUP(C88,'ESO zone constants'!$E$3:$M$9999,8,FALSE))</f>
        <v>146</v>
      </c>
      <c r="H88" s="4">
        <v>0</v>
      </c>
      <c r="I88" s="21" t="str">
        <f>VLOOKUP(H88,'LibSets constants'!$A$2:$B$90,2,FALSE)</f>
        <v>Included in base game</v>
      </c>
    </row>
    <row r="89" spans="1:9" x14ac:dyDescent="0.25">
      <c r="A89" s="22">
        <v>304</v>
      </c>
      <c r="B89" s="11" t="s">
        <v>114</v>
      </c>
      <c r="C89" s="2" t="s">
        <v>58</v>
      </c>
      <c r="E89" s="9" t="s">
        <v>102</v>
      </c>
      <c r="F89" t="s">
        <v>101</v>
      </c>
      <c r="G89" s="3">
        <f>IF(ISERROR(VLOOKUP(C89,'ESO zone constants'!$E$3:$M$9999,8,FALSE)),"",VLOOKUP(C89,'ESO zone constants'!$E$3:$M$9999,8,FALSE))</f>
        <v>933</v>
      </c>
      <c r="H89" s="4">
        <v>0</v>
      </c>
      <c r="I89" s="21" t="str">
        <f>VLOOKUP(H89,'LibSets constants'!$A$2:$B$90,2,FALSE)</f>
        <v>Included in base game</v>
      </c>
    </row>
    <row r="90" spans="1:9" x14ac:dyDescent="0.25">
      <c r="A90" s="22">
        <v>296</v>
      </c>
      <c r="B90" s="11" t="s">
        <v>135</v>
      </c>
      <c r="C90" s="2" t="s">
        <v>54</v>
      </c>
      <c r="E90" s="9" t="s">
        <v>102</v>
      </c>
      <c r="F90" t="s">
        <v>101</v>
      </c>
      <c r="G90" s="3">
        <f>IF(ISERROR(VLOOKUP(C90,'ESO zone constants'!$E$3:$M$9999,8,FALSE)),"",VLOOKUP(C90,'ESO zone constants'!$E$3:$M$9999,8,FALSE))</f>
        <v>688</v>
      </c>
      <c r="H90" s="4">
        <v>1</v>
      </c>
      <c r="I90" s="21" t="str">
        <f>VLOOKUP(H90,'LibSets constants'!$A$2:$B$90,2,FALSE)</f>
        <v>Imperial City</v>
      </c>
    </row>
    <row r="91" spans="1:9" x14ac:dyDescent="0.25">
      <c r="G91" s="3" t="str">
        <f>IF(ISERROR(VLOOKUP(C91,'ESO zone constants'!$E$3:$M$9999,8,FALSE)),"",VLOOKUP(C91,'ESO zone constants'!$E$3:$M$9999,8,FALSE))</f>
        <v/>
      </c>
    </row>
    <row r="92" spans="1:9" x14ac:dyDescent="0.25">
      <c r="G92" s="3" t="str">
        <f>IF(ISERROR(VLOOKUP(C92,'ESO zone constants'!$E$3:$M$9999,8,FALSE)),"",VLOOKUP(C92,'ESO zone constants'!$E$3:$M$9999,8,FALSE))</f>
        <v/>
      </c>
    </row>
    <row r="93" spans="1:9" x14ac:dyDescent="0.25">
      <c r="G93" s="3" t="str">
        <f>IF(ISERROR(VLOOKUP(C93,'ESO zone constants'!$E$3:$M$9999,8,FALSE)),"",VLOOKUP(C93,'ESO zone constants'!$E$3:$M$9999,8,FALSE))</f>
        <v/>
      </c>
    </row>
    <row r="94" spans="1:9" x14ac:dyDescent="0.25">
      <c r="G94" s="3" t="str">
        <f>IF(ISERROR(VLOOKUP(C94,'ESO zone constants'!$E$3:$M$9999,8,FALSE)),"",VLOOKUP(C94,'ESO zone constants'!$E$3:$M$9999,8,FALSE))</f>
        <v/>
      </c>
    </row>
    <row r="95" spans="1:9" x14ac:dyDescent="0.25">
      <c r="G95" s="3" t="str">
        <f>IF(ISERROR(VLOOKUP(C95,'ESO zone constants'!$E$3:$M$9999,8,FALSE)),"",VLOOKUP(C95,'ESO zone constants'!$E$3:$M$9999,8,FALSE))</f>
        <v/>
      </c>
    </row>
    <row r="96" spans="1:9" x14ac:dyDescent="0.25">
      <c r="G96" s="3" t="str">
        <f>IF(ISERROR(VLOOKUP(C96,'ESO zone constants'!$E$3:$M$9999,8,FALSE)),"",VLOOKUP(C96,'ESO zone constants'!$E$3:$M$9999,8,FALSE))</f>
        <v/>
      </c>
    </row>
    <row r="97" spans="7:7" x14ac:dyDescent="0.25">
      <c r="G97" s="3" t="str">
        <f>IF(ISERROR(VLOOKUP(C97,'ESO zone constants'!$E$3:$M$9999,8,FALSE)),"",VLOOKUP(C97,'ESO zone constants'!$E$3:$M$9999,8,FALSE))</f>
        <v/>
      </c>
    </row>
    <row r="98" spans="7:7" x14ac:dyDescent="0.25">
      <c r="G98" s="3" t="str">
        <f>IF(ISERROR(VLOOKUP(C98,'ESO zone constants'!$E$3:$M$9999,8,FALSE)),"",VLOOKUP(C98,'ESO zone constants'!$E$3:$M$9999,8,FALSE))</f>
        <v/>
      </c>
    </row>
    <row r="99" spans="7:7" x14ac:dyDescent="0.25">
      <c r="G99" s="3" t="str">
        <f>IF(ISERROR(VLOOKUP(C99,'ESO zone constants'!$E$3:$M$9999,8,FALSE)),"",VLOOKUP(C99,'ESO zone constants'!$E$3:$M$9999,8,FALSE))</f>
        <v/>
      </c>
    </row>
    <row r="100" spans="7:7" x14ac:dyDescent="0.25">
      <c r="G100" s="3" t="str">
        <f>IF(ISERROR(VLOOKUP(C100,'ESO zone constants'!$E$3:$M$9999,8,FALSE)),"",VLOOKUP(C100,'ESO zone constants'!$E$3:$M$9999,8,FALSE))</f>
        <v/>
      </c>
    </row>
    <row r="101" spans="7:7" x14ac:dyDescent="0.25">
      <c r="G101" s="3" t="str">
        <f>IF(ISERROR(VLOOKUP(C101,'ESO zone constants'!$E$3:$M$9999,8,FALSE)),"",VLOOKUP(C101,'ESO zone constants'!$E$3:$M$9999,8,FALSE))</f>
        <v/>
      </c>
    </row>
    <row r="102" spans="7:7" x14ac:dyDescent="0.25">
      <c r="G102" s="3" t="str">
        <f>IF(ISERROR(VLOOKUP(C102,'ESO zone constants'!$E$3:$M$9999,8,FALSE)),"",VLOOKUP(C102,'ESO zone constants'!$E$3:$M$9999,8,FALSE))</f>
        <v/>
      </c>
    </row>
    <row r="103" spans="7:7" x14ac:dyDescent="0.25">
      <c r="G103" s="3" t="str">
        <f>IF(ISERROR(VLOOKUP(C103,'ESO zone constants'!$E$3:$M$9999,8,FALSE)),"",VLOOKUP(C103,'ESO zone constants'!$E$3:$M$9999,8,FALSE))</f>
        <v/>
      </c>
    </row>
    <row r="104" spans="7:7" x14ac:dyDescent="0.25">
      <c r="G104" s="3" t="str">
        <f>IF(ISERROR(VLOOKUP(C104,'ESO zone constants'!$E$3:$M$9999,8,FALSE)),"",VLOOKUP(C104,'ESO zone constants'!$E$3:$M$9999,8,FALSE))</f>
        <v/>
      </c>
    </row>
    <row r="105" spans="7:7" x14ac:dyDescent="0.25">
      <c r="G105" s="3" t="str">
        <f>IF(ISERROR(VLOOKUP(C105,'ESO zone constants'!$E$3:$M$9999,8,FALSE)),"",VLOOKUP(C105,'ESO zone constants'!$E$3:$M$9999,8,FALSE))</f>
        <v/>
      </c>
    </row>
    <row r="106" spans="7:7" x14ac:dyDescent="0.25">
      <c r="G106" s="3" t="str">
        <f>IF(ISERROR(VLOOKUP(C106,'ESO zone constants'!$E$3:$M$9999,8,FALSE)),"",VLOOKUP(C106,'ESO zone constants'!$E$3:$M$9999,8,FALSE))</f>
        <v/>
      </c>
    </row>
  </sheetData>
  <autoFilter ref="A2:K2"/>
  <sortState ref="A3:I106">
    <sortCondition ref="E3:E106"/>
    <sortCondition ref="C3:C106"/>
  </sortState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C000"/>
  </sheetPr>
  <dimension ref="A1:O75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11" sqref="E111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4" bestFit="1" customWidth="1"/>
    <col min="5" max="5" width="30.28515625" style="4" bestFit="1" customWidth="1"/>
    <col min="6" max="6" width="30.28515625" style="4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1" bestFit="1" customWidth="1"/>
    <col min="13" max="13" width="12.28515625" style="21" bestFit="1" customWidth="1"/>
    <col min="14" max="14" width="12.7109375" bestFit="1" customWidth="1"/>
    <col min="15" max="15" width="25.140625" customWidth="1"/>
  </cols>
  <sheetData>
    <row r="1" spans="1:15" ht="90" x14ac:dyDescent="0.25">
      <c r="A1" s="5" t="s">
        <v>139</v>
      </c>
      <c r="B1" s="5" t="s">
        <v>148</v>
      </c>
      <c r="C1" s="5" t="s">
        <v>144</v>
      </c>
      <c r="D1" s="16" t="s">
        <v>145</v>
      </c>
      <c r="E1" s="16" t="s">
        <v>146</v>
      </c>
      <c r="F1" s="16" t="s">
        <v>2883</v>
      </c>
      <c r="G1" s="3" t="s">
        <v>147</v>
      </c>
      <c r="H1" s="3" t="s">
        <v>2523</v>
      </c>
      <c r="I1" s="3" t="s">
        <v>1384</v>
      </c>
      <c r="J1" s="3" t="s">
        <v>1385</v>
      </c>
      <c r="K1" s="3" t="s">
        <v>4064</v>
      </c>
      <c r="L1" s="14" t="s">
        <v>4067</v>
      </c>
      <c r="M1" s="23" t="s">
        <v>4066</v>
      </c>
      <c r="N1" s="36" t="s">
        <v>4262</v>
      </c>
      <c r="O1" s="36" t="s">
        <v>4263</v>
      </c>
    </row>
    <row r="2" spans="1:15" hidden="1" x14ac:dyDescent="0.25">
      <c r="A2" s="5">
        <v>1</v>
      </c>
      <c r="B2" s="5">
        <v>1</v>
      </c>
      <c r="C2" s="5">
        <v>1</v>
      </c>
      <c r="D2" t="s">
        <v>4267</v>
      </c>
      <c r="E2" t="s">
        <v>4267</v>
      </c>
      <c r="F2" t="s">
        <v>4267</v>
      </c>
      <c r="G2" s="3" t="str">
        <f t="array" ref="G2">IF(OR(EXACT(A2,'ESO Dungeon constants'!$G$3:$G$999)),"X","")</f>
        <v/>
      </c>
      <c r="H2" s="3" t="str">
        <f>IF(EXACT(A2,C2),"X","")</f>
        <v>X</v>
      </c>
      <c r="I2" s="3" t="str">
        <f t="shared" ref="I2:I4" si="0">IF(A2&lt;&gt;C2,VLOOKUP(C2,$A$3:$D$9999,4,FALSE),"")</f>
        <v/>
      </c>
      <c r="J2" s="3" t="str">
        <f t="shared" ref="J2:J4" si="1">IF(A2&lt;&gt;C2,VLOOKUP(C2,$A$3:$E$9999,5,FALSE),"")</f>
        <v/>
      </c>
      <c r="K2" s="3" t="str">
        <f t="shared" ref="K2:K4" si="2">IF(A2&lt;&gt;C2,VLOOKUP(C2,$A$3:$F$9999,6,FALSE),"")</f>
        <v/>
      </c>
      <c r="L2" s="21">
        <f>A2</f>
        <v>1</v>
      </c>
      <c r="M2" s="21">
        <f>C2</f>
        <v>1</v>
      </c>
      <c r="N2">
        <v>0</v>
      </c>
      <c r="O2" t="str">
        <f>VLOOKUP(N2,'LibSets constants'!$A$2:$B$99,2,FALSE)</f>
        <v>Included in base game</v>
      </c>
    </row>
    <row r="3" spans="1:15" hidden="1" x14ac:dyDescent="0.25">
      <c r="A3" s="5">
        <v>2</v>
      </c>
      <c r="B3" s="5">
        <v>1</v>
      </c>
      <c r="C3" s="5">
        <v>2</v>
      </c>
      <c r="D3" s="4" t="str">
        <f>VLOOKUP(A3,'ESO zone names'!$A$3:$F$10000,4,FALSE)</f>
        <v>Clean Test</v>
      </c>
      <c r="E3" s="4" t="str">
        <f>VLOOKUP(A3,'ESO zone names'!$A$3:$F$10000,5,FALSE)</f>
        <v>Clean Test</v>
      </c>
      <c r="F3" s="4" t="str">
        <f>VLOOKUP(A3,'ESO zone names'!$A$3:$F$10000,6,FALSE)</f>
        <v>Clean Test</v>
      </c>
      <c r="G3" s="3" t="str">
        <f t="array" ref="G3">IF(OR(EXACT(A3,'ESO Dungeon constants'!$G$3:$G$999)),"X","")</f>
        <v/>
      </c>
      <c r="H3" s="3" t="str">
        <f>IF(EXACT(A3,C3),"X","")</f>
        <v>X</v>
      </c>
      <c r="I3" s="3" t="str">
        <f t="shared" si="0"/>
        <v/>
      </c>
      <c r="J3" s="3" t="str">
        <f t="shared" si="1"/>
        <v/>
      </c>
      <c r="K3" s="3" t="str">
        <f t="shared" si="2"/>
        <v/>
      </c>
      <c r="L3" s="21">
        <f>A3</f>
        <v>2</v>
      </c>
      <c r="M3" s="21">
        <f>C3</f>
        <v>2</v>
      </c>
      <c r="N3">
        <v>0</v>
      </c>
      <c r="O3" t="str">
        <f>VLOOKUP(N3,'LibSets constants'!$A$2:$B$99,2,FALSE)</f>
        <v>Included in base game</v>
      </c>
    </row>
    <row r="4" spans="1:15" hidden="1" x14ac:dyDescent="0.25">
      <c r="A4" s="13">
        <v>3</v>
      </c>
      <c r="B4" s="5">
        <v>2</v>
      </c>
      <c r="C4" s="5">
        <v>3</v>
      </c>
      <c r="D4" s="4" t="str">
        <f>VLOOKUP(A4,'ESO zone names'!$A$3:$F$10000,4,FALSE)</f>
        <v>Glenumbra</v>
      </c>
      <c r="E4" s="4" t="str">
        <f>VLOOKUP(A4,'ESO zone names'!$A$3:$F$10000,5,FALSE)</f>
        <v>Glenumbra</v>
      </c>
      <c r="F4" s="4" t="str">
        <f>VLOOKUP(A4,'ESO zone names'!$A$3:$F$10000,6,FALSE)</f>
        <v>La Glénumbrie</v>
      </c>
      <c r="G4" s="3" t="str">
        <f t="array" ref="G4">IF(OR(EXACT(A4,'ESO Dungeon constants'!$G$3:$G$999)),"X","")</f>
        <v/>
      </c>
      <c r="H4" s="3" t="str">
        <f>IF(EXACT(A4,C4),"X","")</f>
        <v>X</v>
      </c>
      <c r="I4" s="3" t="str">
        <f t="shared" si="0"/>
        <v/>
      </c>
      <c r="J4" s="3" t="str">
        <f t="shared" si="1"/>
        <v/>
      </c>
      <c r="K4" s="3" t="str">
        <f t="shared" si="2"/>
        <v/>
      </c>
      <c r="L4" s="21">
        <f>A4</f>
        <v>3</v>
      </c>
      <c r="M4" s="21">
        <f>C4</f>
        <v>3</v>
      </c>
      <c r="N4">
        <v>0</v>
      </c>
      <c r="O4" t="str">
        <f>VLOOKUP(N4,'LibSets constants'!$A$2:$B$99,2,FALSE)</f>
        <v>Included in base game</v>
      </c>
    </row>
    <row r="5" spans="1:15" hidden="1" x14ac:dyDescent="0.25">
      <c r="A5" s="13">
        <v>11</v>
      </c>
      <c r="B5" s="5">
        <v>3</v>
      </c>
      <c r="C5" s="5">
        <v>347</v>
      </c>
      <c r="D5" s="4" t="str">
        <f>VLOOKUP(A5,'ESO zone names'!$A$3:$F$10000,4,FALSE)</f>
        <v>Die Kammern des Wahnsinns</v>
      </c>
      <c r="E5" s="4" t="str">
        <f>VLOOKUP(A5,'ESO zone names'!$A$3:$F$10000,5,FALSE)</f>
        <v>Vaults of Madness</v>
      </c>
      <c r="F5" s="4" t="str">
        <f>VLOOKUP(A5,'ESO zone names'!$A$3:$F$10000,6,FALSE)</f>
        <v>Les Chambres de la folie</v>
      </c>
      <c r="G5" s="3" t="str">
        <f t="array" ref="G5">IF(OR(EXACT(A5,'ESO Dungeon constants'!$G$3:$G$999)),"X","")</f>
        <v>X</v>
      </c>
      <c r="H5" s="3" t="str">
        <f>IF(EXACT(A5,C5),"X","")</f>
        <v/>
      </c>
      <c r="I5" s="3" t="str">
        <f>IF(A5&lt;&gt;C5,VLOOKUP(C5,$A$3:$D$9999,4,FALSE),"")</f>
        <v>Kalthafen</v>
      </c>
      <c r="J5" s="3" t="str">
        <f>IF(A5&lt;&gt;C5,VLOOKUP(C5,$A$3:$E$9999,5,FALSE),"")</f>
        <v>Coldharbour</v>
      </c>
      <c r="K5" s="3" t="str">
        <f>IF(A5&lt;&gt;C5,VLOOKUP(C5,$A$3:$F$9999,6,FALSE),"")</f>
        <v>Havreglace</v>
      </c>
      <c r="L5" s="21">
        <f>A5</f>
        <v>11</v>
      </c>
      <c r="M5" s="21">
        <f>C5</f>
        <v>347</v>
      </c>
      <c r="N5">
        <v>0</v>
      </c>
      <c r="O5" t="str">
        <f>VLOOKUP(N5,'LibSets constants'!$A$2:$B$99,2,FALSE)</f>
        <v>Included in base game</v>
      </c>
    </row>
    <row r="6" spans="1:15" hidden="1" x14ac:dyDescent="0.25">
      <c r="A6" s="13">
        <v>19</v>
      </c>
      <c r="B6" s="5">
        <v>4</v>
      </c>
      <c r="C6" s="5">
        <v>19</v>
      </c>
      <c r="D6" s="4" t="str">
        <f>VLOOKUP(A6,'ESO zone names'!$A$3:$F$10000,4,FALSE)</f>
        <v>Sturmhafen</v>
      </c>
      <c r="E6" s="4" t="str">
        <f>VLOOKUP(A6,'ESO zone names'!$A$3:$F$10000,5,FALSE)</f>
        <v>Stormhaven</v>
      </c>
      <c r="F6" s="4" t="str">
        <f>VLOOKUP(A6,'ESO zone names'!$A$3:$F$10000,6,FALSE)</f>
        <v>Havre-tempête</v>
      </c>
      <c r="G6" s="3" t="str">
        <f t="array" ref="G6">IF(OR(EXACT(A6,'ESO Dungeon constants'!$G$3:$G$999)),"X","")</f>
        <v/>
      </c>
      <c r="H6" s="3" t="str">
        <f>IF(EXACT(A6,C6),"X","")</f>
        <v>X</v>
      </c>
      <c r="I6" s="3" t="str">
        <f>IF(A6&lt;&gt;C6,VLOOKUP(C6,$A$3:$D$9999,4,FALSE),"")</f>
        <v/>
      </c>
      <c r="J6" s="3" t="str">
        <f>IF(A6&lt;&gt;C6,VLOOKUP(C6,$A$3:$E$9999,5,FALSE),"")</f>
        <v/>
      </c>
      <c r="K6" s="3" t="str">
        <f>IF(A6&lt;&gt;C6,VLOOKUP(C6,$A$3:$F$9999,6,FALSE),"")</f>
        <v/>
      </c>
      <c r="L6" s="21">
        <f>A6</f>
        <v>19</v>
      </c>
      <c r="M6" s="21">
        <f>C6</f>
        <v>19</v>
      </c>
      <c r="N6">
        <v>0</v>
      </c>
      <c r="O6" t="str">
        <f>VLOOKUP(N6,'LibSets constants'!$A$2:$B$99,2,FALSE)</f>
        <v>Included in base game</v>
      </c>
    </row>
    <row r="7" spans="1:15" hidden="1" x14ac:dyDescent="0.25">
      <c r="A7" s="13">
        <v>20</v>
      </c>
      <c r="B7" s="5">
        <v>5</v>
      </c>
      <c r="C7" s="5">
        <v>20</v>
      </c>
      <c r="D7" s="4" t="str">
        <f>VLOOKUP(A7,'ESO zone names'!$A$3:$F$10000,4,FALSE)</f>
        <v>Kluftspitze</v>
      </c>
      <c r="E7" s="4" t="str">
        <f>VLOOKUP(A7,'ESO zone names'!$A$3:$F$10000,5,FALSE)</f>
        <v>Rivenspire</v>
      </c>
      <c r="F7" s="4" t="str">
        <f>VLOOKUP(A7,'ESO zone names'!$A$3:$F$10000,6,FALSE)</f>
        <v>Fendretour</v>
      </c>
      <c r="G7" s="3" t="str">
        <f t="array" ref="G7">IF(OR(EXACT(A7,'ESO Dungeon constants'!$G$3:$G$999)),"X","")</f>
        <v/>
      </c>
      <c r="H7" s="3" t="str">
        <f>IF(EXACT(A7,C7),"X","")</f>
        <v>X</v>
      </c>
      <c r="I7" s="3" t="str">
        <f>IF(A7&lt;&gt;C7,VLOOKUP(C7,$A$3:$D$9999,4,FALSE),"")</f>
        <v/>
      </c>
      <c r="J7" s="3" t="str">
        <f>IF(A7&lt;&gt;C7,VLOOKUP(C7,$A$3:$E$9999,5,FALSE),"")</f>
        <v/>
      </c>
      <c r="K7" s="3" t="str">
        <f>IF(A7&lt;&gt;C7,VLOOKUP(C7,$A$3:$F$9999,6,FALSE),"")</f>
        <v/>
      </c>
      <c r="L7" s="21">
        <f>A7</f>
        <v>20</v>
      </c>
      <c r="M7" s="21">
        <f>C7</f>
        <v>20</v>
      </c>
      <c r="N7">
        <v>0</v>
      </c>
      <c r="O7" t="str">
        <f>VLOOKUP(N7,'LibSets constants'!$A$2:$B$99,2,FALSE)</f>
        <v>Included in base game</v>
      </c>
    </row>
    <row r="8" spans="1:15" hidden="1" x14ac:dyDescent="0.25">
      <c r="A8" s="13">
        <v>22</v>
      </c>
      <c r="B8" s="5">
        <v>6</v>
      </c>
      <c r="C8" s="5">
        <v>104</v>
      </c>
      <c r="D8" s="4" t="str">
        <f>VLOOKUP(A8,'ESO zone names'!$A$3:$F$10000,4,FALSE)</f>
        <v>Volenfell</v>
      </c>
      <c r="E8" s="4" t="str">
        <f>VLOOKUP(A8,'ESO zone names'!$A$3:$F$10000,5,FALSE)</f>
        <v>Volenfell</v>
      </c>
      <c r="F8" s="4" t="str">
        <f>VLOOKUP(A8,'ESO zone names'!$A$3:$F$10000,6,FALSE)</f>
        <v>Volenfell</v>
      </c>
      <c r="G8" s="3" t="str">
        <f t="array" ref="G8">IF(OR(EXACT(A8,'ESO Dungeon constants'!$G$3:$G$999)),"X","")</f>
        <v>X</v>
      </c>
      <c r="H8" s="3" t="str">
        <f>IF(EXACT(A8,C8),"X","")</f>
        <v/>
      </c>
      <c r="I8" s="3" t="str">
        <f>IF(A8&lt;&gt;C8,VLOOKUP(C8,$A$3:$D$9999,4,FALSE),"")</f>
        <v>Die Alik'r-Wüste</v>
      </c>
      <c r="J8" s="3" t="str">
        <f>IF(A8&lt;&gt;C8,VLOOKUP(C8,$A$3:$E$9999,5,FALSE),"")</f>
        <v>Alik'r Desert</v>
      </c>
      <c r="K8" s="3" t="str">
        <f>IF(A8&lt;&gt;C8,VLOOKUP(C8,$A$3:$F$9999,6,FALSE),"")</f>
        <v>Le désert d'Alik'r</v>
      </c>
      <c r="L8" s="21">
        <f>A8</f>
        <v>22</v>
      </c>
      <c r="M8" s="21">
        <f>C8</f>
        <v>104</v>
      </c>
      <c r="N8">
        <v>0</v>
      </c>
      <c r="O8" t="str">
        <f>VLOOKUP(N8,'LibSets constants'!$A$2:$B$99,2,FALSE)</f>
        <v>Included in base game</v>
      </c>
    </row>
    <row r="9" spans="1:15" hidden="1" x14ac:dyDescent="0.25">
      <c r="A9" s="13">
        <v>31</v>
      </c>
      <c r="B9" s="5">
        <v>7</v>
      </c>
      <c r="C9" s="5">
        <v>382</v>
      </c>
      <c r="D9" s="4" t="str">
        <f>VLOOKUP(A9,'ESO zone names'!$A$3:$F$10000,4,FALSE)</f>
        <v>Selenes Netz</v>
      </c>
      <c r="E9" s="4" t="str">
        <f>VLOOKUP(A9,'ESO zone names'!$A$3:$F$10000,5,FALSE)</f>
        <v>Selene's Web</v>
      </c>
      <c r="F9" s="4" t="str">
        <f>VLOOKUP(A9,'ESO zone names'!$A$3:$F$10000,6,FALSE)</f>
        <v>La toile de Sélène</v>
      </c>
      <c r="G9" s="3" t="str">
        <f t="array" ref="G9">IF(OR(EXACT(A9,'ESO Dungeon constants'!$G$3:$G$999)),"X","")</f>
        <v>X</v>
      </c>
      <c r="H9" s="3" t="str">
        <f>IF(EXACT(A9,C9),"X","")</f>
        <v/>
      </c>
      <c r="I9" s="3" t="str">
        <f>IF(A9&lt;&gt;C9,VLOOKUP(C9,$A$3:$D$9999,4,FALSE),"")</f>
        <v>Schnittermark</v>
      </c>
      <c r="J9" s="3" t="str">
        <f>IF(A9&lt;&gt;C9,VLOOKUP(C9,$A$3:$E$9999,5,FALSE),"")</f>
        <v>Reaper's March</v>
      </c>
      <c r="K9" s="3" t="str">
        <f>IF(A9&lt;&gt;C9,VLOOKUP(C9,$A$3:$F$9999,6,FALSE),"")</f>
        <v>La marche de la Camarde</v>
      </c>
      <c r="L9" s="21">
        <f>A9</f>
        <v>31</v>
      </c>
      <c r="M9" s="21">
        <f>C9</f>
        <v>382</v>
      </c>
      <c r="N9">
        <v>0</v>
      </c>
      <c r="O9" t="str">
        <f>VLOOKUP(N9,'LibSets constants'!$A$2:$B$99,2,FALSE)</f>
        <v>Included in base game</v>
      </c>
    </row>
    <row r="10" spans="1:15" hidden="1" x14ac:dyDescent="0.25">
      <c r="A10" s="13">
        <v>38</v>
      </c>
      <c r="B10" s="5">
        <v>8</v>
      </c>
      <c r="C10" s="5">
        <v>92</v>
      </c>
      <c r="D10" s="4" t="str">
        <f>VLOOKUP(A10,'ESO zone names'!$A$3:$F$10000,4,FALSE)</f>
        <v>Der Schwarzherz-Unterschlupf</v>
      </c>
      <c r="E10" s="4" t="str">
        <f>VLOOKUP(A10,'ESO zone names'!$A$3:$F$10000,5,FALSE)</f>
        <v>Blackheart Haven</v>
      </c>
      <c r="F10" s="4" t="str">
        <f>VLOOKUP(A10,'ESO zone names'!$A$3:$F$10000,6,FALSE)</f>
        <v>Le havre de Cœurnoir</v>
      </c>
      <c r="G10" s="3" t="str">
        <f t="array" ref="G10">IF(OR(EXACT(A10,'ESO Dungeon constants'!$G$3:$G$999)),"X","")</f>
        <v>X</v>
      </c>
      <c r="H10" s="3" t="str">
        <f>IF(EXACT(A10,C10),"X","")</f>
        <v/>
      </c>
      <c r="I10" s="3" t="str">
        <f>IF(A10&lt;&gt;C10,VLOOKUP(C10,$A$3:$D$9999,4,FALSE),"")</f>
        <v>Bangkorai</v>
      </c>
      <c r="J10" s="3" t="str">
        <f>IF(A10&lt;&gt;C10,VLOOKUP(C10,$A$3:$E$9999,5,FALSE),"")</f>
        <v>Bangkorai</v>
      </c>
      <c r="K10" s="3" t="str">
        <f>IF(A10&lt;&gt;C10,VLOOKUP(C10,$A$3:$F$9999,6,FALSE),"")</f>
        <v>Bangkoraï</v>
      </c>
      <c r="L10" s="21">
        <f>A10</f>
        <v>38</v>
      </c>
      <c r="M10" s="21">
        <f>C10</f>
        <v>92</v>
      </c>
      <c r="N10">
        <v>0</v>
      </c>
      <c r="O10" t="str">
        <f>VLOOKUP(N10,'LibSets constants'!$A$2:$B$99,2,FALSE)</f>
        <v>Included in base game</v>
      </c>
    </row>
    <row r="11" spans="1:15" hidden="1" x14ac:dyDescent="0.25">
      <c r="A11" s="13">
        <v>41</v>
      </c>
      <c r="B11" s="5">
        <v>9</v>
      </c>
      <c r="C11" s="5">
        <v>41</v>
      </c>
      <c r="D11" s="4" t="str">
        <f>VLOOKUP(A11,'ESO zone names'!$A$3:$F$10000,4,FALSE)</f>
        <v>Steinfälle</v>
      </c>
      <c r="E11" s="4" t="str">
        <f>VLOOKUP(A11,'ESO zone names'!$A$3:$F$10000,5,FALSE)</f>
        <v>Stonefalls</v>
      </c>
      <c r="F11" s="4" t="str">
        <f>VLOOKUP(A11,'ESO zone names'!$A$3:$F$10000,6,FALSE)</f>
        <v>Les Éboulis</v>
      </c>
      <c r="G11" s="3" t="str">
        <f t="array" ref="G11">IF(OR(EXACT(A11,'ESO Dungeon constants'!$G$3:$G$999)),"X","")</f>
        <v/>
      </c>
      <c r="H11" s="3" t="str">
        <f>IF(EXACT(A11,C11),"X","")</f>
        <v>X</v>
      </c>
      <c r="I11" s="3" t="str">
        <f>IF(A11&lt;&gt;C11,VLOOKUP(C11,$A$3:$D$9999,4,FALSE),"")</f>
        <v/>
      </c>
      <c r="J11" s="3" t="str">
        <f>IF(A11&lt;&gt;C11,VLOOKUP(C11,$A$3:$E$9999,5,FALSE),"")</f>
        <v/>
      </c>
      <c r="K11" s="3" t="str">
        <f>IF(A11&lt;&gt;C11,VLOOKUP(C11,$A$3:$F$9999,6,FALSE),"")</f>
        <v/>
      </c>
      <c r="L11" s="21">
        <f>A11</f>
        <v>41</v>
      </c>
      <c r="M11" s="21">
        <f>C11</f>
        <v>41</v>
      </c>
      <c r="N11">
        <v>0</v>
      </c>
      <c r="O11" t="str">
        <f>VLOOKUP(N11,'LibSets constants'!$A$2:$B$99,2,FALSE)</f>
        <v>Included in base game</v>
      </c>
    </row>
    <row r="12" spans="1:15" hidden="1" x14ac:dyDescent="0.25">
      <c r="A12" s="13">
        <v>57</v>
      </c>
      <c r="B12" s="5">
        <v>10</v>
      </c>
      <c r="C12" s="5">
        <v>57</v>
      </c>
      <c r="D12" s="4" t="str">
        <f>VLOOKUP(A12,'ESO zone names'!$A$3:$F$10000,4,FALSE)</f>
        <v>Deshaan</v>
      </c>
      <c r="E12" s="4" t="str">
        <f>VLOOKUP(A12,'ESO zone names'!$A$3:$F$10000,5,FALSE)</f>
        <v>Deshaan</v>
      </c>
      <c r="F12" s="4" t="str">
        <f>VLOOKUP(A12,'ESO zone names'!$A$3:$F$10000,6,FALSE)</f>
        <v>Deshaan</v>
      </c>
      <c r="G12" s="3" t="str">
        <f t="array" ref="G12">IF(OR(EXACT(A12,'ESO Dungeon constants'!$G$3:$G$999)),"X","")</f>
        <v/>
      </c>
      <c r="H12" s="3" t="str">
        <f>IF(EXACT(A12,C12),"X","")</f>
        <v>X</v>
      </c>
      <c r="I12" s="3" t="str">
        <f>IF(A12&lt;&gt;C12,VLOOKUP(C12,$A$3:$D$9999,4,FALSE),"")</f>
        <v/>
      </c>
      <c r="J12" s="3" t="str">
        <f>IF(A12&lt;&gt;C12,VLOOKUP(C12,$A$3:$E$9999,5,FALSE),"")</f>
        <v/>
      </c>
      <c r="K12" s="3" t="str">
        <f>IF(A12&lt;&gt;C12,VLOOKUP(C12,$A$3:$F$9999,6,FALSE),"")</f>
        <v/>
      </c>
      <c r="L12" s="21">
        <f>A12</f>
        <v>57</v>
      </c>
      <c r="M12" s="21">
        <f>C12</f>
        <v>57</v>
      </c>
      <c r="N12">
        <v>0</v>
      </c>
      <c r="O12" t="str">
        <f>VLOOKUP(N12,'LibSets constants'!$A$2:$B$99,2,FALSE)</f>
        <v>Included in base game</v>
      </c>
    </row>
    <row r="13" spans="1:15" hidden="1" x14ac:dyDescent="0.25">
      <c r="A13" s="13">
        <v>58</v>
      </c>
      <c r="B13" s="5">
        <v>11</v>
      </c>
      <c r="C13" s="5">
        <v>58</v>
      </c>
      <c r="D13" s="4" t="str">
        <f>VLOOKUP(A13,'ESO zone names'!$A$3:$F$10000,4,FALSE)</f>
        <v>Malabal Tor</v>
      </c>
      <c r="E13" s="4" t="str">
        <f>VLOOKUP(A13,'ESO zone names'!$A$3:$F$10000,5,FALSE)</f>
        <v>Malabal Tor</v>
      </c>
      <c r="F13" s="4" t="str">
        <f>VLOOKUP(A13,'ESO zone names'!$A$3:$F$10000,6,FALSE)</f>
        <v>Malabal Tor</v>
      </c>
      <c r="G13" s="3" t="str">
        <f t="array" ref="G13">IF(OR(EXACT(A13,'ESO Dungeon constants'!$G$3:$G$999)),"X","")</f>
        <v/>
      </c>
      <c r="H13" s="3" t="str">
        <f>IF(EXACT(A13,C13),"X","")</f>
        <v>X</v>
      </c>
      <c r="I13" s="3" t="str">
        <f>IF(A13&lt;&gt;C13,VLOOKUP(C13,$A$3:$D$9999,4,FALSE),"")</f>
        <v/>
      </c>
      <c r="J13" s="3" t="str">
        <f>IF(A13&lt;&gt;C13,VLOOKUP(C13,$A$3:$E$9999,5,FALSE),"")</f>
        <v/>
      </c>
      <c r="K13" s="3" t="str">
        <f>IF(A13&lt;&gt;C13,VLOOKUP(C13,$A$3:$F$9999,6,FALSE),"")</f>
        <v/>
      </c>
      <c r="L13" s="21">
        <f>A13</f>
        <v>58</v>
      </c>
      <c r="M13" s="21">
        <f>C13</f>
        <v>58</v>
      </c>
      <c r="N13">
        <v>0</v>
      </c>
      <c r="O13" t="str">
        <f>VLOOKUP(N13,'LibSets constants'!$A$2:$B$99,2,FALSE)</f>
        <v>Included in base game</v>
      </c>
    </row>
    <row r="14" spans="1:15" hidden="1" x14ac:dyDescent="0.25">
      <c r="A14" s="13">
        <v>63</v>
      </c>
      <c r="B14" s="5">
        <v>12</v>
      </c>
      <c r="C14" s="5">
        <v>57</v>
      </c>
      <c r="D14" s="4" t="str">
        <f>VLOOKUP(A14,'ESO zone names'!$A$3:$F$10000,4,FALSE)</f>
        <v>Die Dunkelschattenkavernen I</v>
      </c>
      <c r="E14" s="4" t="str">
        <f>VLOOKUP(A14,'ESO zone names'!$A$3:$F$10000,5,FALSE)</f>
        <v>Darkshade Caverns I</v>
      </c>
      <c r="F14" s="4" t="str">
        <f>VLOOKUP(A14,'ESO zone names'!$A$3:$F$10000,6,FALSE)</f>
        <v>Les Cavernes d'Ombre-noire I</v>
      </c>
      <c r="G14" s="3" t="str">
        <f t="array" ref="G14">IF(OR(EXACT(A14,'ESO Dungeon constants'!$G$3:$G$999)),"X","")</f>
        <v>X</v>
      </c>
      <c r="H14" s="3" t="str">
        <f>IF(EXACT(A14,C14),"X","")</f>
        <v/>
      </c>
      <c r="I14" s="3" t="str">
        <f>IF(A14&lt;&gt;C14,VLOOKUP(C14,$A$3:$D$9999,4,FALSE),"")</f>
        <v>Deshaan</v>
      </c>
      <c r="J14" s="3" t="str">
        <f>IF(A14&lt;&gt;C14,VLOOKUP(C14,$A$3:$E$9999,5,FALSE),"")</f>
        <v>Deshaan</v>
      </c>
      <c r="K14" s="3" t="str">
        <f>IF(A14&lt;&gt;C14,VLOOKUP(C14,$A$3:$F$9999,6,FALSE),"")</f>
        <v>Deshaan</v>
      </c>
      <c r="L14" s="21">
        <f>A14</f>
        <v>63</v>
      </c>
      <c r="M14" s="21">
        <f>C14</f>
        <v>57</v>
      </c>
      <c r="N14">
        <v>0</v>
      </c>
      <c r="O14" t="str">
        <f>VLOOKUP(N14,'LibSets constants'!$A$2:$B$99,2,FALSE)</f>
        <v>Included in base game</v>
      </c>
    </row>
    <row r="15" spans="1:15" hidden="1" x14ac:dyDescent="0.25">
      <c r="A15" s="13">
        <v>64</v>
      </c>
      <c r="B15" s="5">
        <v>13</v>
      </c>
      <c r="C15" s="5">
        <v>103</v>
      </c>
      <c r="D15" s="4" t="str">
        <f>VLOOKUP(A15,'ESO zone names'!$A$3:$F$10000,4,FALSE)</f>
        <v>Die Gesegnete Feuerprobe</v>
      </c>
      <c r="E15" s="4" t="str">
        <f>VLOOKUP(A15,'ESO zone names'!$A$3:$F$10000,5,FALSE)</f>
        <v>Blessed Crucible</v>
      </c>
      <c r="F15" s="4" t="str">
        <f>VLOOKUP(A15,'ESO zone names'!$A$3:$F$10000,6,FALSE)</f>
        <v>Le Creuset béni</v>
      </c>
      <c r="G15" s="3" t="str">
        <f t="array" ref="G15">IF(OR(EXACT(A15,'ESO Dungeon constants'!$G$3:$G$999)),"X","")</f>
        <v>X</v>
      </c>
      <c r="H15" s="3" t="str">
        <f>IF(EXACT(A15,C15),"X","")</f>
        <v/>
      </c>
      <c r="I15" s="3" t="str">
        <f>IF(A15&lt;&gt;C15,VLOOKUP(C15,$A$3:$D$9999,4,FALSE),"")</f>
        <v>Rift</v>
      </c>
      <c r="J15" s="3" t="str">
        <f>IF(A15&lt;&gt;C15,VLOOKUP(C15,$A$3:$E$9999,5,FALSE),"")</f>
        <v>The Rift</v>
      </c>
      <c r="K15" s="3" t="str">
        <f>IF(A15&lt;&gt;C15,VLOOKUP(C15,$A$3:$F$9999,6,FALSE),"")</f>
        <v>La Brèche</v>
      </c>
      <c r="L15" s="21">
        <f>A15</f>
        <v>64</v>
      </c>
      <c r="M15" s="21">
        <f>C15</f>
        <v>103</v>
      </c>
      <c r="N15">
        <v>0</v>
      </c>
      <c r="O15" t="str">
        <f>VLOOKUP(N15,'LibSets constants'!$A$2:$B$99,2,FALSE)</f>
        <v>Included in base game</v>
      </c>
    </row>
    <row r="16" spans="1:15" hidden="1" x14ac:dyDescent="0.25">
      <c r="A16" s="13">
        <v>92</v>
      </c>
      <c r="B16" s="5">
        <v>14</v>
      </c>
      <c r="C16" s="5">
        <v>92</v>
      </c>
      <c r="D16" s="4" t="str">
        <f>VLOOKUP(A16,'ESO zone names'!$A$3:$F$10000,4,FALSE)</f>
        <v>Bangkorai</v>
      </c>
      <c r="E16" s="4" t="str">
        <f>VLOOKUP(A16,'ESO zone names'!$A$3:$F$10000,5,FALSE)</f>
        <v>Bangkorai</v>
      </c>
      <c r="F16" s="4" t="str">
        <f>VLOOKUP(A16,'ESO zone names'!$A$3:$F$10000,6,FALSE)</f>
        <v>Bangkoraï</v>
      </c>
      <c r="G16" s="3" t="str">
        <f t="array" ref="G16">IF(OR(EXACT(A16,'ESO Dungeon constants'!$G$3:$G$999)),"X","")</f>
        <v/>
      </c>
      <c r="H16" s="3" t="str">
        <f>IF(EXACT(A16,C16),"X","")</f>
        <v>X</v>
      </c>
      <c r="I16" s="3" t="str">
        <f>IF(A16&lt;&gt;C16,VLOOKUP(C16,$A$3:$D$9999,4,FALSE),"")</f>
        <v/>
      </c>
      <c r="J16" s="3" t="str">
        <f>IF(A16&lt;&gt;C16,VLOOKUP(C16,$A$3:$E$9999,5,FALSE),"")</f>
        <v/>
      </c>
      <c r="K16" s="3" t="str">
        <f>IF(A16&lt;&gt;C16,VLOOKUP(C16,$A$3:$F$9999,6,FALSE),"")</f>
        <v/>
      </c>
      <c r="L16" s="21">
        <f>A16</f>
        <v>92</v>
      </c>
      <c r="M16" s="21">
        <f>C16</f>
        <v>92</v>
      </c>
      <c r="N16">
        <v>0</v>
      </c>
      <c r="O16" t="str">
        <f>VLOOKUP(N16,'LibSets constants'!$A$2:$B$99,2,FALSE)</f>
        <v>Included in base game</v>
      </c>
    </row>
    <row r="17" spans="1:15" hidden="1" x14ac:dyDescent="0.25">
      <c r="A17" s="13">
        <v>101</v>
      </c>
      <c r="B17" s="5">
        <v>15</v>
      </c>
      <c r="C17" s="5">
        <v>101</v>
      </c>
      <c r="D17" s="4" t="str">
        <f>VLOOKUP(A17,'ESO zone names'!$A$3:$F$10000,4,FALSE)</f>
        <v>Ostmarsch</v>
      </c>
      <c r="E17" s="4" t="str">
        <f>VLOOKUP(A17,'ESO zone names'!$A$3:$F$10000,5,FALSE)</f>
        <v>Eastmarch</v>
      </c>
      <c r="F17" s="4" t="str">
        <f>VLOOKUP(A17,'ESO zone names'!$A$3:$F$10000,6,FALSE)</f>
        <v>Estemarche</v>
      </c>
      <c r="G17" s="3" t="str">
        <f t="array" ref="G17">IF(OR(EXACT(A17,'ESO Dungeon constants'!$G$3:$G$999)),"X","")</f>
        <v/>
      </c>
      <c r="H17" s="3" t="str">
        <f>IF(EXACT(A17,C17),"X","")</f>
        <v>X</v>
      </c>
      <c r="I17" s="3" t="str">
        <f>IF(A17&lt;&gt;C17,VLOOKUP(C17,$A$3:$D$9999,4,FALSE),"")</f>
        <v/>
      </c>
      <c r="J17" s="3" t="str">
        <f>IF(A17&lt;&gt;C17,VLOOKUP(C17,$A$3:$E$9999,5,FALSE),"")</f>
        <v/>
      </c>
      <c r="K17" s="3" t="str">
        <f>IF(A17&lt;&gt;C17,VLOOKUP(C17,$A$3:$F$9999,6,FALSE),"")</f>
        <v/>
      </c>
      <c r="L17" s="21">
        <f>A17</f>
        <v>101</v>
      </c>
      <c r="M17" s="21">
        <f>C17</f>
        <v>101</v>
      </c>
      <c r="N17">
        <v>0</v>
      </c>
      <c r="O17" t="str">
        <f>VLOOKUP(N17,'LibSets constants'!$A$2:$B$99,2,FALSE)</f>
        <v>Included in base game</v>
      </c>
    </row>
    <row r="18" spans="1:15" hidden="1" x14ac:dyDescent="0.25">
      <c r="A18" s="13">
        <v>103</v>
      </c>
      <c r="B18" s="5">
        <v>16</v>
      </c>
      <c r="C18" s="5">
        <v>103</v>
      </c>
      <c r="D18" s="4" t="str">
        <f>VLOOKUP(A18,'ESO zone names'!$A$3:$F$10000,4,FALSE)</f>
        <v>Rift</v>
      </c>
      <c r="E18" s="4" t="str">
        <f>VLOOKUP(A18,'ESO zone names'!$A$3:$F$10000,5,FALSE)</f>
        <v>The Rift</v>
      </c>
      <c r="F18" s="4" t="str">
        <f>VLOOKUP(A18,'ESO zone names'!$A$3:$F$10000,6,FALSE)</f>
        <v>La Brèche</v>
      </c>
      <c r="G18" s="3" t="str">
        <f t="array" ref="G18">IF(OR(EXACT(A18,'ESO Dungeon constants'!$G$3:$G$999)),"X","")</f>
        <v/>
      </c>
      <c r="H18" s="3" t="str">
        <f>IF(EXACT(A18,C18),"X","")</f>
        <v>X</v>
      </c>
      <c r="I18" s="3" t="str">
        <f>IF(A18&lt;&gt;C18,VLOOKUP(C18,$A$3:$D$9999,4,FALSE),"")</f>
        <v/>
      </c>
      <c r="J18" s="3" t="str">
        <f>IF(A18&lt;&gt;C18,VLOOKUP(C18,$A$3:$E$9999,5,FALSE),"")</f>
        <v/>
      </c>
      <c r="K18" s="3" t="str">
        <f>IF(A18&lt;&gt;C18,VLOOKUP(C18,$A$3:$F$9999,6,FALSE),"")</f>
        <v/>
      </c>
      <c r="L18" s="21">
        <f>A18</f>
        <v>103</v>
      </c>
      <c r="M18" s="21">
        <f>C18</f>
        <v>103</v>
      </c>
      <c r="N18">
        <v>0</v>
      </c>
      <c r="O18" t="str">
        <f>VLOOKUP(N18,'LibSets constants'!$A$2:$B$99,2,FALSE)</f>
        <v>Included in base game</v>
      </c>
    </row>
    <row r="19" spans="1:15" hidden="1" x14ac:dyDescent="0.25">
      <c r="A19" s="13">
        <v>104</v>
      </c>
      <c r="B19" s="5">
        <v>17</v>
      </c>
      <c r="C19" s="5">
        <v>104</v>
      </c>
      <c r="D19" s="4" t="str">
        <f>VLOOKUP(A19,'ESO zone names'!$A$3:$F$10000,4,FALSE)</f>
        <v>Die Alik'r-Wüste</v>
      </c>
      <c r="E19" s="4" t="str">
        <f>VLOOKUP(A19,'ESO zone names'!$A$3:$F$10000,5,FALSE)</f>
        <v>Alik'r Desert</v>
      </c>
      <c r="F19" s="4" t="str">
        <f>VLOOKUP(A19,'ESO zone names'!$A$3:$F$10000,6,FALSE)</f>
        <v>Le désert d'Alik'r</v>
      </c>
      <c r="G19" s="3" t="str">
        <f t="array" ref="G19">IF(OR(EXACT(A19,'ESO Dungeon constants'!$G$3:$G$999)),"X","")</f>
        <v/>
      </c>
      <c r="H19" s="3" t="str">
        <f>IF(EXACT(A19,C19),"X","")</f>
        <v>X</v>
      </c>
      <c r="I19" s="3" t="str">
        <f>IF(A19&lt;&gt;C19,VLOOKUP(C19,$A$3:$D$9999,4,FALSE),"")</f>
        <v/>
      </c>
      <c r="J19" s="3" t="str">
        <f>IF(A19&lt;&gt;C19,VLOOKUP(C19,$A$3:$E$9999,5,FALSE),"")</f>
        <v/>
      </c>
      <c r="K19" s="3" t="str">
        <f>IF(A19&lt;&gt;C19,VLOOKUP(C19,$A$3:$F$9999,6,FALSE),"")</f>
        <v/>
      </c>
      <c r="L19" s="21">
        <f>A19</f>
        <v>104</v>
      </c>
      <c r="M19" s="21">
        <f>C19</f>
        <v>104</v>
      </c>
      <c r="N19">
        <v>0</v>
      </c>
      <c r="O19" t="str">
        <f>VLOOKUP(N19,'LibSets constants'!$A$2:$B$99,2,FALSE)</f>
        <v>Included in base game</v>
      </c>
    </row>
    <row r="20" spans="1:15" hidden="1" x14ac:dyDescent="0.25">
      <c r="A20" s="13">
        <v>108</v>
      </c>
      <c r="B20" s="5">
        <v>18</v>
      </c>
      <c r="C20" s="5">
        <v>108</v>
      </c>
      <c r="D20" s="4" t="str">
        <f>VLOOKUP(A20,'ESO zone names'!$A$3:$F$10000,4,FALSE)</f>
        <v>Grünschatten</v>
      </c>
      <c r="E20" s="4" t="str">
        <f>VLOOKUP(A20,'ESO zone names'!$A$3:$F$10000,5,FALSE)</f>
        <v>Greenshade</v>
      </c>
      <c r="F20" s="4" t="str">
        <f>VLOOKUP(A20,'ESO zone names'!$A$3:$F$10000,6,FALSE)</f>
        <v>Prasin</v>
      </c>
      <c r="G20" s="3" t="str">
        <f t="array" ref="G20">IF(OR(EXACT(A20,'ESO Dungeon constants'!$G$3:$G$999)),"X","")</f>
        <v/>
      </c>
      <c r="H20" s="3" t="str">
        <f>IF(EXACT(A20,C20),"X","")</f>
        <v>X</v>
      </c>
      <c r="I20" s="3" t="str">
        <f>IF(A20&lt;&gt;C20,VLOOKUP(C20,$A$3:$D$9999,4,FALSE),"")</f>
        <v/>
      </c>
      <c r="J20" s="3" t="str">
        <f>IF(A20&lt;&gt;C20,VLOOKUP(C20,$A$3:$E$9999,5,FALSE),"")</f>
        <v/>
      </c>
      <c r="K20" s="3" t="str">
        <f>IF(A20&lt;&gt;C20,VLOOKUP(C20,$A$3:$F$9999,6,FALSE),"")</f>
        <v/>
      </c>
      <c r="L20" s="21">
        <f>A20</f>
        <v>108</v>
      </c>
      <c r="M20" s="21">
        <f>C20</f>
        <v>108</v>
      </c>
      <c r="N20">
        <v>0</v>
      </c>
      <c r="O20" t="str">
        <f>VLOOKUP(N20,'LibSets constants'!$A$2:$B$99,2,FALSE)</f>
        <v>Included in base game</v>
      </c>
    </row>
    <row r="21" spans="1:15" hidden="1" x14ac:dyDescent="0.25">
      <c r="A21" s="13">
        <v>117</v>
      </c>
      <c r="B21" s="5">
        <v>19</v>
      </c>
      <c r="C21" s="5">
        <v>117</v>
      </c>
      <c r="D21" s="4" t="str">
        <f>VLOOKUP(A21,'ESO zone names'!$A$3:$F$10000,4,FALSE)</f>
        <v>Schattenfenn</v>
      </c>
      <c r="E21" s="4" t="str">
        <f>VLOOKUP(A21,'ESO zone names'!$A$3:$F$10000,5,FALSE)</f>
        <v>Shadowfen</v>
      </c>
      <c r="F21" s="4" t="str">
        <f>VLOOKUP(A21,'ESO zone names'!$A$3:$F$10000,6,FALSE)</f>
        <v>Fangeombre</v>
      </c>
      <c r="G21" s="3" t="str">
        <f t="array" ref="G21">IF(OR(EXACT(A21,'ESO Dungeon constants'!$G$3:$G$999)),"X","")</f>
        <v/>
      </c>
      <c r="H21" s="3" t="str">
        <f>IF(EXACT(A21,C21),"X","")</f>
        <v>X</v>
      </c>
      <c r="I21" s="3" t="str">
        <f>IF(A21&lt;&gt;C21,VLOOKUP(C21,$A$3:$D$9999,4,FALSE),"")</f>
        <v/>
      </c>
      <c r="J21" s="3" t="str">
        <f>IF(A21&lt;&gt;C21,VLOOKUP(C21,$A$3:$E$9999,5,FALSE),"")</f>
        <v/>
      </c>
      <c r="K21" s="3" t="str">
        <f>IF(A21&lt;&gt;C21,VLOOKUP(C21,$A$3:$F$9999,6,FALSE),"")</f>
        <v/>
      </c>
      <c r="L21" s="21">
        <f>A21</f>
        <v>117</v>
      </c>
      <c r="M21" s="21">
        <f>C21</f>
        <v>117</v>
      </c>
      <c r="N21">
        <v>0</v>
      </c>
      <c r="O21" t="str">
        <f>VLOOKUP(N21,'LibSets constants'!$A$2:$B$99,2,FALSE)</f>
        <v>Included in base game</v>
      </c>
    </row>
    <row r="22" spans="1:15" hidden="1" x14ac:dyDescent="0.25">
      <c r="A22" s="13">
        <v>124</v>
      </c>
      <c r="B22" s="5">
        <v>20</v>
      </c>
      <c r="C22" s="5">
        <v>383</v>
      </c>
      <c r="D22" s="4" t="str">
        <f>VLOOKUP(A22,'ESO zone names'!$A$3:$F$10000,4,FALSE)</f>
        <v>Die Ruinen von Wurzelbruch</v>
      </c>
      <c r="E22" s="4" t="str">
        <f>VLOOKUP(A22,'ESO zone names'!$A$3:$F$10000,5,FALSE)</f>
        <v>Root Sunder Ruins</v>
      </c>
      <c r="F22" s="4" t="str">
        <f>VLOOKUP(A22,'ESO zone names'!$A$3:$F$10000,6,FALSE)</f>
        <v>Les ruines de Scinderacine</v>
      </c>
      <c r="G22" s="3" t="str">
        <f t="array" ref="G22">IF(OR(EXACT(A22,'ESO Dungeon constants'!$G$3:$G$999)),"X","")</f>
        <v/>
      </c>
      <c r="H22" s="3" t="str">
        <f>IF(EXACT(A22,C22),"X","")</f>
        <v/>
      </c>
      <c r="I22" s="3" t="str">
        <f>IF(A22&lt;&gt;C22,VLOOKUP(C22,$A$3:$D$9999,4,FALSE),"")</f>
        <v>Grahtwald</v>
      </c>
      <c r="J22" s="3" t="str">
        <f>IF(A22&lt;&gt;C22,VLOOKUP(C22,$A$3:$E$9999,5,FALSE),"")</f>
        <v>Grahtwood</v>
      </c>
      <c r="K22" s="3" t="str">
        <f>IF(A22&lt;&gt;C22,VLOOKUP(C22,$A$3:$F$9999,6,FALSE),"")</f>
        <v>Le bois de Graht</v>
      </c>
      <c r="L22" s="21">
        <f>A22</f>
        <v>124</v>
      </c>
      <c r="M22" s="21">
        <f>C22</f>
        <v>383</v>
      </c>
      <c r="N22">
        <v>0</v>
      </c>
      <c r="O22" t="str">
        <f>VLOOKUP(N22,'LibSets constants'!$A$2:$B$99,2,FALSE)</f>
        <v>Included in base game</v>
      </c>
    </row>
    <row r="23" spans="1:15" hidden="1" x14ac:dyDescent="0.25">
      <c r="A23" s="13">
        <v>126</v>
      </c>
      <c r="B23" s="5">
        <v>21</v>
      </c>
      <c r="C23" s="5">
        <v>383</v>
      </c>
      <c r="D23" s="4" t="str">
        <f>VLOOKUP(A23,'ESO zone names'!$A$3:$F$10000,4,FALSE)</f>
        <v>Der Eldengrund I</v>
      </c>
      <c r="E23" s="4" t="str">
        <f>VLOOKUP(A23,'ESO zone names'!$A$3:$F$10000,5,FALSE)</f>
        <v>Elden Hollow I</v>
      </c>
      <c r="F23" s="4" t="str">
        <f>VLOOKUP(A23,'ESO zone names'!$A$3:$F$10000,6,FALSE)</f>
        <v>Le creuset des aînés I</v>
      </c>
      <c r="G23" s="3" t="str">
        <f t="array" ref="G23">IF(OR(EXACT(A23,'ESO Dungeon constants'!$G$3:$G$999)),"X","")</f>
        <v>X</v>
      </c>
      <c r="H23" s="3" t="str">
        <f>IF(EXACT(A23,C23),"X","")</f>
        <v/>
      </c>
      <c r="I23" s="3" t="str">
        <f>IF(A23&lt;&gt;C23,VLOOKUP(C23,$A$3:$D$9999,4,FALSE),"")</f>
        <v>Grahtwald</v>
      </c>
      <c r="J23" s="3" t="str">
        <f>IF(A23&lt;&gt;C23,VLOOKUP(C23,$A$3:$E$9999,5,FALSE),"")</f>
        <v>Grahtwood</v>
      </c>
      <c r="K23" s="3" t="str">
        <f>IF(A23&lt;&gt;C23,VLOOKUP(C23,$A$3:$F$9999,6,FALSE),"")</f>
        <v>Le bois de Graht</v>
      </c>
      <c r="L23" s="21">
        <f>A23</f>
        <v>126</v>
      </c>
      <c r="M23" s="21">
        <f>C23</f>
        <v>383</v>
      </c>
      <c r="N23">
        <v>0</v>
      </c>
      <c r="O23" t="str">
        <f>VLOOKUP(N23,'LibSets constants'!$A$2:$B$99,2,FALSE)</f>
        <v>Included in base game</v>
      </c>
    </row>
    <row r="24" spans="1:15" hidden="1" x14ac:dyDescent="0.25">
      <c r="A24" s="13">
        <v>130</v>
      </c>
      <c r="B24" s="5">
        <v>22</v>
      </c>
      <c r="C24" s="5">
        <v>20</v>
      </c>
      <c r="D24" s="4" t="str">
        <f>VLOOKUP(A24,'ESO zone names'!$A$3:$F$10000,4,FALSE)</f>
        <v>Die Krypta der Herzen I</v>
      </c>
      <c r="E24" s="4" t="str">
        <f>VLOOKUP(A24,'ESO zone names'!$A$3:$F$10000,5,FALSE)</f>
        <v>Crypt of Hearts I</v>
      </c>
      <c r="F24" s="4" t="str">
        <f>VLOOKUP(A24,'ESO zone names'!$A$3:$F$10000,6,FALSE)</f>
        <v>La Crypte des cœurs I</v>
      </c>
      <c r="G24" s="3" t="str">
        <f t="array" ref="G24">IF(OR(EXACT(A24,'ESO Dungeon constants'!$G$3:$G$999)),"X","")</f>
        <v>X</v>
      </c>
      <c r="H24" s="3" t="str">
        <f>IF(EXACT(A24,C24),"X","")</f>
        <v/>
      </c>
      <c r="I24" s="3" t="str">
        <f>IF(A24&lt;&gt;C24,VLOOKUP(C24,$A$3:$D$9999,4,FALSE),"")</f>
        <v>Kluftspitze</v>
      </c>
      <c r="J24" s="3" t="str">
        <f>IF(A24&lt;&gt;C24,VLOOKUP(C24,$A$3:$E$9999,5,FALSE),"")</f>
        <v>Rivenspire</v>
      </c>
      <c r="K24" s="3" t="str">
        <f>IF(A24&lt;&gt;C24,VLOOKUP(C24,$A$3:$F$9999,6,FALSE),"")</f>
        <v>Fendretour</v>
      </c>
      <c r="L24" s="21">
        <f>A24</f>
        <v>130</v>
      </c>
      <c r="M24" s="21">
        <f>C24</f>
        <v>20</v>
      </c>
      <c r="N24">
        <v>0</v>
      </c>
      <c r="O24" t="str">
        <f>VLOOKUP(N24,'LibSets constants'!$A$2:$B$99,2,FALSE)</f>
        <v>Included in base game</v>
      </c>
    </row>
    <row r="25" spans="1:15" hidden="1" x14ac:dyDescent="0.25">
      <c r="A25" s="13">
        <v>131</v>
      </c>
      <c r="B25" s="5">
        <v>23</v>
      </c>
      <c r="C25" s="5">
        <v>58</v>
      </c>
      <c r="D25" s="4" t="str">
        <f>VLOOKUP(A25,'ESO zone names'!$A$3:$F$10000,4,FALSE)</f>
        <v>Die Orkaninsel</v>
      </c>
      <c r="E25" s="4" t="str">
        <f>VLOOKUP(A25,'ESO zone names'!$A$3:$F$10000,5,FALSE)</f>
        <v>Tempest Island</v>
      </c>
      <c r="F25" s="4" t="str">
        <f>VLOOKUP(A25,'ESO zone names'!$A$3:$F$10000,6,FALSE)</f>
        <v>L’île des Tempêtes</v>
      </c>
      <c r="G25" s="3" t="str">
        <f t="array" ref="G25">IF(OR(EXACT(A25,'ESO Dungeon constants'!$G$3:$G$999)),"X","")</f>
        <v>X</v>
      </c>
      <c r="H25" s="3" t="str">
        <f>IF(EXACT(A25,C25),"X","")</f>
        <v/>
      </c>
      <c r="I25" s="3" t="str">
        <f>IF(A25&lt;&gt;C25,VLOOKUP(C25,$A$3:$D$9999,4,FALSE),"")</f>
        <v>Malabal Tor</v>
      </c>
      <c r="J25" s="3" t="str">
        <f>IF(A25&lt;&gt;C25,VLOOKUP(C25,$A$3:$E$9999,5,FALSE),"")</f>
        <v>Malabal Tor</v>
      </c>
      <c r="K25" s="3" t="str">
        <f>IF(A25&lt;&gt;C25,VLOOKUP(C25,$A$3:$F$9999,6,FALSE),"")</f>
        <v>Malabal Tor</v>
      </c>
      <c r="L25" s="21">
        <f>A25</f>
        <v>131</v>
      </c>
      <c r="M25" s="21">
        <f>C25</f>
        <v>58</v>
      </c>
      <c r="N25">
        <v>0</v>
      </c>
      <c r="O25" t="str">
        <f>VLOOKUP(N25,'LibSets constants'!$A$2:$B$99,2,FALSE)</f>
        <v>Included in base game</v>
      </c>
    </row>
    <row r="26" spans="1:15" hidden="1" x14ac:dyDescent="0.25">
      <c r="A26" s="13">
        <v>134</v>
      </c>
      <c r="B26" s="5">
        <v>24</v>
      </c>
      <c r="C26" s="5">
        <v>117</v>
      </c>
      <c r="D26" s="4" t="str">
        <f>VLOOKUP(A26,'ESO zone names'!$A$3:$F$10000,4,FALSE)</f>
        <v>Sanguines Domäne</v>
      </c>
      <c r="E26" s="4" t="str">
        <f>VLOOKUP(A26,'ESO zone names'!$A$3:$F$10000,5,FALSE)</f>
        <v>Sanguine's Demesne</v>
      </c>
      <c r="F26" s="4" t="str">
        <f>VLOOKUP(A26,'ESO zone names'!$A$3:$F$10000,6,FALSE)</f>
        <v>Le réaume de Sanghin</v>
      </c>
      <c r="G26" s="3" t="str">
        <f t="array" ref="G26">IF(OR(EXACT(A26,'ESO Dungeon constants'!$G$3:$G$999)),"X","")</f>
        <v/>
      </c>
      <c r="H26" s="3" t="str">
        <f>IF(EXACT(A26,C26),"X","")</f>
        <v/>
      </c>
      <c r="I26" s="3" t="str">
        <f>IF(A26&lt;&gt;C26,VLOOKUP(C26,$A$3:$D$9999,4,FALSE),"")</f>
        <v>Schattenfenn</v>
      </c>
      <c r="J26" s="3" t="str">
        <f>IF(A26&lt;&gt;C26,VLOOKUP(C26,$A$3:$E$9999,5,FALSE),"")</f>
        <v>Shadowfen</v>
      </c>
      <c r="K26" s="3" t="str">
        <f>IF(A26&lt;&gt;C26,VLOOKUP(C26,$A$3:$F$9999,6,FALSE),"")</f>
        <v>Fangeombre</v>
      </c>
      <c r="L26" s="21">
        <f>A26</f>
        <v>134</v>
      </c>
      <c r="M26" s="21">
        <f>C26</f>
        <v>117</v>
      </c>
      <c r="N26">
        <v>0</v>
      </c>
      <c r="O26" t="str">
        <f>VLOOKUP(N26,'LibSets constants'!$A$2:$B$99,2,FALSE)</f>
        <v>Included in base game</v>
      </c>
    </row>
    <row r="27" spans="1:15" hidden="1" x14ac:dyDescent="0.25">
      <c r="A27" s="13">
        <v>137</v>
      </c>
      <c r="B27" s="5">
        <v>25</v>
      </c>
      <c r="C27" s="5">
        <v>108</v>
      </c>
      <c r="D27" s="4" t="str">
        <f>VLOOKUP(A27,'ESO zone names'!$A$3:$F$10000,4,FALSE)</f>
        <v>Rulanyils Fall</v>
      </c>
      <c r="E27" s="4" t="str">
        <f>VLOOKUP(A27,'ESO zone names'!$A$3:$F$10000,5,FALSE)</f>
        <v>Rulanyil's Fall</v>
      </c>
      <c r="F27" s="4" t="str">
        <f>VLOOKUP(A27,'ESO zone names'!$A$3:$F$10000,6,FALSE)</f>
        <v>La chute des Rulanyil</v>
      </c>
      <c r="G27" s="3" t="str">
        <f t="array" ref="G27">IF(OR(EXACT(A27,'ESO Dungeon constants'!$G$3:$G$999)),"X","")</f>
        <v/>
      </c>
      <c r="H27" s="3" t="str">
        <f>IF(EXACT(A27,C27),"X","")</f>
        <v/>
      </c>
      <c r="I27" s="3" t="str">
        <f>IF(A27&lt;&gt;C27,VLOOKUP(C27,$A$3:$D$9999,4,FALSE),"")</f>
        <v>Grünschatten</v>
      </c>
      <c r="J27" s="3" t="str">
        <f>IF(A27&lt;&gt;C27,VLOOKUP(C27,$A$3:$E$9999,5,FALSE),"")</f>
        <v>Greenshade</v>
      </c>
      <c r="K27" s="3" t="str">
        <f>IF(A27&lt;&gt;C27,VLOOKUP(C27,$A$3:$F$9999,6,FALSE),"")</f>
        <v>Prasin</v>
      </c>
      <c r="L27" s="21">
        <f>A27</f>
        <v>137</v>
      </c>
      <c r="M27" s="21">
        <f>C27</f>
        <v>108</v>
      </c>
      <c r="N27">
        <v>0</v>
      </c>
      <c r="O27" t="str">
        <f>VLOOKUP(N27,'LibSets constants'!$A$2:$B$99,2,FALSE)</f>
        <v>Included in base game</v>
      </c>
    </row>
    <row r="28" spans="1:15" hidden="1" x14ac:dyDescent="0.25">
      <c r="A28" s="13">
        <v>138</v>
      </c>
      <c r="B28" s="5">
        <v>26</v>
      </c>
      <c r="C28" s="5">
        <v>58</v>
      </c>
      <c r="D28" s="4" t="str">
        <f>VLOOKUP(A28,'ESO zone names'!$A$3:$F$10000,4,FALSE)</f>
        <v>Die Blutgrotten</v>
      </c>
      <c r="E28" s="4" t="str">
        <f>VLOOKUP(A28,'ESO zone names'!$A$3:$F$10000,5,FALSE)</f>
        <v>Crimson Cove</v>
      </c>
      <c r="F28" s="4" t="str">
        <f>VLOOKUP(A28,'ESO zone names'!$A$3:$F$10000,6,FALSE)</f>
        <v>La crique écarlate</v>
      </c>
      <c r="G28" s="3" t="str">
        <f t="array" ref="G28">IF(OR(EXACT(A28,'ESO Dungeon constants'!$G$3:$G$999)),"X","")</f>
        <v/>
      </c>
      <c r="H28" s="3" t="str">
        <f>IF(EXACT(A28,C28),"X","")</f>
        <v/>
      </c>
      <c r="I28" s="3" t="str">
        <f>IF(A28&lt;&gt;C28,VLOOKUP(C28,$A$3:$D$9999,4,FALSE),"")</f>
        <v>Malabal Tor</v>
      </c>
      <c r="J28" s="3" t="str">
        <f>IF(A28&lt;&gt;C28,VLOOKUP(C28,$A$3:$E$9999,5,FALSE),"")</f>
        <v>Malabal Tor</v>
      </c>
      <c r="K28" s="3" t="str">
        <f>IF(A28&lt;&gt;C28,VLOOKUP(C28,$A$3:$F$9999,6,FALSE),"")</f>
        <v>Malabal Tor</v>
      </c>
      <c r="L28" s="21">
        <f>A28</f>
        <v>138</v>
      </c>
      <c r="M28" s="21">
        <f>C28</f>
        <v>58</v>
      </c>
      <c r="N28">
        <v>0</v>
      </c>
      <c r="O28" t="str">
        <f>VLOOKUP(N28,'LibSets constants'!$A$2:$B$99,2,FALSE)</f>
        <v>Included in base game</v>
      </c>
    </row>
    <row r="29" spans="1:15" hidden="1" x14ac:dyDescent="0.25">
      <c r="A29" s="13">
        <v>142</v>
      </c>
      <c r="B29" s="5">
        <v>27</v>
      </c>
      <c r="C29" s="5">
        <v>19</v>
      </c>
      <c r="D29" s="4" t="str">
        <f>VLOOKUP(A29,'ESO zone names'!$A$3:$F$10000,4,FALSE)</f>
        <v>Die Knochenknacker-Ruinen</v>
      </c>
      <c r="E29" s="4" t="str">
        <f>VLOOKUP(A29,'ESO zone names'!$A$3:$F$10000,5,FALSE)</f>
        <v>Bonesnap Ruins</v>
      </c>
      <c r="F29" s="4" t="str">
        <f>VLOOKUP(A29,'ESO zone names'!$A$3:$F$10000,6,FALSE)</f>
        <v>Les ruines de l'Esquille</v>
      </c>
      <c r="G29" s="3" t="str">
        <f t="array" ref="G29">IF(OR(EXACT(A29,'ESO Dungeon constants'!$G$3:$G$999)),"X","")</f>
        <v/>
      </c>
      <c r="H29" s="3" t="str">
        <f>IF(EXACT(A29,C29),"X","")</f>
        <v/>
      </c>
      <c r="I29" s="3" t="str">
        <f>IF(A29&lt;&gt;C29,VLOOKUP(C29,$A$3:$D$9999,4,FALSE),"")</f>
        <v>Sturmhafen</v>
      </c>
      <c r="J29" s="3" t="str">
        <f>IF(A29&lt;&gt;C29,VLOOKUP(C29,$A$3:$E$9999,5,FALSE),"")</f>
        <v>Stormhaven</v>
      </c>
      <c r="K29" s="3" t="str">
        <f>IF(A29&lt;&gt;C29,VLOOKUP(C29,$A$3:$F$9999,6,FALSE),"")</f>
        <v>Havre-tempête</v>
      </c>
      <c r="L29" s="21">
        <f>A29</f>
        <v>142</v>
      </c>
      <c r="M29" s="21">
        <f>C29</f>
        <v>19</v>
      </c>
      <c r="N29">
        <v>0</v>
      </c>
      <c r="O29" t="str">
        <f>VLOOKUP(N29,'LibSets constants'!$A$2:$B$99,2,FALSE)</f>
        <v>Included in base game</v>
      </c>
    </row>
    <row r="30" spans="1:15" hidden="1" x14ac:dyDescent="0.25">
      <c r="A30" s="13">
        <v>144</v>
      </c>
      <c r="B30" s="5">
        <v>28</v>
      </c>
      <c r="C30" s="5">
        <v>3</v>
      </c>
      <c r="D30" s="4" t="str">
        <f>VLOOKUP(A30,'ESO zone names'!$A$3:$F$10000,4,FALSE)</f>
        <v>Die Spindeltiefen I</v>
      </c>
      <c r="E30" s="4" t="str">
        <f>VLOOKUP(A30,'ESO zone names'!$A$3:$F$10000,5,FALSE)</f>
        <v>Spindleclutch I</v>
      </c>
      <c r="F30" s="4" t="str">
        <f>VLOOKUP(A30,'ESO zone names'!$A$3:$F$10000,6,FALSE)</f>
        <v>Tressefuseau I</v>
      </c>
      <c r="G30" s="3" t="str">
        <f t="array" ref="G30">IF(OR(EXACT(A30,'ESO Dungeon constants'!$G$3:$G$999)),"X","")</f>
        <v>X</v>
      </c>
      <c r="H30" s="3" t="str">
        <f>IF(EXACT(A30,C30),"X","")</f>
        <v/>
      </c>
      <c r="I30" s="3" t="str">
        <f>IF(A30&lt;&gt;C30,VLOOKUP(C30,$A$3:$D$9999,4,FALSE),"")</f>
        <v>Glenumbra</v>
      </c>
      <c r="J30" s="3" t="str">
        <f>IF(A30&lt;&gt;C30,VLOOKUP(C30,$A$3:$E$9999,5,FALSE),"")</f>
        <v>Glenumbra</v>
      </c>
      <c r="K30" s="3" t="str">
        <f>IF(A30&lt;&gt;C30,VLOOKUP(C30,$A$3:$F$9999,6,FALSE),"")</f>
        <v>La Glénumbrie</v>
      </c>
      <c r="L30" s="21">
        <f>A30</f>
        <v>144</v>
      </c>
      <c r="M30" s="21">
        <f>C30</f>
        <v>3</v>
      </c>
      <c r="N30">
        <v>0</v>
      </c>
      <c r="O30" t="str">
        <f>VLOOKUP(N30,'LibSets constants'!$A$2:$B$99,2,FALSE)</f>
        <v>Included in base game</v>
      </c>
    </row>
    <row r="31" spans="1:15" hidden="1" x14ac:dyDescent="0.25">
      <c r="A31" s="13">
        <v>146</v>
      </c>
      <c r="B31" s="5">
        <v>29</v>
      </c>
      <c r="C31" s="5">
        <v>19</v>
      </c>
      <c r="D31" s="4" t="str">
        <f>VLOOKUP(A31,'ESO zone names'!$A$3:$F$10000,4,FALSE)</f>
        <v>Die Kanalisation von Wegesruh I</v>
      </c>
      <c r="E31" s="4" t="str">
        <f>VLOOKUP(A31,'ESO zone names'!$A$3:$F$10000,5,FALSE)</f>
        <v>Wayrest Sewers I</v>
      </c>
      <c r="F31" s="4" t="str">
        <f>VLOOKUP(A31,'ESO zone names'!$A$3:$F$10000,6,FALSE)</f>
        <v>Les égouts d'Haltevoie I</v>
      </c>
      <c r="G31" s="3" t="str">
        <f t="array" ref="G31">IF(OR(EXACT(A31,'ESO Dungeon constants'!$G$3:$G$999)),"X","")</f>
        <v>X</v>
      </c>
      <c r="H31" s="3" t="str">
        <f>IF(EXACT(A31,C31),"X","")</f>
        <v/>
      </c>
      <c r="I31" s="3" t="str">
        <f>IF(A31&lt;&gt;C31,VLOOKUP(C31,$A$3:$D$9999,4,FALSE),"")</f>
        <v>Sturmhafen</v>
      </c>
      <c r="J31" s="3" t="str">
        <f>IF(A31&lt;&gt;C31,VLOOKUP(C31,$A$3:$E$9999,5,FALSE),"")</f>
        <v>Stormhaven</v>
      </c>
      <c r="K31" s="3" t="str">
        <f>IF(A31&lt;&gt;C31,VLOOKUP(C31,$A$3:$F$9999,6,FALSE),"")</f>
        <v>Havre-tempête</v>
      </c>
      <c r="L31" s="21">
        <f>A31</f>
        <v>146</v>
      </c>
      <c r="M31" s="21">
        <f>C31</f>
        <v>19</v>
      </c>
      <c r="N31">
        <v>0</v>
      </c>
      <c r="O31" t="str">
        <f>VLOOKUP(N31,'LibSets constants'!$A$2:$B$99,2,FALSE)</f>
        <v>Included in base game</v>
      </c>
    </row>
    <row r="32" spans="1:15" hidden="1" x14ac:dyDescent="0.25">
      <c r="A32" s="13">
        <v>148</v>
      </c>
      <c r="B32" s="5">
        <v>30</v>
      </c>
      <c r="C32" s="5">
        <v>117</v>
      </c>
      <c r="D32" s="4" t="str">
        <f>VLOOKUP(A32,'ESO zone names'!$A$3:$F$10000,4,FALSE)</f>
        <v>Arx Corinium</v>
      </c>
      <c r="E32" s="4" t="str">
        <f>VLOOKUP(A32,'ESO zone names'!$A$3:$F$10000,5,FALSE)</f>
        <v>Arx Corinium</v>
      </c>
      <c r="F32" s="4" t="str">
        <f>VLOOKUP(A32,'ESO zone names'!$A$3:$F$10000,6,FALSE)</f>
        <v>Arx Corinium</v>
      </c>
      <c r="G32" s="3" t="str">
        <f t="array" ref="G32">IF(OR(EXACT(A32,'ESO Dungeon constants'!$G$3:$G$999)),"X","")</f>
        <v>X</v>
      </c>
      <c r="H32" s="3" t="str">
        <f>IF(EXACT(A32,C32),"X","")</f>
        <v/>
      </c>
      <c r="I32" s="3" t="str">
        <f>IF(A32&lt;&gt;C32,VLOOKUP(C32,$A$3:$D$9999,4,FALSE),"")</f>
        <v>Schattenfenn</v>
      </c>
      <c r="J32" s="3" t="str">
        <f>IF(A32&lt;&gt;C32,VLOOKUP(C32,$A$3:$E$9999,5,FALSE),"")</f>
        <v>Shadowfen</v>
      </c>
      <c r="K32" s="3" t="str">
        <f>IF(A32&lt;&gt;C32,VLOOKUP(C32,$A$3:$F$9999,6,FALSE),"")</f>
        <v>Fangeombre</v>
      </c>
      <c r="L32" s="21">
        <f>A32</f>
        <v>148</v>
      </c>
      <c r="M32" s="21">
        <f>C32</f>
        <v>117</v>
      </c>
      <c r="N32">
        <v>0</v>
      </c>
      <c r="O32" t="str">
        <f>VLOOKUP(N32,'LibSets constants'!$A$2:$B$99,2,FALSE)</f>
        <v>Included in base game</v>
      </c>
    </row>
    <row r="33" spans="1:15" hidden="1" x14ac:dyDescent="0.25">
      <c r="A33" s="13">
        <v>159</v>
      </c>
      <c r="B33" s="5">
        <v>31</v>
      </c>
      <c r="C33" s="5">
        <v>19</v>
      </c>
      <c r="D33" s="4" t="str">
        <f>VLOOKUP(A33,'ESO zone names'!$A$3:$F$10000,4,FALSE)</f>
        <v>Emerics Traum</v>
      </c>
      <c r="E33" s="4" t="str">
        <f>VLOOKUP(A33,'ESO zone names'!$A$3:$F$10000,5,FALSE)</f>
        <v>Emeric's Dream</v>
      </c>
      <c r="F33" s="4" t="str">
        <f>VLOOKUP(A33,'ESO zone names'!$A$3:$F$10000,6,FALSE)</f>
        <v>Le Rêve d'Émeric</v>
      </c>
      <c r="G33" s="3" t="str">
        <f t="array" ref="G33">IF(OR(EXACT(A33,'ESO Dungeon constants'!$G$3:$G$999)),"X","")</f>
        <v/>
      </c>
      <c r="H33" s="3" t="str">
        <f>IF(EXACT(A33,C33),"X","")</f>
        <v/>
      </c>
      <c r="I33" s="3" t="str">
        <f>IF(A33&lt;&gt;C33,VLOOKUP(C33,$A$3:$D$9999,4,FALSE),"")</f>
        <v>Sturmhafen</v>
      </c>
      <c r="J33" s="3" t="str">
        <f>IF(A33&lt;&gt;C33,VLOOKUP(C33,$A$3:$E$9999,5,FALSE),"")</f>
        <v>Stormhaven</v>
      </c>
      <c r="K33" s="3" t="str">
        <f>IF(A33&lt;&gt;C33,VLOOKUP(C33,$A$3:$F$9999,6,FALSE),"")</f>
        <v>Havre-tempête</v>
      </c>
      <c r="L33" s="21">
        <f>A33</f>
        <v>159</v>
      </c>
      <c r="M33" s="21">
        <f>C33</f>
        <v>19</v>
      </c>
      <c r="N33">
        <v>0</v>
      </c>
      <c r="O33" t="str">
        <f>VLOOKUP(N33,'LibSets constants'!$A$2:$B$99,2,FALSE)</f>
        <v>Included in base game</v>
      </c>
    </row>
    <row r="34" spans="1:15" hidden="1" x14ac:dyDescent="0.25">
      <c r="A34" s="13">
        <v>162</v>
      </c>
      <c r="B34" s="5">
        <v>32</v>
      </c>
      <c r="C34" s="5">
        <v>20</v>
      </c>
      <c r="D34" s="4" t="str">
        <f>VLOOKUP(A34,'ESO zone names'!$A$3:$F$10000,4,FALSE)</f>
        <v>Die Obsidiannarbe</v>
      </c>
      <c r="E34" s="4" t="str">
        <f>VLOOKUP(A34,'ESO zone names'!$A$3:$F$10000,5,FALSE)</f>
        <v>Obsidian Scar</v>
      </c>
      <c r="F34" s="4" t="str">
        <f>VLOOKUP(A34,'ESO zone names'!$A$3:$F$10000,6,FALSE)</f>
        <v>La cicatrice obsidienne</v>
      </c>
      <c r="G34" s="3" t="str">
        <f t="array" ref="G34">IF(OR(EXACT(A34,'ESO Dungeon constants'!$G$3:$G$999)),"X","")</f>
        <v/>
      </c>
      <c r="H34" s="3" t="str">
        <f>IF(EXACT(A34,C34),"X","")</f>
        <v/>
      </c>
      <c r="I34" s="3" t="str">
        <f>IF(A34&lt;&gt;C34,VLOOKUP(C34,$A$3:$D$9999,4,FALSE),"")</f>
        <v>Kluftspitze</v>
      </c>
      <c r="J34" s="3" t="str">
        <f>IF(A34&lt;&gt;C34,VLOOKUP(C34,$A$3:$E$9999,5,FALSE),"")</f>
        <v>Rivenspire</v>
      </c>
      <c r="K34" s="3" t="str">
        <f>IF(A34&lt;&gt;C34,VLOOKUP(C34,$A$3:$F$9999,6,FALSE),"")</f>
        <v>Fendretour</v>
      </c>
      <c r="L34" s="21">
        <f>A34</f>
        <v>162</v>
      </c>
      <c r="M34" s="21">
        <f>C34</f>
        <v>20</v>
      </c>
      <c r="N34">
        <v>0</v>
      </c>
      <c r="O34" t="str">
        <f>VLOOKUP(N34,'LibSets constants'!$A$2:$B$99,2,FALSE)</f>
        <v>Included in base game</v>
      </c>
    </row>
    <row r="35" spans="1:15" hidden="1" x14ac:dyDescent="0.25">
      <c r="A35" s="13">
        <v>166</v>
      </c>
      <c r="B35" s="5">
        <v>33</v>
      </c>
      <c r="C35" s="5">
        <v>3</v>
      </c>
      <c r="D35" s="4" t="str">
        <f>VLOOKUP(A35,'ESO zone names'!$A$3:$F$10000,4,FALSE)</f>
        <v>Cath Bedraud</v>
      </c>
      <c r="E35" s="4" t="str">
        <f>VLOOKUP(A35,'ESO zone names'!$A$3:$F$10000,5,FALSE)</f>
        <v>Cath Bedraud</v>
      </c>
      <c r="F35" s="4" t="str">
        <f>VLOOKUP(A35,'ESO zone names'!$A$3:$F$10000,6,FALSE)</f>
        <v>Cath Bedraud</v>
      </c>
      <c r="G35" s="3" t="str">
        <f t="array" ref="G35">IF(OR(EXACT(A35,'ESO Dungeon constants'!$G$3:$G$999)),"X","")</f>
        <v/>
      </c>
      <c r="H35" s="3" t="str">
        <f>IF(EXACT(A35,C35),"X","")</f>
        <v/>
      </c>
      <c r="I35" s="3" t="str">
        <f>IF(A35&lt;&gt;C35,VLOOKUP(C35,$A$3:$D$9999,4,FALSE),"")</f>
        <v>Glenumbra</v>
      </c>
      <c r="J35" s="3" t="str">
        <f>IF(A35&lt;&gt;C35,VLOOKUP(C35,$A$3:$E$9999,5,FALSE),"")</f>
        <v>Glenumbra</v>
      </c>
      <c r="K35" s="3" t="str">
        <f>IF(A35&lt;&gt;C35,VLOOKUP(C35,$A$3:$F$9999,6,FALSE),"")</f>
        <v>La Glénumbrie</v>
      </c>
      <c r="L35" s="21">
        <f>A35</f>
        <v>166</v>
      </c>
      <c r="M35" s="21">
        <f>C35</f>
        <v>3</v>
      </c>
      <c r="N35">
        <v>0</v>
      </c>
      <c r="O35" t="str">
        <f>VLOOKUP(N35,'LibSets constants'!$A$2:$B$99,2,FALSE)</f>
        <v>Included in base game</v>
      </c>
    </row>
    <row r="36" spans="1:15" hidden="1" x14ac:dyDescent="0.25">
      <c r="A36" s="13">
        <v>168</v>
      </c>
      <c r="B36" s="5">
        <v>34</v>
      </c>
      <c r="C36" s="5">
        <v>92</v>
      </c>
      <c r="D36" s="4" t="str">
        <f>VLOOKUP(A36,'ESO zone names'!$A$3:$F$10000,4,FALSE)</f>
        <v>Bisnensel</v>
      </c>
      <c r="E36" s="4" t="str">
        <f>VLOOKUP(A36,'ESO zone names'!$A$3:$F$10000,5,FALSE)</f>
        <v>Bisnensel</v>
      </c>
      <c r="F36" s="4" t="str">
        <f>VLOOKUP(A36,'ESO zone names'!$A$3:$F$10000,6,FALSE)</f>
        <v>Bisnensel</v>
      </c>
      <c r="G36" s="3" t="str">
        <f t="array" ref="G36">IF(OR(EXACT(A36,'ESO Dungeon constants'!$G$3:$G$999)),"X","")</f>
        <v/>
      </c>
      <c r="H36" s="3" t="str">
        <f>IF(EXACT(A36,C36),"X","")</f>
        <v/>
      </c>
      <c r="I36" s="3" t="str">
        <f>IF(A36&lt;&gt;C36,VLOOKUP(C36,$A$3:$D$9999,4,FALSE),"")</f>
        <v>Bangkorai</v>
      </c>
      <c r="J36" s="3" t="str">
        <f>IF(A36&lt;&gt;C36,VLOOKUP(C36,$A$3:$E$9999,5,FALSE),"")</f>
        <v>Bangkorai</v>
      </c>
      <c r="K36" s="3" t="str">
        <f>IF(A36&lt;&gt;C36,VLOOKUP(C36,$A$3:$F$9999,6,FALSE),"")</f>
        <v>Bangkoraï</v>
      </c>
      <c r="L36" s="21">
        <f>A36</f>
        <v>168</v>
      </c>
      <c r="M36" s="21">
        <f>C36</f>
        <v>92</v>
      </c>
      <c r="N36">
        <v>0</v>
      </c>
      <c r="O36" t="str">
        <f>VLOOKUP(N36,'LibSets constants'!$A$2:$B$99,2,FALSE)</f>
        <v>Included in base game</v>
      </c>
    </row>
    <row r="37" spans="1:15" hidden="1" x14ac:dyDescent="0.25">
      <c r="A37" s="13">
        <v>169</v>
      </c>
      <c r="B37" s="5">
        <v>35</v>
      </c>
      <c r="C37" s="5">
        <v>92</v>
      </c>
      <c r="D37" s="4" t="str">
        <f>VLOOKUP(A37,'ESO zone names'!$A$3:$F$10000,4,FALSE)</f>
        <v>Razaks Rad</v>
      </c>
      <c r="E37" s="4" t="str">
        <f>VLOOKUP(A37,'ESO zone names'!$A$3:$F$10000,5,FALSE)</f>
        <v>Razak's Wheel</v>
      </c>
      <c r="F37" s="4" t="str">
        <f>VLOOKUP(A37,'ESO zone names'!$A$3:$F$10000,6,FALSE)</f>
        <v>La Roue de Razak</v>
      </c>
      <c r="G37" s="3" t="str">
        <f t="array" ref="G37">IF(OR(EXACT(A37,'ESO Dungeon constants'!$G$3:$G$999)),"X","")</f>
        <v/>
      </c>
      <c r="H37" s="3" t="str">
        <f>IF(EXACT(A37,C37),"X","")</f>
        <v/>
      </c>
      <c r="I37" s="3" t="str">
        <f>IF(A37&lt;&gt;C37,VLOOKUP(C37,$A$3:$D$9999,4,FALSE),"")</f>
        <v>Bangkorai</v>
      </c>
      <c r="J37" s="3" t="str">
        <f>IF(A37&lt;&gt;C37,VLOOKUP(C37,$A$3:$E$9999,5,FALSE),"")</f>
        <v>Bangkorai</v>
      </c>
      <c r="K37" s="3" t="str">
        <f>IF(A37&lt;&gt;C37,VLOOKUP(C37,$A$3:$F$9999,6,FALSE),"")</f>
        <v>Bangkoraï</v>
      </c>
      <c r="L37" s="21">
        <f>A37</f>
        <v>169</v>
      </c>
      <c r="M37" s="21">
        <f>C37</f>
        <v>92</v>
      </c>
      <c r="N37">
        <v>0</v>
      </c>
      <c r="O37" t="str">
        <f>VLOOKUP(N37,'LibSets constants'!$A$2:$B$99,2,FALSE)</f>
        <v>Included in base game</v>
      </c>
    </row>
    <row r="38" spans="1:15" hidden="1" x14ac:dyDescent="0.25">
      <c r="A38" s="13">
        <v>176</v>
      </c>
      <c r="B38" s="5">
        <v>36</v>
      </c>
      <c r="C38" s="5">
        <v>108</v>
      </c>
      <c r="D38" s="4" t="str">
        <f>VLOOKUP(A38,'ESO zone names'!$A$3:$F$10000,4,FALSE)</f>
        <v>Die Stadt der Asche I</v>
      </c>
      <c r="E38" s="4" t="str">
        <f>VLOOKUP(A38,'ESO zone names'!$A$3:$F$10000,5,FALSE)</f>
        <v>City of Ash I</v>
      </c>
      <c r="F38" s="4" t="str">
        <f>VLOOKUP(A38,'ESO zone names'!$A$3:$F$10000,6,FALSE)</f>
        <v>La Cité des cendres I</v>
      </c>
      <c r="G38" s="3" t="str">
        <f t="array" ref="G38">IF(OR(EXACT(A38,'ESO Dungeon constants'!$G$3:$G$999)),"X","")</f>
        <v>X</v>
      </c>
      <c r="H38" s="3" t="str">
        <f>IF(EXACT(A38,C38),"X","")</f>
        <v/>
      </c>
      <c r="I38" s="3" t="str">
        <f>IF(A38&lt;&gt;C38,VLOOKUP(C38,$A$3:$D$9999,4,FALSE),"")</f>
        <v>Grünschatten</v>
      </c>
      <c r="J38" s="3" t="str">
        <f>IF(A38&lt;&gt;C38,VLOOKUP(C38,$A$3:$E$9999,5,FALSE),"")</f>
        <v>Greenshade</v>
      </c>
      <c r="K38" s="3" t="str">
        <f>IF(A38&lt;&gt;C38,VLOOKUP(C38,$A$3:$F$9999,6,FALSE),"")</f>
        <v>Prasin</v>
      </c>
      <c r="L38" s="21">
        <f>A38</f>
        <v>176</v>
      </c>
      <c r="M38" s="21">
        <f>C38</f>
        <v>108</v>
      </c>
      <c r="N38">
        <v>0</v>
      </c>
      <c r="O38" t="str">
        <f>VLOOKUP(N38,'LibSets constants'!$A$2:$B$99,2,FALSE)</f>
        <v>Included in base game</v>
      </c>
    </row>
    <row r="39" spans="1:15" hidden="1" x14ac:dyDescent="0.25">
      <c r="A39" s="13">
        <v>181</v>
      </c>
      <c r="B39" s="5">
        <v>37</v>
      </c>
      <c r="C39" s="5">
        <v>181</v>
      </c>
      <c r="D39" s="4" t="str">
        <f>VLOOKUP(A39,'ESO zone names'!$A$3:$F$10000,4,FALSE)</f>
        <v>Cyrodiil</v>
      </c>
      <c r="E39" s="4" t="str">
        <f>VLOOKUP(A39,'ESO zone names'!$A$3:$F$10000,5,FALSE)</f>
        <v>Cyrodiil</v>
      </c>
      <c r="F39" s="4" t="str">
        <f>VLOOKUP(A39,'ESO zone names'!$A$3:$F$10000,6,FALSE)</f>
        <v>Cyrodiil</v>
      </c>
      <c r="G39" s="3" t="str">
        <f t="array" ref="G39">IF(OR(EXACT(A39,'ESO Dungeon constants'!$G$3:$G$999)),"X","")</f>
        <v/>
      </c>
      <c r="H39" s="3" t="str">
        <f>IF(EXACT(A39,C39),"X","")</f>
        <v>X</v>
      </c>
      <c r="I39" s="3" t="str">
        <f>IF(A39&lt;&gt;C39,VLOOKUP(C39,$A$3:$D$9999,4,FALSE),"")</f>
        <v/>
      </c>
      <c r="J39" s="3" t="str">
        <f>IF(A39&lt;&gt;C39,VLOOKUP(C39,$A$3:$E$9999,5,FALSE),"")</f>
        <v/>
      </c>
      <c r="K39" s="3" t="str">
        <f>IF(A39&lt;&gt;C39,VLOOKUP(C39,$A$3:$F$9999,6,FALSE),"")</f>
        <v/>
      </c>
      <c r="L39" s="21">
        <f>A39</f>
        <v>181</v>
      </c>
      <c r="M39" s="21">
        <f>C39</f>
        <v>181</v>
      </c>
      <c r="N39">
        <v>0</v>
      </c>
      <c r="O39" t="str">
        <f>VLOOKUP(N39,'LibSets constants'!$A$2:$B$99,2,FALSE)</f>
        <v>Included in base game</v>
      </c>
    </row>
    <row r="40" spans="1:15" hidden="1" x14ac:dyDescent="0.25">
      <c r="A40" s="13">
        <v>187</v>
      </c>
      <c r="B40" s="5">
        <v>38</v>
      </c>
      <c r="C40" s="5">
        <v>117</v>
      </c>
      <c r="D40" s="4" t="str">
        <f>VLOOKUP(A40,'ESO zone names'!$A$3:$F$10000,4,FALSE)</f>
        <v>Loriasel</v>
      </c>
      <c r="E40" s="4" t="str">
        <f>VLOOKUP(A40,'ESO zone names'!$A$3:$F$10000,5,FALSE)</f>
        <v>Loriasel</v>
      </c>
      <c r="F40" s="4" t="str">
        <f>VLOOKUP(A40,'ESO zone names'!$A$3:$F$10000,6,FALSE)</f>
        <v>Loriasel</v>
      </c>
      <c r="G40" s="3" t="str">
        <f t="array" ref="G40">IF(OR(EXACT(A40,'ESO Dungeon constants'!$G$3:$G$999)),"X","")</f>
        <v/>
      </c>
      <c r="H40" s="3" t="str">
        <f>IF(EXACT(A40,C40),"X","")</f>
        <v/>
      </c>
      <c r="I40" s="3" t="str">
        <f>IF(A40&lt;&gt;C40,VLOOKUP(C40,$A$3:$D$9999,4,FALSE),"")</f>
        <v>Schattenfenn</v>
      </c>
      <c r="J40" s="3" t="str">
        <f>IF(A40&lt;&gt;C40,VLOOKUP(C40,$A$3:$E$9999,5,FALSE),"")</f>
        <v>Shadowfen</v>
      </c>
      <c r="K40" s="3" t="str">
        <f>IF(A40&lt;&gt;C40,VLOOKUP(C40,$A$3:$F$9999,6,FALSE),"")</f>
        <v>Fangeombre</v>
      </c>
      <c r="L40" s="21">
        <f>A40</f>
        <v>187</v>
      </c>
      <c r="M40" s="21">
        <f>C40</f>
        <v>117</v>
      </c>
      <c r="N40">
        <v>0</v>
      </c>
      <c r="O40" t="str">
        <f>VLOOKUP(N40,'LibSets constants'!$A$2:$B$99,2,FALSE)</f>
        <v>Included in base game</v>
      </c>
    </row>
    <row r="41" spans="1:15" hidden="1" x14ac:dyDescent="0.25">
      <c r="A41" s="13">
        <v>188</v>
      </c>
      <c r="B41" s="5">
        <v>39</v>
      </c>
      <c r="C41" s="5">
        <v>57</v>
      </c>
      <c r="D41" s="4" t="str">
        <f>VLOOKUP(A41,'ESO zone names'!$A$3:$F$10000,4,FALSE)</f>
        <v>Das Apothecarium</v>
      </c>
      <c r="E41" s="4" t="str">
        <f>VLOOKUP(A41,'ESO zone names'!$A$3:$F$10000,5,FALSE)</f>
        <v>The Apothecarium</v>
      </c>
      <c r="F41" s="4" t="str">
        <f>VLOOKUP(A41,'ESO zone names'!$A$3:$F$10000,6,FALSE)</f>
        <v>L’Apothicarium</v>
      </c>
      <c r="G41" s="3" t="str">
        <f t="array" ref="G41">IF(OR(EXACT(A41,'ESO Dungeon constants'!$G$3:$G$999)),"X","")</f>
        <v/>
      </c>
      <c r="H41" s="3" t="str">
        <f>IF(EXACT(A41,C41),"X","")</f>
        <v/>
      </c>
      <c r="I41" s="3" t="str">
        <f>IF(A41&lt;&gt;C41,VLOOKUP(C41,$A$3:$D$9999,4,FALSE),"")</f>
        <v>Deshaan</v>
      </c>
      <c r="J41" s="3" t="str">
        <f>IF(A41&lt;&gt;C41,VLOOKUP(C41,$A$3:$E$9999,5,FALSE),"")</f>
        <v>Deshaan</v>
      </c>
      <c r="K41" s="3" t="str">
        <f>IF(A41&lt;&gt;C41,VLOOKUP(C41,$A$3:$F$9999,6,FALSE),"")</f>
        <v>Deshaan</v>
      </c>
      <c r="L41" s="21">
        <f>A41</f>
        <v>188</v>
      </c>
      <c r="M41" s="21">
        <f>C41</f>
        <v>57</v>
      </c>
      <c r="N41">
        <v>0</v>
      </c>
      <c r="O41" t="str">
        <f>VLOOKUP(N41,'LibSets constants'!$A$2:$B$99,2,FALSE)</f>
        <v>Included in base game</v>
      </c>
    </row>
    <row r="42" spans="1:15" hidden="1" x14ac:dyDescent="0.25">
      <c r="A42" s="13">
        <v>189</v>
      </c>
      <c r="B42" s="5">
        <v>40</v>
      </c>
      <c r="C42" s="5">
        <v>57</v>
      </c>
      <c r="D42" s="4" t="str">
        <f>VLOOKUP(A42,'ESO zone names'!$A$3:$F$10000,4,FALSE)</f>
        <v>Tempel des Tribunals</v>
      </c>
      <c r="E42" s="4" t="str">
        <f>VLOOKUP(A42,'ESO zone names'!$A$3:$F$10000,5,FALSE)</f>
        <v>Tribunal Temple</v>
      </c>
      <c r="F42" s="4" t="str">
        <f>VLOOKUP(A42,'ESO zone names'!$A$3:$F$10000,6,FALSE)</f>
        <v>Le temple du Tribunal</v>
      </c>
      <c r="G42" s="3" t="str">
        <f t="array" ref="G42">IF(OR(EXACT(A42,'ESO Dungeon constants'!$G$3:$G$999)),"X","")</f>
        <v/>
      </c>
      <c r="H42" s="3" t="str">
        <f>IF(EXACT(A42,C42),"X","")</f>
        <v/>
      </c>
      <c r="I42" s="3" t="str">
        <f>IF(A42&lt;&gt;C42,VLOOKUP(C42,$A$3:$D$9999,4,FALSE),"")</f>
        <v>Deshaan</v>
      </c>
      <c r="J42" s="3" t="str">
        <f>IF(A42&lt;&gt;C42,VLOOKUP(C42,$A$3:$E$9999,5,FALSE),"")</f>
        <v>Deshaan</v>
      </c>
      <c r="K42" s="3" t="str">
        <f>IF(A42&lt;&gt;C42,VLOOKUP(C42,$A$3:$F$9999,6,FALSE),"")</f>
        <v>Deshaan</v>
      </c>
      <c r="L42" s="21">
        <f>A42</f>
        <v>189</v>
      </c>
      <c r="M42" s="21">
        <f>C42</f>
        <v>57</v>
      </c>
      <c r="N42">
        <v>0</v>
      </c>
      <c r="O42" t="str">
        <f>VLOOKUP(N42,'LibSets constants'!$A$2:$B$99,2,FALSE)</f>
        <v>Included in base game</v>
      </c>
    </row>
    <row r="43" spans="1:15" hidden="1" x14ac:dyDescent="0.25">
      <c r="A43" s="13">
        <v>190</v>
      </c>
      <c r="B43" s="5">
        <v>41</v>
      </c>
      <c r="C43" s="5">
        <v>57</v>
      </c>
      <c r="D43" s="4" t="str">
        <f>VLOOKUP(A43,'ESO zone names'!$A$3:$F$10000,4,FALSE)</f>
        <v>Das Reservoir der Seelen</v>
      </c>
      <c r="E43" s="4" t="str">
        <f>VLOOKUP(A43,'ESO zone names'!$A$3:$F$10000,5,FALSE)</f>
        <v>Reservoir of Souls</v>
      </c>
      <c r="F43" s="4" t="str">
        <f>VLOOKUP(A43,'ESO zone names'!$A$3:$F$10000,6,FALSE)</f>
        <v>Le réservoir des âmes</v>
      </c>
      <c r="G43" s="3" t="str">
        <f t="array" ref="G43">IF(OR(EXACT(A43,'ESO Dungeon constants'!$G$3:$G$999)),"X","")</f>
        <v/>
      </c>
      <c r="H43" s="3" t="str">
        <f>IF(EXACT(A43,C43),"X","")</f>
        <v/>
      </c>
      <c r="I43" s="3" t="str">
        <f>IF(A43&lt;&gt;C43,VLOOKUP(C43,$A$3:$D$9999,4,FALSE),"")</f>
        <v>Deshaan</v>
      </c>
      <c r="J43" s="3" t="str">
        <f>IF(A43&lt;&gt;C43,VLOOKUP(C43,$A$3:$E$9999,5,FALSE),"")</f>
        <v>Deshaan</v>
      </c>
      <c r="K43" s="3" t="str">
        <f>IF(A43&lt;&gt;C43,VLOOKUP(C43,$A$3:$F$9999,6,FALSE),"")</f>
        <v>Deshaan</v>
      </c>
      <c r="L43" s="21">
        <f>A43</f>
        <v>190</v>
      </c>
      <c r="M43" s="21">
        <f>C43</f>
        <v>57</v>
      </c>
      <c r="N43">
        <v>0</v>
      </c>
      <c r="O43" t="str">
        <f>VLOOKUP(N43,'LibSets constants'!$A$2:$B$99,2,FALSE)</f>
        <v>Included in base game</v>
      </c>
    </row>
    <row r="44" spans="1:15" hidden="1" x14ac:dyDescent="0.25">
      <c r="A44" s="13">
        <v>191</v>
      </c>
      <c r="B44" s="5">
        <v>42</v>
      </c>
      <c r="C44" s="5">
        <v>41</v>
      </c>
      <c r="D44" s="4" t="str">
        <f>VLOOKUP(A44,'ESO zone names'!$A$3:$F$10000,4,FALSE)</f>
        <v>Der Aschberg</v>
      </c>
      <c r="E44" s="4" t="str">
        <f>VLOOKUP(A44,'ESO zone names'!$A$3:$F$10000,5,FALSE)</f>
        <v>Ash Mountain</v>
      </c>
      <c r="F44" s="4" t="str">
        <f>VLOOKUP(A44,'ESO zone names'!$A$3:$F$10000,6,FALSE)</f>
        <v>Le Mont cendreux</v>
      </c>
      <c r="G44" s="3" t="str">
        <f t="array" ref="G44">IF(OR(EXACT(A44,'ESO Dungeon constants'!$G$3:$G$999)),"X","")</f>
        <v/>
      </c>
      <c r="H44" s="3" t="str">
        <f>IF(EXACT(A44,C44),"X","")</f>
        <v/>
      </c>
      <c r="I44" s="3" t="str">
        <f>IF(A44&lt;&gt;C44,VLOOKUP(C44,$A$3:$D$9999,4,FALSE),"")</f>
        <v>Steinfälle</v>
      </c>
      <c r="J44" s="3" t="str">
        <f>IF(A44&lt;&gt;C44,VLOOKUP(C44,$A$3:$E$9999,5,FALSE),"")</f>
        <v>Stonefalls</v>
      </c>
      <c r="K44" s="3" t="str">
        <f>IF(A44&lt;&gt;C44,VLOOKUP(C44,$A$3:$F$9999,6,FALSE),"")</f>
        <v>Les Éboulis</v>
      </c>
      <c r="L44" s="21">
        <f>A44</f>
        <v>191</v>
      </c>
      <c r="M44" s="21">
        <f>C44</f>
        <v>41</v>
      </c>
      <c r="N44">
        <v>0</v>
      </c>
      <c r="O44" t="str">
        <f>VLOOKUP(N44,'LibSets constants'!$A$2:$B$99,2,FALSE)</f>
        <v>Included in base game</v>
      </c>
    </row>
    <row r="45" spans="1:15" hidden="1" x14ac:dyDescent="0.25">
      <c r="A45" s="13">
        <v>192</v>
      </c>
      <c r="B45" s="5">
        <v>43</v>
      </c>
      <c r="C45" s="5">
        <v>41</v>
      </c>
      <c r="D45" s="4" t="str">
        <f>VLOOKUP(A45,'ESO zone names'!$A$3:$F$10000,4,FALSE)</f>
        <v>Die Festung Virak</v>
      </c>
      <c r="E45" s="4" t="str">
        <f>VLOOKUP(A45,'ESO zone names'!$A$3:$F$10000,5,FALSE)</f>
        <v>Virak Keep</v>
      </c>
      <c r="F45" s="4" t="str">
        <f>VLOOKUP(A45,'ESO zone names'!$A$3:$F$10000,6,FALSE)</f>
        <v>Fort Virak</v>
      </c>
      <c r="G45" s="3" t="str">
        <f t="array" ref="G45">IF(OR(EXACT(A45,'ESO Dungeon constants'!$G$3:$G$999)),"X","")</f>
        <v/>
      </c>
      <c r="H45" s="3" t="str">
        <f>IF(EXACT(A45,C45),"X","")</f>
        <v/>
      </c>
      <c r="I45" s="3" t="str">
        <f>IF(A45&lt;&gt;C45,VLOOKUP(C45,$A$3:$D$9999,4,FALSE),"")</f>
        <v>Steinfälle</v>
      </c>
      <c r="J45" s="3" t="str">
        <f>IF(A45&lt;&gt;C45,VLOOKUP(C45,$A$3:$E$9999,5,FALSE),"")</f>
        <v>Stonefalls</v>
      </c>
      <c r="K45" s="3" t="str">
        <f>IF(A45&lt;&gt;C45,VLOOKUP(C45,$A$3:$F$9999,6,FALSE),"")</f>
        <v>Les Éboulis</v>
      </c>
      <c r="L45" s="21">
        <f>A45</f>
        <v>192</v>
      </c>
      <c r="M45" s="21">
        <f>C45</f>
        <v>41</v>
      </c>
      <c r="N45">
        <v>0</v>
      </c>
      <c r="O45" t="str">
        <f>VLOOKUP(N45,'LibSets constants'!$A$2:$B$99,2,FALSE)</f>
        <v>Included in base game</v>
      </c>
    </row>
    <row r="46" spans="1:15" hidden="1" x14ac:dyDescent="0.25">
      <c r="A46" s="13">
        <v>193</v>
      </c>
      <c r="B46" s="5">
        <v>44</v>
      </c>
      <c r="C46" s="5">
        <v>41</v>
      </c>
      <c r="D46" s="4" t="str">
        <f>VLOOKUP(A46,'ESO zone names'!$A$3:$F$10000,4,FALSE)</f>
        <v>Die Gepeinigte Spitze</v>
      </c>
      <c r="E46" s="4" t="str">
        <f>VLOOKUP(A46,'ESO zone names'!$A$3:$F$10000,5,FALSE)</f>
        <v>Tormented Spire</v>
      </c>
      <c r="F46" s="4" t="str">
        <f>VLOOKUP(A46,'ESO zone names'!$A$3:$F$10000,6,FALSE)</f>
        <v>La Flèche tourmentée</v>
      </c>
      <c r="G46" s="3" t="str">
        <f t="array" ref="G46">IF(OR(EXACT(A46,'ESO Dungeon constants'!$G$3:$G$999)),"X","")</f>
        <v/>
      </c>
      <c r="H46" s="3" t="str">
        <f>IF(EXACT(A46,C46),"X","")</f>
        <v/>
      </c>
      <c r="I46" s="3" t="str">
        <f>IF(A46&lt;&gt;C46,VLOOKUP(C46,$A$3:$D$9999,4,FALSE),"")</f>
        <v>Steinfälle</v>
      </c>
      <c r="J46" s="3" t="str">
        <f>IF(A46&lt;&gt;C46,VLOOKUP(C46,$A$3:$E$9999,5,FALSE),"")</f>
        <v>Stonefalls</v>
      </c>
      <c r="K46" s="3" t="str">
        <f>IF(A46&lt;&gt;C46,VLOOKUP(C46,$A$3:$F$9999,6,FALSE),"")</f>
        <v>Les Éboulis</v>
      </c>
      <c r="L46" s="21">
        <f>A46</f>
        <v>193</v>
      </c>
      <c r="M46" s="21">
        <f>C46</f>
        <v>41</v>
      </c>
      <c r="N46">
        <v>0</v>
      </c>
      <c r="O46" t="str">
        <f>VLOOKUP(N46,'LibSets constants'!$A$2:$B$99,2,FALSE)</f>
        <v>Included in base game</v>
      </c>
    </row>
    <row r="47" spans="1:15" hidden="1" x14ac:dyDescent="0.25">
      <c r="A47" s="13">
        <v>199</v>
      </c>
      <c r="B47" s="5">
        <v>45</v>
      </c>
      <c r="C47" s="5">
        <v>199</v>
      </c>
      <c r="D47" s="4" t="str">
        <f>VLOOKUP(A47,'ESO zone names'!$A$3:$F$10000,4,FALSE)</f>
        <v>Die Zuflucht</v>
      </c>
      <c r="E47" s="4" t="str">
        <f>VLOOKUP(A47,'ESO zone names'!$A$3:$F$10000,5,FALSE)</f>
        <v>The Harborage</v>
      </c>
      <c r="F47" s="4" t="str">
        <f>VLOOKUP(A47,'ESO zone names'!$A$3:$F$10000,6,FALSE)</f>
        <v>Le port</v>
      </c>
      <c r="G47" s="3" t="str">
        <f t="array" ref="G47">IF(OR(EXACT(A47,'ESO Dungeon constants'!$G$3:$G$999)),"X","")</f>
        <v/>
      </c>
      <c r="H47" s="3" t="str">
        <f>IF(EXACT(A47,C47),"X","")</f>
        <v>X</v>
      </c>
      <c r="I47" s="3" t="str">
        <f>IF(A47&lt;&gt;C47,VLOOKUP(C47,$A$3:$D$9999,4,FALSE),"")</f>
        <v/>
      </c>
      <c r="J47" s="3" t="str">
        <f>IF(A47&lt;&gt;C47,VLOOKUP(C47,$A$3:$E$9999,5,FALSE),"")</f>
        <v/>
      </c>
      <c r="K47" s="3" t="str">
        <f>IF(A47&lt;&gt;C47,VLOOKUP(C47,$A$3:$F$9999,6,FALSE),"")</f>
        <v/>
      </c>
      <c r="L47" s="21">
        <f>A47</f>
        <v>199</v>
      </c>
      <c r="M47" s="21">
        <f>C47</f>
        <v>199</v>
      </c>
      <c r="N47">
        <v>0</v>
      </c>
      <c r="O47" t="str">
        <f>VLOOKUP(N47,'LibSets constants'!$A$2:$B$99,2,FALSE)</f>
        <v>Included in base game</v>
      </c>
    </row>
    <row r="48" spans="1:15" hidden="1" x14ac:dyDescent="0.25">
      <c r="A48" s="13">
        <v>200</v>
      </c>
      <c r="B48" s="5">
        <v>46</v>
      </c>
      <c r="C48" s="5">
        <v>199</v>
      </c>
      <c r="D48" s="4" t="str">
        <f>VLOOKUP(A48,'ESO zone names'!$A$3:$F$10000,4,FALSE)</f>
        <v>Die Gießerei des Leids</v>
      </c>
      <c r="E48" s="4" t="str">
        <f>VLOOKUP(A48,'ESO zone names'!$A$3:$F$10000,5,FALSE)</f>
        <v>The Foundry of Woe</v>
      </c>
      <c r="F48" s="4" t="str">
        <f>VLOOKUP(A48,'ESO zone names'!$A$3:$F$10000,6,FALSE)</f>
        <v>La Fonderie du malheur</v>
      </c>
      <c r="G48" s="3" t="str">
        <f t="array" ref="G48">IF(OR(EXACT(A48,'ESO Dungeon constants'!$G$3:$G$999)),"X","")</f>
        <v/>
      </c>
      <c r="H48" s="3" t="str">
        <f>IF(EXACT(A48,C48),"X","")</f>
        <v/>
      </c>
      <c r="I48" s="3" t="str">
        <f>IF(A48&lt;&gt;C48,VLOOKUP(C48,$A$3:$D$9999,4,FALSE),"")</f>
        <v>Die Zuflucht</v>
      </c>
      <c r="J48" s="3" t="str">
        <f>IF(A48&lt;&gt;C48,VLOOKUP(C48,$A$3:$E$9999,5,FALSE),"")</f>
        <v>The Harborage</v>
      </c>
      <c r="K48" s="3" t="str">
        <f>IF(A48&lt;&gt;C48,VLOOKUP(C48,$A$3:$F$9999,6,FALSE),"")</f>
        <v>Le port</v>
      </c>
      <c r="L48" s="21">
        <f>A48</f>
        <v>200</v>
      </c>
      <c r="M48" s="21">
        <f>C48</f>
        <v>199</v>
      </c>
      <c r="N48">
        <v>0</v>
      </c>
      <c r="O48" t="str">
        <f>VLOOKUP(N48,'LibSets constants'!$A$2:$B$99,2,FALSE)</f>
        <v>Included in base game</v>
      </c>
    </row>
    <row r="49" spans="1:15" hidden="1" x14ac:dyDescent="0.25">
      <c r="A49" s="13">
        <v>201</v>
      </c>
      <c r="B49" s="5">
        <v>47</v>
      </c>
      <c r="C49" s="5">
        <v>199</v>
      </c>
      <c r="D49" s="4" t="str">
        <f>VLOOKUP(A49,'ESO zone names'!$A$3:$F$10000,4,FALSE)</f>
        <v>Das Schloss des Wurms</v>
      </c>
      <c r="E49" s="4" t="str">
        <f>VLOOKUP(A49,'ESO zone names'!$A$3:$F$10000,5,FALSE)</f>
        <v>Castle of the Worm</v>
      </c>
      <c r="F49" s="4" t="str">
        <f>VLOOKUP(A49,'ESO zone names'!$A$3:$F$10000,6,FALSE)</f>
        <v>Le château du Ver</v>
      </c>
      <c r="G49" s="3" t="str">
        <f t="array" ref="G49">IF(OR(EXACT(A49,'ESO Dungeon constants'!$G$3:$G$999)),"X","")</f>
        <v/>
      </c>
      <c r="H49" s="3" t="str">
        <f>IF(EXACT(A49,C49),"X","")</f>
        <v/>
      </c>
      <c r="I49" s="3" t="str">
        <f>IF(A49&lt;&gt;C49,VLOOKUP(C49,$A$3:$D$9999,4,FALSE),"")</f>
        <v>Die Zuflucht</v>
      </c>
      <c r="J49" s="3" t="str">
        <f>IF(A49&lt;&gt;C49,VLOOKUP(C49,$A$3:$E$9999,5,FALSE),"")</f>
        <v>The Harborage</v>
      </c>
      <c r="K49" s="3" t="str">
        <f>IF(A49&lt;&gt;C49,VLOOKUP(C49,$A$3:$F$9999,6,FALSE),"")</f>
        <v>Le port</v>
      </c>
      <c r="L49" s="21">
        <f>A49</f>
        <v>201</v>
      </c>
      <c r="M49" s="21">
        <f>C49</f>
        <v>199</v>
      </c>
      <c r="N49">
        <v>0</v>
      </c>
      <c r="O49" t="str">
        <f>VLOOKUP(N49,'LibSets constants'!$A$2:$B$99,2,FALSE)</f>
        <v>Included in base game</v>
      </c>
    </row>
    <row r="50" spans="1:15" hidden="1" x14ac:dyDescent="0.25">
      <c r="A50" s="13">
        <v>203</v>
      </c>
      <c r="B50" s="5">
        <v>48</v>
      </c>
      <c r="C50" s="5">
        <v>267</v>
      </c>
      <c r="D50" s="4" t="str">
        <f>VLOOKUP(A50,'ESO zone names'!$A$3:$F$10000,4,FALSE)</f>
        <v>Die Käsekrämerkerbe</v>
      </c>
      <c r="E50" s="4" t="str">
        <f>VLOOKUP(A50,'ESO zone names'!$A$3:$F$10000,5,FALSE)</f>
        <v>Cheesemonger's Hollow</v>
      </c>
      <c r="F50" s="4" t="str">
        <f>VLOOKUP(A50,'ESO zone names'!$A$3:$F$10000,6,FALSE)</f>
        <v>Le creux du Frometonneur</v>
      </c>
      <c r="G50" s="3" t="str">
        <f t="array" ref="G50">IF(OR(EXACT(A50,'ESO Dungeon constants'!$G$3:$G$999)),"X","")</f>
        <v/>
      </c>
      <c r="H50" s="3" t="str">
        <f>IF(EXACT(A50,C50),"X","")</f>
        <v/>
      </c>
      <c r="I50" s="3" t="str">
        <f>IF(A50&lt;&gt;C50,VLOOKUP(C50,$A$3:$D$9999,4,FALSE),"")</f>
        <v>Augvea</v>
      </c>
      <c r="J50" s="3" t="str">
        <f>IF(A50&lt;&gt;C50,VLOOKUP(C50,$A$3:$E$9999,5,FALSE),"")</f>
        <v>Eyevea</v>
      </c>
      <c r="K50" s="3" t="str">
        <f>IF(A50&lt;&gt;C50,VLOOKUP(C50,$A$3:$F$9999,6,FALSE),"")</f>
        <v>Eyévéa</v>
      </c>
      <c r="L50" s="21">
        <f>A50</f>
        <v>203</v>
      </c>
      <c r="M50" s="21">
        <f>C50</f>
        <v>267</v>
      </c>
      <c r="N50">
        <v>0</v>
      </c>
      <c r="O50" t="str">
        <f>VLOOKUP(N50,'LibSets constants'!$A$2:$B$99,2,FALSE)</f>
        <v>Included in base game</v>
      </c>
    </row>
    <row r="51" spans="1:15" hidden="1" x14ac:dyDescent="0.25">
      <c r="A51" s="13">
        <v>207</v>
      </c>
      <c r="B51" s="5">
        <v>49</v>
      </c>
      <c r="C51" s="5">
        <v>208</v>
      </c>
      <c r="D51" s="4" t="str">
        <f>VLOOKUP(A51,'ESO zone names'!$A$3:$F$10000,4,FALSE)</f>
        <v>Mzeneldt</v>
      </c>
      <c r="E51" s="4" t="str">
        <f>VLOOKUP(A51,'ESO zone names'!$A$3:$F$10000,5,FALSE)</f>
        <v>Mzeneldt</v>
      </c>
      <c r="F51" s="4" t="str">
        <f>VLOOKUP(A51,'ESO zone names'!$A$3:$F$10000,6,FALSE)</f>
        <v>Mzeneldt</v>
      </c>
      <c r="G51" s="3" t="str">
        <f t="array" ref="G51">IF(OR(EXACT(A51,'ESO Dungeon constants'!$G$3:$G$999)),"X","")</f>
        <v/>
      </c>
      <c r="H51" s="3" t="str">
        <f>IF(EXACT(A51,C51),"X","")</f>
        <v/>
      </c>
      <c r="I51" s="3" t="str">
        <f>IF(A51&lt;&gt;C51,VLOOKUP(C51,$A$3:$D$9999,4,FALSE),"")</f>
        <v>Die Erdschmiede</v>
      </c>
      <c r="J51" s="3" t="str">
        <f>IF(A51&lt;&gt;C51,VLOOKUP(C51,$A$3:$E$9999,5,FALSE),"")</f>
        <v>The Earth Forge</v>
      </c>
      <c r="K51" s="3" t="str">
        <f>IF(A51&lt;&gt;C51,VLOOKUP(C51,$A$3:$F$9999,6,FALSE),"")</f>
        <v>La Forgeterre</v>
      </c>
      <c r="L51" s="21">
        <f>A51</f>
        <v>207</v>
      </c>
      <c r="M51" s="21">
        <f>C51</f>
        <v>208</v>
      </c>
      <c r="N51">
        <v>0</v>
      </c>
      <c r="O51" t="str">
        <f>VLOOKUP(N51,'LibSets constants'!$A$2:$B$99,2,FALSE)</f>
        <v>Included in base game</v>
      </c>
    </row>
    <row r="52" spans="1:15" hidden="1" x14ac:dyDescent="0.25">
      <c r="A52" s="13">
        <v>208</v>
      </c>
      <c r="B52" s="5">
        <v>50</v>
      </c>
      <c r="C52" s="5">
        <v>208</v>
      </c>
      <c r="D52" s="4" t="str">
        <f>VLOOKUP(A52,'ESO zone names'!$A$3:$F$10000,4,FALSE)</f>
        <v>Die Erdschmiede</v>
      </c>
      <c r="E52" s="4" t="str">
        <f>VLOOKUP(A52,'ESO zone names'!$A$3:$F$10000,5,FALSE)</f>
        <v>The Earth Forge</v>
      </c>
      <c r="F52" s="4" t="str">
        <f>VLOOKUP(A52,'ESO zone names'!$A$3:$F$10000,6,FALSE)</f>
        <v>La Forgeterre</v>
      </c>
      <c r="G52" s="3" t="str">
        <f t="array" ref="G52">IF(OR(EXACT(A52,'ESO Dungeon constants'!$G$3:$G$999)),"X","")</f>
        <v/>
      </c>
      <c r="H52" s="3" t="str">
        <f>IF(EXACT(A52,C52),"X","")</f>
        <v>X</v>
      </c>
      <c r="I52" s="3" t="str">
        <f>IF(A52&lt;&gt;C52,VLOOKUP(C52,$A$3:$D$9999,4,FALSE),"")</f>
        <v/>
      </c>
      <c r="J52" s="3" t="str">
        <f>IF(A52&lt;&gt;C52,VLOOKUP(C52,$A$3:$E$9999,5,FALSE),"")</f>
        <v/>
      </c>
      <c r="K52" s="3" t="str">
        <f>IF(A52&lt;&gt;C52,VLOOKUP(C52,$A$3:$F$9999,6,FALSE),"")</f>
        <v/>
      </c>
      <c r="L52" s="21">
        <f>A52</f>
        <v>208</v>
      </c>
      <c r="M52" s="21">
        <f>C52</f>
        <v>208</v>
      </c>
      <c r="N52">
        <v>0</v>
      </c>
      <c r="O52" t="str">
        <f>VLOOKUP(N52,'LibSets constants'!$A$2:$B$99,2,FALSE)</f>
        <v>Included in base game</v>
      </c>
    </row>
    <row r="53" spans="1:15" hidden="1" x14ac:dyDescent="0.25">
      <c r="A53" s="13">
        <v>209</v>
      </c>
      <c r="B53" s="5">
        <v>51</v>
      </c>
      <c r="C53" s="5">
        <v>208</v>
      </c>
      <c r="D53" s="4" t="str">
        <f>VLOOKUP(A53,'ESO zone names'!$A$3:$F$10000,4,FALSE)</f>
        <v>Die Hallen der Unterwerfung</v>
      </c>
      <c r="E53" s="4" t="str">
        <f>VLOOKUP(A53,'ESO zone names'!$A$3:$F$10000,5,FALSE)</f>
        <v>Halls of Submission</v>
      </c>
      <c r="F53" s="4" t="str">
        <f>VLOOKUP(A53,'ESO zone names'!$A$3:$F$10000,6,FALSE)</f>
        <v>Les salles de la soumission</v>
      </c>
      <c r="G53" s="3" t="str">
        <f t="array" ref="G53">IF(OR(EXACT(A53,'ESO Dungeon constants'!$G$3:$G$999)),"X","")</f>
        <v/>
      </c>
      <c r="H53" s="3" t="str">
        <f>IF(EXACT(A53,C53),"X","")</f>
        <v/>
      </c>
      <c r="I53" s="3" t="str">
        <f>IF(A53&lt;&gt;C53,VLOOKUP(C53,$A$3:$D$9999,4,FALSE),"")</f>
        <v>Die Erdschmiede</v>
      </c>
      <c r="J53" s="3" t="str">
        <f>IF(A53&lt;&gt;C53,VLOOKUP(C53,$A$3:$E$9999,5,FALSE),"")</f>
        <v>The Earth Forge</v>
      </c>
      <c r="K53" s="3" t="str">
        <f>IF(A53&lt;&gt;C53,VLOOKUP(C53,$A$3:$F$9999,6,FALSE),"")</f>
        <v>La Forgeterre</v>
      </c>
      <c r="L53" s="21">
        <f>A53</f>
        <v>209</v>
      </c>
      <c r="M53" s="21">
        <f>C53</f>
        <v>208</v>
      </c>
      <c r="N53">
        <v>0</v>
      </c>
      <c r="O53" t="str">
        <f>VLOOKUP(N53,'LibSets constants'!$A$2:$B$99,2,FALSE)</f>
        <v>Included in base game</v>
      </c>
    </row>
    <row r="54" spans="1:15" hidden="1" x14ac:dyDescent="0.25">
      <c r="A54" s="13">
        <v>212</v>
      </c>
      <c r="B54" s="5">
        <v>52</v>
      </c>
      <c r="C54" s="5">
        <v>57</v>
      </c>
      <c r="D54" s="4" t="str">
        <f>VLOOKUP(A54,'ESO zone names'!$A$3:$F$10000,4,FALSE)</f>
        <v>Die Kanalisation von Gramfeste</v>
      </c>
      <c r="E54" s="4" t="str">
        <f>VLOOKUP(A54,'ESO zone names'!$A$3:$F$10000,5,FALSE)</f>
        <v>Mournhold Sewers</v>
      </c>
      <c r="F54" s="4" t="str">
        <f>VLOOKUP(A54,'ESO zone names'!$A$3:$F$10000,6,FALSE)</f>
        <v>Les égouts de Longsanglot</v>
      </c>
      <c r="G54" s="3" t="str">
        <f t="array" ref="G54">IF(OR(EXACT(A54,'ESO Dungeon constants'!$G$3:$G$999)),"X","")</f>
        <v/>
      </c>
      <c r="H54" s="3" t="str">
        <f>IF(EXACT(A54,C54),"X","")</f>
        <v/>
      </c>
      <c r="I54" s="3" t="str">
        <f>IF(A54&lt;&gt;C54,VLOOKUP(C54,$A$3:$D$9999,4,FALSE),"")</f>
        <v>Deshaan</v>
      </c>
      <c r="J54" s="3" t="str">
        <f>IF(A54&lt;&gt;C54,VLOOKUP(C54,$A$3:$E$9999,5,FALSE),"")</f>
        <v>Deshaan</v>
      </c>
      <c r="K54" s="3" t="str">
        <f>IF(A54&lt;&gt;C54,VLOOKUP(C54,$A$3:$F$9999,6,FALSE),"")</f>
        <v>Deshaan</v>
      </c>
      <c r="L54" s="21">
        <f>A54</f>
        <v>212</v>
      </c>
      <c r="M54" s="21">
        <f>C54</f>
        <v>57</v>
      </c>
      <c r="N54">
        <v>0</v>
      </c>
      <c r="O54" t="str">
        <f>VLOOKUP(N54,'LibSets constants'!$A$2:$B$99,2,FALSE)</f>
        <v>Included in base game</v>
      </c>
    </row>
    <row r="55" spans="1:15" hidden="1" x14ac:dyDescent="0.25">
      <c r="A55" s="13">
        <v>213</v>
      </c>
      <c r="B55" s="5">
        <v>53</v>
      </c>
      <c r="C55" s="5">
        <v>117</v>
      </c>
      <c r="D55" s="4" t="str">
        <f>VLOOKUP(A55,'ESO zone names'!$A$3:$F$10000,4,FALSE)</f>
        <v>Die Sonnenschuppenruinen</v>
      </c>
      <c r="E55" s="4" t="str">
        <f>VLOOKUP(A55,'ESO zone names'!$A$3:$F$10000,5,FALSE)</f>
        <v>Sunscale Ruins</v>
      </c>
      <c r="F55" s="4" t="str">
        <f>VLOOKUP(A55,'ESO zone names'!$A$3:$F$10000,6,FALSE)</f>
        <v>Les ruines de Solécaille</v>
      </c>
      <c r="G55" s="3" t="str">
        <f t="array" ref="G55">IF(OR(EXACT(A55,'ESO Dungeon constants'!$G$3:$G$999)),"X","")</f>
        <v/>
      </c>
      <c r="H55" s="3" t="str">
        <f>IF(EXACT(A55,C55),"X","")</f>
        <v/>
      </c>
      <c r="I55" s="3" t="str">
        <f>IF(A55&lt;&gt;C55,VLOOKUP(C55,$A$3:$D$9999,4,FALSE),"")</f>
        <v>Schattenfenn</v>
      </c>
      <c r="J55" s="3" t="str">
        <f>IF(A55&lt;&gt;C55,VLOOKUP(C55,$A$3:$E$9999,5,FALSE),"")</f>
        <v>Shadowfen</v>
      </c>
      <c r="K55" s="3" t="str">
        <f>IF(A55&lt;&gt;C55,VLOOKUP(C55,$A$3:$F$9999,6,FALSE),"")</f>
        <v>Fangeombre</v>
      </c>
      <c r="L55" s="21">
        <f>A55</f>
        <v>213</v>
      </c>
      <c r="M55" s="21">
        <f>C55</f>
        <v>117</v>
      </c>
      <c r="N55">
        <v>0</v>
      </c>
      <c r="O55" t="str">
        <f>VLOOKUP(N55,'LibSets constants'!$A$2:$B$99,2,FALSE)</f>
        <v>Included in base game</v>
      </c>
    </row>
    <row r="56" spans="1:15" hidden="1" x14ac:dyDescent="0.25">
      <c r="A56" s="13">
        <v>214</v>
      </c>
      <c r="B56" s="5">
        <v>54</v>
      </c>
      <c r="C56" s="5">
        <v>117</v>
      </c>
      <c r="D56" s="4" t="str">
        <f>VLOOKUP(A56,'ESO zone names'!$A$3:$F$10000,4,FALSE)</f>
        <v>Das Versteck des Hauträubers</v>
      </c>
      <c r="E56" s="4" t="str">
        <f>VLOOKUP(A56,'ESO zone names'!$A$3:$F$10000,5,FALSE)</f>
        <v>Lair of the Skin Stealer</v>
      </c>
      <c r="F56" s="4" t="str">
        <f>VLOOKUP(A56,'ESO zone names'!$A$3:$F$10000,6,FALSE)</f>
        <v>L’Antre du mangeur de peau</v>
      </c>
      <c r="G56" s="3" t="str">
        <f t="array" ref="G56">IF(OR(EXACT(A56,'ESO Dungeon constants'!$G$3:$G$999)),"X","")</f>
        <v/>
      </c>
      <c r="H56" s="3" t="str">
        <f>IF(EXACT(A56,C56),"X","")</f>
        <v/>
      </c>
      <c r="I56" s="3" t="str">
        <f>IF(A56&lt;&gt;C56,VLOOKUP(C56,$A$3:$D$9999,4,FALSE),"")</f>
        <v>Schattenfenn</v>
      </c>
      <c r="J56" s="3" t="str">
        <f>IF(A56&lt;&gt;C56,VLOOKUP(C56,$A$3:$E$9999,5,FALSE),"")</f>
        <v>Shadowfen</v>
      </c>
      <c r="K56" s="3" t="str">
        <f>IF(A56&lt;&gt;C56,VLOOKUP(C56,$A$3:$F$9999,6,FALSE),"")</f>
        <v>Fangeombre</v>
      </c>
      <c r="L56" s="21">
        <f>A56</f>
        <v>214</v>
      </c>
      <c r="M56" s="21">
        <f>C56</f>
        <v>117</v>
      </c>
      <c r="N56">
        <v>0</v>
      </c>
      <c r="O56" t="str">
        <f>VLOOKUP(N56,'LibSets constants'!$A$2:$B$99,2,FALSE)</f>
        <v>Included in base game</v>
      </c>
    </row>
    <row r="57" spans="1:15" hidden="1" x14ac:dyDescent="0.25">
      <c r="A57" s="13">
        <v>215</v>
      </c>
      <c r="B57" s="5">
        <v>55</v>
      </c>
      <c r="C57" s="5">
        <v>117</v>
      </c>
      <c r="D57" s="4" t="str">
        <f>VLOOKUP(A57,'ESO zone names'!$A$3:$F$10000,4,FALSE)</f>
        <v>Die Vision des Hist</v>
      </c>
      <c r="E57" s="4" t="str">
        <f>VLOOKUP(A57,'ESO zone names'!$A$3:$F$10000,5,FALSE)</f>
        <v>Vision of the Hist</v>
      </c>
      <c r="F57" s="4" t="str">
        <f>VLOOKUP(A57,'ESO zone names'!$A$3:$F$10000,6,FALSE)</f>
        <v>Vision de l'Hist</v>
      </c>
      <c r="G57" s="3" t="str">
        <f t="array" ref="G57">IF(OR(EXACT(A57,'ESO Dungeon constants'!$G$3:$G$999)),"X","")</f>
        <v/>
      </c>
      <c r="H57" s="3" t="str">
        <f>IF(EXACT(A57,C57),"X","")</f>
        <v/>
      </c>
      <c r="I57" s="3" t="str">
        <f>IF(A57&lt;&gt;C57,VLOOKUP(C57,$A$3:$D$9999,4,FALSE),"")</f>
        <v>Schattenfenn</v>
      </c>
      <c r="J57" s="3" t="str">
        <f>IF(A57&lt;&gt;C57,VLOOKUP(C57,$A$3:$E$9999,5,FALSE),"")</f>
        <v>Shadowfen</v>
      </c>
      <c r="K57" s="3" t="str">
        <f>IF(A57&lt;&gt;C57,VLOOKUP(C57,$A$3:$F$9999,6,FALSE),"")</f>
        <v>Fangeombre</v>
      </c>
      <c r="L57" s="21">
        <f>A57</f>
        <v>215</v>
      </c>
      <c r="M57" s="21">
        <f>C57</f>
        <v>117</v>
      </c>
      <c r="N57">
        <v>0</v>
      </c>
      <c r="O57" t="str">
        <f>VLOOKUP(N57,'LibSets constants'!$A$2:$B$99,2,FALSE)</f>
        <v>Included in base game</v>
      </c>
    </row>
    <row r="58" spans="1:15" hidden="1" x14ac:dyDescent="0.25">
      <c r="A58" s="13">
        <v>216</v>
      </c>
      <c r="B58" s="5">
        <v>56</v>
      </c>
      <c r="C58" s="5">
        <v>41</v>
      </c>
      <c r="D58" s="4" t="str">
        <f>VLOOKUP(A58,'ESO zone names'!$A$3:$F$10000,4,FALSE)</f>
        <v>Krähenwald</v>
      </c>
      <c r="E58" s="4" t="str">
        <f>VLOOKUP(A58,'ESO zone names'!$A$3:$F$10000,5,FALSE)</f>
        <v>Crow's Wood</v>
      </c>
      <c r="F58" s="4" t="str">
        <f>VLOOKUP(A58,'ESO zone names'!$A$3:$F$10000,6,FALSE)</f>
        <v>Le bois du corbeau</v>
      </c>
      <c r="G58" s="3" t="str">
        <f t="array" ref="G58">IF(OR(EXACT(A58,'ESO Dungeon constants'!$G$3:$G$999)),"X","")</f>
        <v/>
      </c>
      <c r="H58" s="3" t="str">
        <f>IF(EXACT(A58,C58),"X","")</f>
        <v/>
      </c>
      <c r="I58" s="3" t="str">
        <f>IF(A58&lt;&gt;C58,VLOOKUP(C58,$A$3:$D$9999,4,FALSE),"")</f>
        <v>Steinfälle</v>
      </c>
      <c r="J58" s="3" t="str">
        <f>IF(A58&lt;&gt;C58,VLOOKUP(C58,$A$3:$E$9999,5,FALSE),"")</f>
        <v>Stonefalls</v>
      </c>
      <c r="K58" s="3" t="str">
        <f>IF(A58&lt;&gt;C58,VLOOKUP(C58,$A$3:$F$9999,6,FALSE),"")</f>
        <v>Les Éboulis</v>
      </c>
      <c r="L58" s="21">
        <f>A58</f>
        <v>216</v>
      </c>
      <c r="M58" s="21">
        <f>C58</f>
        <v>41</v>
      </c>
      <c r="N58">
        <v>0</v>
      </c>
      <c r="O58" t="str">
        <f>VLOOKUP(N58,'LibSets constants'!$A$2:$B$99,2,FALSE)</f>
        <v>Included in base game</v>
      </c>
    </row>
    <row r="59" spans="1:15" hidden="1" x14ac:dyDescent="0.25">
      <c r="A59" s="13">
        <v>217</v>
      </c>
      <c r="B59" s="5">
        <v>57</v>
      </c>
      <c r="C59" s="5">
        <v>199</v>
      </c>
      <c r="D59" s="4" t="str">
        <f>VLOOKUP(A59,'ESO zone names'!$A$3:$F$10000,4,FALSE)</f>
        <v>Die Hallen der Qual</v>
      </c>
      <c r="E59" s="4" t="str">
        <f>VLOOKUP(A59,'ESO zone names'!$A$3:$F$10000,5,FALSE)</f>
        <v>The Halls of Torment</v>
      </c>
      <c r="F59" s="4" t="str">
        <f>VLOOKUP(A59,'ESO zone names'!$A$3:$F$10000,6,FALSE)</f>
        <v>Les salles du Tourment</v>
      </c>
      <c r="G59" s="3" t="str">
        <f t="array" ref="G59">IF(OR(EXACT(A59,'ESO Dungeon constants'!$G$3:$G$999)),"X","")</f>
        <v/>
      </c>
      <c r="H59" s="3" t="str">
        <f>IF(EXACT(A59,C59),"X","")</f>
        <v/>
      </c>
      <c r="I59" s="3" t="str">
        <f>IF(A59&lt;&gt;C59,VLOOKUP(C59,$A$3:$D$9999,4,FALSE),"")</f>
        <v>Die Zuflucht</v>
      </c>
      <c r="J59" s="3" t="str">
        <f>IF(A59&lt;&gt;C59,VLOOKUP(C59,$A$3:$E$9999,5,FALSE),"")</f>
        <v>The Harborage</v>
      </c>
      <c r="K59" s="3" t="str">
        <f>IF(A59&lt;&gt;C59,VLOOKUP(C59,$A$3:$F$9999,6,FALSE),"")</f>
        <v>Le port</v>
      </c>
      <c r="L59" s="21">
        <f>A59</f>
        <v>217</v>
      </c>
      <c r="M59" s="21">
        <f>C59</f>
        <v>199</v>
      </c>
      <c r="N59">
        <v>0</v>
      </c>
      <c r="O59" t="str">
        <f>VLOOKUP(N59,'LibSets constants'!$A$2:$B$99,2,FALSE)</f>
        <v>Included in base game</v>
      </c>
    </row>
    <row r="60" spans="1:15" hidden="1" x14ac:dyDescent="0.25">
      <c r="A60" s="13">
        <v>218</v>
      </c>
      <c r="B60" s="5">
        <v>58</v>
      </c>
      <c r="C60" s="5">
        <v>267</v>
      </c>
      <c r="D60" s="4" t="str">
        <f>VLOOKUP(A60,'ESO zone names'!$A$3:$F$10000,4,FALSE)</f>
        <v>Der Zirkus des Fröhlichen Abschlachtens</v>
      </c>
      <c r="E60" s="4" t="str">
        <f>VLOOKUP(A60,'ESO zone names'!$A$3:$F$10000,5,FALSE)</f>
        <v>Circus of Cheerful Slaughter</v>
      </c>
      <c r="F60" s="4" t="str">
        <f>VLOOKUP(A60,'ESO zone names'!$A$3:$F$10000,6,FALSE)</f>
        <v>Le cirque du joyeux massacre</v>
      </c>
      <c r="G60" s="3" t="str">
        <f t="array" ref="G60">IF(OR(EXACT(A60,'ESO Dungeon constants'!$G$3:$G$999)),"X","")</f>
        <v/>
      </c>
      <c r="H60" s="3" t="str">
        <f>IF(EXACT(A60,C60),"X","")</f>
        <v/>
      </c>
      <c r="I60" s="3" t="str">
        <f>IF(A60&lt;&gt;C60,VLOOKUP(C60,$A$3:$D$9999,4,FALSE),"")</f>
        <v>Augvea</v>
      </c>
      <c r="J60" s="3" t="str">
        <f>IF(A60&lt;&gt;C60,VLOOKUP(C60,$A$3:$E$9999,5,FALSE),"")</f>
        <v>Eyevea</v>
      </c>
      <c r="K60" s="3" t="str">
        <f>IF(A60&lt;&gt;C60,VLOOKUP(C60,$A$3:$F$9999,6,FALSE),"")</f>
        <v>Eyévéa</v>
      </c>
      <c r="L60" s="21">
        <f>A60</f>
        <v>218</v>
      </c>
      <c r="M60" s="21">
        <f>C60</f>
        <v>267</v>
      </c>
      <c r="N60">
        <v>0</v>
      </c>
      <c r="O60" t="str">
        <f>VLOOKUP(N60,'LibSets constants'!$A$2:$B$99,2,FALSE)</f>
        <v>Included in base game</v>
      </c>
    </row>
    <row r="61" spans="1:15" hidden="1" x14ac:dyDescent="0.25">
      <c r="A61" s="13">
        <v>219</v>
      </c>
      <c r="B61" s="5">
        <v>59</v>
      </c>
      <c r="C61" s="5">
        <v>267</v>
      </c>
      <c r="D61" s="4" t="str">
        <f>VLOOKUP(A61,'ESO zone names'!$A$3:$F$10000,4,FALSE)</f>
        <v>Das Schloss der Nimmersatten Nager</v>
      </c>
      <c r="E61" s="4" t="str">
        <f>VLOOKUP(A61,'ESO zone names'!$A$3:$F$10000,5,FALSE)</f>
        <v>Chateau of the Ravenous Rodent</v>
      </c>
      <c r="F61" s="4" t="str">
        <f>VLOOKUP(A61,'ESO zone names'!$A$3:$F$10000,6,FALSE)</f>
        <v>Le château du Rongeur affamé</v>
      </c>
      <c r="G61" s="3" t="str">
        <f t="array" ref="G61">IF(OR(EXACT(A61,'ESO Dungeon constants'!$G$3:$G$999)),"X","")</f>
        <v/>
      </c>
      <c r="H61" s="3" t="str">
        <f>IF(EXACT(A61,C61),"X","")</f>
        <v/>
      </c>
      <c r="I61" s="3" t="str">
        <f>IF(A61&lt;&gt;C61,VLOOKUP(C61,$A$3:$D$9999,4,FALSE),"")</f>
        <v>Augvea</v>
      </c>
      <c r="J61" s="3" t="str">
        <f>IF(A61&lt;&gt;C61,VLOOKUP(C61,$A$3:$E$9999,5,FALSE),"")</f>
        <v>Eyevea</v>
      </c>
      <c r="K61" s="3" t="str">
        <f>IF(A61&lt;&gt;C61,VLOOKUP(C61,$A$3:$F$9999,6,FALSE),"")</f>
        <v>Eyévéa</v>
      </c>
      <c r="L61" s="21">
        <f>A61</f>
        <v>219</v>
      </c>
      <c r="M61" s="21">
        <f>C61</f>
        <v>267</v>
      </c>
      <c r="N61">
        <v>0</v>
      </c>
      <c r="O61" t="str">
        <f>VLOOKUP(N61,'LibSets constants'!$A$2:$B$99,2,FALSE)</f>
        <v>Included in base game</v>
      </c>
    </row>
    <row r="62" spans="1:15" hidden="1" x14ac:dyDescent="0.25">
      <c r="A62" s="13">
        <v>222</v>
      </c>
      <c r="B62" s="5">
        <v>60</v>
      </c>
      <c r="C62" s="5">
        <v>3</v>
      </c>
      <c r="D62" s="4" t="str">
        <f>VLOOKUP(A62,'ESO zone names'!$A$3:$F$10000,4,FALSE)</f>
        <v>Die Burg Dresan</v>
      </c>
      <c r="E62" s="4" t="str">
        <f>VLOOKUP(A62,'ESO zone names'!$A$3:$F$10000,5,FALSE)</f>
        <v>Dresan Keep</v>
      </c>
      <c r="F62" s="4" t="str">
        <f>VLOOKUP(A62,'ESO zone names'!$A$3:$F$10000,6,FALSE)</f>
        <v>Le donjon de Drèsan</v>
      </c>
      <c r="G62" s="3" t="str">
        <f t="array" ref="G62">IF(OR(EXACT(A62,'ESO Dungeon constants'!$G$3:$G$999)),"X","")</f>
        <v/>
      </c>
      <c r="H62" s="3" t="str">
        <f>IF(EXACT(A62,C62),"X","")</f>
        <v/>
      </c>
      <c r="I62" s="3" t="str">
        <f>IF(A62&lt;&gt;C62,VLOOKUP(C62,$A$3:$D$9999,4,FALSE),"")</f>
        <v>Glenumbra</v>
      </c>
      <c r="J62" s="3" t="str">
        <f>IF(A62&lt;&gt;C62,VLOOKUP(C62,$A$3:$E$9999,5,FALSE),"")</f>
        <v>Glenumbra</v>
      </c>
      <c r="K62" s="3" t="str">
        <f>IF(A62&lt;&gt;C62,VLOOKUP(C62,$A$3:$F$9999,6,FALSE),"")</f>
        <v>La Glénumbrie</v>
      </c>
      <c r="L62" s="21">
        <f>A62</f>
        <v>222</v>
      </c>
      <c r="M62" s="21">
        <f>C62</f>
        <v>3</v>
      </c>
      <c r="N62">
        <v>0</v>
      </c>
      <c r="O62" t="str">
        <f>VLOOKUP(N62,'LibSets constants'!$A$2:$B$99,2,FALSE)</f>
        <v>Included in base game</v>
      </c>
    </row>
    <row r="63" spans="1:15" hidden="1" x14ac:dyDescent="0.25">
      <c r="A63" s="13">
        <v>223</v>
      </c>
      <c r="B63" s="5">
        <v>61</v>
      </c>
      <c r="C63" s="5">
        <v>3</v>
      </c>
      <c r="D63" s="4" t="str">
        <f>VLOOKUP(A63,'ESO zone names'!$A$3:$F$10000,4,FALSE)</f>
        <v>Das Grabmal der vergessenen Könige</v>
      </c>
      <c r="E63" s="4" t="str">
        <f>VLOOKUP(A63,'ESO zone names'!$A$3:$F$10000,5,FALSE)</f>
        <v>Tomb of Lost Kings</v>
      </c>
      <c r="F63" s="4" t="str">
        <f>VLOOKUP(A63,'ESO zone names'!$A$3:$F$10000,6,FALSE)</f>
        <v>La tombe des rois perdus</v>
      </c>
      <c r="G63" s="3" t="str">
        <f t="array" ref="G63">IF(OR(EXACT(A63,'ESO Dungeon constants'!$G$3:$G$999)),"X","")</f>
        <v/>
      </c>
      <c r="H63" s="3" t="str">
        <f>IF(EXACT(A63,C63),"X","")</f>
        <v/>
      </c>
      <c r="I63" s="3" t="str">
        <f>IF(A63&lt;&gt;C63,VLOOKUP(C63,$A$3:$D$9999,4,FALSE),"")</f>
        <v>Glenumbra</v>
      </c>
      <c r="J63" s="3" t="str">
        <f>IF(A63&lt;&gt;C63,VLOOKUP(C63,$A$3:$E$9999,5,FALSE),"")</f>
        <v>Glenumbra</v>
      </c>
      <c r="K63" s="3" t="str">
        <f>IF(A63&lt;&gt;C63,VLOOKUP(C63,$A$3:$F$9999,6,FALSE),"")</f>
        <v>La Glénumbrie</v>
      </c>
      <c r="L63" s="21">
        <f>A63</f>
        <v>223</v>
      </c>
      <c r="M63" s="21">
        <f>C63</f>
        <v>3</v>
      </c>
      <c r="N63">
        <v>0</v>
      </c>
      <c r="O63" t="str">
        <f>VLOOKUP(N63,'LibSets constants'!$A$2:$B$99,2,FALSE)</f>
        <v>Included in base game</v>
      </c>
    </row>
    <row r="64" spans="1:15" hidden="1" x14ac:dyDescent="0.25">
      <c r="A64" s="13">
        <v>224</v>
      </c>
      <c r="B64" s="5">
        <v>62</v>
      </c>
      <c r="C64" s="5">
        <v>20</v>
      </c>
      <c r="D64" s="4" t="str">
        <f>VLOOKUP(A64,'ESO zone names'!$A$3:$F$10000,4,FALSE)</f>
        <v>Breagha-Fin</v>
      </c>
      <c r="E64" s="4" t="str">
        <f>VLOOKUP(A64,'ESO zone names'!$A$3:$F$10000,5,FALSE)</f>
        <v>Breagha-Fin</v>
      </c>
      <c r="F64" s="4" t="str">
        <f>VLOOKUP(A64,'ESO zone names'!$A$3:$F$10000,6,FALSE)</f>
        <v>Bréagha-Fin</v>
      </c>
      <c r="G64" s="3" t="str">
        <f t="array" ref="G64">IF(OR(EXACT(A64,'ESO Dungeon constants'!$G$3:$G$999)),"X","")</f>
        <v/>
      </c>
      <c r="H64" s="3" t="str">
        <f>IF(EXACT(A64,C64),"X","")</f>
        <v/>
      </c>
      <c r="I64" s="3" t="str">
        <f>IF(A64&lt;&gt;C64,VLOOKUP(C64,$A$3:$D$9999,4,FALSE),"")</f>
        <v>Kluftspitze</v>
      </c>
      <c r="J64" s="3" t="str">
        <f>IF(A64&lt;&gt;C64,VLOOKUP(C64,$A$3:$E$9999,5,FALSE),"")</f>
        <v>Rivenspire</v>
      </c>
      <c r="K64" s="3" t="str">
        <f>IF(A64&lt;&gt;C64,VLOOKUP(C64,$A$3:$F$9999,6,FALSE),"")</f>
        <v>Fendretour</v>
      </c>
      <c r="L64" s="21">
        <f>A64</f>
        <v>224</v>
      </c>
      <c r="M64" s="21">
        <f>C64</f>
        <v>20</v>
      </c>
      <c r="N64">
        <v>0</v>
      </c>
      <c r="O64" t="str">
        <f>VLOOKUP(N64,'LibSets constants'!$A$2:$B$99,2,FALSE)</f>
        <v>Included in base game</v>
      </c>
    </row>
    <row r="65" spans="1:15" hidden="1" x14ac:dyDescent="0.25">
      <c r="A65" s="13">
        <v>227</v>
      </c>
      <c r="B65" s="5">
        <v>63</v>
      </c>
      <c r="C65" s="5">
        <v>92</v>
      </c>
      <c r="D65" s="4" t="str">
        <f>VLOOKUP(A65,'ESO zone names'!$A$3:$F$10000,4,FALSE)</f>
        <v>Der Tiefenpfad</v>
      </c>
      <c r="E65" s="4" t="str">
        <f>VLOOKUP(A65,'ESO zone names'!$A$3:$F$10000,5,FALSE)</f>
        <v>The Sunken Road</v>
      </c>
      <c r="F65" s="4" t="str">
        <f>VLOOKUP(A65,'ESO zone names'!$A$3:$F$10000,6,FALSE)</f>
        <v>La route encaissée</v>
      </c>
      <c r="G65" s="3" t="str">
        <f t="array" ref="G65">IF(OR(EXACT(A65,'ESO Dungeon constants'!$G$3:$G$999)),"X","")</f>
        <v/>
      </c>
      <c r="H65" s="3" t="str">
        <f>IF(EXACT(A65,C65),"X","")</f>
        <v/>
      </c>
      <c r="I65" s="3" t="str">
        <f>IF(A65&lt;&gt;C65,VLOOKUP(C65,$A$3:$D$9999,4,FALSE),"")</f>
        <v>Bangkorai</v>
      </c>
      <c r="J65" s="3" t="str">
        <f>IF(A65&lt;&gt;C65,VLOOKUP(C65,$A$3:$E$9999,5,FALSE),"")</f>
        <v>Bangkorai</v>
      </c>
      <c r="K65" s="3" t="str">
        <f>IF(A65&lt;&gt;C65,VLOOKUP(C65,$A$3:$F$9999,6,FALSE),"")</f>
        <v>Bangkoraï</v>
      </c>
      <c r="L65" s="21">
        <f>A65</f>
        <v>227</v>
      </c>
      <c r="M65" s="21">
        <f>C65</f>
        <v>92</v>
      </c>
      <c r="N65">
        <v>0</v>
      </c>
      <c r="O65" t="str">
        <f>VLOOKUP(N65,'LibSets constants'!$A$2:$B$99,2,FALSE)</f>
        <v>Included in base game</v>
      </c>
    </row>
    <row r="66" spans="1:15" hidden="1" x14ac:dyDescent="0.25">
      <c r="A66" s="13">
        <v>228</v>
      </c>
      <c r="B66" s="5">
        <v>64</v>
      </c>
      <c r="C66" s="5">
        <v>92</v>
      </c>
      <c r="D66" s="4" t="str">
        <f>VLOOKUP(A66,'ESO zone names'!$A$3:$F$10000,4,FALSE)</f>
        <v>Die Bangkorai-Garnison</v>
      </c>
      <c r="E66" s="4" t="str">
        <f>VLOOKUP(A66,'ESO zone names'!$A$3:$F$10000,5,FALSE)</f>
        <v>Bangkorai Garrison</v>
      </c>
      <c r="F66" s="4" t="str">
        <f>VLOOKUP(A66,'ESO zone names'!$A$3:$F$10000,6,FALSE)</f>
        <v>La garnison de Bangkoraï</v>
      </c>
      <c r="G66" s="3" t="str">
        <f t="array" ref="G66">IF(OR(EXACT(A66,'ESO Dungeon constants'!$G$3:$G$999)),"X","")</f>
        <v/>
      </c>
      <c r="H66" s="3" t="str">
        <f>IF(EXACT(A66,C66),"X","")</f>
        <v/>
      </c>
      <c r="I66" s="3" t="str">
        <f>IF(A66&lt;&gt;C66,VLOOKUP(C66,$A$3:$D$9999,4,FALSE),"")</f>
        <v>Bangkorai</v>
      </c>
      <c r="J66" s="3" t="str">
        <f>IF(A66&lt;&gt;C66,VLOOKUP(C66,$A$3:$E$9999,5,FALSE),"")</f>
        <v>Bangkorai</v>
      </c>
      <c r="K66" s="3" t="str">
        <f>IF(A66&lt;&gt;C66,VLOOKUP(C66,$A$3:$F$9999,6,FALSE),"")</f>
        <v>Bangkoraï</v>
      </c>
      <c r="L66" s="21">
        <f>A66</f>
        <v>228</v>
      </c>
      <c r="M66" s="21">
        <f>C66</f>
        <v>92</v>
      </c>
      <c r="N66">
        <v>0</v>
      </c>
      <c r="O66" t="str">
        <f>VLOOKUP(N66,'LibSets constants'!$A$2:$B$99,2,FALSE)</f>
        <v>Included in base game</v>
      </c>
    </row>
    <row r="67" spans="1:15" hidden="1" x14ac:dyDescent="0.25">
      <c r="A67" s="13">
        <v>229</v>
      </c>
      <c r="B67" s="5">
        <v>65</v>
      </c>
      <c r="C67" s="5">
        <v>92</v>
      </c>
      <c r="D67" s="4" t="str">
        <f>VLOOKUP(A67,'ESO zone names'!$A$3:$F$10000,4,FALSE)</f>
        <v>Die Ruinen von Nilata</v>
      </c>
      <c r="E67" s="4" t="str">
        <f>VLOOKUP(A67,'ESO zone names'!$A$3:$F$10000,5,FALSE)</f>
        <v>Nilata Ruins</v>
      </c>
      <c r="F67" s="4" t="str">
        <f>VLOOKUP(A67,'ESO zone names'!$A$3:$F$10000,6,FALSE)</f>
        <v>Les ruines de Nilata</v>
      </c>
      <c r="G67" s="3" t="str">
        <f t="array" ref="G67">IF(OR(EXACT(A67,'ESO Dungeon constants'!$G$3:$G$999)),"X","")</f>
        <v/>
      </c>
      <c r="H67" s="3" t="str">
        <f>IF(EXACT(A67,C67),"X","")</f>
        <v/>
      </c>
      <c r="I67" s="3" t="str">
        <f>IF(A67&lt;&gt;C67,VLOOKUP(C67,$A$3:$D$9999,4,FALSE),"")</f>
        <v>Bangkorai</v>
      </c>
      <c r="J67" s="3" t="str">
        <f>IF(A67&lt;&gt;C67,VLOOKUP(C67,$A$3:$E$9999,5,FALSE),"")</f>
        <v>Bangkorai</v>
      </c>
      <c r="K67" s="3" t="str">
        <f>IF(A67&lt;&gt;C67,VLOOKUP(C67,$A$3:$F$9999,6,FALSE),"")</f>
        <v>Bangkoraï</v>
      </c>
      <c r="L67" s="21">
        <f>A67</f>
        <v>229</v>
      </c>
      <c r="M67" s="21">
        <f>C67</f>
        <v>92</v>
      </c>
      <c r="N67">
        <v>0</v>
      </c>
      <c r="O67" t="str">
        <f>VLOOKUP(N67,'LibSets constants'!$A$2:$B$99,2,FALSE)</f>
        <v>Included in base game</v>
      </c>
    </row>
    <row r="68" spans="1:15" hidden="1" x14ac:dyDescent="0.25">
      <c r="A68" s="13">
        <v>231</v>
      </c>
      <c r="B68" s="5">
        <v>66</v>
      </c>
      <c r="C68" s="5">
        <v>92</v>
      </c>
      <c r="D68" s="4" t="str">
        <f>VLOOKUP(A68,'ESO zone names'!$A$3:$F$10000,4,FALSE)</f>
        <v>Die Halle der Helden</v>
      </c>
      <c r="E68" s="4" t="str">
        <f>VLOOKUP(A68,'ESO zone names'!$A$3:$F$10000,5,FALSE)</f>
        <v>Hall of Heroes</v>
      </c>
      <c r="F68" s="4" t="str">
        <f>VLOOKUP(A68,'ESO zone names'!$A$3:$F$10000,6,FALSE)</f>
        <v>Le panthéon des Héros</v>
      </c>
      <c r="G68" s="3" t="str">
        <f t="array" ref="G68">IF(OR(EXACT(A68,'ESO Dungeon constants'!$G$3:$G$999)),"X","")</f>
        <v/>
      </c>
      <c r="H68" s="3" t="str">
        <f>IF(EXACT(A68,C68),"X","")</f>
        <v/>
      </c>
      <c r="I68" s="3" t="str">
        <f>IF(A68&lt;&gt;C68,VLOOKUP(C68,$A$3:$D$9999,4,FALSE),"")</f>
        <v>Bangkorai</v>
      </c>
      <c r="J68" s="3" t="str">
        <f>IF(A68&lt;&gt;C68,VLOOKUP(C68,$A$3:$E$9999,5,FALSE),"")</f>
        <v>Bangkorai</v>
      </c>
      <c r="K68" s="3" t="str">
        <f>IF(A68&lt;&gt;C68,VLOOKUP(C68,$A$3:$F$9999,6,FALSE),"")</f>
        <v>Bangkoraï</v>
      </c>
      <c r="L68" s="21">
        <f>A68</f>
        <v>231</v>
      </c>
      <c r="M68" s="21">
        <f>C68</f>
        <v>92</v>
      </c>
      <c r="N68">
        <v>0</v>
      </c>
      <c r="O68" t="str">
        <f>VLOOKUP(N68,'LibSets constants'!$A$2:$B$99,2,FALSE)</f>
        <v>Included in base game</v>
      </c>
    </row>
    <row r="69" spans="1:15" hidden="1" x14ac:dyDescent="0.25">
      <c r="A69" s="13">
        <v>232</v>
      </c>
      <c r="B69" s="5">
        <v>67</v>
      </c>
      <c r="C69" s="5">
        <v>117</v>
      </c>
      <c r="D69" s="4" t="str">
        <f>VLOOKUP(A69,'ESO zone names'!$A$3:$F$10000,4,FALSE)</f>
        <v>Die Ruinen von Silyanorn</v>
      </c>
      <c r="E69" s="4" t="str">
        <f>VLOOKUP(A69,'ESO zone names'!$A$3:$F$10000,5,FALSE)</f>
        <v>Silyanorn Ruins</v>
      </c>
      <c r="F69" s="4" t="str">
        <f>VLOOKUP(A69,'ESO zone names'!$A$3:$F$10000,6,FALSE)</f>
        <v>Les ruines de Silyanorn</v>
      </c>
      <c r="G69" s="3" t="str">
        <f t="array" ref="G69">IF(OR(EXACT(A69,'ESO Dungeon constants'!$G$3:$G$999)),"X","")</f>
        <v/>
      </c>
      <c r="H69" s="3" t="str">
        <f>IF(EXACT(A69,C69),"X","")</f>
        <v/>
      </c>
      <c r="I69" s="3" t="str">
        <f>IF(A69&lt;&gt;C69,VLOOKUP(C69,$A$3:$D$9999,4,FALSE),"")</f>
        <v>Schattenfenn</v>
      </c>
      <c r="J69" s="3" t="str">
        <f>IF(A69&lt;&gt;C69,VLOOKUP(C69,$A$3:$E$9999,5,FALSE),"")</f>
        <v>Shadowfen</v>
      </c>
      <c r="K69" s="3" t="str">
        <f>IF(A69&lt;&gt;C69,VLOOKUP(C69,$A$3:$F$9999,6,FALSE),"")</f>
        <v>Fangeombre</v>
      </c>
      <c r="L69" s="21">
        <f>A69</f>
        <v>232</v>
      </c>
      <c r="M69" s="21">
        <f>C69</f>
        <v>117</v>
      </c>
      <c r="N69">
        <v>0</v>
      </c>
      <c r="O69" t="str">
        <f>VLOOKUP(N69,'LibSets constants'!$A$2:$B$99,2,FALSE)</f>
        <v>Included in base game</v>
      </c>
    </row>
    <row r="70" spans="1:15" hidden="1" x14ac:dyDescent="0.25">
      <c r="A70" s="13">
        <v>233</v>
      </c>
      <c r="B70" s="5">
        <v>68</v>
      </c>
      <c r="C70" s="5">
        <v>117</v>
      </c>
      <c r="D70" s="4" t="str">
        <f>VLOOKUP(A70,'ESO zone names'!$A$3:$F$10000,4,FALSE)</f>
        <v>Die Ruinen von Ten-Maur-Wolk</v>
      </c>
      <c r="E70" s="4" t="str">
        <f>VLOOKUP(A70,'ESO zone names'!$A$3:$F$10000,5,FALSE)</f>
        <v>Ruins of Ten-Maur-Wolk</v>
      </c>
      <c r="F70" s="4" t="str">
        <f>VLOOKUP(A70,'ESO zone names'!$A$3:$F$10000,6,FALSE)</f>
        <v>Les ruines de Ten-Maur-Wolk</v>
      </c>
      <c r="G70" s="3" t="str">
        <f t="array" ref="G70">IF(OR(EXACT(A70,'ESO Dungeon constants'!$G$3:$G$999)),"X","")</f>
        <v/>
      </c>
      <c r="H70" s="3" t="str">
        <f>IF(EXACT(A70,C70),"X","")</f>
        <v/>
      </c>
      <c r="I70" s="3" t="str">
        <f>IF(A70&lt;&gt;C70,VLOOKUP(C70,$A$3:$D$9999,4,FALSE),"")</f>
        <v>Schattenfenn</v>
      </c>
      <c r="J70" s="3" t="str">
        <f>IF(A70&lt;&gt;C70,VLOOKUP(C70,$A$3:$E$9999,5,FALSE),"")</f>
        <v>Shadowfen</v>
      </c>
      <c r="K70" s="3" t="str">
        <f>IF(A70&lt;&gt;C70,VLOOKUP(C70,$A$3:$F$9999,6,FALSE),"")</f>
        <v>Fangeombre</v>
      </c>
      <c r="L70" s="21">
        <f>A70</f>
        <v>233</v>
      </c>
      <c r="M70" s="21">
        <f>C70</f>
        <v>117</v>
      </c>
      <c r="N70">
        <v>0</v>
      </c>
      <c r="O70" t="str">
        <f>VLOOKUP(N70,'LibSets constants'!$A$2:$B$99,2,FALSE)</f>
        <v>Included in base game</v>
      </c>
    </row>
    <row r="71" spans="1:15" hidden="1" x14ac:dyDescent="0.25">
      <c r="A71" s="13">
        <v>234</v>
      </c>
      <c r="B71" s="5">
        <v>69</v>
      </c>
      <c r="C71" s="5">
        <v>117</v>
      </c>
      <c r="D71" s="4" t="str">
        <f>VLOOKUP(A71,'ESO zone names'!$A$3:$F$10000,4,FALSE)</f>
        <v>Die Abstoßende Kapelle</v>
      </c>
      <c r="E71" s="4" t="str">
        <f>VLOOKUP(A71,'ESO zone names'!$A$3:$F$10000,5,FALSE)</f>
        <v>Odious Chapel</v>
      </c>
      <c r="F71" s="4" t="str">
        <f>VLOOKUP(A71,'ESO zone names'!$A$3:$F$10000,6,FALSE)</f>
        <v>La chapelle odieuse</v>
      </c>
      <c r="G71" s="3" t="str">
        <f t="array" ref="G71">IF(OR(EXACT(A71,'ESO Dungeon constants'!$G$3:$G$999)),"X","")</f>
        <v/>
      </c>
      <c r="H71" s="3" t="str">
        <f>IF(EXACT(A71,C71),"X","")</f>
        <v/>
      </c>
      <c r="I71" s="3" t="str">
        <f>IF(A71&lt;&gt;C71,VLOOKUP(C71,$A$3:$D$9999,4,FALSE),"")</f>
        <v>Schattenfenn</v>
      </c>
      <c r="J71" s="3" t="str">
        <f>IF(A71&lt;&gt;C71,VLOOKUP(C71,$A$3:$E$9999,5,FALSE),"")</f>
        <v>Shadowfen</v>
      </c>
      <c r="K71" s="3" t="str">
        <f>IF(A71&lt;&gt;C71,VLOOKUP(C71,$A$3:$F$9999,6,FALSE),"")</f>
        <v>Fangeombre</v>
      </c>
      <c r="L71" s="21">
        <f>A71</f>
        <v>234</v>
      </c>
      <c r="M71" s="21">
        <f>C71</f>
        <v>117</v>
      </c>
      <c r="N71">
        <v>0</v>
      </c>
      <c r="O71" t="str">
        <f>VLOOKUP(N71,'LibSets constants'!$A$2:$B$99,2,FALSE)</f>
        <v>Included in base game</v>
      </c>
    </row>
    <row r="72" spans="1:15" hidden="1" x14ac:dyDescent="0.25">
      <c r="A72" s="13">
        <v>235</v>
      </c>
      <c r="B72" s="5">
        <v>70</v>
      </c>
      <c r="C72" s="5">
        <v>117</v>
      </c>
      <c r="D72" s="4" t="str">
        <f>VLOOKUP(A72,'ESO zone names'!$A$3:$F$10000,4,FALSE)</f>
        <v>Der Tempel von Sul</v>
      </c>
      <c r="E72" s="4" t="str">
        <f>VLOOKUP(A72,'ESO zone names'!$A$3:$F$10000,5,FALSE)</f>
        <v>Temple of Sul</v>
      </c>
      <c r="F72" s="4" t="str">
        <f>VLOOKUP(A72,'ESO zone names'!$A$3:$F$10000,6,FALSE)</f>
        <v>Temple de Sul</v>
      </c>
      <c r="G72" s="3" t="str">
        <f t="array" ref="G72">IF(OR(EXACT(A72,'ESO Dungeon constants'!$G$3:$G$999)),"X","")</f>
        <v/>
      </c>
      <c r="H72" s="3" t="str">
        <f>IF(EXACT(A72,C72),"X","")</f>
        <v/>
      </c>
      <c r="I72" s="3" t="str">
        <f>IF(A72&lt;&gt;C72,VLOOKUP(C72,$A$3:$D$9999,4,FALSE),"")</f>
        <v>Schattenfenn</v>
      </c>
      <c r="J72" s="3" t="str">
        <f>IF(A72&lt;&gt;C72,VLOOKUP(C72,$A$3:$E$9999,5,FALSE),"")</f>
        <v>Shadowfen</v>
      </c>
      <c r="K72" s="3" t="str">
        <f>IF(A72&lt;&gt;C72,VLOOKUP(C72,$A$3:$F$9999,6,FALSE),"")</f>
        <v>Fangeombre</v>
      </c>
      <c r="L72" s="21">
        <f>A72</f>
        <v>235</v>
      </c>
      <c r="M72" s="21">
        <f>C72</f>
        <v>117</v>
      </c>
      <c r="N72">
        <v>0</v>
      </c>
      <c r="O72" t="str">
        <f>VLOOKUP(N72,'LibSets constants'!$A$2:$B$99,2,FALSE)</f>
        <v>Included in base game</v>
      </c>
    </row>
    <row r="73" spans="1:15" hidden="1" x14ac:dyDescent="0.25">
      <c r="A73" s="13">
        <v>236</v>
      </c>
      <c r="B73" s="5">
        <v>71</v>
      </c>
      <c r="C73" s="5">
        <v>117</v>
      </c>
      <c r="D73" s="4" t="str">
        <f>VLOOKUP(A73,'ESO zone names'!$A$3:$F$10000,4,FALSE)</f>
        <v>Der Verlies des Weißrosengefängnisses</v>
      </c>
      <c r="E73" s="4" t="str">
        <f>VLOOKUP(A73,'ESO zone names'!$A$3:$F$10000,5,FALSE)</f>
        <v>White Rose Prison Dungeon</v>
      </c>
      <c r="F73" s="4" t="str">
        <f>VLOOKUP(A73,'ESO zone names'!$A$3:$F$10000,6,FALSE)</f>
        <v>Le donjon de la prison de Blanche-rose</v>
      </c>
      <c r="G73" s="3" t="str">
        <f t="array" ref="G73">IF(OR(EXACT(A73,'ESO Dungeon constants'!$G$3:$G$999)),"X","")</f>
        <v/>
      </c>
      <c r="H73" s="3" t="str">
        <f>IF(EXACT(A73,C73),"X","")</f>
        <v/>
      </c>
      <c r="I73" s="3" t="str">
        <f>IF(A73&lt;&gt;C73,VLOOKUP(C73,$A$3:$D$9999,4,FALSE),"")</f>
        <v>Schattenfenn</v>
      </c>
      <c r="J73" s="3" t="str">
        <f>IF(A73&lt;&gt;C73,VLOOKUP(C73,$A$3:$E$9999,5,FALSE),"")</f>
        <v>Shadowfen</v>
      </c>
      <c r="K73" s="3" t="str">
        <f>IF(A73&lt;&gt;C73,VLOOKUP(C73,$A$3:$F$9999,6,FALSE),"")</f>
        <v>Fangeombre</v>
      </c>
      <c r="L73" s="21">
        <f>A73</f>
        <v>236</v>
      </c>
      <c r="M73" s="21">
        <f>C73</f>
        <v>117</v>
      </c>
      <c r="N73">
        <v>0</v>
      </c>
      <c r="O73" t="str">
        <f>VLOOKUP(N73,'LibSets constants'!$A$2:$B$99,2,FALSE)</f>
        <v>Included in base game</v>
      </c>
    </row>
    <row r="74" spans="1:15" hidden="1" x14ac:dyDescent="0.25">
      <c r="A74" s="13">
        <v>237</v>
      </c>
      <c r="B74" s="5">
        <v>72</v>
      </c>
      <c r="C74" s="5">
        <v>104</v>
      </c>
      <c r="D74" s="4" t="str">
        <f>VLOOKUP(A74,'ESO zone names'!$A$3:$F$10000,4,FALSE)</f>
        <v>Das undurchdringliche Gewölbe</v>
      </c>
      <c r="E74" s="4" t="str">
        <f>VLOOKUP(A74,'ESO zone names'!$A$3:$F$10000,5,FALSE)</f>
        <v>Impervious Vault</v>
      </c>
      <c r="F74" s="4" t="str">
        <f>VLOOKUP(A74,'ESO zone names'!$A$3:$F$10000,6,FALSE)</f>
        <v>L’armurerie hermétique</v>
      </c>
      <c r="G74" s="3" t="str">
        <f t="array" ref="G74">IF(OR(EXACT(A74,'ESO Dungeon constants'!$G$3:$G$999)),"X","")</f>
        <v/>
      </c>
      <c r="H74" s="3" t="str">
        <f>IF(EXACT(A74,C74),"X","")</f>
        <v/>
      </c>
      <c r="I74" s="3" t="str">
        <f>IF(A74&lt;&gt;C74,VLOOKUP(C74,$A$3:$D$9999,4,FALSE),"")</f>
        <v>Die Alik'r-Wüste</v>
      </c>
      <c r="J74" s="3" t="str">
        <f>IF(A74&lt;&gt;C74,VLOOKUP(C74,$A$3:$E$9999,5,FALSE),"")</f>
        <v>Alik'r Desert</v>
      </c>
      <c r="K74" s="3" t="str">
        <f>IF(A74&lt;&gt;C74,VLOOKUP(C74,$A$3:$F$9999,6,FALSE),"")</f>
        <v>Le désert d'Alik'r</v>
      </c>
      <c r="L74" s="21">
        <f>A74</f>
        <v>237</v>
      </c>
      <c r="M74" s="21">
        <f>C74</f>
        <v>104</v>
      </c>
      <c r="N74">
        <v>0</v>
      </c>
      <c r="O74" t="str">
        <f>VLOOKUP(N74,'LibSets constants'!$A$2:$B$99,2,FALSE)</f>
        <v>Included in base game</v>
      </c>
    </row>
    <row r="75" spans="1:15" hidden="1" x14ac:dyDescent="0.25">
      <c r="A75" s="13">
        <v>238</v>
      </c>
      <c r="B75" s="5">
        <v>73</v>
      </c>
      <c r="C75" s="5">
        <v>104</v>
      </c>
      <c r="D75" s="4" t="str">
        <f>VLOOKUP(A75,'ESO zone names'!$A$3:$F$10000,4,FALSE)</f>
        <v>Salas En</v>
      </c>
      <c r="E75" s="4" t="str">
        <f>VLOOKUP(A75,'ESO zone names'!$A$3:$F$10000,5,FALSE)</f>
        <v>Salas En</v>
      </c>
      <c r="F75" s="4" t="str">
        <f>VLOOKUP(A75,'ESO zone names'!$A$3:$F$10000,6,FALSE)</f>
        <v>Salas En</v>
      </c>
      <c r="G75" s="3" t="str">
        <f t="array" ref="G75">IF(OR(EXACT(A75,'ESO Dungeon constants'!$G$3:$G$999)),"X","")</f>
        <v/>
      </c>
      <c r="H75" s="3" t="str">
        <f>IF(EXACT(A75,C75),"X","")</f>
        <v/>
      </c>
      <c r="I75" s="3" t="str">
        <f>IF(A75&lt;&gt;C75,VLOOKUP(C75,$A$3:$D$9999,4,FALSE),"")</f>
        <v>Die Alik'r-Wüste</v>
      </c>
      <c r="J75" s="3" t="str">
        <f>IF(A75&lt;&gt;C75,VLOOKUP(C75,$A$3:$E$9999,5,FALSE),"")</f>
        <v>Alik'r Desert</v>
      </c>
      <c r="K75" s="3" t="str">
        <f>IF(A75&lt;&gt;C75,VLOOKUP(C75,$A$3:$F$9999,6,FALSE),"")</f>
        <v>Le désert d'Alik'r</v>
      </c>
      <c r="L75" s="21">
        <f>A75</f>
        <v>238</v>
      </c>
      <c r="M75" s="21">
        <f>C75</f>
        <v>104</v>
      </c>
      <c r="N75">
        <v>0</v>
      </c>
      <c r="O75" t="str">
        <f>VLOOKUP(N75,'LibSets constants'!$A$2:$B$99,2,FALSE)</f>
        <v>Included in base game</v>
      </c>
    </row>
    <row r="76" spans="1:15" hidden="1" x14ac:dyDescent="0.25">
      <c r="A76" s="13">
        <v>239</v>
      </c>
      <c r="B76" s="5">
        <v>74</v>
      </c>
      <c r="C76" s="5">
        <v>104</v>
      </c>
      <c r="D76" s="4" t="str">
        <f>VLOOKUP(A76,'ESO zone names'!$A$3:$F$10000,4,FALSE)</f>
        <v>Die Kulati-Minen</v>
      </c>
      <c r="E76" s="4" t="str">
        <f>VLOOKUP(A76,'ESO zone names'!$A$3:$F$10000,5,FALSE)</f>
        <v>Kulati Mines</v>
      </c>
      <c r="F76" s="4" t="str">
        <f>VLOOKUP(A76,'ESO zone names'!$A$3:$F$10000,6,FALSE)</f>
        <v>Les mines de Kulati</v>
      </c>
      <c r="G76" s="3" t="str">
        <f t="array" ref="G76">IF(OR(EXACT(A76,'ESO Dungeon constants'!$G$3:$G$999)),"X","")</f>
        <v/>
      </c>
      <c r="H76" s="3" t="str">
        <f>IF(EXACT(A76,C76),"X","")</f>
        <v/>
      </c>
      <c r="I76" s="3" t="str">
        <f>IF(A76&lt;&gt;C76,VLOOKUP(C76,$A$3:$D$9999,4,FALSE),"")</f>
        <v>Die Alik'r-Wüste</v>
      </c>
      <c r="J76" s="3" t="str">
        <f>IF(A76&lt;&gt;C76,VLOOKUP(C76,$A$3:$E$9999,5,FALSE),"")</f>
        <v>Alik'r Desert</v>
      </c>
      <c r="K76" s="3" t="str">
        <f>IF(A76&lt;&gt;C76,VLOOKUP(C76,$A$3:$F$9999,6,FALSE),"")</f>
        <v>Le désert d'Alik'r</v>
      </c>
      <c r="L76" s="21">
        <f>A76</f>
        <v>239</v>
      </c>
      <c r="M76" s="21">
        <f>C76</f>
        <v>104</v>
      </c>
      <c r="N76">
        <v>0</v>
      </c>
      <c r="O76" t="str">
        <f>VLOOKUP(N76,'LibSets constants'!$A$2:$B$99,2,FALSE)</f>
        <v>Included in base game</v>
      </c>
    </row>
    <row r="77" spans="1:15" hidden="1" x14ac:dyDescent="0.25">
      <c r="A77" s="13">
        <v>241</v>
      </c>
      <c r="B77" s="5">
        <v>75</v>
      </c>
      <c r="C77" s="5">
        <v>41</v>
      </c>
      <c r="D77" s="4" t="str">
        <f>VLOOKUP(A77,'ESO zone names'!$A$3:$F$10000,4,FALSE)</f>
        <v>Die Krypta des Hauses Indoril</v>
      </c>
      <c r="E77" s="4" t="str">
        <f>VLOOKUP(A77,'ESO zone names'!$A$3:$F$10000,5,FALSE)</f>
        <v>House Indoril Crypt</v>
      </c>
      <c r="F77" s="4" t="str">
        <f>VLOOKUP(A77,'ESO zone names'!$A$3:$F$10000,6,FALSE)</f>
        <v>La crypte de la maison Indoril</v>
      </c>
      <c r="G77" s="3" t="str">
        <f t="array" ref="G77">IF(OR(EXACT(A77,'ESO Dungeon constants'!$G$3:$G$999)),"X","")</f>
        <v/>
      </c>
      <c r="H77" s="3" t="str">
        <f>IF(EXACT(A77,C77),"X","")</f>
        <v/>
      </c>
      <c r="I77" s="3" t="str">
        <f>IF(A77&lt;&gt;C77,VLOOKUP(C77,$A$3:$D$9999,4,FALSE),"")</f>
        <v>Steinfälle</v>
      </c>
      <c r="J77" s="3" t="str">
        <f>IF(A77&lt;&gt;C77,VLOOKUP(C77,$A$3:$E$9999,5,FALSE),"")</f>
        <v>Stonefalls</v>
      </c>
      <c r="K77" s="3" t="str">
        <f>IF(A77&lt;&gt;C77,VLOOKUP(C77,$A$3:$F$9999,6,FALSE),"")</f>
        <v>Les Éboulis</v>
      </c>
      <c r="L77" s="21">
        <f>A77</f>
        <v>241</v>
      </c>
      <c r="M77" s="21">
        <f>C77</f>
        <v>41</v>
      </c>
      <c r="N77">
        <v>0</v>
      </c>
      <c r="O77" t="str">
        <f>VLOOKUP(N77,'LibSets constants'!$A$2:$B$99,2,FALSE)</f>
        <v>Included in base game</v>
      </c>
    </row>
    <row r="78" spans="1:15" hidden="1" x14ac:dyDescent="0.25">
      <c r="A78" s="13">
        <v>242</v>
      </c>
      <c r="B78" s="5">
        <v>76</v>
      </c>
      <c r="C78" s="5">
        <v>41</v>
      </c>
      <c r="D78" s="4" t="str">
        <f>VLOOKUP(A78,'ESO zone names'!$A$3:$F$10000,4,FALSE)</f>
        <v>Das Verlies der Feste Arand</v>
      </c>
      <c r="E78" s="4" t="str">
        <f>VLOOKUP(A78,'ESO zone names'!$A$3:$F$10000,5,FALSE)</f>
        <v>Fort Arand Dungeons</v>
      </c>
      <c r="F78" s="4" t="str">
        <f>VLOOKUP(A78,'ESO zone names'!$A$3:$F$10000,6,FALSE)</f>
        <v>Les donjon du fort Arand</v>
      </c>
      <c r="G78" s="3" t="str">
        <f t="array" ref="G78">IF(OR(EXACT(A78,'ESO Dungeon constants'!$G$3:$G$999)),"X","")</f>
        <v/>
      </c>
      <c r="H78" s="3" t="str">
        <f>IF(EXACT(A78,C78),"X","")</f>
        <v/>
      </c>
      <c r="I78" s="3" t="str">
        <f>IF(A78&lt;&gt;C78,VLOOKUP(C78,$A$3:$D$9999,4,FALSE),"")</f>
        <v>Steinfälle</v>
      </c>
      <c r="J78" s="3" t="str">
        <f>IF(A78&lt;&gt;C78,VLOOKUP(C78,$A$3:$E$9999,5,FALSE),"")</f>
        <v>Stonefalls</v>
      </c>
      <c r="K78" s="3" t="str">
        <f>IF(A78&lt;&gt;C78,VLOOKUP(C78,$A$3:$F$9999,6,FALSE),"")</f>
        <v>Les Éboulis</v>
      </c>
      <c r="L78" s="21">
        <f>A78</f>
        <v>242</v>
      </c>
      <c r="M78" s="21">
        <f>C78</f>
        <v>41</v>
      </c>
      <c r="N78">
        <v>0</v>
      </c>
      <c r="O78" t="str">
        <f>VLOOKUP(N78,'LibSets constants'!$A$2:$B$99,2,FALSE)</f>
        <v>Included in base game</v>
      </c>
    </row>
    <row r="79" spans="1:15" hidden="1" x14ac:dyDescent="0.25">
      <c r="A79" s="13">
        <v>243</v>
      </c>
      <c r="B79" s="5">
        <v>77</v>
      </c>
      <c r="C79" s="5">
        <v>41</v>
      </c>
      <c r="D79" s="4" t="str">
        <f>VLOOKUP(A79,'ESO zone names'!$A$3:$F$10000,4,FALSE)</f>
        <v>Die Kammer des Korallenherzens</v>
      </c>
      <c r="E79" s="4" t="str">
        <f>VLOOKUP(A79,'ESO zone names'!$A$3:$F$10000,5,FALSE)</f>
        <v>Coral Heart Chamber</v>
      </c>
      <c r="F79" s="4" t="str">
        <f>VLOOKUP(A79,'ESO zone names'!$A$3:$F$10000,6,FALSE)</f>
        <v>La chambre du cœur de corail</v>
      </c>
      <c r="G79" s="3" t="str">
        <f t="array" ref="G79">IF(OR(EXACT(A79,'ESO Dungeon constants'!$G$3:$G$999)),"X","")</f>
        <v/>
      </c>
      <c r="H79" s="3" t="str">
        <f>IF(EXACT(A79,C79),"X","")</f>
        <v/>
      </c>
      <c r="I79" s="3" t="str">
        <f>IF(A79&lt;&gt;C79,VLOOKUP(C79,$A$3:$D$9999,4,FALSE),"")</f>
        <v>Steinfälle</v>
      </c>
      <c r="J79" s="3" t="str">
        <f>IF(A79&lt;&gt;C79,VLOOKUP(C79,$A$3:$E$9999,5,FALSE),"")</f>
        <v>Stonefalls</v>
      </c>
      <c r="K79" s="3" t="str">
        <f>IF(A79&lt;&gt;C79,VLOOKUP(C79,$A$3:$F$9999,6,FALSE),"")</f>
        <v>Les Éboulis</v>
      </c>
      <c r="L79" s="21">
        <f>A79</f>
        <v>243</v>
      </c>
      <c r="M79" s="21">
        <f>C79</f>
        <v>41</v>
      </c>
      <c r="N79">
        <v>0</v>
      </c>
      <c r="O79" t="str">
        <f>VLOOKUP(N79,'LibSets constants'!$A$2:$B$99,2,FALSE)</f>
        <v>Included in base game</v>
      </c>
    </row>
    <row r="80" spans="1:15" hidden="1" x14ac:dyDescent="0.25">
      <c r="A80" s="13">
        <v>245</v>
      </c>
      <c r="B80" s="5">
        <v>78</v>
      </c>
      <c r="C80" s="5">
        <v>41</v>
      </c>
      <c r="D80" s="4" t="str">
        <f>VLOOKUP(A80,'ESO zone names'!$A$3:$F$10000,4,FALSE)</f>
        <v>Das Reliquiar der Heimlyn-Zuflucht</v>
      </c>
      <c r="E80" s="4" t="str">
        <f>VLOOKUP(A80,'ESO zone names'!$A$3:$F$10000,5,FALSE)</f>
        <v>Heimlyn Keep Reliquary</v>
      </c>
      <c r="F80" s="4" t="str">
        <f>VLOOKUP(A80,'ESO zone names'!$A$3:$F$10000,6,FALSE)</f>
        <v>Le reliquaire de la tour d'Heimlyn</v>
      </c>
      <c r="G80" s="3" t="str">
        <f t="array" ref="G80">IF(OR(EXACT(A80,'ESO Dungeon constants'!$G$3:$G$999)),"X","")</f>
        <v/>
      </c>
      <c r="H80" s="3" t="str">
        <f>IF(EXACT(A80,C80),"X","")</f>
        <v/>
      </c>
      <c r="I80" s="3" t="str">
        <f>IF(A80&lt;&gt;C80,VLOOKUP(C80,$A$3:$D$9999,4,FALSE),"")</f>
        <v>Steinfälle</v>
      </c>
      <c r="J80" s="3" t="str">
        <f>IF(A80&lt;&gt;C80,VLOOKUP(C80,$A$3:$E$9999,5,FALSE),"")</f>
        <v>Stonefalls</v>
      </c>
      <c r="K80" s="3" t="str">
        <f>IF(A80&lt;&gt;C80,VLOOKUP(C80,$A$3:$F$9999,6,FALSE),"")</f>
        <v>Les Éboulis</v>
      </c>
      <c r="L80" s="21">
        <f>A80</f>
        <v>245</v>
      </c>
      <c r="M80" s="21">
        <f>C80</f>
        <v>41</v>
      </c>
      <c r="N80">
        <v>0</v>
      </c>
      <c r="O80" t="str">
        <f>VLOOKUP(N80,'LibSets constants'!$A$2:$B$99,2,FALSE)</f>
        <v>Included in base game</v>
      </c>
    </row>
    <row r="81" spans="1:15" hidden="1" x14ac:dyDescent="0.25">
      <c r="A81" s="13">
        <v>246</v>
      </c>
      <c r="B81" s="5">
        <v>79</v>
      </c>
      <c r="C81" s="5">
        <v>41</v>
      </c>
      <c r="D81" s="4" t="str">
        <f>VLOOKUP(A81,'ESO zone names'!$A$3:$F$10000,4,FALSE)</f>
        <v>Die Minen des Iliath-Tempels</v>
      </c>
      <c r="E81" s="4" t="str">
        <f>VLOOKUP(A81,'ESO zone names'!$A$3:$F$10000,5,FALSE)</f>
        <v>Iliath Temple Mines</v>
      </c>
      <c r="F81" s="4" t="str">
        <f>VLOOKUP(A81,'ESO zone names'!$A$3:$F$10000,6,FALSE)</f>
        <v>Les mines du temple d'Iliath</v>
      </c>
      <c r="G81" s="3" t="str">
        <f t="array" ref="G81">IF(OR(EXACT(A81,'ESO Dungeon constants'!$G$3:$G$999)),"X","")</f>
        <v/>
      </c>
      <c r="H81" s="3" t="str">
        <f>IF(EXACT(A81,C81),"X","")</f>
        <v/>
      </c>
      <c r="I81" s="3" t="str">
        <f>IF(A81&lt;&gt;C81,VLOOKUP(C81,$A$3:$D$9999,4,FALSE),"")</f>
        <v>Steinfälle</v>
      </c>
      <c r="J81" s="3" t="str">
        <f>IF(A81&lt;&gt;C81,VLOOKUP(C81,$A$3:$E$9999,5,FALSE),"")</f>
        <v>Stonefalls</v>
      </c>
      <c r="K81" s="3" t="str">
        <f>IF(A81&lt;&gt;C81,VLOOKUP(C81,$A$3:$F$9999,6,FALSE),"")</f>
        <v>Les Éboulis</v>
      </c>
      <c r="L81" s="21">
        <f>A81</f>
        <v>246</v>
      </c>
      <c r="M81" s="21">
        <f>C81</f>
        <v>41</v>
      </c>
      <c r="N81">
        <v>0</v>
      </c>
      <c r="O81" t="str">
        <f>VLOOKUP(N81,'LibSets constants'!$A$2:$B$99,2,FALSE)</f>
        <v>Included in base game</v>
      </c>
    </row>
    <row r="82" spans="1:15" hidden="1" x14ac:dyDescent="0.25">
      <c r="A82" s="13">
        <v>247</v>
      </c>
      <c r="B82" s="5">
        <v>80</v>
      </c>
      <c r="C82" s="5">
        <v>41</v>
      </c>
      <c r="D82" s="4" t="str">
        <f>VLOOKUP(A82,'ESO zone names'!$A$3:$F$10000,4,FALSE)</f>
        <v>Die Krypten des Hauses Dres</v>
      </c>
      <c r="E82" s="4" t="str">
        <f>VLOOKUP(A82,'ESO zone names'!$A$3:$F$10000,5,FALSE)</f>
        <v>House Dres Crypts</v>
      </c>
      <c r="F82" s="4" t="str">
        <f>VLOOKUP(A82,'ESO zone names'!$A$3:$F$10000,6,FALSE)</f>
        <v>Les cryptes de la maison Drès</v>
      </c>
      <c r="G82" s="3" t="str">
        <f t="array" ref="G82">IF(OR(EXACT(A82,'ESO Dungeon constants'!$G$3:$G$999)),"X","")</f>
        <v/>
      </c>
      <c r="H82" s="3" t="str">
        <f>IF(EXACT(A82,C82),"X","")</f>
        <v/>
      </c>
      <c r="I82" s="3" t="str">
        <f>IF(A82&lt;&gt;C82,VLOOKUP(C82,$A$3:$D$9999,4,FALSE),"")</f>
        <v>Steinfälle</v>
      </c>
      <c r="J82" s="3" t="str">
        <f>IF(A82&lt;&gt;C82,VLOOKUP(C82,$A$3:$E$9999,5,FALSE),"")</f>
        <v>Stonefalls</v>
      </c>
      <c r="K82" s="3" t="str">
        <f>IF(A82&lt;&gt;C82,VLOOKUP(C82,$A$3:$F$9999,6,FALSE),"")</f>
        <v>Les Éboulis</v>
      </c>
      <c r="L82" s="21">
        <f>A82</f>
        <v>247</v>
      </c>
      <c r="M82" s="21">
        <f>C82</f>
        <v>41</v>
      </c>
      <c r="N82">
        <v>0</v>
      </c>
      <c r="O82" t="str">
        <f>VLOOKUP(N82,'LibSets constants'!$A$2:$B$99,2,FALSE)</f>
        <v>Included in base game</v>
      </c>
    </row>
    <row r="83" spans="1:15" hidden="1" x14ac:dyDescent="0.25">
      <c r="A83" s="13">
        <v>248</v>
      </c>
      <c r="B83" s="5">
        <v>81</v>
      </c>
      <c r="C83" s="5">
        <v>57</v>
      </c>
      <c r="D83" s="4" t="str">
        <f>VLOOKUP(A83,'ESO zone names'!$A$3:$F$10000,4,FALSE)</f>
        <v>Mzithumz</v>
      </c>
      <c r="E83" s="4" t="str">
        <f>VLOOKUP(A83,'ESO zone names'!$A$3:$F$10000,5,FALSE)</f>
        <v>Mzithumz</v>
      </c>
      <c r="F83" s="4" t="str">
        <f>VLOOKUP(A83,'ESO zone names'!$A$3:$F$10000,6,FALSE)</f>
        <v>Mzithumz</v>
      </c>
      <c r="G83" s="3" t="str">
        <f t="array" ref="G83">IF(OR(EXACT(A83,'ESO Dungeon constants'!$G$3:$G$999)),"X","")</f>
        <v/>
      </c>
      <c r="H83" s="3" t="str">
        <f>IF(EXACT(A83,C83),"X","")</f>
        <v/>
      </c>
      <c r="I83" s="3" t="str">
        <f>IF(A83&lt;&gt;C83,VLOOKUP(C83,$A$3:$D$9999,4,FALSE),"")</f>
        <v>Deshaan</v>
      </c>
      <c r="J83" s="3" t="str">
        <f>IF(A83&lt;&gt;C83,VLOOKUP(C83,$A$3:$E$9999,5,FALSE),"")</f>
        <v>Deshaan</v>
      </c>
      <c r="K83" s="3" t="str">
        <f>IF(A83&lt;&gt;C83,VLOOKUP(C83,$A$3:$F$9999,6,FALSE),"")</f>
        <v>Deshaan</v>
      </c>
      <c r="L83" s="21">
        <f>A83</f>
        <v>248</v>
      </c>
      <c r="M83" s="21">
        <f>C83</f>
        <v>57</v>
      </c>
      <c r="N83">
        <v>0</v>
      </c>
      <c r="O83" t="str">
        <f>VLOOKUP(N83,'LibSets constants'!$A$2:$B$99,2,FALSE)</f>
        <v>Included in base game</v>
      </c>
    </row>
    <row r="84" spans="1:15" hidden="1" x14ac:dyDescent="0.25">
      <c r="A84" s="13">
        <v>249</v>
      </c>
      <c r="B84" s="5">
        <v>82</v>
      </c>
      <c r="C84" s="5">
        <v>57</v>
      </c>
      <c r="D84" s="4" t="str">
        <f>VLOOKUP(A84,'ESO zone names'!$A$3:$F$10000,4,FALSE)</f>
        <v>Die Krypten der Festung Tal'Deic</v>
      </c>
      <c r="E84" s="4" t="str">
        <f>VLOOKUP(A84,'ESO zone names'!$A$3:$F$10000,5,FALSE)</f>
        <v>Tal'Deic Crypts</v>
      </c>
      <c r="F84" s="4" t="str">
        <f>VLOOKUP(A84,'ESO zone names'!$A$3:$F$10000,6,FALSE)</f>
        <v>Les cryptes Tal'Deic</v>
      </c>
      <c r="G84" s="3" t="str">
        <f t="array" ref="G84">IF(OR(EXACT(A84,'ESO Dungeon constants'!$G$3:$G$999)),"X","")</f>
        <v/>
      </c>
      <c r="H84" s="3" t="str">
        <f>IF(EXACT(A84,C84),"X","")</f>
        <v/>
      </c>
      <c r="I84" s="3" t="str">
        <f>IF(A84&lt;&gt;C84,VLOOKUP(C84,$A$3:$D$9999,4,FALSE),"")</f>
        <v>Deshaan</v>
      </c>
      <c r="J84" s="3" t="str">
        <f>IF(A84&lt;&gt;C84,VLOOKUP(C84,$A$3:$E$9999,5,FALSE),"")</f>
        <v>Deshaan</v>
      </c>
      <c r="K84" s="3" t="str">
        <f>IF(A84&lt;&gt;C84,VLOOKUP(C84,$A$3:$F$9999,6,FALSE),"")</f>
        <v>Deshaan</v>
      </c>
      <c r="L84" s="21">
        <f>A84</f>
        <v>249</v>
      </c>
      <c r="M84" s="21">
        <f>C84</f>
        <v>57</v>
      </c>
      <c r="N84">
        <v>0</v>
      </c>
      <c r="O84" t="str">
        <f>VLOOKUP(N84,'LibSets constants'!$A$2:$B$99,2,FALSE)</f>
        <v>Included in base game</v>
      </c>
    </row>
    <row r="85" spans="1:15" hidden="1" x14ac:dyDescent="0.25">
      <c r="A85" s="13">
        <v>250</v>
      </c>
      <c r="B85" s="5">
        <v>83</v>
      </c>
      <c r="C85" s="5">
        <v>57</v>
      </c>
      <c r="D85" s="4" t="str">
        <f>VLOOKUP(A85,'ESO zone names'!$A$3:$F$10000,4,FALSE)</f>
        <v>Die Ruinen von Narsis</v>
      </c>
      <c r="E85" s="4" t="str">
        <f>VLOOKUP(A85,'ESO zone names'!$A$3:$F$10000,5,FALSE)</f>
        <v>Narsis Ruins</v>
      </c>
      <c r="F85" s="4" t="str">
        <f>VLOOKUP(A85,'ESO zone names'!$A$3:$F$10000,6,FALSE)</f>
        <v>Les ruines de Narsis</v>
      </c>
      <c r="G85" s="3" t="str">
        <f t="array" ref="G85">IF(OR(EXACT(A85,'ESO Dungeon constants'!$G$3:$G$999)),"X","")</f>
        <v/>
      </c>
      <c r="H85" s="3" t="str">
        <f>IF(EXACT(A85,C85),"X","")</f>
        <v/>
      </c>
      <c r="I85" s="3" t="str">
        <f>IF(A85&lt;&gt;C85,VLOOKUP(C85,$A$3:$D$9999,4,FALSE),"")</f>
        <v>Deshaan</v>
      </c>
      <c r="J85" s="3" t="str">
        <f>IF(A85&lt;&gt;C85,VLOOKUP(C85,$A$3:$E$9999,5,FALSE),"")</f>
        <v>Deshaan</v>
      </c>
      <c r="K85" s="3" t="str">
        <f>IF(A85&lt;&gt;C85,VLOOKUP(C85,$A$3:$F$9999,6,FALSE),"")</f>
        <v>Deshaan</v>
      </c>
      <c r="L85" s="21">
        <f>A85</f>
        <v>250</v>
      </c>
      <c r="M85" s="21">
        <f>C85</f>
        <v>57</v>
      </c>
      <c r="N85">
        <v>0</v>
      </c>
      <c r="O85" t="str">
        <f>VLOOKUP(N85,'LibSets constants'!$A$2:$B$99,2,FALSE)</f>
        <v>Included in base game</v>
      </c>
    </row>
    <row r="86" spans="1:15" hidden="1" x14ac:dyDescent="0.25">
      <c r="A86" s="13">
        <v>252</v>
      </c>
      <c r="B86" s="5">
        <v>84</v>
      </c>
      <c r="C86" s="5">
        <v>57</v>
      </c>
      <c r="D86" s="4" t="str">
        <f>VLOOKUP(A86,'ESO zone names'!$A$3:$F$10000,4,FALSE)</f>
        <v>Die Senkenhöhle</v>
      </c>
      <c r="E86" s="4" t="str">
        <f>VLOOKUP(A86,'ESO zone names'!$A$3:$F$10000,5,FALSE)</f>
        <v>The Hollow Cave</v>
      </c>
      <c r="F86" s="4" t="str">
        <f>VLOOKUP(A86,'ESO zone names'!$A$3:$F$10000,6,FALSE)</f>
        <v>La Caverne creuse</v>
      </c>
      <c r="G86" s="3" t="str">
        <f t="array" ref="G86">IF(OR(EXACT(A86,'ESO Dungeon constants'!$G$3:$G$999)),"X","")</f>
        <v/>
      </c>
      <c r="H86" s="3" t="str">
        <f>IF(EXACT(A86,C86),"X","")</f>
        <v/>
      </c>
      <c r="I86" s="3" t="str">
        <f>IF(A86&lt;&gt;C86,VLOOKUP(C86,$A$3:$D$9999,4,FALSE),"")</f>
        <v>Deshaan</v>
      </c>
      <c r="J86" s="3" t="str">
        <f>IF(A86&lt;&gt;C86,VLOOKUP(C86,$A$3:$E$9999,5,FALSE),"")</f>
        <v>Deshaan</v>
      </c>
      <c r="K86" s="3" t="str">
        <f>IF(A86&lt;&gt;C86,VLOOKUP(C86,$A$3:$F$9999,6,FALSE),"")</f>
        <v>Deshaan</v>
      </c>
      <c r="L86" s="21">
        <f>A86</f>
        <v>252</v>
      </c>
      <c r="M86" s="21">
        <f>C86</f>
        <v>57</v>
      </c>
      <c r="N86">
        <v>0</v>
      </c>
      <c r="O86" t="str">
        <f>VLOOKUP(N86,'LibSets constants'!$A$2:$B$99,2,FALSE)</f>
        <v>Included in base game</v>
      </c>
    </row>
    <row r="87" spans="1:15" hidden="1" x14ac:dyDescent="0.25">
      <c r="A87" s="13">
        <v>253</v>
      </c>
      <c r="B87" s="5">
        <v>85</v>
      </c>
      <c r="C87" s="5">
        <v>57</v>
      </c>
      <c r="D87" s="4" t="str">
        <f>VLOOKUP(A87,'ESO zone names'!$A$3:$F$10000,4,FALSE)</f>
        <v>Das Untergewölbe von Shad Astula</v>
      </c>
      <c r="E87" s="4" t="str">
        <f>VLOOKUP(A87,'ESO zone names'!$A$3:$F$10000,5,FALSE)</f>
        <v>Shad Astula Underhalls</v>
      </c>
      <c r="F87" s="4" t="str">
        <f>VLOOKUP(A87,'ESO zone names'!$A$3:$F$10000,6,FALSE)</f>
        <v>Les sous-sols de Shad Astula</v>
      </c>
      <c r="G87" s="3" t="str">
        <f t="array" ref="G87">IF(OR(EXACT(A87,'ESO Dungeon constants'!$G$3:$G$999)),"X","")</f>
        <v/>
      </c>
      <c r="H87" s="3" t="str">
        <f>IF(EXACT(A87,C87),"X","")</f>
        <v/>
      </c>
      <c r="I87" s="3" t="str">
        <f>IF(A87&lt;&gt;C87,VLOOKUP(C87,$A$3:$D$9999,4,FALSE),"")</f>
        <v>Deshaan</v>
      </c>
      <c r="J87" s="3" t="str">
        <f>IF(A87&lt;&gt;C87,VLOOKUP(C87,$A$3:$E$9999,5,FALSE),"")</f>
        <v>Deshaan</v>
      </c>
      <c r="K87" s="3" t="str">
        <f>IF(A87&lt;&gt;C87,VLOOKUP(C87,$A$3:$F$9999,6,FALSE),"")</f>
        <v>Deshaan</v>
      </c>
      <c r="L87" s="21">
        <f>A87</f>
        <v>253</v>
      </c>
      <c r="M87" s="21">
        <f>C87</f>
        <v>57</v>
      </c>
      <c r="N87">
        <v>0</v>
      </c>
      <c r="O87" t="str">
        <f>VLOOKUP(N87,'LibSets constants'!$A$2:$B$99,2,FALSE)</f>
        <v>Included in base game</v>
      </c>
    </row>
    <row r="88" spans="1:15" hidden="1" x14ac:dyDescent="0.25">
      <c r="A88" s="13">
        <v>254</v>
      </c>
      <c r="B88" s="5">
        <v>86</v>
      </c>
      <c r="C88" s="5">
        <v>57</v>
      </c>
      <c r="D88" s="4" t="str">
        <f>VLOOKUP(A88,'ESO zone names'!$A$3:$F$10000,4,FALSE)</f>
        <v>Die Tiefklippengrube</v>
      </c>
      <c r="E88" s="4" t="str">
        <f>VLOOKUP(A88,'ESO zone names'!$A$3:$F$10000,5,FALSE)</f>
        <v>Deepcrag Den</v>
      </c>
      <c r="F88" s="4" t="str">
        <f>VLOOKUP(A88,'ESO zone names'!$A$3:$F$10000,6,FALSE)</f>
        <v>La mine de Roc-fosse</v>
      </c>
      <c r="G88" s="3" t="str">
        <f t="array" ref="G88">IF(OR(EXACT(A88,'ESO Dungeon constants'!$G$3:$G$999)),"X","")</f>
        <v/>
      </c>
      <c r="H88" s="3" t="str">
        <f>IF(EXACT(A88,C88),"X","")</f>
        <v/>
      </c>
      <c r="I88" s="3" t="str">
        <f>IF(A88&lt;&gt;C88,VLOOKUP(C88,$A$3:$D$9999,4,FALSE),"")</f>
        <v>Deshaan</v>
      </c>
      <c r="J88" s="3" t="str">
        <f>IF(A88&lt;&gt;C88,VLOOKUP(C88,$A$3:$E$9999,5,FALSE),"")</f>
        <v>Deshaan</v>
      </c>
      <c r="K88" s="3" t="str">
        <f>IF(A88&lt;&gt;C88,VLOOKUP(C88,$A$3:$F$9999,6,FALSE),"")</f>
        <v>Deshaan</v>
      </c>
      <c r="L88" s="21">
        <f>A88</f>
        <v>254</v>
      </c>
      <c r="M88" s="21">
        <f>C88</f>
        <v>57</v>
      </c>
      <c r="N88">
        <v>0</v>
      </c>
      <c r="O88" t="str">
        <f>VLOOKUP(N88,'LibSets constants'!$A$2:$B$99,2,FALSE)</f>
        <v>Included in base game</v>
      </c>
    </row>
    <row r="89" spans="1:15" hidden="1" x14ac:dyDescent="0.25">
      <c r="A89" s="13">
        <v>255</v>
      </c>
      <c r="B89" s="5">
        <v>87</v>
      </c>
      <c r="C89" s="5">
        <v>57</v>
      </c>
      <c r="D89" s="4" t="str">
        <f>VLOOKUP(A89,'ESO zone names'!$A$3:$F$10000,4,FALSE)</f>
        <v>Bthanual</v>
      </c>
      <c r="E89" s="4" t="str">
        <f>VLOOKUP(A89,'ESO zone names'!$A$3:$F$10000,5,FALSE)</f>
        <v>Bthanual</v>
      </c>
      <c r="F89" s="4" t="str">
        <f>VLOOKUP(A89,'ESO zone names'!$A$3:$F$10000,6,FALSE)</f>
        <v>Bthanual</v>
      </c>
      <c r="G89" s="3" t="str">
        <f t="array" ref="G89">IF(OR(EXACT(A89,'ESO Dungeon constants'!$G$3:$G$999)),"X","")</f>
        <v/>
      </c>
      <c r="H89" s="3" t="str">
        <f>IF(EXACT(A89,C89),"X","")</f>
        <v/>
      </c>
      <c r="I89" s="3" t="str">
        <f>IF(A89&lt;&gt;C89,VLOOKUP(C89,$A$3:$D$9999,4,FALSE),"")</f>
        <v>Deshaan</v>
      </c>
      <c r="J89" s="3" t="str">
        <f>IF(A89&lt;&gt;C89,VLOOKUP(C89,$A$3:$E$9999,5,FALSE),"")</f>
        <v>Deshaan</v>
      </c>
      <c r="K89" s="3" t="str">
        <f>IF(A89&lt;&gt;C89,VLOOKUP(C89,$A$3:$F$9999,6,FALSE),"")</f>
        <v>Deshaan</v>
      </c>
      <c r="L89" s="21">
        <f>A89</f>
        <v>255</v>
      </c>
      <c r="M89" s="21">
        <f>C89</f>
        <v>57</v>
      </c>
      <c r="N89">
        <v>0</v>
      </c>
      <c r="O89" t="str">
        <f>VLOOKUP(N89,'LibSets constants'!$A$2:$B$99,2,FALSE)</f>
        <v>Included in base game</v>
      </c>
    </row>
    <row r="90" spans="1:15" hidden="1" x14ac:dyDescent="0.25">
      <c r="A90" s="13">
        <v>256</v>
      </c>
      <c r="B90" s="5">
        <v>88</v>
      </c>
      <c r="C90" s="5">
        <v>3</v>
      </c>
      <c r="D90" s="4" t="str">
        <f>VLOOKUP(A90,'ESO zone names'!$A$3:$F$10000,4,FALSE)</f>
        <v>Die Mine von Kreuzgrat</v>
      </c>
      <c r="E90" s="4" t="str">
        <f>VLOOKUP(A90,'ESO zone names'!$A$3:$F$10000,5,FALSE)</f>
        <v>Crosswych Mine</v>
      </c>
      <c r="F90" s="4" t="str">
        <f>VLOOKUP(A90,'ESO zone names'!$A$3:$F$10000,6,FALSE)</f>
        <v>La mine de Croissalant</v>
      </c>
      <c r="G90" s="3" t="str">
        <f t="array" ref="G90">IF(OR(EXACT(A90,'ESO Dungeon constants'!$G$3:$G$999)),"X","")</f>
        <v/>
      </c>
      <c r="H90" s="3" t="str">
        <f>IF(EXACT(A90,C90),"X","")</f>
        <v/>
      </c>
      <c r="I90" s="3" t="str">
        <f>IF(A90&lt;&gt;C90,VLOOKUP(C90,$A$3:$D$9999,4,FALSE),"")</f>
        <v>Glenumbra</v>
      </c>
      <c r="J90" s="3" t="str">
        <f>IF(A90&lt;&gt;C90,VLOOKUP(C90,$A$3:$E$9999,5,FALSE),"")</f>
        <v>Glenumbra</v>
      </c>
      <c r="K90" s="3" t="str">
        <f>IF(A90&lt;&gt;C90,VLOOKUP(C90,$A$3:$F$9999,6,FALSE),"")</f>
        <v>La Glénumbrie</v>
      </c>
      <c r="L90" s="21">
        <f>A90</f>
        <v>256</v>
      </c>
      <c r="M90" s="21">
        <f>C90</f>
        <v>3</v>
      </c>
      <c r="N90">
        <v>0</v>
      </c>
      <c r="O90" t="str">
        <f>VLOOKUP(N90,'LibSets constants'!$A$2:$B$99,2,FALSE)</f>
        <v>Included in base game</v>
      </c>
    </row>
    <row r="91" spans="1:15" hidden="1" x14ac:dyDescent="0.25">
      <c r="A91" s="13">
        <v>257</v>
      </c>
      <c r="B91" s="5">
        <v>89</v>
      </c>
      <c r="C91" s="5">
        <v>103</v>
      </c>
      <c r="D91" s="4" t="str">
        <f>VLOOKUP(A91,'ESO zone names'!$A$3:$F$10000,4,FALSE)</f>
        <v>Die Gewölbe von Vernim</v>
      </c>
      <c r="E91" s="4" t="str">
        <f>VLOOKUP(A91,'ESO zone names'!$A$3:$F$10000,5,FALSE)</f>
        <v>Vaults of Vernim</v>
      </c>
      <c r="F91" s="4" t="str">
        <f>VLOOKUP(A91,'ESO zone names'!$A$3:$F$10000,6,FALSE)</f>
        <v>Les Caveaux de Vernim</v>
      </c>
      <c r="G91" s="3" t="str">
        <f t="array" ref="G91">IF(OR(EXACT(A91,'ESO Dungeon constants'!$G$3:$G$999)),"X","")</f>
        <v/>
      </c>
      <c r="H91" s="3" t="str">
        <f>IF(EXACT(A91,C91),"X","")</f>
        <v/>
      </c>
      <c r="I91" s="3" t="str">
        <f>IF(A91&lt;&gt;C91,VLOOKUP(C91,$A$3:$D$9999,4,FALSE),"")</f>
        <v>Rift</v>
      </c>
      <c r="J91" s="3" t="str">
        <f>IF(A91&lt;&gt;C91,VLOOKUP(C91,$A$3:$E$9999,5,FALSE),"")</f>
        <v>The Rift</v>
      </c>
      <c r="K91" s="3" t="str">
        <f>IF(A91&lt;&gt;C91,VLOOKUP(C91,$A$3:$F$9999,6,FALSE),"")</f>
        <v>La Brèche</v>
      </c>
      <c r="L91" s="21">
        <f>A91</f>
        <v>257</v>
      </c>
      <c r="M91" s="21">
        <f>C91</f>
        <v>103</v>
      </c>
      <c r="N91">
        <v>0</v>
      </c>
      <c r="O91" t="str">
        <f>VLOOKUP(N91,'LibSets constants'!$A$2:$B$99,2,FALSE)</f>
        <v>Included in base game</v>
      </c>
    </row>
    <row r="92" spans="1:15" hidden="1" x14ac:dyDescent="0.25">
      <c r="A92" s="13">
        <v>258</v>
      </c>
      <c r="B92" s="5">
        <v>90</v>
      </c>
      <c r="C92" s="5">
        <v>103</v>
      </c>
      <c r="D92" s="4" t="str">
        <f>VLOOKUP(A92,'ESO zone names'!$A$3:$F$10000,4,FALSE)</f>
        <v>Die Bogenwindspitze</v>
      </c>
      <c r="E92" s="4" t="str">
        <f>VLOOKUP(A92,'ESO zone names'!$A$3:$F$10000,5,FALSE)</f>
        <v>Arcwind Point</v>
      </c>
      <c r="F92" s="4" t="str">
        <f>VLOOKUP(A92,'ESO zone names'!$A$3:$F$10000,6,FALSE)</f>
        <v>Le Cap d'Arquevent</v>
      </c>
      <c r="G92" s="3" t="str">
        <f t="array" ref="G92">IF(OR(EXACT(A92,'ESO Dungeon constants'!$G$3:$G$999)),"X","")</f>
        <v/>
      </c>
      <c r="H92" s="3" t="str">
        <f>IF(EXACT(A92,C92),"X","")</f>
        <v/>
      </c>
      <c r="I92" s="3" t="str">
        <f>IF(A92&lt;&gt;C92,VLOOKUP(C92,$A$3:$D$9999,4,FALSE),"")</f>
        <v>Rift</v>
      </c>
      <c r="J92" s="3" t="str">
        <f>IF(A92&lt;&gt;C92,VLOOKUP(C92,$A$3:$E$9999,5,FALSE),"")</f>
        <v>The Rift</v>
      </c>
      <c r="K92" s="3" t="str">
        <f>IF(A92&lt;&gt;C92,VLOOKUP(C92,$A$3:$F$9999,6,FALSE),"")</f>
        <v>La Brèche</v>
      </c>
      <c r="L92" s="21">
        <f>A92</f>
        <v>258</v>
      </c>
      <c r="M92" s="21">
        <f>C92</f>
        <v>103</v>
      </c>
      <c r="N92">
        <v>0</v>
      </c>
      <c r="O92" t="str">
        <f>VLOOKUP(N92,'LibSets constants'!$A$2:$B$99,2,FALSE)</f>
        <v>Included in base game</v>
      </c>
    </row>
    <row r="93" spans="1:15" hidden="1" x14ac:dyDescent="0.25">
      <c r="A93" s="13">
        <v>259</v>
      </c>
      <c r="B93" s="5">
        <v>91</v>
      </c>
      <c r="C93" s="5">
        <v>103</v>
      </c>
      <c r="D93" s="4" t="str">
        <f>VLOOKUP(A93,'ESO zone names'!$A$3:$F$10000,4,FALSE)</f>
        <v>Trolhetta</v>
      </c>
      <c r="E93" s="4" t="str">
        <f>VLOOKUP(A93,'ESO zone names'!$A$3:$F$10000,5,FALSE)</f>
        <v>Trolhetta</v>
      </c>
      <c r="F93" s="4" t="str">
        <f>VLOOKUP(A93,'ESO zone names'!$A$3:$F$10000,6,FALSE)</f>
        <v>Trolhetta</v>
      </c>
      <c r="G93" s="3" t="str">
        <f t="array" ref="G93">IF(OR(EXACT(A93,'ESO Dungeon constants'!$G$3:$G$999)),"X","")</f>
        <v/>
      </c>
      <c r="H93" s="3" t="str">
        <f>IF(EXACT(A93,C93),"X","")</f>
        <v/>
      </c>
      <c r="I93" s="3" t="str">
        <f>IF(A93&lt;&gt;C93,VLOOKUP(C93,$A$3:$D$9999,4,FALSE),"")</f>
        <v>Rift</v>
      </c>
      <c r="J93" s="3" t="str">
        <f>IF(A93&lt;&gt;C93,VLOOKUP(C93,$A$3:$E$9999,5,FALSE),"")</f>
        <v>The Rift</v>
      </c>
      <c r="K93" s="3" t="str">
        <f>IF(A93&lt;&gt;C93,VLOOKUP(C93,$A$3:$F$9999,6,FALSE),"")</f>
        <v>La Brèche</v>
      </c>
      <c r="L93" s="21">
        <f>A93</f>
        <v>259</v>
      </c>
      <c r="M93" s="21">
        <f>C93</f>
        <v>103</v>
      </c>
      <c r="N93">
        <v>0</v>
      </c>
      <c r="O93" t="str">
        <f>VLOOKUP(N93,'LibSets constants'!$A$2:$B$99,2,FALSE)</f>
        <v>Included in base game</v>
      </c>
    </row>
    <row r="94" spans="1:15" hidden="1" x14ac:dyDescent="0.25">
      <c r="A94" s="13">
        <v>260</v>
      </c>
      <c r="B94" s="5">
        <v>92</v>
      </c>
      <c r="C94" s="5">
        <v>101</v>
      </c>
      <c r="D94" s="4" t="str">
        <f>VLOOKUP(A94,'ESO zone names'!$A$3:$F$10000,4,FALSE)</f>
        <v>Die Messerfallhöhle</v>
      </c>
      <c r="E94" s="4" t="str">
        <f>VLOOKUP(A94,'ESO zone names'!$A$3:$F$10000,5,FALSE)</f>
        <v>Lost Knife Cave</v>
      </c>
      <c r="F94" s="4" t="str">
        <f>VLOOKUP(A94,'ESO zone names'!$A$3:$F$10000,6,FALSE)</f>
        <v>La grotte du Couteau perdu</v>
      </c>
      <c r="G94" s="3" t="str">
        <f t="array" ref="G94">IF(OR(EXACT(A94,'ESO Dungeon constants'!$G$3:$G$999)),"X","")</f>
        <v/>
      </c>
      <c r="H94" s="3" t="str">
        <f>IF(EXACT(A94,C94),"X","")</f>
        <v/>
      </c>
      <c r="I94" s="3" t="str">
        <f>IF(A94&lt;&gt;C94,VLOOKUP(C94,$A$3:$D$9999,4,FALSE),"")</f>
        <v>Ostmarsch</v>
      </c>
      <c r="J94" s="3" t="str">
        <f>IF(A94&lt;&gt;C94,VLOOKUP(C94,$A$3:$E$9999,5,FALSE),"")</f>
        <v>Eastmarch</v>
      </c>
      <c r="K94" s="3" t="str">
        <f>IF(A94&lt;&gt;C94,VLOOKUP(C94,$A$3:$F$9999,6,FALSE),"")</f>
        <v>Estemarche</v>
      </c>
      <c r="L94" s="21">
        <f>A94</f>
        <v>260</v>
      </c>
      <c r="M94" s="21">
        <f>C94</f>
        <v>101</v>
      </c>
      <c r="N94">
        <v>0</v>
      </c>
      <c r="O94" t="str">
        <f>VLOOKUP(N94,'LibSets constants'!$A$2:$B$99,2,FALSE)</f>
        <v>Included in base game</v>
      </c>
    </row>
    <row r="95" spans="1:15" hidden="1" x14ac:dyDescent="0.25">
      <c r="A95" s="13">
        <v>261</v>
      </c>
      <c r="B95" s="5">
        <v>93</v>
      </c>
      <c r="C95" s="5">
        <v>101</v>
      </c>
      <c r="D95" s="4" t="str">
        <f>VLOOKUP(A95,'ESO zone names'!$A$3:$F$10000,4,FALSE)</f>
        <v>Der Beinfeld-Hügelgrab</v>
      </c>
      <c r="E95" s="4" t="str">
        <f>VLOOKUP(A95,'ESO zone names'!$A$3:$F$10000,5,FALSE)</f>
        <v>Bonestrewn Barrow</v>
      </c>
      <c r="F95" s="4" t="str">
        <f>VLOOKUP(A95,'ESO zone names'!$A$3:$F$10000,6,FALSE)</f>
        <v>Le tertre de l'Ossuaire</v>
      </c>
      <c r="G95" s="3" t="str">
        <f t="array" ref="G95">IF(OR(EXACT(A95,'ESO Dungeon constants'!$G$3:$G$999)),"X","")</f>
        <v/>
      </c>
      <c r="H95" s="3" t="str">
        <f>IF(EXACT(A95,C95),"X","")</f>
        <v/>
      </c>
      <c r="I95" s="3" t="str">
        <f>IF(A95&lt;&gt;C95,VLOOKUP(C95,$A$3:$D$9999,4,FALSE),"")</f>
        <v>Ostmarsch</v>
      </c>
      <c r="J95" s="3" t="str">
        <f>IF(A95&lt;&gt;C95,VLOOKUP(C95,$A$3:$E$9999,5,FALSE),"")</f>
        <v>Eastmarch</v>
      </c>
      <c r="K95" s="3" t="str">
        <f>IF(A95&lt;&gt;C95,VLOOKUP(C95,$A$3:$F$9999,6,FALSE),"")</f>
        <v>Estemarche</v>
      </c>
      <c r="L95" s="21">
        <f>A95</f>
        <v>261</v>
      </c>
      <c r="M95" s="21">
        <f>C95</f>
        <v>101</v>
      </c>
      <c r="N95">
        <v>0</v>
      </c>
      <c r="O95" t="str">
        <f>VLOOKUP(N95,'LibSets constants'!$A$2:$B$99,2,FALSE)</f>
        <v>Included in base game</v>
      </c>
    </row>
    <row r="96" spans="1:15" hidden="1" x14ac:dyDescent="0.25">
      <c r="A96" s="13">
        <v>262</v>
      </c>
      <c r="B96" s="5">
        <v>94</v>
      </c>
      <c r="C96" s="5">
        <v>101</v>
      </c>
      <c r="D96" s="4" t="str">
        <f>VLOOKUP(A96,'ESO zone names'!$A$3:$F$10000,4,FALSE)</f>
        <v>Die Krypten von Wittestadr</v>
      </c>
      <c r="E96" s="4" t="str">
        <f>VLOOKUP(A96,'ESO zone names'!$A$3:$F$10000,5,FALSE)</f>
        <v>Wittestadr Crypts</v>
      </c>
      <c r="F96" s="4" t="str">
        <f>VLOOKUP(A96,'ESO zone names'!$A$3:$F$10000,6,FALSE)</f>
        <v>Les cryptes de Wittestadr</v>
      </c>
      <c r="G96" s="3" t="str">
        <f t="array" ref="G96">IF(OR(EXACT(A96,'ESO Dungeon constants'!$G$3:$G$999)),"X","")</f>
        <v/>
      </c>
      <c r="H96" s="3" t="str">
        <f>IF(EXACT(A96,C96),"X","")</f>
        <v/>
      </c>
      <c r="I96" s="3" t="str">
        <f>IF(A96&lt;&gt;C96,VLOOKUP(C96,$A$3:$D$9999,4,FALSE),"")</f>
        <v>Ostmarsch</v>
      </c>
      <c r="J96" s="3" t="str">
        <f>IF(A96&lt;&gt;C96,VLOOKUP(C96,$A$3:$E$9999,5,FALSE),"")</f>
        <v>Eastmarch</v>
      </c>
      <c r="K96" s="3" t="str">
        <f>IF(A96&lt;&gt;C96,VLOOKUP(C96,$A$3:$F$9999,6,FALSE),"")</f>
        <v>Estemarche</v>
      </c>
      <c r="L96" s="21">
        <f>A96</f>
        <v>262</v>
      </c>
      <c r="M96" s="21">
        <f>C96</f>
        <v>101</v>
      </c>
      <c r="N96">
        <v>0</v>
      </c>
      <c r="O96" t="str">
        <f>VLOOKUP(N96,'LibSets constants'!$A$2:$B$99,2,FALSE)</f>
        <v>Included in base game</v>
      </c>
    </row>
    <row r="97" spans="1:15" hidden="1" x14ac:dyDescent="0.25">
      <c r="A97" s="13">
        <v>263</v>
      </c>
      <c r="B97" s="5">
        <v>95</v>
      </c>
      <c r="C97" s="5">
        <v>101</v>
      </c>
      <c r="D97" s="4" t="str">
        <f>VLOOKUP(A97,'ESO zone names'!$A$3:$F$10000,4,FALSE)</f>
        <v>Die Nebelwachtspalte</v>
      </c>
      <c r="E97" s="4" t="str">
        <f>VLOOKUP(A97,'ESO zone names'!$A$3:$F$10000,5,FALSE)</f>
        <v>Mistwatch Crevasse</v>
      </c>
      <c r="F97" s="4" t="str">
        <f>VLOOKUP(A97,'ESO zone names'!$A$3:$F$10000,6,FALSE)</f>
        <v>La Crevasse d'Arquebrumes</v>
      </c>
      <c r="G97" s="3" t="str">
        <f t="array" ref="G97">IF(OR(EXACT(A97,'ESO Dungeon constants'!$G$3:$G$999)),"X","")</f>
        <v/>
      </c>
      <c r="H97" s="3" t="str">
        <f>IF(EXACT(A97,C97),"X","")</f>
        <v/>
      </c>
      <c r="I97" s="3" t="str">
        <f>IF(A97&lt;&gt;C97,VLOOKUP(C97,$A$3:$D$9999,4,FALSE),"")</f>
        <v>Ostmarsch</v>
      </c>
      <c r="J97" s="3" t="str">
        <f>IF(A97&lt;&gt;C97,VLOOKUP(C97,$A$3:$E$9999,5,FALSE),"")</f>
        <v>Eastmarch</v>
      </c>
      <c r="K97" s="3" t="str">
        <f>IF(A97&lt;&gt;C97,VLOOKUP(C97,$A$3:$F$9999,6,FALSE),"")</f>
        <v>Estemarche</v>
      </c>
      <c r="L97" s="21">
        <f>A97</f>
        <v>263</v>
      </c>
      <c r="M97" s="21">
        <f>C97</f>
        <v>101</v>
      </c>
      <c r="N97">
        <v>0</v>
      </c>
      <c r="O97" t="str">
        <f>VLOOKUP(N97,'LibSets constants'!$A$2:$B$99,2,FALSE)</f>
        <v>Included in base game</v>
      </c>
    </row>
    <row r="98" spans="1:15" hidden="1" x14ac:dyDescent="0.25">
      <c r="A98" s="13">
        <v>264</v>
      </c>
      <c r="B98" s="5">
        <v>96</v>
      </c>
      <c r="C98" s="5">
        <v>101</v>
      </c>
      <c r="D98" s="4" t="str">
        <f>VLOOKUP(A98,'ESO zone names'!$A$3:$F$10000,4,FALSE)</f>
        <v>Die Feste Morvunskar</v>
      </c>
      <c r="E98" s="4" t="str">
        <f>VLOOKUP(A98,'ESO zone names'!$A$3:$F$10000,5,FALSE)</f>
        <v>Fort Morvunskar</v>
      </c>
      <c r="F98" s="4" t="str">
        <f>VLOOKUP(A98,'ESO zone names'!$A$3:$F$10000,6,FALSE)</f>
        <v>Fort Morvunskar</v>
      </c>
      <c r="G98" s="3" t="str">
        <f t="array" ref="G98">IF(OR(EXACT(A98,'ESO Dungeon constants'!$G$3:$G$999)),"X","")</f>
        <v/>
      </c>
      <c r="H98" s="3" t="str">
        <f>IF(EXACT(A98,C98),"X","")</f>
        <v/>
      </c>
      <c r="I98" s="3" t="str">
        <f>IF(A98&lt;&gt;C98,VLOOKUP(C98,$A$3:$D$9999,4,FALSE),"")</f>
        <v>Ostmarsch</v>
      </c>
      <c r="J98" s="3" t="str">
        <f>IF(A98&lt;&gt;C98,VLOOKUP(C98,$A$3:$E$9999,5,FALSE),"")</f>
        <v>Eastmarch</v>
      </c>
      <c r="K98" s="3" t="str">
        <f>IF(A98&lt;&gt;C98,VLOOKUP(C98,$A$3:$F$9999,6,FALSE),"")</f>
        <v>Estemarche</v>
      </c>
      <c r="L98" s="21">
        <f>A98</f>
        <v>264</v>
      </c>
      <c r="M98" s="21">
        <f>C98</f>
        <v>101</v>
      </c>
      <c r="N98">
        <v>0</v>
      </c>
      <c r="O98" t="str">
        <f>VLOOKUP(N98,'LibSets constants'!$A$2:$B$99,2,FALSE)</f>
        <v>Included in base game</v>
      </c>
    </row>
    <row r="99" spans="1:15" hidden="1" x14ac:dyDescent="0.25">
      <c r="A99" s="13">
        <v>265</v>
      </c>
      <c r="B99" s="5">
        <v>97</v>
      </c>
      <c r="C99" s="5">
        <v>101</v>
      </c>
      <c r="D99" s="4" t="str">
        <f>VLOOKUP(A99,'ESO zone names'!$A$3:$F$10000,4,FALSE)</f>
        <v>Mzulft</v>
      </c>
      <c r="E99" s="4" t="str">
        <f>VLOOKUP(A99,'ESO zone names'!$A$3:$F$10000,5,FALSE)</f>
        <v>Mzulft</v>
      </c>
      <c r="F99" s="4" t="str">
        <f>VLOOKUP(A99,'ESO zone names'!$A$3:$F$10000,6,FALSE)</f>
        <v>Mzulft</v>
      </c>
      <c r="G99" s="3" t="str">
        <f t="array" ref="G99">IF(OR(EXACT(A99,'ESO Dungeon constants'!$G$3:$G$999)),"X","")</f>
        <v/>
      </c>
      <c r="H99" s="3" t="str">
        <f>IF(EXACT(A99,C99),"X","")</f>
        <v/>
      </c>
      <c r="I99" s="3" t="str">
        <f>IF(A99&lt;&gt;C99,VLOOKUP(C99,$A$3:$D$9999,4,FALSE),"")</f>
        <v>Ostmarsch</v>
      </c>
      <c r="J99" s="3" t="str">
        <f>IF(A99&lt;&gt;C99,VLOOKUP(C99,$A$3:$E$9999,5,FALSE),"")</f>
        <v>Eastmarch</v>
      </c>
      <c r="K99" s="3" t="str">
        <f>IF(A99&lt;&gt;C99,VLOOKUP(C99,$A$3:$F$9999,6,FALSE),"")</f>
        <v>Estemarche</v>
      </c>
      <c r="L99" s="21">
        <f>A99</f>
        <v>265</v>
      </c>
      <c r="M99" s="21">
        <f>C99</f>
        <v>101</v>
      </c>
      <c r="N99">
        <v>0</v>
      </c>
      <c r="O99" t="str">
        <f>VLOOKUP(N99,'LibSets constants'!$A$2:$B$99,2,FALSE)</f>
        <v>Included in base game</v>
      </c>
    </row>
    <row r="100" spans="1:15" hidden="1" x14ac:dyDescent="0.25">
      <c r="A100" s="13">
        <v>266</v>
      </c>
      <c r="B100" s="5">
        <v>98</v>
      </c>
      <c r="C100" s="5">
        <v>101</v>
      </c>
      <c r="D100" s="4" t="str">
        <f>VLOOKUP(A100,'ESO zone names'!$A$3:$F$10000,4,FALSE)</f>
        <v>Felssuhle</v>
      </c>
      <c r="E100" s="4" t="str">
        <f>VLOOKUP(A100,'ESO zone names'!$A$3:$F$10000,5,FALSE)</f>
        <v>Cragwallow</v>
      </c>
      <c r="F100" s="4" t="str">
        <f>VLOOKUP(A100,'ESO zone names'!$A$3:$F$10000,6,FALSE)</f>
        <v>Bourberoc</v>
      </c>
      <c r="G100" s="3" t="str">
        <f t="array" ref="G100">IF(OR(EXACT(A100,'ESO Dungeon constants'!$G$3:$G$999)),"X","")</f>
        <v/>
      </c>
      <c r="H100" s="3" t="str">
        <f>IF(EXACT(A100,C100),"X","")</f>
        <v/>
      </c>
      <c r="I100" s="3" t="str">
        <f>IF(A100&lt;&gt;C100,VLOOKUP(C100,$A$3:$D$9999,4,FALSE),"")</f>
        <v>Ostmarsch</v>
      </c>
      <c r="J100" s="3" t="str">
        <f>IF(A100&lt;&gt;C100,VLOOKUP(C100,$A$3:$E$9999,5,FALSE),"")</f>
        <v>Eastmarch</v>
      </c>
      <c r="K100" s="3" t="str">
        <f>IF(A100&lt;&gt;C100,VLOOKUP(C100,$A$3:$F$9999,6,FALSE),"")</f>
        <v>Estemarche</v>
      </c>
      <c r="L100" s="21">
        <f>A100</f>
        <v>266</v>
      </c>
      <c r="M100" s="21">
        <f>C100</f>
        <v>101</v>
      </c>
      <c r="N100">
        <v>0</v>
      </c>
      <c r="O100" t="str">
        <f>VLOOKUP(N100,'LibSets constants'!$A$2:$B$99,2,FALSE)</f>
        <v>Included in base game</v>
      </c>
    </row>
    <row r="101" spans="1:15" hidden="1" x14ac:dyDescent="0.25">
      <c r="A101" s="13">
        <v>267</v>
      </c>
      <c r="B101" s="5">
        <v>99</v>
      </c>
      <c r="C101" s="5">
        <v>267</v>
      </c>
      <c r="D101" s="4" t="str">
        <f>VLOOKUP(A101,'ESO zone names'!$A$3:$F$10000,4,FALSE)</f>
        <v>Augvea</v>
      </c>
      <c r="E101" s="4" t="str">
        <f>VLOOKUP(A101,'ESO zone names'!$A$3:$F$10000,5,FALSE)</f>
        <v>Eyevea</v>
      </c>
      <c r="F101" s="4" t="str">
        <f>VLOOKUP(A101,'ESO zone names'!$A$3:$F$10000,6,FALSE)</f>
        <v>Eyévéa</v>
      </c>
      <c r="G101" s="3" t="str">
        <f t="array" ref="G101">IF(OR(EXACT(A101,'ESO Dungeon constants'!$G$3:$G$999)),"X","")</f>
        <v/>
      </c>
      <c r="H101" s="3" t="str">
        <f>IF(EXACT(A101,C101),"X","")</f>
        <v>X</v>
      </c>
      <c r="I101" s="3" t="str">
        <f>IF(A101&lt;&gt;C101,VLOOKUP(C101,$A$3:$D$9999,4,FALSE),"")</f>
        <v/>
      </c>
      <c r="J101" s="3" t="str">
        <f>IF(A101&lt;&gt;C101,VLOOKUP(C101,$A$3:$E$9999,5,FALSE),"")</f>
        <v/>
      </c>
      <c r="K101" s="3" t="str">
        <f>IF(A101&lt;&gt;C101,VLOOKUP(C101,$A$3:$F$9999,6,FALSE),"")</f>
        <v/>
      </c>
      <c r="L101" s="21">
        <f>A101</f>
        <v>267</v>
      </c>
      <c r="M101" s="21">
        <f>C101</f>
        <v>267</v>
      </c>
      <c r="N101">
        <v>0</v>
      </c>
      <c r="O101" t="str">
        <f>VLOOKUP(N101,'LibSets constants'!$A$2:$B$99,2,FALSE)</f>
        <v>Included in base game</v>
      </c>
    </row>
    <row r="102" spans="1:15" hidden="1" x14ac:dyDescent="0.25">
      <c r="A102" s="13">
        <v>268</v>
      </c>
      <c r="B102" s="5">
        <v>100</v>
      </c>
      <c r="C102" s="5">
        <v>58</v>
      </c>
      <c r="D102" s="4" t="str">
        <f>VLOOKUP(A102,'ESO zone names'!$A$3:$F$10000,4,FALSE)</f>
        <v>Das Sturmwächter-Gewölbe</v>
      </c>
      <c r="E102" s="4" t="str">
        <f>VLOOKUP(A102,'ESO zone names'!$A$3:$F$10000,5,FALSE)</f>
        <v>Stormwarden Undercroft</v>
      </c>
      <c r="F102" s="4" t="str">
        <f>VLOOKUP(A102,'ESO zone names'!$A$3:$F$10000,6,FALSE)</f>
        <v>La crypte des garde-tempête</v>
      </c>
      <c r="G102" s="3" t="str">
        <f t="array" ref="G102">IF(OR(EXACT(A102,'ESO Dungeon constants'!$G$3:$G$999)),"X","")</f>
        <v/>
      </c>
      <c r="H102" s="3" t="str">
        <f>IF(EXACT(A102,C102),"X","")</f>
        <v/>
      </c>
      <c r="I102" s="3" t="str">
        <f>IF(A102&lt;&gt;C102,VLOOKUP(C102,$A$3:$D$9999,4,FALSE),"")</f>
        <v>Malabal Tor</v>
      </c>
      <c r="J102" s="3" t="str">
        <f>IF(A102&lt;&gt;C102,VLOOKUP(C102,$A$3:$E$9999,5,FALSE),"")</f>
        <v>Malabal Tor</v>
      </c>
      <c r="K102" s="3" t="str">
        <f>IF(A102&lt;&gt;C102,VLOOKUP(C102,$A$3:$F$9999,6,FALSE),"")</f>
        <v>Malabal Tor</v>
      </c>
      <c r="L102" s="21">
        <f>A102</f>
        <v>268</v>
      </c>
      <c r="M102" s="21">
        <f>C102</f>
        <v>58</v>
      </c>
      <c r="N102">
        <v>0</v>
      </c>
      <c r="O102" t="str">
        <f>VLOOKUP(N102,'LibSets constants'!$A$2:$B$99,2,FALSE)</f>
        <v>Included in base game</v>
      </c>
    </row>
    <row r="103" spans="1:15" hidden="1" x14ac:dyDescent="0.25">
      <c r="A103" s="13">
        <v>269</v>
      </c>
      <c r="B103" s="5">
        <v>101</v>
      </c>
      <c r="C103" s="5">
        <v>58</v>
      </c>
      <c r="D103" s="4" t="str">
        <f>VLOOKUP(A103,'ESO zone names'!$A$3:$F$10000,4,FALSE)</f>
        <v>Die Ruinen von Abamath</v>
      </c>
      <c r="E103" s="4" t="str">
        <f>VLOOKUP(A103,'ESO zone names'!$A$3:$F$10000,5,FALSE)</f>
        <v>Abamath Ruins</v>
      </c>
      <c r="F103" s="4" t="str">
        <f>VLOOKUP(A103,'ESO zone names'!$A$3:$F$10000,6,FALSE)</f>
        <v>Les ruines d'Abamath</v>
      </c>
      <c r="G103" s="3" t="str">
        <f t="array" ref="G103">IF(OR(EXACT(A103,'ESO Dungeon constants'!$G$3:$G$999)),"X","")</f>
        <v/>
      </c>
      <c r="H103" s="3" t="str">
        <f>IF(EXACT(A103,C103),"X","")</f>
        <v/>
      </c>
      <c r="I103" s="3" t="str">
        <f>IF(A103&lt;&gt;C103,VLOOKUP(C103,$A$3:$D$9999,4,FALSE),"")</f>
        <v>Malabal Tor</v>
      </c>
      <c r="J103" s="3" t="str">
        <f>IF(A103&lt;&gt;C103,VLOOKUP(C103,$A$3:$E$9999,5,FALSE),"")</f>
        <v>Malabal Tor</v>
      </c>
      <c r="K103" s="3" t="str">
        <f>IF(A103&lt;&gt;C103,VLOOKUP(C103,$A$3:$F$9999,6,FALSE),"")</f>
        <v>Malabal Tor</v>
      </c>
      <c r="L103" s="21">
        <f>A103</f>
        <v>269</v>
      </c>
      <c r="M103" s="21">
        <f>C103</f>
        <v>58</v>
      </c>
      <c r="N103">
        <v>0</v>
      </c>
      <c r="O103" t="str">
        <f>VLOOKUP(N103,'LibSets constants'!$A$2:$B$99,2,FALSE)</f>
        <v>Included in base game</v>
      </c>
    </row>
    <row r="104" spans="1:15" hidden="1" x14ac:dyDescent="0.25">
      <c r="A104" s="13">
        <v>270</v>
      </c>
      <c r="B104" s="5">
        <v>102</v>
      </c>
      <c r="C104" s="5">
        <v>117</v>
      </c>
      <c r="D104" s="4" t="str">
        <f>VLOOKUP(A104,'ESO zone names'!$A$3:$F$10000,4,FALSE)</f>
        <v>Der Schrein des Schwarzen Schlunds</v>
      </c>
      <c r="E104" s="4" t="str">
        <f>VLOOKUP(A104,'ESO zone names'!$A$3:$F$10000,5,FALSE)</f>
        <v>Shrine of the Black Maw</v>
      </c>
      <c r="F104" s="4" t="str">
        <f>VLOOKUP(A104,'ESO zone names'!$A$3:$F$10000,6,FALSE)</f>
        <v>L’autel de la Gueule noire</v>
      </c>
      <c r="G104" s="3" t="str">
        <f t="array" ref="G104">IF(OR(EXACT(A104,'ESO Dungeon constants'!$G$3:$G$999)),"X","")</f>
        <v/>
      </c>
      <c r="H104" s="3" t="str">
        <f>IF(EXACT(A104,C104),"X","")</f>
        <v/>
      </c>
      <c r="I104" s="3" t="str">
        <f>IF(A104&lt;&gt;C104,VLOOKUP(C104,$A$3:$D$9999,4,FALSE),"")</f>
        <v>Schattenfenn</v>
      </c>
      <c r="J104" s="3" t="str">
        <f>IF(A104&lt;&gt;C104,VLOOKUP(C104,$A$3:$E$9999,5,FALSE),"")</f>
        <v>Shadowfen</v>
      </c>
      <c r="K104" s="3" t="str">
        <f>IF(A104&lt;&gt;C104,VLOOKUP(C104,$A$3:$F$9999,6,FALSE),"")</f>
        <v>Fangeombre</v>
      </c>
      <c r="L104" s="21">
        <f>A104</f>
        <v>270</v>
      </c>
      <c r="M104" s="21">
        <f>C104</f>
        <v>117</v>
      </c>
      <c r="N104">
        <v>0</v>
      </c>
      <c r="O104" t="str">
        <f>VLOOKUP(N104,'LibSets constants'!$A$2:$B$99,2,FALSE)</f>
        <v>Included in base game</v>
      </c>
    </row>
    <row r="105" spans="1:15" hidden="1" x14ac:dyDescent="0.25">
      <c r="A105" s="13">
        <v>271</v>
      </c>
      <c r="B105" s="5">
        <v>103</v>
      </c>
      <c r="C105" s="5">
        <v>117</v>
      </c>
      <c r="D105" s="4" t="str">
        <f>VLOOKUP(A105,'ESO zone names'!$A$3:$F$10000,4,FALSE)</f>
        <v>Die Bruchhauer</v>
      </c>
      <c r="E105" s="4" t="str">
        <f>VLOOKUP(A105,'ESO zone names'!$A$3:$F$10000,5,FALSE)</f>
        <v>Broken Tusk</v>
      </c>
      <c r="F105" s="4" t="str">
        <f>VLOOKUP(A105,'ESO zone names'!$A$3:$F$10000,6,FALSE)</f>
        <v>Défense brisée</v>
      </c>
      <c r="G105" s="3" t="str">
        <f t="array" ref="G105">IF(OR(EXACT(A105,'ESO Dungeon constants'!$G$3:$G$999)),"X","")</f>
        <v/>
      </c>
      <c r="H105" s="3" t="str">
        <f>IF(EXACT(A105,C105),"X","")</f>
        <v/>
      </c>
      <c r="I105" s="3" t="str">
        <f>IF(A105&lt;&gt;C105,VLOOKUP(C105,$A$3:$D$9999,4,FALSE),"")</f>
        <v>Schattenfenn</v>
      </c>
      <c r="J105" s="3" t="str">
        <f>IF(A105&lt;&gt;C105,VLOOKUP(C105,$A$3:$E$9999,5,FALSE),"")</f>
        <v>Shadowfen</v>
      </c>
      <c r="K105" s="3" t="str">
        <f>IF(A105&lt;&gt;C105,VLOOKUP(C105,$A$3:$F$9999,6,FALSE),"")</f>
        <v>Fangeombre</v>
      </c>
      <c r="L105" s="21">
        <f>A105</f>
        <v>271</v>
      </c>
      <c r="M105" s="21">
        <f>C105</f>
        <v>117</v>
      </c>
      <c r="N105">
        <v>0</v>
      </c>
      <c r="O105" t="str">
        <f>VLOOKUP(N105,'LibSets constants'!$A$2:$B$99,2,FALSE)</f>
        <v>Included in base game</v>
      </c>
    </row>
    <row r="106" spans="1:15" hidden="1" x14ac:dyDescent="0.25">
      <c r="A106" s="13">
        <v>272</v>
      </c>
      <c r="B106" s="5">
        <v>104</v>
      </c>
      <c r="C106" s="5">
        <v>117</v>
      </c>
      <c r="D106" s="4" t="str">
        <f>VLOOKUP(A106,'ESO zone names'!$A$3:$F$10000,4,FALSE)</f>
        <v>Die Ruinen von Atanaz</v>
      </c>
      <c r="E106" s="4" t="str">
        <f>VLOOKUP(A106,'ESO zone names'!$A$3:$F$10000,5,FALSE)</f>
        <v>Atanaz Ruins</v>
      </c>
      <c r="F106" s="4" t="str">
        <f>VLOOKUP(A106,'ESO zone names'!$A$3:$F$10000,6,FALSE)</f>
        <v>Les ruines d'Atanaz</v>
      </c>
      <c r="G106" s="3" t="str">
        <f t="array" ref="G106">IF(OR(EXACT(A106,'ESO Dungeon constants'!$G$3:$G$999)),"X","")</f>
        <v/>
      </c>
      <c r="H106" s="3" t="str">
        <f>IF(EXACT(A106,C106),"X","")</f>
        <v/>
      </c>
      <c r="I106" s="3" t="str">
        <f>IF(A106&lt;&gt;C106,VLOOKUP(C106,$A$3:$D$9999,4,FALSE),"")</f>
        <v>Schattenfenn</v>
      </c>
      <c r="J106" s="3" t="str">
        <f>IF(A106&lt;&gt;C106,VLOOKUP(C106,$A$3:$E$9999,5,FALSE),"")</f>
        <v>Shadowfen</v>
      </c>
      <c r="K106" s="3" t="str">
        <f>IF(A106&lt;&gt;C106,VLOOKUP(C106,$A$3:$F$9999,6,FALSE),"")</f>
        <v>Fangeombre</v>
      </c>
      <c r="L106" s="21">
        <f>A106</f>
        <v>272</v>
      </c>
      <c r="M106" s="21">
        <f>C106</f>
        <v>117</v>
      </c>
      <c r="N106">
        <v>0</v>
      </c>
      <c r="O106" t="str">
        <f>VLOOKUP(N106,'LibSets constants'!$A$2:$B$99,2,FALSE)</f>
        <v>Included in base game</v>
      </c>
    </row>
    <row r="107" spans="1:15" hidden="1" x14ac:dyDescent="0.25">
      <c r="A107" s="13">
        <v>273</v>
      </c>
      <c r="B107" s="5">
        <v>105</v>
      </c>
      <c r="C107" s="5">
        <v>117</v>
      </c>
      <c r="D107" s="4" t="str">
        <f>VLOOKUP(A107,'ESO zone names'!$A$3:$F$10000,4,FALSE)</f>
        <v>Die Ruinen von Chid-Moska</v>
      </c>
      <c r="E107" s="4" t="str">
        <f>VLOOKUP(A107,'ESO zone names'!$A$3:$F$10000,5,FALSE)</f>
        <v>Chid-Moska Ruins</v>
      </c>
      <c r="F107" s="4" t="str">
        <f>VLOOKUP(A107,'ESO zone names'!$A$3:$F$10000,6,FALSE)</f>
        <v>Les ruines de Chid-Moska</v>
      </c>
      <c r="G107" s="3" t="str">
        <f t="array" ref="G107">IF(OR(EXACT(A107,'ESO Dungeon constants'!$G$3:$G$999)),"X","")</f>
        <v/>
      </c>
      <c r="H107" s="3" t="str">
        <f>IF(EXACT(A107,C107),"X","")</f>
        <v/>
      </c>
      <c r="I107" s="3" t="str">
        <f>IF(A107&lt;&gt;C107,VLOOKUP(C107,$A$3:$D$9999,4,FALSE),"")</f>
        <v>Schattenfenn</v>
      </c>
      <c r="J107" s="3" t="str">
        <f>IF(A107&lt;&gt;C107,VLOOKUP(C107,$A$3:$E$9999,5,FALSE),"")</f>
        <v>Shadowfen</v>
      </c>
      <c r="K107" s="3" t="str">
        <f>IF(A107&lt;&gt;C107,VLOOKUP(C107,$A$3:$F$9999,6,FALSE),"")</f>
        <v>Fangeombre</v>
      </c>
      <c r="L107" s="21">
        <f>A107</f>
        <v>273</v>
      </c>
      <c r="M107" s="21">
        <f>C107</f>
        <v>117</v>
      </c>
      <c r="N107">
        <v>0</v>
      </c>
      <c r="O107" t="str">
        <f>VLOOKUP(N107,'LibSets constants'!$A$2:$B$99,2,FALSE)</f>
        <v>Included in base game</v>
      </c>
    </row>
    <row r="108" spans="1:15" hidden="1" x14ac:dyDescent="0.25">
      <c r="A108" s="13">
        <v>274</v>
      </c>
      <c r="B108" s="5">
        <v>106</v>
      </c>
      <c r="C108" s="5">
        <v>117</v>
      </c>
      <c r="D108" s="4" t="str">
        <f>VLOOKUP(A108,'ESO zone names'!$A$3:$F$10000,4,FALSE)</f>
        <v>Die Kwamamine von Onkobra</v>
      </c>
      <c r="E108" s="4" t="str">
        <f>VLOOKUP(A108,'ESO zone names'!$A$3:$F$10000,5,FALSE)</f>
        <v>Onkobra Kwama Mine</v>
      </c>
      <c r="F108" s="4" t="str">
        <f>VLOOKUP(A108,'ESO zone names'!$A$3:$F$10000,6,FALSE)</f>
        <v>La mine à kwamas d'Onkobra</v>
      </c>
      <c r="G108" s="3" t="str">
        <f t="array" ref="G108">IF(OR(EXACT(A108,'ESO Dungeon constants'!$G$3:$G$999)),"X","")</f>
        <v/>
      </c>
      <c r="H108" s="3" t="str">
        <f>IF(EXACT(A108,C108),"X","")</f>
        <v/>
      </c>
      <c r="I108" s="3" t="str">
        <f>IF(A108&lt;&gt;C108,VLOOKUP(C108,$A$3:$D$9999,4,FALSE),"")</f>
        <v>Schattenfenn</v>
      </c>
      <c r="J108" s="3" t="str">
        <f>IF(A108&lt;&gt;C108,VLOOKUP(C108,$A$3:$E$9999,5,FALSE),"")</f>
        <v>Shadowfen</v>
      </c>
      <c r="K108" s="3" t="str">
        <f>IF(A108&lt;&gt;C108,VLOOKUP(C108,$A$3:$F$9999,6,FALSE),"")</f>
        <v>Fangeombre</v>
      </c>
      <c r="L108" s="21">
        <f>A108</f>
        <v>274</v>
      </c>
      <c r="M108" s="21">
        <f>C108</f>
        <v>117</v>
      </c>
      <c r="N108">
        <v>0</v>
      </c>
      <c r="O108" t="str">
        <f>VLOOKUP(N108,'LibSets constants'!$A$2:$B$99,2,FALSE)</f>
        <v>Included in base game</v>
      </c>
    </row>
    <row r="109" spans="1:15" hidden="1" x14ac:dyDescent="0.25">
      <c r="A109" s="13">
        <v>275</v>
      </c>
      <c r="B109" s="5">
        <v>107</v>
      </c>
      <c r="C109" s="5">
        <v>117</v>
      </c>
      <c r="D109" s="4" t="str">
        <f>VLOOKUP(A109,'ESO zone names'!$A$3:$F$10000,4,FALSE)</f>
        <v>Die Ruinen von Gandranen</v>
      </c>
      <c r="E109" s="4" t="str">
        <f>VLOOKUP(A109,'ESO zone names'!$A$3:$F$10000,5,FALSE)</f>
        <v>Gandranen Ruins</v>
      </c>
      <c r="F109" s="4" t="str">
        <f>VLOOKUP(A109,'ESO zone names'!$A$3:$F$10000,6,FALSE)</f>
        <v>Les ruines de Gandranen</v>
      </c>
      <c r="G109" s="3" t="str">
        <f t="array" ref="G109">IF(OR(EXACT(A109,'ESO Dungeon constants'!$G$3:$G$999)),"X","")</f>
        <v/>
      </c>
      <c r="H109" s="3" t="str">
        <f>IF(EXACT(A109,C109),"X","")</f>
        <v/>
      </c>
      <c r="I109" s="3" t="str">
        <f>IF(A109&lt;&gt;C109,VLOOKUP(C109,$A$3:$D$9999,4,FALSE),"")</f>
        <v>Schattenfenn</v>
      </c>
      <c r="J109" s="3" t="str">
        <f>IF(A109&lt;&gt;C109,VLOOKUP(C109,$A$3:$E$9999,5,FALSE),"")</f>
        <v>Shadowfen</v>
      </c>
      <c r="K109" s="3" t="str">
        <f>IF(A109&lt;&gt;C109,VLOOKUP(C109,$A$3:$F$9999,6,FALSE),"")</f>
        <v>Fangeombre</v>
      </c>
      <c r="L109" s="21">
        <f>A109</f>
        <v>275</v>
      </c>
      <c r="M109" s="21">
        <f>C109</f>
        <v>117</v>
      </c>
      <c r="N109">
        <v>0</v>
      </c>
      <c r="O109" t="str">
        <f>VLOOKUP(N109,'LibSets constants'!$A$2:$B$99,2,FALSE)</f>
        <v>Included in base game</v>
      </c>
    </row>
    <row r="110" spans="1:15" hidden="1" x14ac:dyDescent="0.25">
      <c r="A110" s="13">
        <v>279</v>
      </c>
      <c r="B110" s="5">
        <v>108</v>
      </c>
      <c r="C110" s="5">
        <v>279</v>
      </c>
      <c r="D110" s="4" t="str">
        <f>VLOOKUP(A110,'ESO zone names'!$A$3:$F$10000,4,FALSE)</f>
        <v>Pregame</v>
      </c>
      <c r="E110" s="4" t="str">
        <f>VLOOKUP(A110,'ESO zone names'!$A$3:$F$10000,5,FALSE)</f>
        <v>Pregame</v>
      </c>
      <c r="F110" s="4" t="str">
        <f>VLOOKUP(A110,'ESO zone names'!$A$3:$F$10000,6,FALSE)</f>
        <v>Pré-jeu</v>
      </c>
      <c r="G110" s="3" t="str">
        <f t="array" ref="G110">IF(OR(EXACT(A110,'ESO Dungeon constants'!$G$3:$G$999)),"X","")</f>
        <v/>
      </c>
      <c r="H110" s="3" t="str">
        <f>IF(EXACT(A110,C110),"X","")</f>
        <v>X</v>
      </c>
      <c r="I110" s="3" t="str">
        <f>IF(A110&lt;&gt;C110,VLOOKUP(C110,$A$3:$D$9999,4,FALSE),"")</f>
        <v/>
      </c>
      <c r="J110" s="3" t="str">
        <f>IF(A110&lt;&gt;C110,VLOOKUP(C110,$A$3:$E$9999,5,FALSE),"")</f>
        <v/>
      </c>
      <c r="K110" s="3" t="str">
        <f>IF(A110&lt;&gt;C110,VLOOKUP(C110,$A$3:$F$9999,6,FALSE),"")</f>
        <v/>
      </c>
      <c r="L110" s="21">
        <f>A110</f>
        <v>279</v>
      </c>
      <c r="M110" s="21">
        <f>C110</f>
        <v>279</v>
      </c>
      <c r="N110">
        <v>0</v>
      </c>
      <c r="O110" t="str">
        <f>VLOOKUP(N110,'LibSets constants'!$A$2:$B$99,2,FALSE)</f>
        <v>Included in base game</v>
      </c>
    </row>
    <row r="111" spans="1:15" x14ac:dyDescent="0.25">
      <c r="A111" s="13">
        <v>280</v>
      </c>
      <c r="B111" s="5">
        <v>109</v>
      </c>
      <c r="C111" s="5">
        <v>280</v>
      </c>
      <c r="D111" s="4" t="str">
        <f>VLOOKUP(A111,'ESO zone names'!$A$3:$F$10000,4,FALSE)</f>
        <v>Ödfels</v>
      </c>
      <c r="E111" s="4" t="str">
        <f>VLOOKUP(A111,'ESO zone names'!$A$3:$F$10000,5,FALSE)</f>
        <v>Bleakrock Isle</v>
      </c>
      <c r="F111" s="4" t="str">
        <f>VLOOKUP(A111,'ESO zone names'!$A$3:$F$10000,6,FALSE)</f>
        <v>L’île de Morneroc</v>
      </c>
      <c r="G111" s="3" t="str">
        <f t="array" ref="G111">IF(OR(EXACT(A111,'ESO Dungeon constants'!$G$3:$G$999)),"X","")</f>
        <v/>
      </c>
      <c r="H111" s="3" t="str">
        <f>IF(EXACT(A111,C111),"X","")</f>
        <v>X</v>
      </c>
      <c r="I111" s="3" t="str">
        <f>IF(A111&lt;&gt;C111,VLOOKUP(C111,$A$3:$D$9999,4,FALSE),"")</f>
        <v/>
      </c>
      <c r="J111" s="3" t="str">
        <f>IF(A111&lt;&gt;C111,VLOOKUP(C111,$A$3:$E$9999,5,FALSE),"")</f>
        <v/>
      </c>
      <c r="K111" s="3" t="str">
        <f>IF(A111&lt;&gt;C111,VLOOKUP(C111,$A$3:$F$9999,6,FALSE),"")</f>
        <v/>
      </c>
      <c r="L111" s="21">
        <f>A111</f>
        <v>280</v>
      </c>
      <c r="M111" s="21">
        <f>C111</f>
        <v>280</v>
      </c>
      <c r="N111">
        <v>0</v>
      </c>
      <c r="O111" t="str">
        <f>VLOOKUP(N111,'LibSets constants'!$A$2:$B$99,2,FALSE)</f>
        <v>Included in base game</v>
      </c>
    </row>
    <row r="112" spans="1:15" hidden="1" x14ac:dyDescent="0.25">
      <c r="A112" s="13">
        <v>281</v>
      </c>
      <c r="B112" s="5">
        <v>110</v>
      </c>
      <c r="C112" s="5">
        <v>281</v>
      </c>
      <c r="D112" s="4" t="str">
        <f>VLOOKUP(A112,'ESO zone names'!$A$3:$F$10000,4,FALSE)</f>
        <v>Bal Foyen</v>
      </c>
      <c r="E112" s="4" t="str">
        <f>VLOOKUP(A112,'ESO zone names'!$A$3:$F$10000,5,FALSE)</f>
        <v>Bal Foyen</v>
      </c>
      <c r="F112" s="4" t="str">
        <f>VLOOKUP(A112,'ESO zone names'!$A$3:$F$10000,6,FALSE)</f>
        <v>Bal Foyen</v>
      </c>
      <c r="G112" s="3" t="str">
        <f t="array" ref="G112">IF(OR(EXACT(A112,'ESO Dungeon constants'!$G$3:$G$999)),"X","")</f>
        <v/>
      </c>
      <c r="H112" s="3" t="str">
        <f>IF(EXACT(A112,C112),"X","")</f>
        <v>X</v>
      </c>
      <c r="I112" s="3" t="str">
        <f>IF(A112&lt;&gt;C112,VLOOKUP(C112,$A$3:$D$9999,4,FALSE),"")</f>
        <v/>
      </c>
      <c r="J112" s="3" t="str">
        <f>IF(A112&lt;&gt;C112,VLOOKUP(C112,$A$3:$E$9999,5,FALSE),"")</f>
        <v/>
      </c>
      <c r="K112" s="3" t="str">
        <f>IF(A112&lt;&gt;C112,VLOOKUP(C112,$A$3:$F$9999,6,FALSE),"")</f>
        <v/>
      </c>
      <c r="L112" s="21">
        <f>A112</f>
        <v>281</v>
      </c>
      <c r="M112" s="21">
        <f>C112</f>
        <v>281</v>
      </c>
      <c r="N112">
        <v>0</v>
      </c>
      <c r="O112" t="str">
        <f>VLOOKUP(N112,'LibSets constants'!$A$2:$B$99,2,FALSE)</f>
        <v>Included in base game</v>
      </c>
    </row>
    <row r="113" spans="1:15" hidden="1" x14ac:dyDescent="0.25">
      <c r="A113" s="13">
        <v>283</v>
      </c>
      <c r="B113" s="5">
        <v>111</v>
      </c>
      <c r="C113" s="5">
        <v>41</v>
      </c>
      <c r="D113" s="4" t="str">
        <f>VLOOKUP(A113,'ESO zone names'!$A$3:$F$10000,4,FALSE)</f>
        <v>Die Pilzgrotte I</v>
      </c>
      <c r="E113" s="4" t="str">
        <f>VLOOKUP(A113,'ESO zone names'!$A$3:$F$10000,5,FALSE)</f>
        <v>Fungal Grotto I</v>
      </c>
      <c r="F113" s="4" t="str">
        <f>VLOOKUP(A113,'ESO zone names'!$A$3:$F$10000,6,FALSE)</f>
        <v>Champignonnière I</v>
      </c>
      <c r="G113" s="3" t="str">
        <f t="array" ref="G113">IF(OR(EXACT(A113,'ESO Dungeon constants'!$G$3:$G$999)),"X","")</f>
        <v>X</v>
      </c>
      <c r="H113" s="3" t="str">
        <f>IF(EXACT(A113,C113),"X","")</f>
        <v/>
      </c>
      <c r="I113" s="3" t="str">
        <f>IF(A113&lt;&gt;C113,VLOOKUP(C113,$A$3:$D$9999,4,FALSE),"")</f>
        <v>Steinfälle</v>
      </c>
      <c r="J113" s="3" t="str">
        <f>IF(A113&lt;&gt;C113,VLOOKUP(C113,$A$3:$E$9999,5,FALSE),"")</f>
        <v>Stonefalls</v>
      </c>
      <c r="K113" s="3" t="str">
        <f>IF(A113&lt;&gt;C113,VLOOKUP(C113,$A$3:$F$9999,6,FALSE),"")</f>
        <v>Les Éboulis</v>
      </c>
      <c r="L113" s="21">
        <f>A113</f>
        <v>283</v>
      </c>
      <c r="M113" s="21">
        <f>C113</f>
        <v>41</v>
      </c>
      <c r="N113">
        <v>0</v>
      </c>
      <c r="O113" t="str">
        <f>VLOOKUP(N113,'LibSets constants'!$A$2:$B$99,2,FALSE)</f>
        <v>Included in base game</v>
      </c>
    </row>
    <row r="114" spans="1:15" hidden="1" x14ac:dyDescent="0.25">
      <c r="A114" s="13">
        <v>284</v>
      </c>
      <c r="B114" s="5">
        <v>112</v>
      </c>
      <c r="C114" s="5">
        <v>3</v>
      </c>
      <c r="D114" s="4" t="str">
        <f>VLOOKUP(A114,'ESO zone names'!$A$3:$F$10000,4,FALSE)</f>
        <v>Der Weihegrund des Finsteren</v>
      </c>
      <c r="E114" s="4" t="str">
        <f>VLOOKUP(A114,'ESO zone names'!$A$3:$F$10000,5,FALSE)</f>
        <v>Bad Man's Hallows</v>
      </c>
      <c r="F114" s="4" t="str">
        <f>VLOOKUP(A114,'ESO zone names'!$A$3:$F$10000,6,FALSE)</f>
        <v>Le sanctuaire du Malandrin</v>
      </c>
      <c r="G114" s="3" t="str">
        <f t="array" ref="G114">IF(OR(EXACT(A114,'ESO Dungeon constants'!$G$3:$G$999)),"X","")</f>
        <v/>
      </c>
      <c r="H114" s="3" t="str">
        <f>IF(EXACT(A114,C114),"X","")</f>
        <v/>
      </c>
      <c r="I114" s="3" t="str">
        <f>IF(A114&lt;&gt;C114,VLOOKUP(C114,$A$3:$D$9999,4,FALSE),"")</f>
        <v>Glenumbra</v>
      </c>
      <c r="J114" s="3" t="str">
        <f>IF(A114&lt;&gt;C114,VLOOKUP(C114,$A$3:$E$9999,5,FALSE),"")</f>
        <v>Glenumbra</v>
      </c>
      <c r="K114" s="3" t="str">
        <f>IF(A114&lt;&gt;C114,VLOOKUP(C114,$A$3:$F$9999,6,FALSE),"")</f>
        <v>La Glénumbrie</v>
      </c>
      <c r="L114" s="21">
        <f>A114</f>
        <v>284</v>
      </c>
      <c r="M114" s="21">
        <f>C114</f>
        <v>3</v>
      </c>
      <c r="N114">
        <v>0</v>
      </c>
      <c r="O114" t="str">
        <f>VLOOKUP(N114,'LibSets constants'!$A$2:$B$99,2,FALSE)</f>
        <v>Included in base game</v>
      </c>
    </row>
    <row r="115" spans="1:15" hidden="1" x14ac:dyDescent="0.25">
      <c r="A115" s="13">
        <v>287</v>
      </c>
      <c r="B115" s="5">
        <v>113</v>
      </c>
      <c r="C115" s="5">
        <v>41</v>
      </c>
      <c r="D115" s="4" t="str">
        <f>VLOOKUP(A115,'ESO zone names'!$A$3:$F$10000,4,FALSE)</f>
        <v>Die Armatur der Inneren See</v>
      </c>
      <c r="E115" s="4" t="str">
        <f>VLOOKUP(A115,'ESO zone names'!$A$3:$F$10000,5,FALSE)</f>
        <v>Inner Sea Armature</v>
      </c>
      <c r="F115" s="4" t="str">
        <f>VLOOKUP(A115,'ESO zone names'!$A$3:$F$10000,6,FALSE)</f>
        <v>La Nef de la mer intérieure</v>
      </c>
      <c r="G115" s="3" t="str">
        <f t="array" ref="G115">IF(OR(EXACT(A115,'ESO Dungeon constants'!$G$3:$G$999)),"X","")</f>
        <v/>
      </c>
      <c r="H115" s="3" t="str">
        <f>IF(EXACT(A115,C115),"X","")</f>
        <v/>
      </c>
      <c r="I115" s="3" t="str">
        <f>IF(A115&lt;&gt;C115,VLOOKUP(C115,$A$3:$D$9999,4,FALSE),"")</f>
        <v>Steinfälle</v>
      </c>
      <c r="J115" s="3" t="str">
        <f>IF(A115&lt;&gt;C115,VLOOKUP(C115,$A$3:$E$9999,5,FALSE),"")</f>
        <v>Stonefalls</v>
      </c>
      <c r="K115" s="3" t="str">
        <f>IF(A115&lt;&gt;C115,VLOOKUP(C115,$A$3:$F$9999,6,FALSE),"")</f>
        <v>Les Éboulis</v>
      </c>
      <c r="L115" s="21">
        <f>A115</f>
        <v>287</v>
      </c>
      <c r="M115" s="21">
        <f>C115</f>
        <v>41</v>
      </c>
      <c r="N115">
        <v>0</v>
      </c>
      <c r="O115" t="str">
        <f>VLOOKUP(N115,'LibSets constants'!$A$2:$B$99,2,FALSE)</f>
        <v>Included in base game</v>
      </c>
    </row>
    <row r="116" spans="1:15" hidden="1" x14ac:dyDescent="0.25">
      <c r="A116" s="13">
        <v>288</v>
      </c>
      <c r="B116" s="5">
        <v>114</v>
      </c>
      <c r="C116" s="5">
        <v>41</v>
      </c>
      <c r="D116" s="4" t="str">
        <f>VLOOKUP(A116,'ESO zone names'!$A$3:$F$10000,4,FALSE)</f>
        <v>Mephalas Nest</v>
      </c>
      <c r="E116" s="4" t="str">
        <f>VLOOKUP(A116,'ESO zone names'!$A$3:$F$10000,5,FALSE)</f>
        <v>Mephala's Nest</v>
      </c>
      <c r="F116" s="4" t="str">
        <f>VLOOKUP(A116,'ESO zone names'!$A$3:$F$10000,6,FALSE)</f>
        <v>Le nid de Méphala</v>
      </c>
      <c r="G116" s="3" t="str">
        <f t="array" ref="G116">IF(OR(EXACT(A116,'ESO Dungeon constants'!$G$3:$G$999)),"X","")</f>
        <v/>
      </c>
      <c r="H116" s="3" t="str">
        <f>IF(EXACT(A116,C116),"X","")</f>
        <v/>
      </c>
      <c r="I116" s="3" t="str">
        <f>IF(A116&lt;&gt;C116,VLOOKUP(C116,$A$3:$D$9999,4,FALSE),"")</f>
        <v>Steinfälle</v>
      </c>
      <c r="J116" s="3" t="str">
        <f>IF(A116&lt;&gt;C116,VLOOKUP(C116,$A$3:$E$9999,5,FALSE),"")</f>
        <v>Stonefalls</v>
      </c>
      <c r="K116" s="3" t="str">
        <f>IF(A116&lt;&gt;C116,VLOOKUP(C116,$A$3:$F$9999,6,FALSE),"")</f>
        <v>Les Éboulis</v>
      </c>
      <c r="L116" s="21">
        <f>A116</f>
        <v>288</v>
      </c>
      <c r="M116" s="21">
        <f>C116</f>
        <v>41</v>
      </c>
      <c r="N116">
        <v>0</v>
      </c>
      <c r="O116" t="str">
        <f>VLOOKUP(N116,'LibSets constants'!$A$2:$B$99,2,FALSE)</f>
        <v>Included in base game</v>
      </c>
    </row>
    <row r="117" spans="1:15" hidden="1" x14ac:dyDescent="0.25">
      <c r="A117" s="13">
        <v>289</v>
      </c>
      <c r="B117" s="5">
        <v>115</v>
      </c>
      <c r="C117" s="5">
        <v>41</v>
      </c>
      <c r="D117" s="4" t="str">
        <f>VLOOKUP(A117,'ESO zone names'!$A$3:$F$10000,4,FALSE)</f>
        <v>Die Feinlehmkaverne</v>
      </c>
      <c r="E117" s="4" t="str">
        <f>VLOOKUP(A117,'ESO zone names'!$A$3:$F$10000,5,FALSE)</f>
        <v>Softloam Cavern</v>
      </c>
      <c r="F117" s="4" t="str">
        <f>VLOOKUP(A117,'ESO zone names'!$A$3:$F$10000,6,FALSE)</f>
        <v>La caverne d'humus</v>
      </c>
      <c r="G117" s="3" t="str">
        <f t="array" ref="G117">IF(OR(EXACT(A117,'ESO Dungeon constants'!$G$3:$G$999)),"X","")</f>
        <v/>
      </c>
      <c r="H117" s="3" t="str">
        <f>IF(EXACT(A117,C117),"X","")</f>
        <v/>
      </c>
      <c r="I117" s="3" t="str">
        <f>IF(A117&lt;&gt;C117,VLOOKUP(C117,$A$3:$D$9999,4,FALSE),"")</f>
        <v>Steinfälle</v>
      </c>
      <c r="J117" s="3" t="str">
        <f>IF(A117&lt;&gt;C117,VLOOKUP(C117,$A$3:$E$9999,5,FALSE),"")</f>
        <v>Stonefalls</v>
      </c>
      <c r="K117" s="3" t="str">
        <f>IF(A117&lt;&gt;C117,VLOOKUP(C117,$A$3:$F$9999,6,FALSE),"")</f>
        <v>Les Éboulis</v>
      </c>
      <c r="L117" s="21">
        <f>A117</f>
        <v>289</v>
      </c>
      <c r="M117" s="21">
        <f>C117</f>
        <v>41</v>
      </c>
      <c r="N117">
        <v>0</v>
      </c>
      <c r="O117" t="str">
        <f>VLOOKUP(N117,'LibSets constants'!$A$2:$B$99,2,FALSE)</f>
        <v>Included in base game</v>
      </c>
    </row>
    <row r="118" spans="1:15" hidden="1" x14ac:dyDescent="0.25">
      <c r="A118" s="13">
        <v>290</v>
      </c>
      <c r="B118" s="5">
        <v>116</v>
      </c>
      <c r="C118" s="5">
        <v>41</v>
      </c>
      <c r="D118" s="4" t="str">
        <f>VLOOKUP(A118,'ESO zone names'!$A$3:$F$10000,4,FALSE)</f>
        <v>Die Flutwassergrube</v>
      </c>
      <c r="E118" s="4" t="str">
        <f>VLOOKUP(A118,'ESO zone names'!$A$3:$F$10000,5,FALSE)</f>
        <v>Hightide Hollow</v>
      </c>
      <c r="F118" s="4" t="str">
        <f>VLOOKUP(A118,'ESO zone names'!$A$3:$F$10000,6,FALSE)</f>
        <v>Le creux des marées</v>
      </c>
      <c r="G118" s="3" t="str">
        <f t="array" ref="G118">IF(OR(EXACT(A118,'ESO Dungeon constants'!$G$3:$G$999)),"X","")</f>
        <v/>
      </c>
      <c r="H118" s="3" t="str">
        <f>IF(EXACT(A118,C118),"X","")</f>
        <v/>
      </c>
      <c r="I118" s="3" t="str">
        <f>IF(A118&lt;&gt;C118,VLOOKUP(C118,$A$3:$D$9999,4,FALSE),"")</f>
        <v>Steinfälle</v>
      </c>
      <c r="J118" s="3" t="str">
        <f>IF(A118&lt;&gt;C118,VLOOKUP(C118,$A$3:$E$9999,5,FALSE),"")</f>
        <v>Stonefalls</v>
      </c>
      <c r="K118" s="3" t="str">
        <f>IF(A118&lt;&gt;C118,VLOOKUP(C118,$A$3:$F$9999,6,FALSE),"")</f>
        <v>Les Éboulis</v>
      </c>
      <c r="L118" s="21">
        <f>A118</f>
        <v>290</v>
      </c>
      <c r="M118" s="21">
        <f>C118</f>
        <v>41</v>
      </c>
      <c r="N118">
        <v>0</v>
      </c>
      <c r="O118" t="str">
        <f>VLOOKUP(N118,'LibSets constants'!$A$2:$B$99,2,FALSE)</f>
        <v>Included in base game</v>
      </c>
    </row>
    <row r="119" spans="1:15" hidden="1" x14ac:dyDescent="0.25">
      <c r="A119" s="13">
        <v>291</v>
      </c>
      <c r="B119" s="5">
        <v>117</v>
      </c>
      <c r="C119" s="5">
        <v>41</v>
      </c>
      <c r="D119" s="4" t="str">
        <f>VLOOKUP(A119,'ESO zone names'!$A$3:$F$10000,4,FALSE)</f>
        <v>Sheogoraths Zunge</v>
      </c>
      <c r="E119" s="4" t="str">
        <f>VLOOKUP(A119,'ESO zone names'!$A$3:$F$10000,5,FALSE)</f>
        <v>Sheogorath's Tongue</v>
      </c>
      <c r="F119" s="4" t="str">
        <f>VLOOKUP(A119,'ESO zone names'!$A$3:$F$10000,6,FALSE)</f>
        <v>La langue de Shéogorath</v>
      </c>
      <c r="G119" s="3" t="str">
        <f t="array" ref="G119">IF(OR(EXACT(A119,'ESO Dungeon constants'!$G$3:$G$999)),"X","")</f>
        <v/>
      </c>
      <c r="H119" s="3" t="str">
        <f>IF(EXACT(A119,C119),"X","")</f>
        <v/>
      </c>
      <c r="I119" s="3" t="str">
        <f>IF(A119&lt;&gt;C119,VLOOKUP(C119,$A$3:$D$9999,4,FALSE),"")</f>
        <v>Steinfälle</v>
      </c>
      <c r="J119" s="3" t="str">
        <f>IF(A119&lt;&gt;C119,VLOOKUP(C119,$A$3:$E$9999,5,FALSE),"")</f>
        <v>Stonefalls</v>
      </c>
      <c r="K119" s="3" t="str">
        <f>IF(A119&lt;&gt;C119,VLOOKUP(C119,$A$3:$F$9999,6,FALSE),"")</f>
        <v>Les Éboulis</v>
      </c>
      <c r="L119" s="21">
        <f>A119</f>
        <v>291</v>
      </c>
      <c r="M119" s="21">
        <f>C119</f>
        <v>41</v>
      </c>
      <c r="N119">
        <v>0</v>
      </c>
      <c r="O119" t="str">
        <f>VLOOKUP(N119,'LibSets constants'!$A$2:$B$99,2,FALSE)</f>
        <v>Included in base game</v>
      </c>
    </row>
    <row r="120" spans="1:15" hidden="1" x14ac:dyDescent="0.25">
      <c r="A120" s="13">
        <v>296</v>
      </c>
      <c r="B120" s="5">
        <v>118</v>
      </c>
      <c r="C120" s="5">
        <v>41</v>
      </c>
      <c r="D120" s="4" t="str">
        <f>VLOOKUP(A120,'ESO zone names'!$A$3:$F$10000,4,FALSE)</f>
        <v>Die Glutkieselmine</v>
      </c>
      <c r="E120" s="4" t="str">
        <f>VLOOKUP(A120,'ESO zone names'!$A$3:$F$10000,5,FALSE)</f>
        <v>Emberflint Mine</v>
      </c>
      <c r="F120" s="4" t="str">
        <f>VLOOKUP(A120,'ESO zone names'!$A$3:$F$10000,6,FALSE)</f>
        <v>La mine de Braisine</v>
      </c>
      <c r="G120" s="3" t="str">
        <f t="array" ref="G120">IF(OR(EXACT(A120,'ESO Dungeon constants'!$G$3:$G$999)),"X","")</f>
        <v/>
      </c>
      <c r="H120" s="3" t="str">
        <f>IF(EXACT(A120,C120),"X","")</f>
        <v/>
      </c>
      <c r="I120" s="3" t="str">
        <f>IF(A120&lt;&gt;C120,VLOOKUP(C120,$A$3:$D$9999,4,FALSE),"")</f>
        <v>Steinfälle</v>
      </c>
      <c r="J120" s="3" t="str">
        <f>IF(A120&lt;&gt;C120,VLOOKUP(C120,$A$3:$E$9999,5,FALSE),"")</f>
        <v>Stonefalls</v>
      </c>
      <c r="K120" s="3" t="str">
        <f>IF(A120&lt;&gt;C120,VLOOKUP(C120,$A$3:$F$9999,6,FALSE),"")</f>
        <v>Les Éboulis</v>
      </c>
      <c r="L120" s="21">
        <f>A120</f>
        <v>296</v>
      </c>
      <c r="M120" s="21">
        <f>C120</f>
        <v>41</v>
      </c>
      <c r="N120">
        <v>0</v>
      </c>
      <c r="O120" t="str">
        <f>VLOOKUP(N120,'LibSets constants'!$A$2:$B$99,2,FALSE)</f>
        <v>Included in base game</v>
      </c>
    </row>
    <row r="121" spans="1:15" hidden="1" x14ac:dyDescent="0.25">
      <c r="A121" s="13">
        <v>306</v>
      </c>
      <c r="B121" s="5">
        <v>119</v>
      </c>
      <c r="C121" s="5">
        <v>57</v>
      </c>
      <c r="D121" s="4" t="str">
        <f>VLOOKUP(A121,'ESO zone names'!$A$3:$F$10000,4,FALSE)</f>
        <v>Die Vergessenen Krypten</v>
      </c>
      <c r="E121" s="4" t="str">
        <f>VLOOKUP(A121,'ESO zone names'!$A$3:$F$10000,5,FALSE)</f>
        <v>Forgotten Crypts</v>
      </c>
      <c r="F121" s="4" t="str">
        <f>VLOOKUP(A121,'ESO zone names'!$A$3:$F$10000,6,FALSE)</f>
        <v>Les cryptes oubliées</v>
      </c>
      <c r="G121" s="3" t="str">
        <f t="array" ref="G121">IF(OR(EXACT(A121,'ESO Dungeon constants'!$G$3:$G$999)),"X","")</f>
        <v/>
      </c>
      <c r="H121" s="3" t="str">
        <f>IF(EXACT(A121,C121),"X","")</f>
        <v/>
      </c>
      <c r="I121" s="3" t="str">
        <f>IF(A121&lt;&gt;C121,VLOOKUP(C121,$A$3:$D$9999,4,FALSE),"")</f>
        <v>Deshaan</v>
      </c>
      <c r="J121" s="3" t="str">
        <f>IF(A121&lt;&gt;C121,VLOOKUP(C121,$A$3:$E$9999,5,FALSE),"")</f>
        <v>Deshaan</v>
      </c>
      <c r="K121" s="3" t="str">
        <f>IF(A121&lt;&gt;C121,VLOOKUP(C121,$A$3:$F$9999,6,FALSE),"")</f>
        <v>Deshaan</v>
      </c>
      <c r="L121" s="21">
        <f>A121</f>
        <v>306</v>
      </c>
      <c r="M121" s="21">
        <f>C121</f>
        <v>57</v>
      </c>
      <c r="N121">
        <v>0</v>
      </c>
      <c r="O121" t="str">
        <f>VLOOKUP(N121,'LibSets constants'!$A$2:$B$99,2,FALSE)</f>
        <v>Included in base game</v>
      </c>
    </row>
    <row r="122" spans="1:15" hidden="1" x14ac:dyDescent="0.25">
      <c r="A122" s="13">
        <v>308</v>
      </c>
      <c r="B122" s="5">
        <v>120</v>
      </c>
      <c r="C122" s="5">
        <v>104</v>
      </c>
      <c r="D122" s="4" t="str">
        <f>VLOOKUP(A122,'ESO zone names'!$A$3:$F$10000,4,FALSE)</f>
        <v>Die Verlorene Stadt der Na-Totambu</v>
      </c>
      <c r="E122" s="4" t="str">
        <f>VLOOKUP(A122,'ESO zone names'!$A$3:$F$10000,5,FALSE)</f>
        <v>Lost City of the Na-Totambu</v>
      </c>
      <c r="F122" s="4" t="str">
        <f>VLOOKUP(A122,'ESO zone names'!$A$3:$F$10000,6,FALSE)</f>
        <v>La cité perdue de Na-Totambu</v>
      </c>
      <c r="G122" s="3" t="str">
        <f t="array" ref="G122">IF(OR(EXACT(A122,'ESO Dungeon constants'!$G$3:$G$999)),"X","")</f>
        <v/>
      </c>
      <c r="H122" s="3" t="str">
        <f>IF(EXACT(A122,C122),"X","")</f>
        <v/>
      </c>
      <c r="I122" s="3" t="str">
        <f>IF(A122&lt;&gt;C122,VLOOKUP(C122,$A$3:$D$9999,4,FALSE),"")</f>
        <v>Die Alik'r-Wüste</v>
      </c>
      <c r="J122" s="3" t="str">
        <f>IF(A122&lt;&gt;C122,VLOOKUP(C122,$A$3:$E$9999,5,FALSE),"")</f>
        <v>Alik'r Desert</v>
      </c>
      <c r="K122" s="3" t="str">
        <f>IF(A122&lt;&gt;C122,VLOOKUP(C122,$A$3:$F$9999,6,FALSE),"")</f>
        <v>Le désert d'Alik'r</v>
      </c>
      <c r="L122" s="21">
        <f>A122</f>
        <v>308</v>
      </c>
      <c r="M122" s="21">
        <f>C122</f>
        <v>104</v>
      </c>
      <c r="N122">
        <v>0</v>
      </c>
      <c r="O122" t="str">
        <f>VLOOKUP(N122,'LibSets constants'!$A$2:$B$99,2,FALSE)</f>
        <v>Included in base game</v>
      </c>
    </row>
    <row r="123" spans="1:15" hidden="1" x14ac:dyDescent="0.25">
      <c r="A123" s="13">
        <v>309</v>
      </c>
      <c r="B123" s="5">
        <v>121</v>
      </c>
      <c r="C123" s="5">
        <v>3</v>
      </c>
      <c r="D123" s="4" t="str">
        <f>VLOOKUP(A123,'ESO zone names'!$A$3:$F$10000,4,FALSE)</f>
        <v>Der ilessanische Turm</v>
      </c>
      <c r="E123" s="4" t="str">
        <f>VLOOKUP(A123,'ESO zone names'!$A$3:$F$10000,5,FALSE)</f>
        <v>Ilessan Tower</v>
      </c>
      <c r="F123" s="4" t="str">
        <f>VLOOKUP(A123,'ESO zone names'!$A$3:$F$10000,6,FALSE)</f>
        <v>La tour d'Ilessan</v>
      </c>
      <c r="G123" s="3" t="str">
        <f t="array" ref="G123">IF(OR(EXACT(A123,'ESO Dungeon constants'!$G$3:$G$999)),"X","")</f>
        <v/>
      </c>
      <c r="H123" s="3" t="str">
        <f>IF(EXACT(A123,C123),"X","")</f>
        <v/>
      </c>
      <c r="I123" s="3" t="str">
        <f>IF(A123&lt;&gt;C123,VLOOKUP(C123,$A$3:$D$9999,4,FALSE),"")</f>
        <v>Glenumbra</v>
      </c>
      <c r="J123" s="3" t="str">
        <f>IF(A123&lt;&gt;C123,VLOOKUP(C123,$A$3:$E$9999,5,FALSE),"")</f>
        <v>Glenumbra</v>
      </c>
      <c r="K123" s="3" t="str">
        <f>IF(A123&lt;&gt;C123,VLOOKUP(C123,$A$3:$F$9999,6,FALSE),"")</f>
        <v>La Glénumbrie</v>
      </c>
      <c r="L123" s="21">
        <f>A123</f>
        <v>309</v>
      </c>
      <c r="M123" s="21">
        <f>C123</f>
        <v>3</v>
      </c>
      <c r="N123">
        <v>0</v>
      </c>
      <c r="O123" t="str">
        <f>VLOOKUP(N123,'LibSets constants'!$A$2:$B$99,2,FALSE)</f>
        <v>Included in base game</v>
      </c>
    </row>
    <row r="124" spans="1:15" hidden="1" x14ac:dyDescent="0.25">
      <c r="A124" s="13">
        <v>310</v>
      </c>
      <c r="B124" s="5">
        <v>122</v>
      </c>
      <c r="C124" s="5">
        <v>3</v>
      </c>
      <c r="D124" s="4" t="str">
        <f>VLOOKUP(A124,'ESO zone names'!$A$3:$F$10000,4,FALSE)</f>
        <v>Silumm</v>
      </c>
      <c r="E124" s="4" t="str">
        <f>VLOOKUP(A124,'ESO zone names'!$A$3:$F$10000,5,FALSE)</f>
        <v>Silumm</v>
      </c>
      <c r="F124" s="4" t="str">
        <f>VLOOKUP(A124,'ESO zone names'!$A$3:$F$10000,6,FALSE)</f>
        <v>Silumm</v>
      </c>
      <c r="G124" s="3" t="str">
        <f t="array" ref="G124">IF(OR(EXACT(A124,'ESO Dungeon constants'!$G$3:$G$999)),"X","")</f>
        <v/>
      </c>
      <c r="H124" s="3" t="str">
        <f>IF(EXACT(A124,C124),"X","")</f>
        <v/>
      </c>
      <c r="I124" s="3" t="str">
        <f>IF(A124&lt;&gt;C124,VLOOKUP(C124,$A$3:$D$9999,4,FALSE),"")</f>
        <v>Glenumbra</v>
      </c>
      <c r="J124" s="3" t="str">
        <f>IF(A124&lt;&gt;C124,VLOOKUP(C124,$A$3:$E$9999,5,FALSE),"")</f>
        <v>Glenumbra</v>
      </c>
      <c r="K124" s="3" t="str">
        <f>IF(A124&lt;&gt;C124,VLOOKUP(C124,$A$3:$F$9999,6,FALSE),"")</f>
        <v>La Glénumbrie</v>
      </c>
      <c r="L124" s="21">
        <f>A124</f>
        <v>310</v>
      </c>
      <c r="M124" s="21">
        <f>C124</f>
        <v>3</v>
      </c>
      <c r="N124">
        <v>0</v>
      </c>
      <c r="O124" t="str">
        <f>VLOOKUP(N124,'LibSets constants'!$A$2:$B$99,2,FALSE)</f>
        <v>Included in base game</v>
      </c>
    </row>
    <row r="125" spans="1:15" hidden="1" x14ac:dyDescent="0.25">
      <c r="A125" s="13">
        <v>311</v>
      </c>
      <c r="B125" s="5">
        <v>123</v>
      </c>
      <c r="C125" s="5">
        <v>3</v>
      </c>
      <c r="D125" s="4" t="str">
        <f>VLOOKUP(A125,'ESO zone names'!$A$3:$F$10000,4,FALSE)</f>
        <v>Die Minen von Khuras</v>
      </c>
      <c r="E125" s="4" t="str">
        <f>VLOOKUP(A125,'ESO zone names'!$A$3:$F$10000,5,FALSE)</f>
        <v>The Mines of Khuras</v>
      </c>
      <c r="F125" s="4" t="str">
        <f>VLOOKUP(A125,'ESO zone names'!$A$3:$F$10000,6,FALSE)</f>
        <v>Les mines de Khuras</v>
      </c>
      <c r="G125" s="3" t="str">
        <f t="array" ref="G125">IF(OR(EXACT(A125,'ESO Dungeon constants'!$G$3:$G$999)),"X","")</f>
        <v/>
      </c>
      <c r="H125" s="3" t="str">
        <f>IF(EXACT(A125,C125),"X","")</f>
        <v/>
      </c>
      <c r="I125" s="3" t="str">
        <f>IF(A125&lt;&gt;C125,VLOOKUP(C125,$A$3:$D$9999,4,FALSE),"")</f>
        <v>Glenumbra</v>
      </c>
      <c r="J125" s="3" t="str">
        <f>IF(A125&lt;&gt;C125,VLOOKUP(C125,$A$3:$E$9999,5,FALSE),"")</f>
        <v>Glenumbra</v>
      </c>
      <c r="K125" s="3" t="str">
        <f>IF(A125&lt;&gt;C125,VLOOKUP(C125,$A$3:$F$9999,6,FALSE),"")</f>
        <v>La Glénumbrie</v>
      </c>
      <c r="L125" s="21">
        <f>A125</f>
        <v>311</v>
      </c>
      <c r="M125" s="21">
        <f>C125</f>
        <v>3</v>
      </c>
      <c r="N125">
        <v>0</v>
      </c>
      <c r="O125" t="str">
        <f>VLOOKUP(N125,'LibSets constants'!$A$2:$B$99,2,FALSE)</f>
        <v>Included in base game</v>
      </c>
    </row>
    <row r="126" spans="1:15" hidden="1" x14ac:dyDescent="0.25">
      <c r="A126" s="13">
        <v>312</v>
      </c>
      <c r="B126" s="5">
        <v>124</v>
      </c>
      <c r="C126" s="5">
        <v>3</v>
      </c>
      <c r="D126" s="4" t="str">
        <f>VLOOKUP(A126,'ESO zone names'!$A$3:$F$10000,4,FALSE)</f>
        <v>Enduum</v>
      </c>
      <c r="E126" s="4" t="str">
        <f>VLOOKUP(A126,'ESO zone names'!$A$3:$F$10000,5,FALSE)</f>
        <v>Enduum</v>
      </c>
      <c r="F126" s="4" t="str">
        <f>VLOOKUP(A126,'ESO zone names'!$A$3:$F$10000,6,FALSE)</f>
        <v>Enduum</v>
      </c>
      <c r="G126" s="3" t="str">
        <f t="array" ref="G126">IF(OR(EXACT(A126,'ESO Dungeon constants'!$G$3:$G$999)),"X","")</f>
        <v/>
      </c>
      <c r="H126" s="3" t="str">
        <f>IF(EXACT(A126,C126),"X","")</f>
        <v/>
      </c>
      <c r="I126" s="3" t="str">
        <f>IF(A126&lt;&gt;C126,VLOOKUP(C126,$A$3:$D$9999,4,FALSE),"")</f>
        <v>Glenumbra</v>
      </c>
      <c r="J126" s="3" t="str">
        <f>IF(A126&lt;&gt;C126,VLOOKUP(C126,$A$3:$E$9999,5,FALSE),"")</f>
        <v>Glenumbra</v>
      </c>
      <c r="K126" s="3" t="str">
        <f>IF(A126&lt;&gt;C126,VLOOKUP(C126,$A$3:$F$9999,6,FALSE),"")</f>
        <v>La Glénumbrie</v>
      </c>
      <c r="L126" s="21">
        <f>A126</f>
        <v>312</v>
      </c>
      <c r="M126" s="21">
        <f>C126</f>
        <v>3</v>
      </c>
      <c r="N126">
        <v>0</v>
      </c>
      <c r="O126" t="str">
        <f>VLOOKUP(N126,'LibSets constants'!$A$2:$B$99,2,FALSE)</f>
        <v>Included in base game</v>
      </c>
    </row>
    <row r="127" spans="1:15" hidden="1" x14ac:dyDescent="0.25">
      <c r="A127" s="13">
        <v>313</v>
      </c>
      <c r="B127" s="5">
        <v>125</v>
      </c>
      <c r="C127" s="5">
        <v>3</v>
      </c>
      <c r="D127" s="4" t="str">
        <f>VLOOKUP(A127,'ESO zone names'!$A$3:$F$10000,4,FALSE)</f>
        <v>Die Ebenerzgruft</v>
      </c>
      <c r="E127" s="4" t="str">
        <f>VLOOKUP(A127,'ESO zone names'!$A$3:$F$10000,5,FALSE)</f>
        <v>Ebon Crypt</v>
      </c>
      <c r="F127" s="4" t="str">
        <f>VLOOKUP(A127,'ESO zone names'!$A$3:$F$10000,6,FALSE)</f>
        <v>La crypte d'ébène</v>
      </c>
      <c r="G127" s="3" t="str">
        <f t="array" ref="G127">IF(OR(EXACT(A127,'ESO Dungeon constants'!$G$3:$G$999)),"X","")</f>
        <v/>
      </c>
      <c r="H127" s="3" t="str">
        <f>IF(EXACT(A127,C127),"X","")</f>
        <v/>
      </c>
      <c r="I127" s="3" t="str">
        <f>IF(A127&lt;&gt;C127,VLOOKUP(C127,$A$3:$D$9999,4,FALSE),"")</f>
        <v>Glenumbra</v>
      </c>
      <c r="J127" s="3" t="str">
        <f>IF(A127&lt;&gt;C127,VLOOKUP(C127,$A$3:$E$9999,5,FALSE),"")</f>
        <v>Glenumbra</v>
      </c>
      <c r="K127" s="3" t="str">
        <f>IF(A127&lt;&gt;C127,VLOOKUP(C127,$A$3:$F$9999,6,FALSE),"")</f>
        <v>La Glénumbrie</v>
      </c>
      <c r="L127" s="21">
        <f>A127</f>
        <v>313</v>
      </c>
      <c r="M127" s="21">
        <f>C127</f>
        <v>3</v>
      </c>
      <c r="N127">
        <v>0</v>
      </c>
      <c r="O127" t="str">
        <f>VLOOKUP(N127,'LibSets constants'!$A$2:$B$99,2,FALSE)</f>
        <v>Included in base game</v>
      </c>
    </row>
    <row r="128" spans="1:15" hidden="1" x14ac:dyDescent="0.25">
      <c r="A128" s="13">
        <v>314</v>
      </c>
      <c r="B128" s="5">
        <v>126</v>
      </c>
      <c r="C128" s="5">
        <v>3</v>
      </c>
      <c r="D128" s="4" t="str">
        <f>VLOOKUP(A128,'ESO zone names'!$A$3:$F$10000,4,FALSE)</f>
        <v>Die Feste Gruftwacht</v>
      </c>
      <c r="E128" s="4" t="str">
        <f>VLOOKUP(A128,'ESO zone names'!$A$3:$F$10000,5,FALSE)</f>
        <v>Cryptwatch Fort</v>
      </c>
      <c r="F128" s="4" t="str">
        <f>VLOOKUP(A128,'ESO zone names'!$A$3:$F$10000,6,FALSE)</f>
        <v>Le fort de Veillecaveau</v>
      </c>
      <c r="G128" s="3" t="str">
        <f t="array" ref="G128">IF(OR(EXACT(A128,'ESO Dungeon constants'!$G$3:$G$999)),"X","")</f>
        <v/>
      </c>
      <c r="H128" s="3" t="str">
        <f>IF(EXACT(A128,C128),"X","")</f>
        <v/>
      </c>
      <c r="I128" s="3" t="str">
        <f>IF(A128&lt;&gt;C128,VLOOKUP(C128,$A$3:$D$9999,4,FALSE),"")</f>
        <v>Glenumbra</v>
      </c>
      <c r="J128" s="3" t="str">
        <f>IF(A128&lt;&gt;C128,VLOOKUP(C128,$A$3:$E$9999,5,FALSE),"")</f>
        <v>Glenumbra</v>
      </c>
      <c r="K128" s="3" t="str">
        <f>IF(A128&lt;&gt;C128,VLOOKUP(C128,$A$3:$F$9999,6,FALSE),"")</f>
        <v>La Glénumbrie</v>
      </c>
      <c r="L128" s="21">
        <f>A128</f>
        <v>314</v>
      </c>
      <c r="M128" s="21">
        <f>C128</f>
        <v>3</v>
      </c>
      <c r="N128">
        <v>0</v>
      </c>
      <c r="O128" t="str">
        <f>VLOOKUP(N128,'LibSets constants'!$A$2:$B$99,2,FALSE)</f>
        <v>Included in base game</v>
      </c>
    </row>
    <row r="129" spans="1:15" hidden="1" x14ac:dyDescent="0.25">
      <c r="A129" s="13">
        <v>315</v>
      </c>
      <c r="B129" s="5">
        <v>127</v>
      </c>
      <c r="C129" s="5">
        <v>19</v>
      </c>
      <c r="D129" s="4" t="str">
        <f>VLOOKUP(A129,'ESO zone names'!$A$3:$F$10000,4,FALSE)</f>
        <v>Die Falbhafenwacht</v>
      </c>
      <c r="E129" s="4" t="str">
        <f>VLOOKUP(A129,'ESO zone names'!$A$3:$F$10000,5,FALSE)</f>
        <v>Portdun Watch</v>
      </c>
      <c r="F129" s="4" t="str">
        <f>VLOOKUP(A129,'ESO zone names'!$A$3:$F$10000,6,FALSE)</f>
        <v>La vigie de Beigeport</v>
      </c>
      <c r="G129" s="3" t="str">
        <f t="array" ref="G129">IF(OR(EXACT(A129,'ESO Dungeon constants'!$G$3:$G$999)),"X","")</f>
        <v/>
      </c>
      <c r="H129" s="3" t="str">
        <f>IF(EXACT(A129,C129),"X","")</f>
        <v/>
      </c>
      <c r="I129" s="3" t="str">
        <f>IF(A129&lt;&gt;C129,VLOOKUP(C129,$A$3:$D$9999,4,FALSE),"")</f>
        <v>Sturmhafen</v>
      </c>
      <c r="J129" s="3" t="str">
        <f>IF(A129&lt;&gt;C129,VLOOKUP(C129,$A$3:$E$9999,5,FALSE),"")</f>
        <v>Stormhaven</v>
      </c>
      <c r="K129" s="3" t="str">
        <f>IF(A129&lt;&gt;C129,VLOOKUP(C129,$A$3:$F$9999,6,FALSE),"")</f>
        <v>Havre-tempête</v>
      </c>
      <c r="L129" s="21">
        <f>A129</f>
        <v>315</v>
      </c>
      <c r="M129" s="21">
        <f>C129</f>
        <v>19</v>
      </c>
      <c r="N129">
        <v>0</v>
      </c>
      <c r="O129" t="str">
        <f>VLOOKUP(N129,'LibSets constants'!$A$2:$B$99,2,FALSE)</f>
        <v>Included in base game</v>
      </c>
    </row>
    <row r="130" spans="1:15" hidden="1" x14ac:dyDescent="0.25">
      <c r="A130" s="13">
        <v>316</v>
      </c>
      <c r="B130" s="5">
        <v>128</v>
      </c>
      <c r="C130" s="5">
        <v>19</v>
      </c>
      <c r="D130" s="4" t="str">
        <f>VLOOKUP(A130,'ESO zone names'!$A$3:$F$10000,4,FALSE)</f>
        <v>Die Mine von Koeglin</v>
      </c>
      <c r="E130" s="4" t="str">
        <f>VLOOKUP(A130,'ESO zone names'!$A$3:$F$10000,5,FALSE)</f>
        <v>Koeglin Mine</v>
      </c>
      <c r="F130" s="4" t="str">
        <f>VLOOKUP(A130,'ESO zone names'!$A$3:$F$10000,6,FALSE)</f>
        <v>La mine de Koeglin</v>
      </c>
      <c r="G130" s="3" t="str">
        <f t="array" ref="G130">IF(OR(EXACT(A130,'ESO Dungeon constants'!$G$3:$G$999)),"X","")</f>
        <v/>
      </c>
      <c r="H130" s="3" t="str">
        <f>IF(EXACT(A130,C130),"X","")</f>
        <v/>
      </c>
      <c r="I130" s="3" t="str">
        <f>IF(A130&lt;&gt;C130,VLOOKUP(C130,$A$3:$D$9999,4,FALSE),"")</f>
        <v>Sturmhafen</v>
      </c>
      <c r="J130" s="3" t="str">
        <f>IF(A130&lt;&gt;C130,VLOOKUP(C130,$A$3:$E$9999,5,FALSE),"")</f>
        <v>Stormhaven</v>
      </c>
      <c r="K130" s="3" t="str">
        <f>IF(A130&lt;&gt;C130,VLOOKUP(C130,$A$3:$F$9999,6,FALSE),"")</f>
        <v>Havre-tempête</v>
      </c>
      <c r="L130" s="21">
        <f>A130</f>
        <v>316</v>
      </c>
      <c r="M130" s="21">
        <f>C130</f>
        <v>19</v>
      </c>
      <c r="N130">
        <v>0</v>
      </c>
      <c r="O130" t="str">
        <f>VLOOKUP(N130,'LibSets constants'!$A$2:$B$99,2,FALSE)</f>
        <v>Included in base game</v>
      </c>
    </row>
    <row r="131" spans="1:15" hidden="1" x14ac:dyDescent="0.25">
      <c r="A131" s="13">
        <v>317</v>
      </c>
      <c r="B131" s="5">
        <v>129</v>
      </c>
      <c r="C131" s="5">
        <v>19</v>
      </c>
      <c r="D131" s="4" t="str">
        <f>VLOOKUP(A131,'ESO zone names'!$A$3:$F$10000,4,FALSE)</f>
        <v>Die Katakomben der Ausgestoßenen</v>
      </c>
      <c r="E131" s="4" t="str">
        <f>VLOOKUP(A131,'ESO zone names'!$A$3:$F$10000,5,FALSE)</f>
        <v>Pariah Catacombs</v>
      </c>
      <c r="F131" s="4" t="str">
        <f>VLOOKUP(A131,'ESO zone names'!$A$3:$F$10000,6,FALSE)</f>
        <v>Les catacombes du Paria</v>
      </c>
      <c r="G131" s="3" t="str">
        <f t="array" ref="G131">IF(OR(EXACT(A131,'ESO Dungeon constants'!$G$3:$G$999)),"X","")</f>
        <v/>
      </c>
      <c r="H131" s="3" t="str">
        <f>IF(EXACT(A131,C131),"X","")</f>
        <v/>
      </c>
      <c r="I131" s="3" t="str">
        <f>IF(A131&lt;&gt;C131,VLOOKUP(C131,$A$3:$D$9999,4,FALSE),"")</f>
        <v>Sturmhafen</v>
      </c>
      <c r="J131" s="3" t="str">
        <f>IF(A131&lt;&gt;C131,VLOOKUP(C131,$A$3:$E$9999,5,FALSE),"")</f>
        <v>Stormhaven</v>
      </c>
      <c r="K131" s="3" t="str">
        <f>IF(A131&lt;&gt;C131,VLOOKUP(C131,$A$3:$F$9999,6,FALSE),"")</f>
        <v>Havre-tempête</v>
      </c>
      <c r="L131" s="21">
        <f>A131</f>
        <v>317</v>
      </c>
      <c r="M131" s="21">
        <f>C131</f>
        <v>19</v>
      </c>
      <c r="N131">
        <v>0</v>
      </c>
      <c r="O131" t="str">
        <f>VLOOKUP(N131,'LibSets constants'!$A$2:$B$99,2,FALSE)</f>
        <v>Included in base game</v>
      </c>
    </row>
    <row r="132" spans="1:15" hidden="1" x14ac:dyDescent="0.25">
      <c r="A132" s="13">
        <v>318</v>
      </c>
      <c r="B132" s="5">
        <v>130</v>
      </c>
      <c r="C132" s="5">
        <v>19</v>
      </c>
      <c r="D132" s="4" t="str">
        <f>VLOOKUP(A132,'ESO zone names'!$A$3:$F$10000,4,FALSE)</f>
        <v>Farangels Verweilen</v>
      </c>
      <c r="E132" s="4" t="str">
        <f>VLOOKUP(A132,'ESO zone names'!$A$3:$F$10000,5,FALSE)</f>
        <v>Farangel's Delve</v>
      </c>
      <c r="F132" s="4" t="str">
        <f>VLOOKUP(A132,'ESO zone names'!$A$3:$F$10000,6,FALSE)</f>
        <v>La galerie de Farangel</v>
      </c>
      <c r="G132" s="3" t="str">
        <f t="array" ref="G132">IF(OR(EXACT(A132,'ESO Dungeon constants'!$G$3:$G$999)),"X","")</f>
        <v/>
      </c>
      <c r="H132" s="3" t="str">
        <f>IF(EXACT(A132,C132),"X","")</f>
        <v/>
      </c>
      <c r="I132" s="3" t="str">
        <f>IF(A132&lt;&gt;C132,VLOOKUP(C132,$A$3:$D$9999,4,FALSE),"")</f>
        <v>Sturmhafen</v>
      </c>
      <c r="J132" s="3" t="str">
        <f>IF(A132&lt;&gt;C132,VLOOKUP(C132,$A$3:$E$9999,5,FALSE),"")</f>
        <v>Stormhaven</v>
      </c>
      <c r="K132" s="3" t="str">
        <f>IF(A132&lt;&gt;C132,VLOOKUP(C132,$A$3:$F$9999,6,FALSE),"")</f>
        <v>Havre-tempête</v>
      </c>
      <c r="L132" s="21">
        <f>A132</f>
        <v>318</v>
      </c>
      <c r="M132" s="21">
        <f>C132</f>
        <v>19</v>
      </c>
      <c r="N132">
        <v>0</v>
      </c>
      <c r="O132" t="str">
        <f>VLOOKUP(N132,'LibSets constants'!$A$2:$B$99,2,FALSE)</f>
        <v>Included in base game</v>
      </c>
    </row>
    <row r="133" spans="1:15" hidden="1" x14ac:dyDescent="0.25">
      <c r="A133" s="13">
        <v>319</v>
      </c>
      <c r="B133" s="5">
        <v>131</v>
      </c>
      <c r="C133" s="5">
        <v>19</v>
      </c>
      <c r="D133" s="4" t="str">
        <f>VLOOKUP(A133,'ESO zone names'!$A$3:$F$10000,4,FALSE)</f>
        <v>Die Bärenprankenmine</v>
      </c>
      <c r="E133" s="4" t="str">
        <f>VLOOKUP(A133,'ESO zone names'!$A$3:$F$10000,5,FALSE)</f>
        <v>Bearclaw Mine</v>
      </c>
      <c r="F133" s="4" t="str">
        <f>VLOOKUP(A133,'ESO zone names'!$A$3:$F$10000,6,FALSE)</f>
        <v>La mine d'Ursegriffe</v>
      </c>
      <c r="G133" s="3" t="str">
        <f t="array" ref="G133">IF(OR(EXACT(A133,'ESO Dungeon constants'!$G$3:$G$999)),"X","")</f>
        <v/>
      </c>
      <c r="H133" s="3" t="str">
        <f>IF(EXACT(A133,C133),"X","")</f>
        <v/>
      </c>
      <c r="I133" s="3" t="str">
        <f>IF(A133&lt;&gt;C133,VLOOKUP(C133,$A$3:$D$9999,4,FALSE),"")</f>
        <v>Sturmhafen</v>
      </c>
      <c r="J133" s="3" t="str">
        <f>IF(A133&lt;&gt;C133,VLOOKUP(C133,$A$3:$E$9999,5,FALSE),"")</f>
        <v>Stormhaven</v>
      </c>
      <c r="K133" s="3" t="str">
        <f>IF(A133&lt;&gt;C133,VLOOKUP(C133,$A$3:$F$9999,6,FALSE),"")</f>
        <v>Havre-tempête</v>
      </c>
      <c r="L133" s="21">
        <f>A133</f>
        <v>319</v>
      </c>
      <c r="M133" s="21">
        <f>C133</f>
        <v>19</v>
      </c>
      <c r="N133">
        <v>0</v>
      </c>
      <c r="O133" t="str">
        <f>VLOOKUP(N133,'LibSets constants'!$A$2:$B$99,2,FALSE)</f>
        <v>Included in base game</v>
      </c>
    </row>
    <row r="134" spans="1:15" hidden="1" x14ac:dyDescent="0.25">
      <c r="A134" s="13">
        <v>320</v>
      </c>
      <c r="B134" s="5">
        <v>132</v>
      </c>
      <c r="C134" s="5">
        <v>19</v>
      </c>
      <c r="D134" s="4" t="str">
        <f>VLOOKUP(A134,'ESO zone names'!$A$3:$F$10000,4,FALSE)</f>
        <v>Die Ruinen von Norvulk</v>
      </c>
      <c r="E134" s="4" t="str">
        <f>VLOOKUP(A134,'ESO zone names'!$A$3:$F$10000,5,FALSE)</f>
        <v>Norvulk Ruins</v>
      </c>
      <c r="F134" s="4" t="str">
        <f>VLOOKUP(A134,'ESO zone names'!$A$3:$F$10000,6,FALSE)</f>
        <v>Les ruines de Norvulk</v>
      </c>
      <c r="G134" s="3" t="str">
        <f t="array" ref="G134">IF(OR(EXACT(A134,'ESO Dungeon constants'!$G$3:$G$999)),"X","")</f>
        <v/>
      </c>
      <c r="H134" s="3" t="str">
        <f>IF(EXACT(A134,C134),"X","")</f>
        <v/>
      </c>
      <c r="I134" s="3" t="str">
        <f>IF(A134&lt;&gt;C134,VLOOKUP(C134,$A$3:$D$9999,4,FALSE),"")</f>
        <v>Sturmhafen</v>
      </c>
      <c r="J134" s="3" t="str">
        <f>IF(A134&lt;&gt;C134,VLOOKUP(C134,$A$3:$E$9999,5,FALSE),"")</f>
        <v>Stormhaven</v>
      </c>
      <c r="K134" s="3" t="str">
        <f>IF(A134&lt;&gt;C134,VLOOKUP(C134,$A$3:$F$9999,6,FALSE),"")</f>
        <v>Havre-tempête</v>
      </c>
      <c r="L134" s="21">
        <f>A134</f>
        <v>320</v>
      </c>
      <c r="M134" s="21">
        <f>C134</f>
        <v>19</v>
      </c>
      <c r="N134">
        <v>0</v>
      </c>
      <c r="O134" t="str">
        <f>VLOOKUP(N134,'LibSets constants'!$A$2:$B$99,2,FALSE)</f>
        <v>Included in base game</v>
      </c>
    </row>
    <row r="135" spans="1:15" hidden="1" x14ac:dyDescent="0.25">
      <c r="A135" s="13">
        <v>321</v>
      </c>
      <c r="B135" s="5">
        <v>133</v>
      </c>
      <c r="C135" s="5">
        <v>20</v>
      </c>
      <c r="D135" s="4" t="str">
        <f>VLOOKUP(A135,'ESO zone names'!$A$3:$F$10000,4,FALSE)</f>
        <v>Die Mine von Schattenkamm</v>
      </c>
      <c r="E135" s="4" t="str">
        <f>VLOOKUP(A135,'ESO zone names'!$A$3:$F$10000,5,FALSE)</f>
        <v>Crestshade Mine</v>
      </c>
      <c r="F135" s="4" t="str">
        <f>VLOOKUP(A135,'ESO zone names'!$A$3:$F$10000,6,FALSE)</f>
        <v>La mine de Crêtombre</v>
      </c>
      <c r="G135" s="3" t="str">
        <f t="array" ref="G135">IF(OR(EXACT(A135,'ESO Dungeon constants'!$G$3:$G$999)),"X","")</f>
        <v/>
      </c>
      <c r="H135" s="3" t="str">
        <f>IF(EXACT(A135,C135),"X","")</f>
        <v/>
      </c>
      <c r="I135" s="3" t="str">
        <f>IF(A135&lt;&gt;C135,VLOOKUP(C135,$A$3:$D$9999,4,FALSE),"")</f>
        <v>Kluftspitze</v>
      </c>
      <c r="J135" s="3" t="str">
        <f>IF(A135&lt;&gt;C135,VLOOKUP(C135,$A$3:$E$9999,5,FALSE),"")</f>
        <v>Rivenspire</v>
      </c>
      <c r="K135" s="3" t="str">
        <f>IF(A135&lt;&gt;C135,VLOOKUP(C135,$A$3:$F$9999,6,FALSE),"")</f>
        <v>Fendretour</v>
      </c>
      <c r="L135" s="21">
        <f>A135</f>
        <v>321</v>
      </c>
      <c r="M135" s="21">
        <f>C135</f>
        <v>20</v>
      </c>
      <c r="N135">
        <v>0</v>
      </c>
      <c r="O135" t="str">
        <f>VLOOKUP(N135,'LibSets constants'!$A$2:$B$99,2,FALSE)</f>
        <v>Included in base game</v>
      </c>
    </row>
    <row r="136" spans="1:15" hidden="1" x14ac:dyDescent="0.25">
      <c r="A136" s="13">
        <v>322</v>
      </c>
      <c r="B136" s="5">
        <v>134</v>
      </c>
      <c r="C136" s="5">
        <v>20</v>
      </c>
      <c r="D136" s="4" t="str">
        <f>VLOOKUP(A136,'ESO zone names'!$A$3:$F$10000,4,FALSE)</f>
        <v>Die Deckblattkatakomben</v>
      </c>
      <c r="E136" s="4" t="str">
        <f>VLOOKUP(A136,'ESO zone names'!$A$3:$F$10000,5,FALSE)</f>
        <v>Flyleaf Catacombs</v>
      </c>
      <c r="F136" s="4" t="str">
        <f>VLOOKUP(A136,'ESO zone names'!$A$3:$F$10000,6,FALSE)</f>
        <v>Les catacombes de Gardecouleur</v>
      </c>
      <c r="G136" s="3" t="str">
        <f t="array" ref="G136">IF(OR(EXACT(A136,'ESO Dungeon constants'!$G$3:$G$999)),"X","")</f>
        <v/>
      </c>
      <c r="H136" s="3" t="str">
        <f>IF(EXACT(A136,C136),"X","")</f>
        <v/>
      </c>
      <c r="I136" s="3" t="str">
        <f>IF(A136&lt;&gt;C136,VLOOKUP(C136,$A$3:$D$9999,4,FALSE),"")</f>
        <v>Kluftspitze</v>
      </c>
      <c r="J136" s="3" t="str">
        <f>IF(A136&lt;&gt;C136,VLOOKUP(C136,$A$3:$E$9999,5,FALSE),"")</f>
        <v>Rivenspire</v>
      </c>
      <c r="K136" s="3" t="str">
        <f>IF(A136&lt;&gt;C136,VLOOKUP(C136,$A$3:$F$9999,6,FALSE),"")</f>
        <v>Fendretour</v>
      </c>
      <c r="L136" s="21">
        <f>A136</f>
        <v>322</v>
      </c>
      <c r="M136" s="21">
        <f>C136</f>
        <v>20</v>
      </c>
      <c r="N136">
        <v>0</v>
      </c>
      <c r="O136" t="str">
        <f>VLOOKUP(N136,'LibSets constants'!$A$2:$B$99,2,FALSE)</f>
        <v>Included in base game</v>
      </c>
    </row>
    <row r="137" spans="1:15" hidden="1" x14ac:dyDescent="0.25">
      <c r="A137" s="13">
        <v>323</v>
      </c>
      <c r="B137" s="5">
        <v>135</v>
      </c>
      <c r="C137" s="5">
        <v>20</v>
      </c>
      <c r="D137" s="4" t="str">
        <f>VLOOKUP(A137,'ESO zone names'!$A$3:$F$10000,4,FALSE)</f>
        <v>Die Kummerkrypta</v>
      </c>
      <c r="E137" s="4" t="str">
        <f>VLOOKUP(A137,'ESO zone names'!$A$3:$F$10000,5,FALSE)</f>
        <v>Tribulation Crypt</v>
      </c>
      <c r="F137" s="4" t="str">
        <f>VLOOKUP(A137,'ESO zone names'!$A$3:$F$10000,6,FALSE)</f>
        <v>La crypte des tribulations</v>
      </c>
      <c r="G137" s="3" t="str">
        <f t="array" ref="G137">IF(OR(EXACT(A137,'ESO Dungeon constants'!$G$3:$G$999)),"X","")</f>
        <v/>
      </c>
      <c r="H137" s="3" t="str">
        <f>IF(EXACT(A137,C137),"X","")</f>
        <v/>
      </c>
      <c r="I137" s="3" t="str">
        <f>IF(A137&lt;&gt;C137,VLOOKUP(C137,$A$3:$D$9999,4,FALSE),"")</f>
        <v>Kluftspitze</v>
      </c>
      <c r="J137" s="3" t="str">
        <f>IF(A137&lt;&gt;C137,VLOOKUP(C137,$A$3:$E$9999,5,FALSE),"")</f>
        <v>Rivenspire</v>
      </c>
      <c r="K137" s="3" t="str">
        <f>IF(A137&lt;&gt;C137,VLOOKUP(C137,$A$3:$F$9999,6,FALSE),"")</f>
        <v>Fendretour</v>
      </c>
      <c r="L137" s="21">
        <f>A137</f>
        <v>323</v>
      </c>
      <c r="M137" s="21">
        <f>C137</f>
        <v>20</v>
      </c>
      <c r="N137">
        <v>0</v>
      </c>
      <c r="O137" t="str">
        <f>VLOOKUP(N137,'LibSets constants'!$A$2:$B$99,2,FALSE)</f>
        <v>Included in base game</v>
      </c>
    </row>
    <row r="138" spans="1:15" hidden="1" x14ac:dyDescent="0.25">
      <c r="A138" s="13">
        <v>324</v>
      </c>
      <c r="B138" s="5">
        <v>136</v>
      </c>
      <c r="C138" s="5">
        <v>20</v>
      </c>
      <c r="D138" s="4" t="str">
        <f>VLOOKUP(A138,'ESO zone names'!$A$3:$F$10000,4,FALSE)</f>
        <v>Die Ruinen von Orkfinger</v>
      </c>
      <c r="E138" s="4" t="str">
        <f>VLOOKUP(A138,'ESO zone names'!$A$3:$F$10000,5,FALSE)</f>
        <v>Orc's Finger Ruins</v>
      </c>
      <c r="F138" s="4" t="str">
        <f>VLOOKUP(A138,'ESO zone names'!$A$3:$F$10000,6,FALSE)</f>
        <v>Les ruines du Doigt d'Orque</v>
      </c>
      <c r="G138" s="3" t="str">
        <f t="array" ref="G138">IF(OR(EXACT(A138,'ESO Dungeon constants'!$G$3:$G$999)),"X","")</f>
        <v/>
      </c>
      <c r="H138" s="3" t="str">
        <f>IF(EXACT(A138,C138),"X","")</f>
        <v/>
      </c>
      <c r="I138" s="3" t="str">
        <f>IF(A138&lt;&gt;C138,VLOOKUP(C138,$A$3:$D$9999,4,FALSE),"")</f>
        <v>Kluftspitze</v>
      </c>
      <c r="J138" s="3" t="str">
        <f>IF(A138&lt;&gt;C138,VLOOKUP(C138,$A$3:$E$9999,5,FALSE),"")</f>
        <v>Rivenspire</v>
      </c>
      <c r="K138" s="3" t="str">
        <f>IF(A138&lt;&gt;C138,VLOOKUP(C138,$A$3:$F$9999,6,FALSE),"")</f>
        <v>Fendretour</v>
      </c>
      <c r="L138" s="21">
        <f>A138</f>
        <v>324</v>
      </c>
      <c r="M138" s="21">
        <f>C138</f>
        <v>20</v>
      </c>
      <c r="N138">
        <v>0</v>
      </c>
      <c r="O138" t="str">
        <f>VLOOKUP(N138,'LibSets constants'!$A$2:$B$99,2,FALSE)</f>
        <v>Included in base game</v>
      </c>
    </row>
    <row r="139" spans="1:15" hidden="1" x14ac:dyDescent="0.25">
      <c r="A139" s="13">
        <v>325</v>
      </c>
      <c r="B139" s="5">
        <v>137</v>
      </c>
      <c r="C139" s="5">
        <v>20</v>
      </c>
      <c r="D139" s="4" t="str">
        <f>VLOOKUP(A139,'ESO zone names'!$A$3:$F$10000,4,FALSE)</f>
        <v>Die Ruinen von Erokii</v>
      </c>
      <c r="E139" s="4" t="str">
        <f>VLOOKUP(A139,'ESO zone names'!$A$3:$F$10000,5,FALSE)</f>
        <v>Erokii Ruins</v>
      </c>
      <c r="F139" s="4" t="str">
        <f>VLOOKUP(A139,'ESO zone names'!$A$3:$F$10000,6,FALSE)</f>
        <v>Les ruines d'Erokii</v>
      </c>
      <c r="G139" s="3" t="str">
        <f t="array" ref="G139">IF(OR(EXACT(A139,'ESO Dungeon constants'!$G$3:$G$999)),"X","")</f>
        <v/>
      </c>
      <c r="H139" s="3" t="str">
        <f>IF(EXACT(A139,C139),"X","")</f>
        <v/>
      </c>
      <c r="I139" s="3" t="str">
        <f>IF(A139&lt;&gt;C139,VLOOKUP(C139,$A$3:$D$9999,4,FALSE),"")</f>
        <v>Kluftspitze</v>
      </c>
      <c r="J139" s="3" t="str">
        <f>IF(A139&lt;&gt;C139,VLOOKUP(C139,$A$3:$E$9999,5,FALSE),"")</f>
        <v>Rivenspire</v>
      </c>
      <c r="K139" s="3" t="str">
        <f>IF(A139&lt;&gt;C139,VLOOKUP(C139,$A$3:$F$9999,6,FALSE),"")</f>
        <v>Fendretour</v>
      </c>
      <c r="L139" s="21">
        <f>A139</f>
        <v>325</v>
      </c>
      <c r="M139" s="21">
        <f>C139</f>
        <v>20</v>
      </c>
      <c r="N139">
        <v>0</v>
      </c>
      <c r="O139" t="str">
        <f>VLOOKUP(N139,'LibSets constants'!$A$2:$B$99,2,FALSE)</f>
        <v>Included in base game</v>
      </c>
    </row>
    <row r="140" spans="1:15" hidden="1" x14ac:dyDescent="0.25">
      <c r="A140" s="13">
        <v>326</v>
      </c>
      <c r="B140" s="5">
        <v>138</v>
      </c>
      <c r="C140" s="5">
        <v>20</v>
      </c>
      <c r="D140" s="4" t="str">
        <f>VLOOKUP(A140,'ESO zone names'!$A$3:$F$10000,4,FALSE)</f>
        <v>Hildunes geheime Zuflucht</v>
      </c>
      <c r="E140" s="4" t="str">
        <f>VLOOKUP(A140,'ESO zone names'!$A$3:$F$10000,5,FALSE)</f>
        <v>Hildune's Secret Refuge</v>
      </c>
      <c r="F140" s="4" t="str">
        <f>VLOOKUP(A140,'ESO zone names'!$A$3:$F$10000,6,FALSE)</f>
        <v>Le refuge secret d'Hildune</v>
      </c>
      <c r="G140" s="3" t="str">
        <f t="array" ref="G140">IF(OR(EXACT(A140,'ESO Dungeon constants'!$G$3:$G$999)),"X","")</f>
        <v/>
      </c>
      <c r="H140" s="3" t="str">
        <f>IF(EXACT(A140,C140),"X","")</f>
        <v/>
      </c>
      <c r="I140" s="3" t="str">
        <f>IF(A140&lt;&gt;C140,VLOOKUP(C140,$A$3:$D$9999,4,FALSE),"")</f>
        <v>Kluftspitze</v>
      </c>
      <c r="J140" s="3" t="str">
        <f>IF(A140&lt;&gt;C140,VLOOKUP(C140,$A$3:$E$9999,5,FALSE),"")</f>
        <v>Rivenspire</v>
      </c>
      <c r="K140" s="3" t="str">
        <f>IF(A140&lt;&gt;C140,VLOOKUP(C140,$A$3:$F$9999,6,FALSE),"")</f>
        <v>Fendretour</v>
      </c>
      <c r="L140" s="21">
        <f>A140</f>
        <v>326</v>
      </c>
      <c r="M140" s="21">
        <f>C140</f>
        <v>20</v>
      </c>
      <c r="N140">
        <v>0</v>
      </c>
      <c r="O140" t="str">
        <f>VLOOKUP(N140,'LibSets constants'!$A$2:$B$99,2,FALSE)</f>
        <v>Included in base game</v>
      </c>
    </row>
    <row r="141" spans="1:15" hidden="1" x14ac:dyDescent="0.25">
      <c r="A141" s="13">
        <v>327</v>
      </c>
      <c r="B141" s="5">
        <v>139</v>
      </c>
      <c r="C141" s="5">
        <v>104</v>
      </c>
      <c r="D141" s="4" t="str">
        <f>VLOOKUP(A141,'ESO zone names'!$A$3:$F$10000,4,FALSE)</f>
        <v>Santaki</v>
      </c>
      <c r="E141" s="4" t="str">
        <f>VLOOKUP(A141,'ESO zone names'!$A$3:$F$10000,5,FALSE)</f>
        <v>Santaki</v>
      </c>
      <c r="F141" s="4" t="str">
        <f>VLOOKUP(A141,'ESO zone names'!$A$3:$F$10000,6,FALSE)</f>
        <v>Santaki</v>
      </c>
      <c r="G141" s="3" t="str">
        <f t="array" ref="G141">IF(OR(EXACT(A141,'ESO Dungeon constants'!$G$3:$G$999)),"X","")</f>
        <v/>
      </c>
      <c r="H141" s="3" t="str">
        <f>IF(EXACT(A141,C141),"X","")</f>
        <v/>
      </c>
      <c r="I141" s="3" t="str">
        <f>IF(A141&lt;&gt;C141,VLOOKUP(C141,$A$3:$D$9999,4,FALSE),"")</f>
        <v>Die Alik'r-Wüste</v>
      </c>
      <c r="J141" s="3" t="str">
        <f>IF(A141&lt;&gt;C141,VLOOKUP(C141,$A$3:$E$9999,5,FALSE),"")</f>
        <v>Alik'r Desert</v>
      </c>
      <c r="K141" s="3" t="str">
        <f>IF(A141&lt;&gt;C141,VLOOKUP(C141,$A$3:$F$9999,6,FALSE),"")</f>
        <v>Le désert d'Alik'r</v>
      </c>
      <c r="L141" s="21">
        <f>A141</f>
        <v>327</v>
      </c>
      <c r="M141" s="21">
        <f>C141</f>
        <v>104</v>
      </c>
      <c r="N141">
        <v>0</v>
      </c>
      <c r="O141" t="str">
        <f>VLOOKUP(N141,'LibSets constants'!$A$2:$B$99,2,FALSE)</f>
        <v>Included in base game</v>
      </c>
    </row>
    <row r="142" spans="1:15" hidden="1" x14ac:dyDescent="0.25">
      <c r="A142" s="13">
        <v>328</v>
      </c>
      <c r="B142" s="5">
        <v>140</v>
      </c>
      <c r="C142" s="5">
        <v>104</v>
      </c>
      <c r="D142" s="4" t="str">
        <f>VLOOKUP(A142,'ESO zone names'!$A$3:$F$10000,4,FALSE)</f>
        <v>Die Mine von Divads Verdruss</v>
      </c>
      <c r="E142" s="4" t="str">
        <f>VLOOKUP(A142,'ESO zone names'!$A$3:$F$10000,5,FALSE)</f>
        <v>Divad's Chagrin Mine</v>
      </c>
      <c r="F142" s="4" t="str">
        <f>VLOOKUP(A142,'ESO zone names'!$A$3:$F$10000,6,FALSE)</f>
        <v>La mine du chagrin de Divad</v>
      </c>
      <c r="G142" s="3" t="str">
        <f t="array" ref="G142">IF(OR(EXACT(A142,'ESO Dungeon constants'!$G$3:$G$999)),"X","")</f>
        <v/>
      </c>
      <c r="H142" s="3" t="str">
        <f>IF(EXACT(A142,C142),"X","")</f>
        <v/>
      </c>
      <c r="I142" s="3" t="str">
        <f>IF(A142&lt;&gt;C142,VLOOKUP(C142,$A$3:$D$9999,4,FALSE),"")</f>
        <v>Die Alik'r-Wüste</v>
      </c>
      <c r="J142" s="3" t="str">
        <f>IF(A142&lt;&gt;C142,VLOOKUP(C142,$A$3:$E$9999,5,FALSE),"")</f>
        <v>Alik'r Desert</v>
      </c>
      <c r="K142" s="3" t="str">
        <f>IF(A142&lt;&gt;C142,VLOOKUP(C142,$A$3:$F$9999,6,FALSE),"")</f>
        <v>Le désert d'Alik'r</v>
      </c>
      <c r="L142" s="21">
        <f>A142</f>
        <v>328</v>
      </c>
      <c r="M142" s="21">
        <f>C142</f>
        <v>104</v>
      </c>
      <c r="N142">
        <v>0</v>
      </c>
      <c r="O142" t="str">
        <f>VLOOKUP(N142,'LibSets constants'!$A$2:$B$99,2,FALSE)</f>
        <v>Included in base game</v>
      </c>
    </row>
    <row r="143" spans="1:15" hidden="1" x14ac:dyDescent="0.25">
      <c r="A143" s="13">
        <v>329</v>
      </c>
      <c r="B143" s="5">
        <v>141</v>
      </c>
      <c r="C143" s="5">
        <v>104</v>
      </c>
      <c r="D143" s="4" t="str">
        <f>VLOOKUP(A143,'ESO zone names'!$A$3:$F$10000,4,FALSE)</f>
        <v>Aldunz</v>
      </c>
      <c r="E143" s="4" t="str">
        <f>VLOOKUP(A143,'ESO zone names'!$A$3:$F$10000,5,FALSE)</f>
        <v>Aldunz</v>
      </c>
      <c r="F143" s="4" t="str">
        <f>VLOOKUP(A143,'ESO zone names'!$A$3:$F$10000,6,FALSE)</f>
        <v>Aldunz</v>
      </c>
      <c r="G143" s="3" t="str">
        <f t="array" ref="G143">IF(OR(EXACT(A143,'ESO Dungeon constants'!$G$3:$G$999)),"X","")</f>
        <v/>
      </c>
      <c r="H143" s="3" t="str">
        <f>IF(EXACT(A143,C143),"X","")</f>
        <v/>
      </c>
      <c r="I143" s="3" t="str">
        <f>IF(A143&lt;&gt;C143,VLOOKUP(C143,$A$3:$D$9999,4,FALSE),"")</f>
        <v>Die Alik'r-Wüste</v>
      </c>
      <c r="J143" s="3" t="str">
        <f>IF(A143&lt;&gt;C143,VLOOKUP(C143,$A$3:$E$9999,5,FALSE),"")</f>
        <v>Alik'r Desert</v>
      </c>
      <c r="K143" s="3" t="str">
        <f>IF(A143&lt;&gt;C143,VLOOKUP(C143,$A$3:$F$9999,6,FALSE),"")</f>
        <v>Le désert d'Alik'r</v>
      </c>
      <c r="L143" s="21">
        <f>A143</f>
        <v>329</v>
      </c>
      <c r="M143" s="21">
        <f>C143</f>
        <v>104</v>
      </c>
      <c r="N143">
        <v>0</v>
      </c>
      <c r="O143" t="str">
        <f>VLOOKUP(N143,'LibSets constants'!$A$2:$B$99,2,FALSE)</f>
        <v>Included in base game</v>
      </c>
    </row>
    <row r="144" spans="1:15" hidden="1" x14ac:dyDescent="0.25">
      <c r="A144" s="13">
        <v>330</v>
      </c>
      <c r="B144" s="5">
        <v>142</v>
      </c>
      <c r="C144" s="5">
        <v>104</v>
      </c>
      <c r="D144" s="4" t="str">
        <f>VLOOKUP(A144,'ESO zone names'!$A$3:$F$10000,4,FALSE)</f>
        <v>Die Kaltfelsgrabungen</v>
      </c>
      <c r="E144" s="4" t="str">
        <f>VLOOKUP(A144,'ESO zone names'!$A$3:$F$10000,5,FALSE)</f>
        <v>Coldrock Diggings</v>
      </c>
      <c r="F144" s="4" t="str">
        <f>VLOOKUP(A144,'ESO zone names'!$A$3:$F$10000,6,FALSE)</f>
        <v>Les excavations de Froideroche</v>
      </c>
      <c r="G144" s="3" t="str">
        <f t="array" ref="G144">IF(OR(EXACT(A144,'ESO Dungeon constants'!$G$3:$G$999)),"X","")</f>
        <v/>
      </c>
      <c r="H144" s="3" t="str">
        <f>IF(EXACT(A144,C144),"X","")</f>
        <v/>
      </c>
      <c r="I144" s="3" t="str">
        <f>IF(A144&lt;&gt;C144,VLOOKUP(C144,$A$3:$D$9999,4,FALSE),"")</f>
        <v>Die Alik'r-Wüste</v>
      </c>
      <c r="J144" s="3" t="str">
        <f>IF(A144&lt;&gt;C144,VLOOKUP(C144,$A$3:$E$9999,5,FALSE),"")</f>
        <v>Alik'r Desert</v>
      </c>
      <c r="K144" s="3" t="str">
        <f>IF(A144&lt;&gt;C144,VLOOKUP(C144,$A$3:$F$9999,6,FALSE),"")</f>
        <v>Le désert d'Alik'r</v>
      </c>
      <c r="L144" s="21">
        <f>A144</f>
        <v>330</v>
      </c>
      <c r="M144" s="21">
        <f>C144</f>
        <v>104</v>
      </c>
      <c r="N144">
        <v>0</v>
      </c>
      <c r="O144" t="str">
        <f>VLOOKUP(N144,'LibSets constants'!$A$2:$B$99,2,FALSE)</f>
        <v>Included in base game</v>
      </c>
    </row>
    <row r="145" spans="1:15" hidden="1" x14ac:dyDescent="0.25">
      <c r="A145" s="13">
        <v>331</v>
      </c>
      <c r="B145" s="5">
        <v>143</v>
      </c>
      <c r="C145" s="5">
        <v>104</v>
      </c>
      <c r="D145" s="4" t="str">
        <f>VLOOKUP(A145,'ESO zone names'!$A$3:$F$10000,4,FALSE)</f>
        <v>Die sandumtoste Mine</v>
      </c>
      <c r="E145" s="4" t="str">
        <f>VLOOKUP(A145,'ESO zone names'!$A$3:$F$10000,5,FALSE)</f>
        <v>Sandblown Mine</v>
      </c>
      <c r="F145" s="4" t="str">
        <f>VLOOKUP(A145,'ESO zone names'!$A$3:$F$10000,6,FALSE)</f>
        <v>La mine des Décapés</v>
      </c>
      <c r="G145" s="3" t="str">
        <f t="array" ref="G145">IF(OR(EXACT(A145,'ESO Dungeon constants'!$G$3:$G$999)),"X","")</f>
        <v/>
      </c>
      <c r="H145" s="3" t="str">
        <f>IF(EXACT(A145,C145),"X","")</f>
        <v/>
      </c>
      <c r="I145" s="3" t="str">
        <f>IF(A145&lt;&gt;C145,VLOOKUP(C145,$A$3:$D$9999,4,FALSE),"")</f>
        <v>Die Alik'r-Wüste</v>
      </c>
      <c r="J145" s="3" t="str">
        <f>IF(A145&lt;&gt;C145,VLOOKUP(C145,$A$3:$E$9999,5,FALSE),"")</f>
        <v>Alik'r Desert</v>
      </c>
      <c r="K145" s="3" t="str">
        <f>IF(A145&lt;&gt;C145,VLOOKUP(C145,$A$3:$F$9999,6,FALSE),"")</f>
        <v>Le désert d'Alik'r</v>
      </c>
      <c r="L145" s="21">
        <f>A145</f>
        <v>331</v>
      </c>
      <c r="M145" s="21">
        <f>C145</f>
        <v>104</v>
      </c>
      <c r="N145">
        <v>0</v>
      </c>
      <c r="O145" t="str">
        <f>VLOOKUP(N145,'LibSets constants'!$A$2:$B$99,2,FALSE)</f>
        <v>Included in base game</v>
      </c>
    </row>
    <row r="146" spans="1:15" hidden="1" x14ac:dyDescent="0.25">
      <c r="A146" s="13">
        <v>332</v>
      </c>
      <c r="B146" s="5">
        <v>144</v>
      </c>
      <c r="C146" s="5">
        <v>104</v>
      </c>
      <c r="D146" s="4" t="str">
        <f>VLOOKUP(A146,'ESO zone names'!$A$3:$F$10000,4,FALSE)</f>
        <v>Yldzuun</v>
      </c>
      <c r="E146" s="4" t="str">
        <f>VLOOKUP(A146,'ESO zone names'!$A$3:$F$10000,5,FALSE)</f>
        <v>Yldzuun</v>
      </c>
      <c r="F146" s="4" t="str">
        <f>VLOOKUP(A146,'ESO zone names'!$A$3:$F$10000,6,FALSE)</f>
        <v>Yldzuun</v>
      </c>
      <c r="G146" s="3" t="str">
        <f t="array" ref="G146">IF(OR(EXACT(A146,'ESO Dungeon constants'!$G$3:$G$999)),"X","")</f>
        <v/>
      </c>
      <c r="H146" s="3" t="str">
        <f>IF(EXACT(A146,C146),"X","")</f>
        <v/>
      </c>
      <c r="I146" s="3" t="str">
        <f>IF(A146&lt;&gt;C146,VLOOKUP(C146,$A$3:$D$9999,4,FALSE),"")</f>
        <v>Die Alik'r-Wüste</v>
      </c>
      <c r="J146" s="3" t="str">
        <f>IF(A146&lt;&gt;C146,VLOOKUP(C146,$A$3:$E$9999,5,FALSE),"")</f>
        <v>Alik'r Desert</v>
      </c>
      <c r="K146" s="3" t="str">
        <f>IF(A146&lt;&gt;C146,VLOOKUP(C146,$A$3:$F$9999,6,FALSE),"")</f>
        <v>Le désert d'Alik'r</v>
      </c>
      <c r="L146" s="21">
        <f>A146</f>
        <v>332</v>
      </c>
      <c r="M146" s="21">
        <f>C146</f>
        <v>104</v>
      </c>
      <c r="N146">
        <v>0</v>
      </c>
      <c r="O146" t="str">
        <f>VLOOKUP(N146,'LibSets constants'!$A$2:$B$99,2,FALSE)</f>
        <v>Included in base game</v>
      </c>
    </row>
    <row r="147" spans="1:15" hidden="1" x14ac:dyDescent="0.25">
      <c r="A147" s="13">
        <v>333</v>
      </c>
      <c r="B147" s="5">
        <v>145</v>
      </c>
      <c r="C147" s="5">
        <v>92</v>
      </c>
      <c r="D147" s="4" t="str">
        <f>VLOOKUP(A147,'ESO zone names'!$A$3:$F$10000,4,FALSE)</f>
        <v>Torogstrotz</v>
      </c>
      <c r="E147" s="4" t="str">
        <f>VLOOKUP(A147,'ESO zone names'!$A$3:$F$10000,5,FALSE)</f>
        <v>Torog's Spite</v>
      </c>
      <c r="F147" s="4" t="str">
        <f>VLOOKUP(A147,'ESO zone names'!$A$3:$F$10000,6,FALSE)</f>
        <v>Le mépris de Torog</v>
      </c>
      <c r="G147" s="3" t="str">
        <f t="array" ref="G147">IF(OR(EXACT(A147,'ESO Dungeon constants'!$G$3:$G$999)),"X","")</f>
        <v/>
      </c>
      <c r="H147" s="3" t="str">
        <f>IF(EXACT(A147,C147),"X","")</f>
        <v/>
      </c>
      <c r="I147" s="3" t="str">
        <f>IF(A147&lt;&gt;C147,VLOOKUP(C147,$A$3:$D$9999,4,FALSE),"")</f>
        <v>Bangkorai</v>
      </c>
      <c r="J147" s="3" t="str">
        <f>IF(A147&lt;&gt;C147,VLOOKUP(C147,$A$3:$E$9999,5,FALSE),"")</f>
        <v>Bangkorai</v>
      </c>
      <c r="K147" s="3" t="str">
        <f>IF(A147&lt;&gt;C147,VLOOKUP(C147,$A$3:$F$9999,6,FALSE),"")</f>
        <v>Bangkoraï</v>
      </c>
      <c r="L147" s="21">
        <f>A147</f>
        <v>333</v>
      </c>
      <c r="M147" s="21">
        <f>C147</f>
        <v>92</v>
      </c>
      <c r="N147">
        <v>0</v>
      </c>
      <c r="O147" t="str">
        <f>VLOOKUP(N147,'LibSets constants'!$A$2:$B$99,2,FALSE)</f>
        <v>Included in base game</v>
      </c>
    </row>
    <row r="148" spans="1:15" hidden="1" x14ac:dyDescent="0.25">
      <c r="A148" s="13">
        <v>334</v>
      </c>
      <c r="B148" s="5">
        <v>146</v>
      </c>
      <c r="C148" s="5">
        <v>92</v>
      </c>
      <c r="D148" s="4" t="str">
        <f>VLOOKUP(A148,'ESO zone names'!$A$3:$F$10000,4,FALSE)</f>
        <v>Der Trollzahnstocher</v>
      </c>
      <c r="E148" s="4" t="str">
        <f>VLOOKUP(A148,'ESO zone names'!$A$3:$F$10000,5,FALSE)</f>
        <v>Troll's Toothpick</v>
      </c>
      <c r="F148" s="4" t="str">
        <f>VLOOKUP(A148,'ESO zone names'!$A$3:$F$10000,6,FALSE)</f>
        <v>Le Cure-dents à trolls</v>
      </c>
      <c r="G148" s="3" t="str">
        <f t="array" ref="G148">IF(OR(EXACT(A148,'ESO Dungeon constants'!$G$3:$G$999)),"X","")</f>
        <v/>
      </c>
      <c r="H148" s="3" t="str">
        <f>IF(EXACT(A148,C148),"X","")</f>
        <v/>
      </c>
      <c r="I148" s="3" t="str">
        <f>IF(A148&lt;&gt;C148,VLOOKUP(C148,$A$3:$D$9999,4,FALSE),"")</f>
        <v>Bangkorai</v>
      </c>
      <c r="J148" s="3" t="str">
        <f>IF(A148&lt;&gt;C148,VLOOKUP(C148,$A$3:$E$9999,5,FALSE),"")</f>
        <v>Bangkorai</v>
      </c>
      <c r="K148" s="3" t="str">
        <f>IF(A148&lt;&gt;C148,VLOOKUP(C148,$A$3:$F$9999,6,FALSE),"")</f>
        <v>Bangkoraï</v>
      </c>
      <c r="L148" s="21">
        <f>A148</f>
        <v>334</v>
      </c>
      <c r="M148" s="21">
        <f>C148</f>
        <v>92</v>
      </c>
      <c r="N148">
        <v>0</v>
      </c>
      <c r="O148" t="str">
        <f>VLOOKUP(N148,'LibSets constants'!$A$2:$B$99,2,FALSE)</f>
        <v>Included in base game</v>
      </c>
    </row>
    <row r="149" spans="1:15" hidden="1" x14ac:dyDescent="0.25">
      <c r="A149" s="13">
        <v>335</v>
      </c>
      <c r="B149" s="5">
        <v>147</v>
      </c>
      <c r="C149" s="5">
        <v>92</v>
      </c>
      <c r="D149" s="4" t="str">
        <f>VLOOKUP(A149,'ESO zone names'!$A$3:$F$10000,4,FALSE)</f>
        <v>Die Immergrüne Wacht</v>
      </c>
      <c r="E149" s="4" t="str">
        <f>VLOOKUP(A149,'ESO zone names'!$A$3:$F$10000,5,FALSE)</f>
        <v>Viridian Watch</v>
      </c>
      <c r="F149" s="4" t="str">
        <f>VLOOKUP(A149,'ESO zone names'!$A$3:$F$10000,6,FALSE)</f>
        <v>Le Guet viride</v>
      </c>
      <c r="G149" s="3" t="str">
        <f t="array" ref="G149">IF(OR(EXACT(A149,'ESO Dungeon constants'!$G$3:$G$999)),"X","")</f>
        <v/>
      </c>
      <c r="H149" s="3" t="str">
        <f>IF(EXACT(A149,C149),"X","")</f>
        <v/>
      </c>
      <c r="I149" s="3" t="str">
        <f>IF(A149&lt;&gt;C149,VLOOKUP(C149,$A$3:$D$9999,4,FALSE),"")</f>
        <v>Bangkorai</v>
      </c>
      <c r="J149" s="3" t="str">
        <f>IF(A149&lt;&gt;C149,VLOOKUP(C149,$A$3:$E$9999,5,FALSE),"")</f>
        <v>Bangkorai</v>
      </c>
      <c r="K149" s="3" t="str">
        <f>IF(A149&lt;&gt;C149,VLOOKUP(C149,$A$3:$F$9999,6,FALSE),"")</f>
        <v>Bangkoraï</v>
      </c>
      <c r="L149" s="21">
        <f>A149</f>
        <v>335</v>
      </c>
      <c r="M149" s="21">
        <f>C149</f>
        <v>92</v>
      </c>
      <c r="N149">
        <v>0</v>
      </c>
      <c r="O149" t="str">
        <f>VLOOKUP(N149,'LibSets constants'!$A$2:$B$99,2,FALSE)</f>
        <v>Included in base game</v>
      </c>
    </row>
    <row r="150" spans="1:15" hidden="1" x14ac:dyDescent="0.25">
      <c r="A150" s="13">
        <v>336</v>
      </c>
      <c r="B150" s="5">
        <v>148</v>
      </c>
      <c r="C150" s="5">
        <v>92</v>
      </c>
      <c r="D150" s="4" t="str">
        <f>VLOOKUP(A150,'ESO zone names'!$A$3:$F$10000,4,FALSE)</f>
        <v>Die Krypta der Verstoßenen</v>
      </c>
      <c r="E150" s="4" t="str">
        <f>VLOOKUP(A150,'ESO zone names'!$A$3:$F$10000,5,FALSE)</f>
        <v>Crypt of the Exiles</v>
      </c>
      <c r="F150" s="4" t="str">
        <f>VLOOKUP(A150,'ESO zone names'!$A$3:$F$10000,6,FALSE)</f>
        <v>La crypte des Exilés</v>
      </c>
      <c r="G150" s="3" t="str">
        <f t="array" ref="G150">IF(OR(EXACT(A150,'ESO Dungeon constants'!$G$3:$G$999)),"X","")</f>
        <v/>
      </c>
      <c r="H150" s="3" t="str">
        <f>IF(EXACT(A150,C150),"X","")</f>
        <v/>
      </c>
      <c r="I150" s="3" t="str">
        <f>IF(A150&lt;&gt;C150,VLOOKUP(C150,$A$3:$D$9999,4,FALSE),"")</f>
        <v>Bangkorai</v>
      </c>
      <c r="J150" s="3" t="str">
        <f>IF(A150&lt;&gt;C150,VLOOKUP(C150,$A$3:$E$9999,5,FALSE),"")</f>
        <v>Bangkorai</v>
      </c>
      <c r="K150" s="3" t="str">
        <f>IF(A150&lt;&gt;C150,VLOOKUP(C150,$A$3:$F$9999,6,FALSE),"")</f>
        <v>Bangkoraï</v>
      </c>
      <c r="L150" s="21">
        <f>A150</f>
        <v>336</v>
      </c>
      <c r="M150" s="21">
        <f>C150</f>
        <v>92</v>
      </c>
      <c r="N150">
        <v>0</v>
      </c>
      <c r="O150" t="str">
        <f>VLOOKUP(N150,'LibSets constants'!$A$2:$B$99,2,FALSE)</f>
        <v>Included in base game</v>
      </c>
    </row>
    <row r="151" spans="1:15" hidden="1" x14ac:dyDescent="0.25">
      <c r="A151" s="13">
        <v>337</v>
      </c>
      <c r="B151" s="5">
        <v>149</v>
      </c>
      <c r="C151" s="5">
        <v>92</v>
      </c>
      <c r="D151" s="4" t="str">
        <f>VLOOKUP(A151,'ESO zone names'!$A$3:$F$10000,4,FALSE)</f>
        <v>Klathzgar</v>
      </c>
      <c r="E151" s="4" t="str">
        <f>VLOOKUP(A151,'ESO zone names'!$A$3:$F$10000,5,FALSE)</f>
        <v>Klathzgar</v>
      </c>
      <c r="F151" s="4" t="str">
        <f>VLOOKUP(A151,'ESO zone names'!$A$3:$F$10000,6,FALSE)</f>
        <v>Klathzgar</v>
      </c>
      <c r="G151" s="3" t="str">
        <f t="array" ref="G151">IF(OR(EXACT(A151,'ESO Dungeon constants'!$G$3:$G$999)),"X","")</f>
        <v/>
      </c>
      <c r="H151" s="3" t="str">
        <f>IF(EXACT(A151,C151),"X","")</f>
        <v/>
      </c>
      <c r="I151" s="3" t="str">
        <f>IF(A151&lt;&gt;C151,VLOOKUP(C151,$A$3:$D$9999,4,FALSE),"")</f>
        <v>Bangkorai</v>
      </c>
      <c r="J151" s="3" t="str">
        <f>IF(A151&lt;&gt;C151,VLOOKUP(C151,$A$3:$E$9999,5,FALSE),"")</f>
        <v>Bangkorai</v>
      </c>
      <c r="K151" s="3" t="str">
        <f>IF(A151&lt;&gt;C151,VLOOKUP(C151,$A$3:$F$9999,6,FALSE),"")</f>
        <v>Bangkoraï</v>
      </c>
      <c r="L151" s="21">
        <f>A151</f>
        <v>337</v>
      </c>
      <c r="M151" s="21">
        <f>C151</f>
        <v>92</v>
      </c>
      <c r="N151">
        <v>0</v>
      </c>
      <c r="O151" t="str">
        <f>VLOOKUP(N151,'LibSets constants'!$A$2:$B$99,2,FALSE)</f>
        <v>Included in base game</v>
      </c>
    </row>
    <row r="152" spans="1:15" hidden="1" x14ac:dyDescent="0.25">
      <c r="A152" s="13">
        <v>338</v>
      </c>
      <c r="B152" s="5">
        <v>150</v>
      </c>
      <c r="C152" s="5">
        <v>92</v>
      </c>
      <c r="D152" s="4" t="str">
        <f>VLOOKUP(A152,'ESO zone names'!$A$3:$F$10000,4,FALSE)</f>
        <v>Der Trümmersporn</v>
      </c>
      <c r="E152" s="4" t="str">
        <f>VLOOKUP(A152,'ESO zone names'!$A$3:$F$10000,5,FALSE)</f>
        <v>Rubble Butte</v>
      </c>
      <c r="F152" s="4" t="str">
        <f>VLOOKUP(A152,'ESO zone names'!$A$3:$F$10000,6,FALSE)</f>
        <v>Le Remblai des gravats</v>
      </c>
      <c r="G152" s="3" t="str">
        <f t="array" ref="G152">IF(OR(EXACT(A152,'ESO Dungeon constants'!$G$3:$G$999)),"X","")</f>
        <v/>
      </c>
      <c r="H152" s="3" t="str">
        <f>IF(EXACT(A152,C152),"X","")</f>
        <v/>
      </c>
      <c r="I152" s="3" t="str">
        <f>IF(A152&lt;&gt;C152,VLOOKUP(C152,$A$3:$D$9999,4,FALSE),"")</f>
        <v>Bangkorai</v>
      </c>
      <c r="J152" s="3" t="str">
        <f>IF(A152&lt;&gt;C152,VLOOKUP(C152,$A$3:$E$9999,5,FALSE),"")</f>
        <v>Bangkorai</v>
      </c>
      <c r="K152" s="3" t="str">
        <f>IF(A152&lt;&gt;C152,VLOOKUP(C152,$A$3:$F$9999,6,FALSE),"")</f>
        <v>Bangkoraï</v>
      </c>
      <c r="L152" s="21">
        <f>A152</f>
        <v>338</v>
      </c>
      <c r="M152" s="21">
        <f>C152</f>
        <v>92</v>
      </c>
      <c r="N152">
        <v>0</v>
      </c>
      <c r="O152" t="str">
        <f>VLOOKUP(N152,'LibSets constants'!$A$2:$B$99,2,FALSE)</f>
        <v>Included in base game</v>
      </c>
    </row>
    <row r="153" spans="1:15" hidden="1" x14ac:dyDescent="0.25">
      <c r="A153" s="13">
        <v>339</v>
      </c>
      <c r="B153" s="5">
        <v>151</v>
      </c>
      <c r="C153" s="5">
        <v>101</v>
      </c>
      <c r="D153" s="4" t="str">
        <f>VLOOKUP(A153,'ESO zone names'!$A$3:$F$10000,4,FALSE)</f>
        <v>Die Halle der Toten</v>
      </c>
      <c r="E153" s="4" t="str">
        <f>VLOOKUP(A153,'ESO zone names'!$A$3:$F$10000,5,FALSE)</f>
        <v>Hall of the Dead</v>
      </c>
      <c r="F153" s="4" t="str">
        <f>VLOOKUP(A153,'ESO zone names'!$A$3:$F$10000,6,FALSE)</f>
        <v>La Nécropole</v>
      </c>
      <c r="G153" s="3" t="str">
        <f t="array" ref="G153">IF(OR(EXACT(A153,'ESO Dungeon constants'!$G$3:$G$999)),"X","")</f>
        <v/>
      </c>
      <c r="H153" s="3" t="str">
        <f>IF(EXACT(A153,C153),"X","")</f>
        <v/>
      </c>
      <c r="I153" s="3" t="str">
        <f>IF(A153&lt;&gt;C153,VLOOKUP(C153,$A$3:$D$9999,4,FALSE),"")</f>
        <v>Ostmarsch</v>
      </c>
      <c r="J153" s="3" t="str">
        <f>IF(A153&lt;&gt;C153,VLOOKUP(C153,$A$3:$E$9999,5,FALSE),"")</f>
        <v>Eastmarch</v>
      </c>
      <c r="K153" s="3" t="str">
        <f>IF(A153&lt;&gt;C153,VLOOKUP(C153,$A$3:$F$9999,6,FALSE),"")</f>
        <v>Estemarche</v>
      </c>
      <c r="L153" s="21">
        <f>A153</f>
        <v>339</v>
      </c>
      <c r="M153" s="21">
        <f>C153</f>
        <v>101</v>
      </c>
      <c r="N153">
        <v>0</v>
      </c>
      <c r="O153" t="str">
        <f>VLOOKUP(N153,'LibSets constants'!$A$2:$B$99,2,FALSE)</f>
        <v>Included in base game</v>
      </c>
    </row>
    <row r="154" spans="1:15" hidden="1" x14ac:dyDescent="0.25">
      <c r="A154" s="13">
        <v>341</v>
      </c>
      <c r="B154" s="5">
        <v>152</v>
      </c>
      <c r="C154" s="5">
        <v>103</v>
      </c>
      <c r="D154" s="4" t="str">
        <f>VLOOKUP(A154,'ESO zone names'!$A$3:$F$10000,4,FALSE)</f>
        <v>Die Löwengrube</v>
      </c>
      <c r="E154" s="4" t="str">
        <f>VLOOKUP(A154,'ESO zone names'!$A$3:$F$10000,5,FALSE)</f>
        <v>The Lion's Den</v>
      </c>
      <c r="F154" s="4" t="str">
        <f>VLOOKUP(A154,'ESO zone names'!$A$3:$F$10000,6,FALSE)</f>
        <v>L’Antre du lion</v>
      </c>
      <c r="G154" s="3" t="str">
        <f t="array" ref="G154">IF(OR(EXACT(A154,'ESO Dungeon constants'!$G$3:$G$999)),"X","")</f>
        <v/>
      </c>
      <c r="H154" s="3" t="str">
        <f>IF(EXACT(A154,C154),"X","")</f>
        <v/>
      </c>
      <c r="I154" s="3" t="str">
        <f>IF(A154&lt;&gt;C154,VLOOKUP(C154,$A$3:$D$9999,4,FALSE),"")</f>
        <v>Rift</v>
      </c>
      <c r="J154" s="3" t="str">
        <f>IF(A154&lt;&gt;C154,VLOOKUP(C154,$A$3:$E$9999,5,FALSE),"")</f>
        <v>The Rift</v>
      </c>
      <c r="K154" s="3" t="str">
        <f>IF(A154&lt;&gt;C154,VLOOKUP(C154,$A$3:$F$9999,6,FALSE),"")</f>
        <v>La Brèche</v>
      </c>
      <c r="L154" s="21">
        <f>A154</f>
        <v>341</v>
      </c>
      <c r="M154" s="21">
        <f>C154</f>
        <v>103</v>
      </c>
      <c r="N154">
        <v>0</v>
      </c>
      <c r="O154" t="str">
        <f>VLOOKUP(N154,'LibSets constants'!$A$2:$B$99,2,FALSE)</f>
        <v>Included in base game</v>
      </c>
    </row>
    <row r="155" spans="1:15" hidden="1" x14ac:dyDescent="0.25">
      <c r="A155" s="13">
        <v>346</v>
      </c>
      <c r="B155" s="5">
        <v>153</v>
      </c>
      <c r="C155" s="5">
        <v>101</v>
      </c>
      <c r="D155" s="4" t="str">
        <f>VLOOKUP(A155,'ESO zone names'!$A$3:$F$10000,4,FALSE)</f>
        <v>Skuldafn</v>
      </c>
      <c r="E155" s="4" t="str">
        <f>VLOOKUP(A155,'ESO zone names'!$A$3:$F$10000,5,FALSE)</f>
        <v>Skuldafn</v>
      </c>
      <c r="F155" s="4" t="str">
        <f>VLOOKUP(A155,'ESO zone names'!$A$3:$F$10000,6,FALSE)</f>
        <v>Skuldafn</v>
      </c>
      <c r="G155" s="3" t="str">
        <f t="array" ref="G155">IF(OR(EXACT(A155,'ESO Dungeon constants'!$G$3:$G$999)),"X","")</f>
        <v/>
      </c>
      <c r="H155" s="3" t="str">
        <f>IF(EXACT(A155,C155),"X","")</f>
        <v/>
      </c>
      <c r="I155" s="3" t="str">
        <f>IF(A155&lt;&gt;C155,VLOOKUP(C155,$A$3:$D$9999,4,FALSE),"")</f>
        <v>Ostmarsch</v>
      </c>
      <c r="J155" s="3" t="str">
        <f>IF(A155&lt;&gt;C155,VLOOKUP(C155,$A$3:$E$9999,5,FALSE),"")</f>
        <v>Eastmarch</v>
      </c>
      <c r="K155" s="3" t="str">
        <f>IF(A155&lt;&gt;C155,VLOOKUP(C155,$A$3:$F$9999,6,FALSE),"")</f>
        <v>Estemarche</v>
      </c>
      <c r="L155" s="21">
        <f>A155</f>
        <v>346</v>
      </c>
      <c r="M155" s="21">
        <f>C155</f>
        <v>101</v>
      </c>
      <c r="N155">
        <v>0</v>
      </c>
      <c r="O155" t="str">
        <f>VLOOKUP(N155,'LibSets constants'!$A$2:$B$99,2,FALSE)</f>
        <v>Included in base game</v>
      </c>
    </row>
    <row r="156" spans="1:15" hidden="1" x14ac:dyDescent="0.25">
      <c r="A156" s="13">
        <v>347</v>
      </c>
      <c r="B156" s="5">
        <v>154</v>
      </c>
      <c r="C156" s="5">
        <v>347</v>
      </c>
      <c r="D156" s="4" t="str">
        <f>VLOOKUP(A156,'ESO zone names'!$A$3:$F$10000,4,FALSE)</f>
        <v>Kalthafen</v>
      </c>
      <c r="E156" s="4" t="str">
        <f>VLOOKUP(A156,'ESO zone names'!$A$3:$F$10000,5,FALSE)</f>
        <v>Coldharbour</v>
      </c>
      <c r="F156" s="4" t="str">
        <f>VLOOKUP(A156,'ESO zone names'!$A$3:$F$10000,6,FALSE)</f>
        <v>Havreglace</v>
      </c>
      <c r="G156" s="3" t="str">
        <f t="array" ref="G156">IF(OR(EXACT(A156,'ESO Dungeon constants'!$G$3:$G$999)),"X","")</f>
        <v/>
      </c>
      <c r="H156" s="3" t="str">
        <f>IF(EXACT(A156,C156),"X","")</f>
        <v>X</v>
      </c>
      <c r="I156" s="3" t="str">
        <f>IF(A156&lt;&gt;C156,VLOOKUP(C156,$A$3:$D$9999,4,FALSE),"")</f>
        <v/>
      </c>
      <c r="J156" s="3" t="str">
        <f>IF(A156&lt;&gt;C156,VLOOKUP(C156,$A$3:$E$9999,5,FALSE),"")</f>
        <v/>
      </c>
      <c r="K156" s="3" t="str">
        <f>IF(A156&lt;&gt;C156,VLOOKUP(C156,$A$3:$F$9999,6,FALSE),"")</f>
        <v/>
      </c>
      <c r="L156" s="21">
        <f>A156</f>
        <v>347</v>
      </c>
      <c r="M156" s="21">
        <f>C156</f>
        <v>347</v>
      </c>
      <c r="N156">
        <v>0</v>
      </c>
      <c r="O156" t="str">
        <f>VLOOKUP(N156,'LibSets constants'!$A$2:$B$99,2,FALSE)</f>
        <v>Included in base game</v>
      </c>
    </row>
    <row r="157" spans="1:15" hidden="1" x14ac:dyDescent="0.25">
      <c r="A157" s="13">
        <v>353</v>
      </c>
      <c r="B157" s="5">
        <v>155</v>
      </c>
      <c r="C157" s="5">
        <v>101</v>
      </c>
      <c r="D157" s="4" t="str">
        <f>VLOOKUP(A157,'ESO zone names'!$A$3:$F$10000,4,FALSE)</f>
        <v>Die Halle der Prüfungen</v>
      </c>
      <c r="E157" s="4" t="str">
        <f>VLOOKUP(A157,'ESO zone names'!$A$3:$F$10000,5,FALSE)</f>
        <v>Hall of Trials</v>
      </c>
      <c r="F157" s="4" t="str">
        <f>VLOOKUP(A157,'ESO zone names'!$A$3:$F$10000,6,FALSE)</f>
        <v>Le palais des Épreuves</v>
      </c>
      <c r="G157" s="3" t="str">
        <f t="array" ref="G157">IF(OR(EXACT(A157,'ESO Dungeon constants'!$G$3:$G$999)),"X","")</f>
        <v/>
      </c>
      <c r="H157" s="3" t="str">
        <f>IF(EXACT(A157,C157),"X","")</f>
        <v/>
      </c>
      <c r="I157" s="3" t="str">
        <f>IF(A157&lt;&gt;C157,VLOOKUP(C157,$A$3:$D$9999,4,FALSE),"")</f>
        <v>Ostmarsch</v>
      </c>
      <c r="J157" s="3" t="str">
        <f>IF(A157&lt;&gt;C157,VLOOKUP(C157,$A$3:$E$9999,5,FALSE),"")</f>
        <v>Eastmarch</v>
      </c>
      <c r="K157" s="3" t="str">
        <f>IF(A157&lt;&gt;C157,VLOOKUP(C157,$A$3:$F$9999,6,FALSE),"")</f>
        <v>Estemarche</v>
      </c>
      <c r="L157" s="21">
        <f>A157</f>
        <v>353</v>
      </c>
      <c r="M157" s="21">
        <f>C157</f>
        <v>101</v>
      </c>
      <c r="N157">
        <v>0</v>
      </c>
      <c r="O157" t="str">
        <f>VLOOKUP(N157,'LibSets constants'!$A$2:$B$99,2,FALSE)</f>
        <v>Included in base game</v>
      </c>
    </row>
    <row r="158" spans="1:15" hidden="1" x14ac:dyDescent="0.25">
      <c r="A158" s="13">
        <v>354</v>
      </c>
      <c r="B158" s="5">
        <v>156</v>
      </c>
      <c r="C158" s="5">
        <v>101</v>
      </c>
      <c r="D158" s="4" t="str">
        <f>VLOOKUP(A158,'ESO zone names'!$A$3:$F$10000,4,FALSE)</f>
        <v>Die Arena von Wiegenbruch</v>
      </c>
      <c r="E158" s="4" t="str">
        <f>VLOOKUP(A158,'ESO zone names'!$A$3:$F$10000,5,FALSE)</f>
        <v>Cradlecrush Arena</v>
      </c>
      <c r="F158" s="4" t="str">
        <f>VLOOKUP(A158,'ESO zone names'!$A$3:$F$10000,6,FALSE)</f>
        <v>L’arène de Berceroc</v>
      </c>
      <c r="G158" s="3" t="str">
        <f t="array" ref="G158">IF(OR(EXACT(A158,'ESO Dungeon constants'!$G$3:$G$999)),"X","")</f>
        <v/>
      </c>
      <c r="H158" s="3" t="str">
        <f>IF(EXACT(A158,C158),"X","")</f>
        <v/>
      </c>
      <c r="I158" s="3" t="str">
        <f>IF(A158&lt;&gt;C158,VLOOKUP(C158,$A$3:$D$9999,4,FALSE),"")</f>
        <v>Ostmarsch</v>
      </c>
      <c r="J158" s="3" t="str">
        <f>IF(A158&lt;&gt;C158,VLOOKUP(C158,$A$3:$E$9999,5,FALSE),"")</f>
        <v>Eastmarch</v>
      </c>
      <c r="K158" s="3" t="str">
        <f>IF(A158&lt;&gt;C158,VLOOKUP(C158,$A$3:$F$9999,6,FALSE),"")</f>
        <v>Estemarche</v>
      </c>
      <c r="L158" s="21">
        <f>A158</f>
        <v>354</v>
      </c>
      <c r="M158" s="21">
        <f>C158</f>
        <v>101</v>
      </c>
      <c r="N158">
        <v>0</v>
      </c>
      <c r="O158" t="str">
        <f>VLOOKUP(N158,'LibSets constants'!$A$2:$B$99,2,FALSE)</f>
        <v>Included in base game</v>
      </c>
    </row>
    <row r="159" spans="1:15" hidden="1" x14ac:dyDescent="0.25">
      <c r="A159" s="13">
        <v>359</v>
      </c>
      <c r="B159" s="5">
        <v>157</v>
      </c>
      <c r="C159" s="5">
        <v>101</v>
      </c>
      <c r="D159" s="4" t="str">
        <f>VLOOKUP(A159,'ESO zone names'!$A$3:$F$10000,4,FALSE)</f>
        <v>Die Frostsenke</v>
      </c>
      <c r="E159" s="4" t="str">
        <f>VLOOKUP(A159,'ESO zone names'!$A$3:$F$10000,5,FALSE)</f>
        <v>The Chill Hollow</v>
      </c>
      <c r="F159" s="4" t="str">
        <f>VLOOKUP(A159,'ESO zone names'!$A$3:$F$10000,6,FALSE)</f>
        <v>La Grotte aux frimas</v>
      </c>
      <c r="G159" s="3" t="str">
        <f t="array" ref="G159">IF(OR(EXACT(A159,'ESO Dungeon constants'!$G$3:$G$999)),"X","")</f>
        <v/>
      </c>
      <c r="H159" s="3" t="str">
        <f>IF(EXACT(A159,C159),"X","")</f>
        <v/>
      </c>
      <c r="I159" s="3" t="str">
        <f>IF(A159&lt;&gt;C159,VLOOKUP(C159,$A$3:$D$9999,4,FALSE),"")</f>
        <v>Ostmarsch</v>
      </c>
      <c r="J159" s="3" t="str">
        <f>IF(A159&lt;&gt;C159,VLOOKUP(C159,$A$3:$E$9999,5,FALSE),"")</f>
        <v>Eastmarch</v>
      </c>
      <c r="K159" s="3" t="str">
        <f>IF(A159&lt;&gt;C159,VLOOKUP(C159,$A$3:$F$9999,6,FALSE),"")</f>
        <v>Estemarche</v>
      </c>
      <c r="L159" s="21">
        <f>A159</f>
        <v>359</v>
      </c>
      <c r="M159" s="21">
        <f>C159</f>
        <v>101</v>
      </c>
      <c r="N159">
        <v>0</v>
      </c>
      <c r="O159" t="str">
        <f>VLOOKUP(N159,'LibSets constants'!$A$2:$B$99,2,FALSE)</f>
        <v>Included in base game</v>
      </c>
    </row>
    <row r="160" spans="1:15" hidden="1" x14ac:dyDescent="0.25">
      <c r="A160" s="13">
        <v>360</v>
      </c>
      <c r="B160" s="5">
        <v>158</v>
      </c>
      <c r="C160" s="5">
        <v>101</v>
      </c>
      <c r="D160" s="4" t="str">
        <f>VLOOKUP(A160,'ESO zone names'!$A$3:$F$10000,4,FALSE)</f>
        <v>Eishammers Gruft</v>
      </c>
      <c r="E160" s="4" t="str">
        <f>VLOOKUP(A160,'ESO zone names'!$A$3:$F$10000,5,FALSE)</f>
        <v>Icehammer's Vault</v>
      </c>
      <c r="F160" s="4" t="str">
        <f>VLOOKUP(A160,'ESO zone names'!$A$3:$F$10000,6,FALSE)</f>
        <v>La chambre de Glacemartel</v>
      </c>
      <c r="G160" s="3" t="str">
        <f t="array" ref="G160">IF(OR(EXACT(A160,'ESO Dungeon constants'!$G$3:$G$999)),"X","")</f>
        <v/>
      </c>
      <c r="H160" s="3" t="str">
        <f>IF(EXACT(A160,C160),"X","")</f>
        <v/>
      </c>
      <c r="I160" s="3" t="str">
        <f>IF(A160&lt;&gt;C160,VLOOKUP(C160,$A$3:$D$9999,4,FALSE),"")</f>
        <v>Ostmarsch</v>
      </c>
      <c r="J160" s="3" t="str">
        <f>IF(A160&lt;&gt;C160,VLOOKUP(C160,$A$3:$E$9999,5,FALSE),"")</f>
        <v>Eastmarch</v>
      </c>
      <c r="K160" s="3" t="str">
        <f>IF(A160&lt;&gt;C160,VLOOKUP(C160,$A$3:$F$9999,6,FALSE),"")</f>
        <v>Estemarche</v>
      </c>
      <c r="L160" s="21">
        <f>A160</f>
        <v>360</v>
      </c>
      <c r="M160" s="21">
        <f>C160</f>
        <v>101</v>
      </c>
      <c r="N160">
        <v>0</v>
      </c>
      <c r="O160" t="str">
        <f>VLOOKUP(N160,'LibSets constants'!$A$2:$B$99,2,FALSE)</f>
        <v>Included in base game</v>
      </c>
    </row>
    <row r="161" spans="1:15" hidden="1" x14ac:dyDescent="0.25">
      <c r="A161" s="13">
        <v>361</v>
      </c>
      <c r="B161" s="5">
        <v>159</v>
      </c>
      <c r="C161" s="5">
        <v>101</v>
      </c>
      <c r="D161" s="4" t="str">
        <f>VLOOKUP(A161,'ESO zone names'!$A$3:$F$10000,4,FALSE)</f>
        <v>Die Höhle des Alten Sord</v>
      </c>
      <c r="E161" s="4" t="str">
        <f>VLOOKUP(A161,'ESO zone names'!$A$3:$F$10000,5,FALSE)</f>
        <v>Old Sord's Cave</v>
      </c>
      <c r="F161" s="4" t="str">
        <f>VLOOKUP(A161,'ESO zone names'!$A$3:$F$10000,6,FALSE)</f>
        <v>La caverne du vieux Sord</v>
      </c>
      <c r="G161" s="3" t="str">
        <f t="array" ref="G161">IF(OR(EXACT(A161,'ESO Dungeon constants'!$G$3:$G$999)),"X","")</f>
        <v/>
      </c>
      <c r="H161" s="3" t="str">
        <f>IF(EXACT(A161,C161),"X","")</f>
        <v/>
      </c>
      <c r="I161" s="3" t="str">
        <f>IF(A161&lt;&gt;C161,VLOOKUP(C161,$A$3:$D$9999,4,FALSE),"")</f>
        <v>Ostmarsch</v>
      </c>
      <c r="J161" s="3" t="str">
        <f>IF(A161&lt;&gt;C161,VLOOKUP(C161,$A$3:$E$9999,5,FALSE),"")</f>
        <v>Eastmarch</v>
      </c>
      <c r="K161" s="3" t="str">
        <f>IF(A161&lt;&gt;C161,VLOOKUP(C161,$A$3:$F$9999,6,FALSE),"")</f>
        <v>Estemarche</v>
      </c>
      <c r="L161" s="21">
        <f>A161</f>
        <v>361</v>
      </c>
      <c r="M161" s="21">
        <f>C161</f>
        <v>101</v>
      </c>
      <c r="N161">
        <v>0</v>
      </c>
      <c r="O161" t="str">
        <f>VLOOKUP(N161,'LibSets constants'!$A$2:$B$99,2,FALSE)</f>
        <v>Included in base game</v>
      </c>
    </row>
    <row r="162" spans="1:15" hidden="1" x14ac:dyDescent="0.25">
      <c r="A162" s="13">
        <v>362</v>
      </c>
      <c r="B162" s="5">
        <v>160</v>
      </c>
      <c r="C162" s="5">
        <v>101</v>
      </c>
      <c r="D162" s="4" t="str">
        <f>VLOOKUP(A162,'ESO zone names'!$A$3:$F$10000,4,FALSE)</f>
        <v>Die Eisige Grotte</v>
      </c>
      <c r="E162" s="4" t="str">
        <f>VLOOKUP(A162,'ESO zone names'!$A$3:$F$10000,5,FALSE)</f>
        <v>The Frigid Grotto</v>
      </c>
      <c r="F162" s="4" t="str">
        <f>VLOOKUP(A162,'ESO zone names'!$A$3:$F$10000,6,FALSE)</f>
        <v>La Grotte froide</v>
      </c>
      <c r="G162" s="3" t="str">
        <f t="array" ref="G162">IF(OR(EXACT(A162,'ESO Dungeon constants'!$G$3:$G$999)),"X","")</f>
        <v/>
      </c>
      <c r="H162" s="3" t="str">
        <f>IF(EXACT(A162,C162),"X","")</f>
        <v/>
      </c>
      <c r="I162" s="3" t="str">
        <f>IF(A162&lt;&gt;C162,VLOOKUP(C162,$A$3:$D$9999,4,FALSE),"")</f>
        <v>Ostmarsch</v>
      </c>
      <c r="J162" s="3" t="str">
        <f>IF(A162&lt;&gt;C162,VLOOKUP(C162,$A$3:$E$9999,5,FALSE),"")</f>
        <v>Eastmarch</v>
      </c>
      <c r="K162" s="3" t="str">
        <f>IF(A162&lt;&gt;C162,VLOOKUP(C162,$A$3:$F$9999,6,FALSE),"")</f>
        <v>Estemarche</v>
      </c>
      <c r="L162" s="21">
        <f>A162</f>
        <v>362</v>
      </c>
      <c r="M162" s="21">
        <f>C162</f>
        <v>101</v>
      </c>
      <c r="N162">
        <v>0</v>
      </c>
      <c r="O162" t="str">
        <f>VLOOKUP(N162,'LibSets constants'!$A$2:$B$99,2,FALSE)</f>
        <v>Included in base game</v>
      </c>
    </row>
    <row r="163" spans="1:15" hidden="1" x14ac:dyDescent="0.25">
      <c r="A163" s="13">
        <v>363</v>
      </c>
      <c r="B163" s="5">
        <v>161</v>
      </c>
      <c r="C163" s="5">
        <v>101</v>
      </c>
      <c r="D163" s="4" t="str">
        <f>VLOOKUP(A163,'ESO zone names'!$A$3:$F$10000,4,FALSE)</f>
        <v>Die Sturmhang-Krypta</v>
      </c>
      <c r="E163" s="4" t="str">
        <f>VLOOKUP(A163,'ESO zone names'!$A$3:$F$10000,5,FALSE)</f>
        <v>Stormcrag Crypt</v>
      </c>
      <c r="F163" s="4" t="str">
        <f>VLOOKUP(A163,'ESO zone names'!$A$3:$F$10000,6,FALSE)</f>
        <v>La crypte de Cime-foudre</v>
      </c>
      <c r="G163" s="3" t="str">
        <f t="array" ref="G163">IF(OR(EXACT(A163,'ESO Dungeon constants'!$G$3:$G$999)),"X","")</f>
        <v/>
      </c>
      <c r="H163" s="3" t="str">
        <f>IF(EXACT(A163,C163),"X","")</f>
        <v/>
      </c>
      <c r="I163" s="3" t="str">
        <f>IF(A163&lt;&gt;C163,VLOOKUP(C163,$A$3:$D$9999,4,FALSE),"")</f>
        <v>Ostmarsch</v>
      </c>
      <c r="J163" s="3" t="str">
        <f>IF(A163&lt;&gt;C163,VLOOKUP(C163,$A$3:$E$9999,5,FALSE),"")</f>
        <v>Eastmarch</v>
      </c>
      <c r="K163" s="3" t="str">
        <f>IF(A163&lt;&gt;C163,VLOOKUP(C163,$A$3:$F$9999,6,FALSE),"")</f>
        <v>Estemarche</v>
      </c>
      <c r="L163" s="21">
        <f>A163</f>
        <v>363</v>
      </c>
      <c r="M163" s="21">
        <f>C163</f>
        <v>101</v>
      </c>
      <c r="N163">
        <v>0</v>
      </c>
      <c r="O163" t="str">
        <f>VLOOKUP(N163,'LibSets constants'!$A$2:$B$99,2,FALSE)</f>
        <v>Included in base game</v>
      </c>
    </row>
    <row r="164" spans="1:15" hidden="1" x14ac:dyDescent="0.25">
      <c r="A164" s="13">
        <v>364</v>
      </c>
      <c r="B164" s="5">
        <v>162</v>
      </c>
      <c r="C164" s="5">
        <v>101</v>
      </c>
      <c r="D164" s="4" t="str">
        <f>VLOOKUP(A164,'ESO zone names'!$A$3:$F$10000,4,FALSE)</f>
        <v>Das Grabmal des Bastards</v>
      </c>
      <c r="E164" s="4" t="str">
        <f>VLOOKUP(A164,'ESO zone names'!$A$3:$F$10000,5,FALSE)</f>
        <v>The Bastard's Tomb</v>
      </c>
      <c r="F164" s="4" t="str">
        <f>VLOOKUP(A164,'ESO zone names'!$A$3:$F$10000,6,FALSE)</f>
        <v>La tombe du Bâtard</v>
      </c>
      <c r="G164" s="3" t="str">
        <f t="array" ref="G164">IF(OR(EXACT(A164,'ESO Dungeon constants'!$G$3:$G$999)),"X","")</f>
        <v/>
      </c>
      <c r="H164" s="3" t="str">
        <f>IF(EXACT(A164,C164),"X","")</f>
        <v/>
      </c>
      <c r="I164" s="3" t="str">
        <f>IF(A164&lt;&gt;C164,VLOOKUP(C164,$A$3:$D$9999,4,FALSE),"")</f>
        <v>Ostmarsch</v>
      </c>
      <c r="J164" s="3" t="str">
        <f>IF(A164&lt;&gt;C164,VLOOKUP(C164,$A$3:$E$9999,5,FALSE),"")</f>
        <v>Eastmarch</v>
      </c>
      <c r="K164" s="3" t="str">
        <f>IF(A164&lt;&gt;C164,VLOOKUP(C164,$A$3:$F$9999,6,FALSE),"")</f>
        <v>Estemarche</v>
      </c>
      <c r="L164" s="21">
        <f>A164</f>
        <v>364</v>
      </c>
      <c r="M164" s="21">
        <f>C164</f>
        <v>101</v>
      </c>
      <c r="N164">
        <v>0</v>
      </c>
      <c r="O164" t="str">
        <f>VLOOKUP(N164,'LibSets constants'!$A$2:$B$99,2,FALSE)</f>
        <v>Included in base game</v>
      </c>
    </row>
    <row r="165" spans="1:15" hidden="1" x14ac:dyDescent="0.25">
      <c r="A165" s="13">
        <v>365</v>
      </c>
      <c r="B165" s="5">
        <v>163</v>
      </c>
      <c r="C165" s="5">
        <v>347</v>
      </c>
      <c r="D165" s="4" t="str">
        <f>VLOOKUP(A165,'ESO zone names'!$A$3:$F$10000,4,FALSE)</f>
        <v>Die Bibliothek der Dämmerung</v>
      </c>
      <c r="E165" s="4" t="str">
        <f>VLOOKUP(A165,'ESO zone names'!$A$3:$F$10000,5,FALSE)</f>
        <v>Library of Dusk</v>
      </c>
      <c r="F165" s="4" t="str">
        <f>VLOOKUP(A165,'ESO zone names'!$A$3:$F$10000,6,FALSE)</f>
        <v>La Bibliothèque crépusculaire</v>
      </c>
      <c r="G165" s="3" t="str">
        <f t="array" ref="G165">IF(OR(EXACT(A165,'ESO Dungeon constants'!$G$3:$G$999)),"X","")</f>
        <v/>
      </c>
      <c r="H165" s="3" t="str">
        <f>IF(EXACT(A165,C165),"X","")</f>
        <v/>
      </c>
      <c r="I165" s="3" t="str">
        <f>IF(A165&lt;&gt;C165,VLOOKUP(C165,$A$3:$D$9999,4,FALSE),"")</f>
        <v>Kalthafen</v>
      </c>
      <c r="J165" s="3" t="str">
        <f>IF(A165&lt;&gt;C165,VLOOKUP(C165,$A$3:$E$9999,5,FALSE),"")</f>
        <v>Coldharbour</v>
      </c>
      <c r="K165" s="3" t="str">
        <f>IF(A165&lt;&gt;C165,VLOOKUP(C165,$A$3:$F$9999,6,FALSE),"")</f>
        <v>Havreglace</v>
      </c>
      <c r="L165" s="21">
        <f>A165</f>
        <v>365</v>
      </c>
      <c r="M165" s="21">
        <f>C165</f>
        <v>347</v>
      </c>
      <c r="N165">
        <v>0</v>
      </c>
      <c r="O165" t="str">
        <f>VLOOKUP(N165,'LibSets constants'!$A$2:$B$99,2,FALSE)</f>
        <v>Included in base game</v>
      </c>
    </row>
    <row r="166" spans="1:15" hidden="1" x14ac:dyDescent="0.25">
      <c r="A166" s="13">
        <v>366</v>
      </c>
      <c r="B166" s="5">
        <v>164</v>
      </c>
      <c r="C166" s="5">
        <v>347</v>
      </c>
      <c r="D166" s="4" t="str">
        <f>VLOOKUP(A166,'ESO zone names'!$A$3:$F$10000,4,FALSE)</f>
        <v>Das Lichtlose Kerkerloch</v>
      </c>
      <c r="E166" s="4" t="str">
        <f>VLOOKUP(A166,'ESO zone names'!$A$3:$F$10000,5,FALSE)</f>
        <v>Lightless Oubliette</v>
      </c>
      <c r="F166" s="4" t="str">
        <f>VLOOKUP(A166,'ESO zone names'!$A$3:$F$10000,6,FALSE)</f>
        <v>Les Oubliettes obscures</v>
      </c>
      <c r="G166" s="3" t="str">
        <f t="array" ref="G166">IF(OR(EXACT(A166,'ESO Dungeon constants'!$G$3:$G$999)),"X","")</f>
        <v/>
      </c>
      <c r="H166" s="3" t="str">
        <f>IF(EXACT(A166,C166),"X","")</f>
        <v/>
      </c>
      <c r="I166" s="3" t="str">
        <f>IF(A166&lt;&gt;C166,VLOOKUP(C166,$A$3:$D$9999,4,FALSE),"")</f>
        <v>Kalthafen</v>
      </c>
      <c r="J166" s="3" t="str">
        <f>IF(A166&lt;&gt;C166,VLOOKUP(C166,$A$3:$E$9999,5,FALSE),"")</f>
        <v>Coldharbour</v>
      </c>
      <c r="K166" s="3" t="str">
        <f>IF(A166&lt;&gt;C166,VLOOKUP(C166,$A$3:$F$9999,6,FALSE),"")</f>
        <v>Havreglace</v>
      </c>
      <c r="L166" s="21">
        <f>A166</f>
        <v>366</v>
      </c>
      <c r="M166" s="21">
        <f>C166</f>
        <v>347</v>
      </c>
      <c r="N166">
        <v>0</v>
      </c>
      <c r="O166" t="str">
        <f>VLOOKUP(N166,'LibSets constants'!$A$2:$B$99,2,FALSE)</f>
        <v>Included in base game</v>
      </c>
    </row>
    <row r="167" spans="1:15" hidden="1" x14ac:dyDescent="0.25">
      <c r="A167" s="13">
        <v>367</v>
      </c>
      <c r="B167" s="5">
        <v>165</v>
      </c>
      <c r="C167" s="5">
        <v>347</v>
      </c>
      <c r="D167" s="4" t="str">
        <f>VLOOKUP(A167,'ESO zone names'!$A$3:$F$10000,4,FALSE)</f>
        <v>Die Lichtlose Zelle</v>
      </c>
      <c r="E167" s="4" t="str">
        <f>VLOOKUP(A167,'ESO zone names'!$A$3:$F$10000,5,FALSE)</f>
        <v>Lightless Cell</v>
      </c>
      <c r="F167" s="4" t="str">
        <f>VLOOKUP(A167,'ESO zone names'!$A$3:$F$10000,6,FALSE)</f>
        <v>La Cellule obscure</v>
      </c>
      <c r="G167" s="3" t="str">
        <f t="array" ref="G167">IF(OR(EXACT(A167,'ESO Dungeon constants'!$G$3:$G$999)),"X","")</f>
        <v/>
      </c>
      <c r="H167" s="3" t="str">
        <f>IF(EXACT(A167,C167),"X","")</f>
        <v/>
      </c>
      <c r="I167" s="3" t="str">
        <f>IF(A167&lt;&gt;C167,VLOOKUP(C167,$A$3:$D$9999,4,FALSE),"")</f>
        <v>Kalthafen</v>
      </c>
      <c r="J167" s="3" t="str">
        <f>IF(A167&lt;&gt;C167,VLOOKUP(C167,$A$3:$E$9999,5,FALSE),"")</f>
        <v>Coldharbour</v>
      </c>
      <c r="K167" s="3" t="str">
        <f>IF(A167&lt;&gt;C167,VLOOKUP(C167,$A$3:$F$9999,6,FALSE),"")</f>
        <v>Havreglace</v>
      </c>
      <c r="L167" s="21">
        <f>A167</f>
        <v>367</v>
      </c>
      <c r="M167" s="21">
        <f>C167</f>
        <v>347</v>
      </c>
      <c r="N167">
        <v>0</v>
      </c>
      <c r="O167" t="str">
        <f>VLOOKUP(N167,'LibSets constants'!$A$2:$B$99,2,FALSE)</f>
        <v>Included in base game</v>
      </c>
    </row>
    <row r="168" spans="1:15" hidden="1" x14ac:dyDescent="0.25">
      <c r="A168" s="13">
        <v>368</v>
      </c>
      <c r="B168" s="5">
        <v>166</v>
      </c>
      <c r="C168" s="5">
        <v>347</v>
      </c>
      <c r="D168" s="4" t="str">
        <f>VLOOKUP(A168,'ESO zone names'!$A$3:$F$10000,4,FALSE)</f>
        <v>Die Schwarze Schmiede</v>
      </c>
      <c r="E168" s="4" t="str">
        <f>VLOOKUP(A168,'ESO zone names'!$A$3:$F$10000,5,FALSE)</f>
        <v>The Black Forge</v>
      </c>
      <c r="F168" s="4" t="str">
        <f>VLOOKUP(A168,'ESO zone names'!$A$3:$F$10000,6,FALSE)</f>
        <v>La Forge noire</v>
      </c>
      <c r="G168" s="3" t="str">
        <f t="array" ref="G168">IF(OR(EXACT(A168,'ESO Dungeon constants'!$G$3:$G$999)),"X","")</f>
        <v/>
      </c>
      <c r="H168" s="3" t="str">
        <f>IF(EXACT(A168,C168),"X","")</f>
        <v/>
      </c>
      <c r="I168" s="3" t="str">
        <f>IF(A168&lt;&gt;C168,VLOOKUP(C168,$A$3:$D$9999,4,FALSE),"")</f>
        <v>Kalthafen</v>
      </c>
      <c r="J168" s="3" t="str">
        <f>IF(A168&lt;&gt;C168,VLOOKUP(C168,$A$3:$E$9999,5,FALSE),"")</f>
        <v>Coldharbour</v>
      </c>
      <c r="K168" s="3" t="str">
        <f>IF(A168&lt;&gt;C168,VLOOKUP(C168,$A$3:$F$9999,6,FALSE),"")</f>
        <v>Havreglace</v>
      </c>
      <c r="L168" s="21">
        <f>A168</f>
        <v>368</v>
      </c>
      <c r="M168" s="21">
        <f>C168</f>
        <v>347</v>
      </c>
      <c r="N168">
        <v>0</v>
      </c>
      <c r="O168" t="str">
        <f>VLOOKUP(N168,'LibSets constants'!$A$2:$B$99,2,FALSE)</f>
        <v>Included in base game</v>
      </c>
    </row>
    <row r="169" spans="1:15" hidden="1" x14ac:dyDescent="0.25">
      <c r="A169" s="13">
        <v>369</v>
      </c>
      <c r="B169" s="5">
        <v>167</v>
      </c>
      <c r="C169" s="5">
        <v>347</v>
      </c>
      <c r="D169" s="4" t="str">
        <f>VLOOKUP(A169,'ESO zone names'!$A$3:$F$10000,4,FALSE)</f>
        <v>Das Abscheuliche Laboratorium</v>
      </c>
      <c r="E169" s="4" t="str">
        <f>VLOOKUP(A169,'ESO zone names'!$A$3:$F$10000,5,FALSE)</f>
        <v>The Vile Laboratory</v>
      </c>
      <c r="F169" s="4" t="str">
        <f>VLOOKUP(A169,'ESO zone names'!$A$3:$F$10000,6,FALSE)</f>
        <v>Le Laboratoire infâme</v>
      </c>
      <c r="G169" s="3" t="str">
        <f t="array" ref="G169">IF(OR(EXACT(A169,'ESO Dungeon constants'!$G$3:$G$999)),"X","")</f>
        <v/>
      </c>
      <c r="H169" s="3" t="str">
        <f>IF(EXACT(A169,C169),"X","")</f>
        <v/>
      </c>
      <c r="I169" s="3" t="str">
        <f>IF(A169&lt;&gt;C169,VLOOKUP(C169,$A$3:$D$9999,4,FALSE),"")</f>
        <v>Kalthafen</v>
      </c>
      <c r="J169" s="3" t="str">
        <f>IF(A169&lt;&gt;C169,VLOOKUP(C169,$A$3:$E$9999,5,FALSE),"")</f>
        <v>Coldharbour</v>
      </c>
      <c r="K169" s="3" t="str">
        <f>IF(A169&lt;&gt;C169,VLOOKUP(C169,$A$3:$F$9999,6,FALSE),"")</f>
        <v>Havreglace</v>
      </c>
      <c r="L169" s="21">
        <f>A169</f>
        <v>369</v>
      </c>
      <c r="M169" s="21">
        <f>C169</f>
        <v>347</v>
      </c>
      <c r="N169">
        <v>0</v>
      </c>
      <c r="O169" t="str">
        <f>VLOOKUP(N169,'LibSets constants'!$A$2:$B$99,2,FALSE)</f>
        <v>Included in base game</v>
      </c>
    </row>
    <row r="170" spans="1:15" hidden="1" x14ac:dyDescent="0.25">
      <c r="A170" s="13">
        <v>370</v>
      </c>
      <c r="B170" s="5">
        <v>168</v>
      </c>
      <c r="C170" s="5">
        <v>347</v>
      </c>
      <c r="D170" s="4" t="str">
        <f>VLOOKUP(A170,'ESO zone names'!$A$3:$F$10000,4,FALSE)</f>
        <v>Die Pyramide der Plündererzitadelle</v>
      </c>
      <c r="E170" s="4" t="str">
        <f>VLOOKUP(A170,'ESO zone names'!$A$3:$F$10000,5,FALSE)</f>
        <v>Reaver Citadel Pyramid</v>
      </c>
      <c r="F170" s="4" t="str">
        <f>VLOOKUP(A170,'ESO zone names'!$A$3:$F$10000,6,FALSE)</f>
        <v>La pyramide de la Citadelle de l'écorcheur</v>
      </c>
      <c r="G170" s="3" t="str">
        <f t="array" ref="G170">IF(OR(EXACT(A170,'ESO Dungeon constants'!$G$3:$G$999)),"X","")</f>
        <v/>
      </c>
      <c r="H170" s="3" t="str">
        <f>IF(EXACT(A170,C170),"X","")</f>
        <v/>
      </c>
      <c r="I170" s="3" t="str">
        <f>IF(A170&lt;&gt;C170,VLOOKUP(C170,$A$3:$D$9999,4,FALSE),"")</f>
        <v>Kalthafen</v>
      </c>
      <c r="J170" s="3" t="str">
        <f>IF(A170&lt;&gt;C170,VLOOKUP(C170,$A$3:$E$9999,5,FALSE),"")</f>
        <v>Coldharbour</v>
      </c>
      <c r="K170" s="3" t="str">
        <f>IF(A170&lt;&gt;C170,VLOOKUP(C170,$A$3:$F$9999,6,FALSE),"")</f>
        <v>Havreglace</v>
      </c>
      <c r="L170" s="21">
        <f>A170</f>
        <v>370</v>
      </c>
      <c r="M170" s="21">
        <f>C170</f>
        <v>347</v>
      </c>
      <c r="N170">
        <v>0</v>
      </c>
      <c r="O170" t="str">
        <f>VLOOKUP(N170,'LibSets constants'!$A$2:$B$99,2,FALSE)</f>
        <v>Included in base game</v>
      </c>
    </row>
    <row r="171" spans="1:15" hidden="1" x14ac:dyDescent="0.25">
      <c r="A171" s="13">
        <v>371</v>
      </c>
      <c r="B171" s="5">
        <v>169</v>
      </c>
      <c r="C171" s="5">
        <v>347</v>
      </c>
      <c r="D171" s="4" t="str">
        <f>VLOOKUP(A171,'ESO zone names'!$A$3:$F$10000,4,FALSE)</f>
        <v>Der Ankerplatz</v>
      </c>
      <c r="E171" s="4" t="str">
        <f>VLOOKUP(A171,'ESO zone names'!$A$3:$F$10000,5,FALSE)</f>
        <v>The Mooring</v>
      </c>
      <c r="F171" s="4" t="str">
        <f>VLOOKUP(A171,'ESO zone names'!$A$3:$F$10000,6,FALSE)</f>
        <v>L’Amarrage</v>
      </c>
      <c r="G171" s="3" t="str">
        <f t="array" ref="G171">IF(OR(EXACT(A171,'ESO Dungeon constants'!$G$3:$G$999)),"X","")</f>
        <v/>
      </c>
      <c r="H171" s="3" t="str">
        <f>IF(EXACT(A171,C171),"X","")</f>
        <v/>
      </c>
      <c r="I171" s="3" t="str">
        <f>IF(A171&lt;&gt;C171,VLOOKUP(C171,$A$3:$D$9999,4,FALSE),"")</f>
        <v>Kalthafen</v>
      </c>
      <c r="J171" s="3" t="str">
        <f>IF(A171&lt;&gt;C171,VLOOKUP(C171,$A$3:$E$9999,5,FALSE),"")</f>
        <v>Coldharbour</v>
      </c>
      <c r="K171" s="3" t="str">
        <f>IF(A171&lt;&gt;C171,VLOOKUP(C171,$A$3:$F$9999,6,FALSE),"")</f>
        <v>Havreglace</v>
      </c>
      <c r="L171" s="21">
        <f>A171</f>
        <v>371</v>
      </c>
      <c r="M171" s="21">
        <f>C171</f>
        <v>347</v>
      </c>
      <c r="N171">
        <v>0</v>
      </c>
      <c r="O171" t="str">
        <f>VLOOKUP(N171,'LibSets constants'!$A$2:$B$99,2,FALSE)</f>
        <v>Included in base game</v>
      </c>
    </row>
    <row r="172" spans="1:15" hidden="1" x14ac:dyDescent="0.25">
      <c r="A172" s="13">
        <v>372</v>
      </c>
      <c r="B172" s="5">
        <v>170</v>
      </c>
      <c r="C172" s="5">
        <v>347</v>
      </c>
      <c r="D172" s="4" t="str">
        <f>VLOOKUP(A172,'ESO zone names'!$A$3:$F$10000,4,FALSE)</f>
        <v>Das Herrenhaus der Lustbarkeiten</v>
      </c>
      <c r="E172" s="4" t="str">
        <f>VLOOKUP(A172,'ESO zone names'!$A$3:$F$10000,5,FALSE)</f>
        <v>Manor of Revelry</v>
      </c>
      <c r="F172" s="4" t="str">
        <f>VLOOKUP(A172,'ESO zone names'!$A$3:$F$10000,6,FALSE)</f>
        <v>Le manoir des réjouissances</v>
      </c>
      <c r="G172" s="3" t="str">
        <f t="array" ref="G172">IF(OR(EXACT(A172,'ESO Dungeon constants'!$G$3:$G$999)),"X","")</f>
        <v/>
      </c>
      <c r="H172" s="3" t="str">
        <f>IF(EXACT(A172,C172),"X","")</f>
        <v/>
      </c>
      <c r="I172" s="3" t="str">
        <f>IF(A172&lt;&gt;C172,VLOOKUP(C172,$A$3:$D$9999,4,FALSE),"")</f>
        <v>Kalthafen</v>
      </c>
      <c r="J172" s="3" t="str">
        <f>IF(A172&lt;&gt;C172,VLOOKUP(C172,$A$3:$E$9999,5,FALSE),"")</f>
        <v>Coldharbour</v>
      </c>
      <c r="K172" s="3" t="str">
        <f>IF(A172&lt;&gt;C172,VLOOKUP(C172,$A$3:$F$9999,6,FALSE),"")</f>
        <v>Havreglace</v>
      </c>
      <c r="L172" s="21">
        <f>A172</f>
        <v>372</v>
      </c>
      <c r="M172" s="21">
        <f>C172</f>
        <v>347</v>
      </c>
      <c r="N172">
        <v>0</v>
      </c>
      <c r="O172" t="str">
        <f>VLOOKUP(N172,'LibSets constants'!$A$2:$B$99,2,FALSE)</f>
        <v>Included in base game</v>
      </c>
    </row>
    <row r="173" spans="1:15" hidden="1" x14ac:dyDescent="0.25">
      <c r="A173" s="13">
        <v>374</v>
      </c>
      <c r="B173" s="5">
        <v>171</v>
      </c>
      <c r="C173" s="5">
        <v>347</v>
      </c>
      <c r="D173" s="4" t="str">
        <f>VLOOKUP(A173,'ESO zone names'!$A$3:$F$10000,4,FALSE)</f>
        <v>Die Endlose Treppe</v>
      </c>
      <c r="E173" s="4" t="str">
        <f>VLOOKUP(A173,'ESO zone names'!$A$3:$F$10000,5,FALSE)</f>
        <v>The Endless Stair</v>
      </c>
      <c r="F173" s="4" t="str">
        <f>VLOOKUP(A173,'ESO zone names'!$A$3:$F$10000,6,FALSE)</f>
        <v>L’Escalier infini</v>
      </c>
      <c r="G173" s="3" t="str">
        <f t="array" ref="G173">IF(OR(EXACT(A173,'ESO Dungeon constants'!$G$3:$G$999)),"X","")</f>
        <v/>
      </c>
      <c r="H173" s="3" t="str">
        <f>IF(EXACT(A173,C173),"X","")</f>
        <v/>
      </c>
      <c r="I173" s="3" t="str">
        <f>IF(A173&lt;&gt;C173,VLOOKUP(C173,$A$3:$D$9999,4,FALSE),"")</f>
        <v>Kalthafen</v>
      </c>
      <c r="J173" s="3" t="str">
        <f>IF(A173&lt;&gt;C173,VLOOKUP(C173,$A$3:$E$9999,5,FALSE),"")</f>
        <v>Coldharbour</v>
      </c>
      <c r="K173" s="3" t="str">
        <f>IF(A173&lt;&gt;C173,VLOOKUP(C173,$A$3:$F$9999,6,FALSE),"")</f>
        <v>Havreglace</v>
      </c>
      <c r="L173" s="21">
        <f>A173</f>
        <v>374</v>
      </c>
      <c r="M173" s="21">
        <f>C173</f>
        <v>347</v>
      </c>
      <c r="N173">
        <v>0</v>
      </c>
      <c r="O173" t="str">
        <f>VLOOKUP(N173,'LibSets constants'!$A$2:$B$99,2,FALSE)</f>
        <v>Included in base game</v>
      </c>
    </row>
    <row r="174" spans="1:15" hidden="1" x14ac:dyDescent="0.25">
      <c r="A174" s="13">
        <v>375</v>
      </c>
      <c r="B174" s="5">
        <v>172</v>
      </c>
      <c r="C174" s="5">
        <v>347</v>
      </c>
      <c r="D174" s="4" t="str">
        <f>VLOOKUP(A174,'ESO zone names'!$A$3:$F$10000,4,FALSE)</f>
        <v>Die Kapelle des Lichts</v>
      </c>
      <c r="E174" s="4" t="str">
        <f>VLOOKUP(A174,'ESO zone names'!$A$3:$F$10000,5,FALSE)</f>
        <v>Chapel of Light</v>
      </c>
      <c r="F174" s="4" t="str">
        <f>VLOOKUP(A174,'ESO zone names'!$A$3:$F$10000,6,FALSE)</f>
        <v>La chapelle de la Lumière</v>
      </c>
      <c r="G174" s="3" t="str">
        <f t="array" ref="G174">IF(OR(EXACT(A174,'ESO Dungeon constants'!$G$3:$G$999)),"X","")</f>
        <v/>
      </c>
      <c r="H174" s="3" t="str">
        <f>IF(EXACT(A174,C174),"X","")</f>
        <v/>
      </c>
      <c r="I174" s="3" t="str">
        <f>IF(A174&lt;&gt;C174,VLOOKUP(C174,$A$3:$D$9999,4,FALSE),"")</f>
        <v>Kalthafen</v>
      </c>
      <c r="J174" s="3" t="str">
        <f>IF(A174&lt;&gt;C174,VLOOKUP(C174,$A$3:$E$9999,5,FALSE),"")</f>
        <v>Coldharbour</v>
      </c>
      <c r="K174" s="3" t="str">
        <f>IF(A174&lt;&gt;C174,VLOOKUP(C174,$A$3:$F$9999,6,FALSE),"")</f>
        <v>Havreglace</v>
      </c>
      <c r="L174" s="21">
        <f>A174</f>
        <v>375</v>
      </c>
      <c r="M174" s="21">
        <f>C174</f>
        <v>347</v>
      </c>
      <c r="N174">
        <v>0</v>
      </c>
      <c r="O174" t="str">
        <f>VLOOKUP(N174,'LibSets constants'!$A$2:$B$99,2,FALSE)</f>
        <v>Included in base game</v>
      </c>
    </row>
    <row r="175" spans="1:15" hidden="1" x14ac:dyDescent="0.25">
      <c r="A175" s="13">
        <v>376</v>
      </c>
      <c r="B175" s="5">
        <v>173</v>
      </c>
      <c r="C175" s="5">
        <v>347</v>
      </c>
      <c r="D175" s="4" t="str">
        <f>VLOOKUP(A175,'ESO zone names'!$A$3:$F$10000,4,FALSE)</f>
        <v>Grundas Torhaus</v>
      </c>
      <c r="E175" s="4" t="str">
        <f>VLOOKUP(A175,'ESO zone names'!$A$3:$F$10000,5,FALSE)</f>
        <v>Grunda's Gatehouse</v>
      </c>
      <c r="F175" s="4" t="str">
        <f>VLOOKUP(A175,'ESO zone names'!$A$3:$F$10000,6,FALSE)</f>
        <v>La Barbacane de Grunda</v>
      </c>
      <c r="G175" s="3" t="str">
        <f t="array" ref="G175">IF(OR(EXACT(A175,'ESO Dungeon constants'!$G$3:$G$999)),"X","")</f>
        <v/>
      </c>
      <c r="H175" s="3" t="str">
        <f>IF(EXACT(A175,C175),"X","")</f>
        <v/>
      </c>
      <c r="I175" s="3" t="str">
        <f>IF(A175&lt;&gt;C175,VLOOKUP(C175,$A$3:$D$9999,4,FALSE),"")</f>
        <v>Kalthafen</v>
      </c>
      <c r="J175" s="3" t="str">
        <f>IF(A175&lt;&gt;C175,VLOOKUP(C175,$A$3:$E$9999,5,FALSE),"")</f>
        <v>Coldharbour</v>
      </c>
      <c r="K175" s="3" t="str">
        <f>IF(A175&lt;&gt;C175,VLOOKUP(C175,$A$3:$F$9999,6,FALSE),"")</f>
        <v>Havreglace</v>
      </c>
      <c r="L175" s="21">
        <f>A175</f>
        <v>376</v>
      </c>
      <c r="M175" s="21">
        <f>C175</f>
        <v>347</v>
      </c>
      <c r="N175">
        <v>0</v>
      </c>
      <c r="O175" t="str">
        <f>VLOOKUP(N175,'LibSets constants'!$A$2:$B$99,2,FALSE)</f>
        <v>Included in base game</v>
      </c>
    </row>
    <row r="176" spans="1:15" hidden="1" x14ac:dyDescent="0.25">
      <c r="A176" s="13">
        <v>377</v>
      </c>
      <c r="B176" s="5">
        <v>174</v>
      </c>
      <c r="C176" s="5">
        <v>58</v>
      </c>
      <c r="D176" s="4" t="str">
        <f>VLOOKUP(A176,'ESO zone names'!$A$3:$F$10000,4,FALSE)</f>
        <v>Dra'bul</v>
      </c>
      <c r="E176" s="4" t="str">
        <f>VLOOKUP(A176,'ESO zone names'!$A$3:$F$10000,5,FALSE)</f>
        <v>Dra'bul</v>
      </c>
      <c r="F176" s="4" t="str">
        <f>VLOOKUP(A176,'ESO zone names'!$A$3:$F$10000,6,FALSE)</f>
        <v>Dra'bul</v>
      </c>
      <c r="G176" s="3" t="str">
        <f t="array" ref="G176">IF(OR(EXACT(A176,'ESO Dungeon constants'!$G$3:$G$999)),"X","")</f>
        <v/>
      </c>
      <c r="H176" s="3" t="str">
        <f>IF(EXACT(A176,C176),"X","")</f>
        <v/>
      </c>
      <c r="I176" s="3" t="str">
        <f>IF(A176&lt;&gt;C176,VLOOKUP(C176,$A$3:$D$9999,4,FALSE),"")</f>
        <v>Malabal Tor</v>
      </c>
      <c r="J176" s="3" t="str">
        <f>IF(A176&lt;&gt;C176,VLOOKUP(C176,$A$3:$E$9999,5,FALSE),"")</f>
        <v>Malabal Tor</v>
      </c>
      <c r="K176" s="3" t="str">
        <f>IF(A176&lt;&gt;C176,VLOOKUP(C176,$A$3:$F$9999,6,FALSE),"")</f>
        <v>Malabal Tor</v>
      </c>
      <c r="L176" s="21">
        <f>A176</f>
        <v>377</v>
      </c>
      <c r="M176" s="21">
        <f>C176</f>
        <v>58</v>
      </c>
      <c r="N176">
        <v>0</v>
      </c>
      <c r="O176" t="str">
        <f>VLOOKUP(N176,'LibSets constants'!$A$2:$B$99,2,FALSE)</f>
        <v>Included in base game</v>
      </c>
    </row>
    <row r="177" spans="1:15" hidden="1" x14ac:dyDescent="0.25">
      <c r="A177" s="13">
        <v>378</v>
      </c>
      <c r="B177" s="5">
        <v>175</v>
      </c>
      <c r="C177" s="5">
        <v>58</v>
      </c>
      <c r="D177" s="4" t="str">
        <f>VLOOKUP(A177,'ESO zone names'!$A$3:$F$10000,4,FALSE)</f>
        <v>Der Schrein von Mauloch</v>
      </c>
      <c r="E177" s="4" t="str">
        <f>VLOOKUP(A177,'ESO zone names'!$A$3:$F$10000,5,FALSE)</f>
        <v>Shrine of Mauloch</v>
      </c>
      <c r="F177" s="4" t="str">
        <f>VLOOKUP(A177,'ESO zone names'!$A$3:$F$10000,6,FALSE)</f>
        <v>L’autel de Mauloch</v>
      </c>
      <c r="G177" s="3" t="str">
        <f t="array" ref="G177">IF(OR(EXACT(A177,'ESO Dungeon constants'!$G$3:$G$999)),"X","")</f>
        <v/>
      </c>
      <c r="H177" s="3" t="str">
        <f>IF(EXACT(A177,C177),"X","")</f>
        <v/>
      </c>
      <c r="I177" s="3" t="str">
        <f>IF(A177&lt;&gt;C177,VLOOKUP(C177,$A$3:$D$9999,4,FALSE),"")</f>
        <v>Malabal Tor</v>
      </c>
      <c r="J177" s="3" t="str">
        <f>IF(A177&lt;&gt;C177,VLOOKUP(C177,$A$3:$E$9999,5,FALSE),"")</f>
        <v>Malabal Tor</v>
      </c>
      <c r="K177" s="3" t="str">
        <f>IF(A177&lt;&gt;C177,VLOOKUP(C177,$A$3:$F$9999,6,FALSE),"")</f>
        <v>Malabal Tor</v>
      </c>
      <c r="L177" s="21">
        <f>A177</f>
        <v>378</v>
      </c>
      <c r="M177" s="21">
        <f>C177</f>
        <v>58</v>
      </c>
      <c r="N177">
        <v>0</v>
      </c>
      <c r="O177" t="str">
        <f>VLOOKUP(N177,'LibSets constants'!$A$2:$B$99,2,FALSE)</f>
        <v>Included in base game</v>
      </c>
    </row>
    <row r="178" spans="1:15" hidden="1" x14ac:dyDescent="0.25">
      <c r="A178" s="13">
        <v>379</v>
      </c>
      <c r="B178" s="5">
        <v>176</v>
      </c>
      <c r="C178" s="5">
        <v>58</v>
      </c>
      <c r="D178" s="4" t="str">
        <f>VLOOKUP(A178,'ESO zone names'!$A$3:$F$10000,4,FALSE)</f>
        <v>Die Audienzhalle des Silvenars</v>
      </c>
      <c r="E178" s="4" t="str">
        <f>VLOOKUP(A178,'ESO zone names'!$A$3:$F$10000,5,FALSE)</f>
        <v>Silvenar's Audience Hall</v>
      </c>
      <c r="F178" s="4" t="str">
        <f>VLOOKUP(A178,'ESO zone names'!$A$3:$F$10000,6,FALSE)</f>
        <v>La salle d'audience du Silvenar</v>
      </c>
      <c r="G178" s="3" t="str">
        <f t="array" ref="G178">IF(OR(EXACT(A178,'ESO Dungeon constants'!$G$3:$G$999)),"X","")</f>
        <v/>
      </c>
      <c r="H178" s="3" t="str">
        <f>IF(EXACT(A178,C178),"X","")</f>
        <v/>
      </c>
      <c r="I178" s="3" t="str">
        <f>IF(A178&lt;&gt;C178,VLOOKUP(C178,$A$3:$D$9999,4,FALSE),"")</f>
        <v>Malabal Tor</v>
      </c>
      <c r="J178" s="3" t="str">
        <f>IF(A178&lt;&gt;C178,VLOOKUP(C178,$A$3:$E$9999,5,FALSE),"")</f>
        <v>Malabal Tor</v>
      </c>
      <c r="K178" s="3" t="str">
        <f>IF(A178&lt;&gt;C178,VLOOKUP(C178,$A$3:$F$9999,6,FALSE),"")</f>
        <v>Malabal Tor</v>
      </c>
      <c r="L178" s="21">
        <f>A178</f>
        <v>379</v>
      </c>
      <c r="M178" s="21">
        <f>C178</f>
        <v>58</v>
      </c>
      <c r="N178">
        <v>0</v>
      </c>
      <c r="O178" t="str">
        <f>VLOOKUP(N178,'LibSets constants'!$A$2:$B$99,2,FALSE)</f>
        <v>Included in base game</v>
      </c>
    </row>
    <row r="179" spans="1:15" hidden="1" x14ac:dyDescent="0.25">
      <c r="A179" s="13">
        <v>380</v>
      </c>
      <c r="B179" s="5">
        <v>177</v>
      </c>
      <c r="C179" s="5">
        <v>381</v>
      </c>
      <c r="D179" s="4" t="str">
        <f>VLOOKUP(A179,'ESO zone names'!$A$3:$F$10000,4,FALSE)</f>
        <v>Die Verbannungszellen I</v>
      </c>
      <c r="E179" s="4" t="str">
        <f>VLOOKUP(A179,'ESO zone names'!$A$3:$F$10000,5,FALSE)</f>
        <v>The Banished Cells I</v>
      </c>
      <c r="F179" s="4" t="str">
        <f>VLOOKUP(A179,'ESO zone names'!$A$3:$F$10000,6,FALSE)</f>
        <v>Le Cachot interdit I</v>
      </c>
      <c r="G179" s="3" t="str">
        <f t="array" ref="G179">IF(OR(EXACT(A179,'ESO Dungeon constants'!$G$3:$G$999)),"X","")</f>
        <v>X</v>
      </c>
      <c r="H179" s="3" t="str">
        <f>IF(EXACT(A179,C179),"X","")</f>
        <v/>
      </c>
      <c r="I179" s="3" t="str">
        <f>IF(A179&lt;&gt;C179,VLOOKUP(C179,$A$3:$D$9999,4,FALSE),"")</f>
        <v>Auridon</v>
      </c>
      <c r="J179" s="3" t="str">
        <f>IF(A179&lt;&gt;C179,VLOOKUP(C179,$A$3:$E$9999,5,FALSE),"")</f>
        <v>Auridon</v>
      </c>
      <c r="K179" s="3" t="str">
        <f>IF(A179&lt;&gt;C179,VLOOKUP(C179,$A$3:$F$9999,6,FALSE),"")</f>
        <v>Auridia</v>
      </c>
      <c r="L179" s="21">
        <f>A179</f>
        <v>380</v>
      </c>
      <c r="M179" s="21">
        <f>C179</f>
        <v>381</v>
      </c>
      <c r="N179">
        <v>0</v>
      </c>
      <c r="O179" t="str">
        <f>VLOOKUP(N179,'LibSets constants'!$A$2:$B$99,2,FALSE)</f>
        <v>Included in base game</v>
      </c>
    </row>
    <row r="180" spans="1:15" hidden="1" x14ac:dyDescent="0.25">
      <c r="A180" s="13">
        <v>381</v>
      </c>
      <c r="B180" s="5">
        <v>178</v>
      </c>
      <c r="C180" s="5">
        <v>381</v>
      </c>
      <c r="D180" s="4" t="str">
        <f>VLOOKUP(A180,'ESO zone names'!$A$3:$F$10000,4,FALSE)</f>
        <v>Auridon</v>
      </c>
      <c r="E180" s="4" t="str">
        <f>VLOOKUP(A180,'ESO zone names'!$A$3:$F$10000,5,FALSE)</f>
        <v>Auridon</v>
      </c>
      <c r="F180" s="4" t="str">
        <f>VLOOKUP(A180,'ESO zone names'!$A$3:$F$10000,6,FALSE)</f>
        <v>Auridia</v>
      </c>
      <c r="G180" s="3" t="str">
        <f t="array" ref="G180">IF(OR(EXACT(A180,'ESO Dungeon constants'!$G$3:$G$999)),"X","")</f>
        <v/>
      </c>
      <c r="H180" s="3" t="str">
        <f>IF(EXACT(A180,C180),"X","")</f>
        <v>X</v>
      </c>
      <c r="I180" s="3" t="str">
        <f>IF(A180&lt;&gt;C180,VLOOKUP(C180,$A$3:$D$9999,4,FALSE),"")</f>
        <v/>
      </c>
      <c r="J180" s="3" t="str">
        <f>IF(A180&lt;&gt;C180,VLOOKUP(C180,$A$3:$E$9999,5,FALSE),"")</f>
        <v/>
      </c>
      <c r="K180" s="3" t="str">
        <f>IF(A180&lt;&gt;C180,VLOOKUP(C180,$A$3:$F$9999,6,FALSE),"")</f>
        <v/>
      </c>
      <c r="L180" s="21">
        <f>A180</f>
        <v>381</v>
      </c>
      <c r="M180" s="21">
        <f>C180</f>
        <v>381</v>
      </c>
      <c r="N180">
        <v>0</v>
      </c>
      <c r="O180" t="str">
        <f>VLOOKUP(N180,'LibSets constants'!$A$2:$B$99,2,FALSE)</f>
        <v>Included in base game</v>
      </c>
    </row>
    <row r="181" spans="1:15" hidden="1" x14ac:dyDescent="0.25">
      <c r="A181" s="13">
        <v>382</v>
      </c>
      <c r="B181" s="5">
        <v>179</v>
      </c>
      <c r="C181" s="5">
        <v>382</v>
      </c>
      <c r="D181" s="4" t="str">
        <f>VLOOKUP(A181,'ESO zone names'!$A$3:$F$10000,4,FALSE)</f>
        <v>Schnittermark</v>
      </c>
      <c r="E181" s="4" t="str">
        <f>VLOOKUP(A181,'ESO zone names'!$A$3:$F$10000,5,FALSE)</f>
        <v>Reaper's March</v>
      </c>
      <c r="F181" s="4" t="str">
        <f>VLOOKUP(A181,'ESO zone names'!$A$3:$F$10000,6,FALSE)</f>
        <v>La marche de la Camarde</v>
      </c>
      <c r="G181" s="3" t="str">
        <f t="array" ref="G181">IF(OR(EXACT(A181,'ESO Dungeon constants'!$G$3:$G$999)),"X","")</f>
        <v/>
      </c>
      <c r="H181" s="3" t="str">
        <f>IF(EXACT(A181,C181),"X","")</f>
        <v>X</v>
      </c>
      <c r="I181" s="3" t="str">
        <f>IF(A181&lt;&gt;C181,VLOOKUP(C181,$A$3:$D$9999,4,FALSE),"")</f>
        <v/>
      </c>
      <c r="J181" s="3" t="str">
        <f>IF(A181&lt;&gt;C181,VLOOKUP(C181,$A$3:$E$9999,5,FALSE),"")</f>
        <v/>
      </c>
      <c r="K181" s="3" t="str">
        <f>IF(A181&lt;&gt;C181,VLOOKUP(C181,$A$3:$F$9999,6,FALSE),"")</f>
        <v/>
      </c>
      <c r="L181" s="21">
        <f>A181</f>
        <v>382</v>
      </c>
      <c r="M181" s="21">
        <f>C181</f>
        <v>382</v>
      </c>
      <c r="N181">
        <v>0</v>
      </c>
      <c r="O181" t="str">
        <f>VLOOKUP(N181,'LibSets constants'!$A$2:$B$99,2,FALSE)</f>
        <v>Included in base game</v>
      </c>
    </row>
    <row r="182" spans="1:15" hidden="1" x14ac:dyDescent="0.25">
      <c r="A182" s="13">
        <v>383</v>
      </c>
      <c r="B182" s="5">
        <v>180</v>
      </c>
      <c r="C182" s="5">
        <v>383</v>
      </c>
      <c r="D182" s="4" t="str">
        <f>VLOOKUP(A182,'ESO zone names'!$A$3:$F$10000,4,FALSE)</f>
        <v>Grahtwald</v>
      </c>
      <c r="E182" s="4" t="str">
        <f>VLOOKUP(A182,'ESO zone names'!$A$3:$F$10000,5,FALSE)</f>
        <v>Grahtwood</v>
      </c>
      <c r="F182" s="4" t="str">
        <f>VLOOKUP(A182,'ESO zone names'!$A$3:$F$10000,6,FALSE)</f>
        <v>Le bois de Graht</v>
      </c>
      <c r="G182" s="3" t="str">
        <f t="array" ref="G182">IF(OR(EXACT(A182,'ESO Dungeon constants'!$G$3:$G$999)),"X","")</f>
        <v/>
      </c>
      <c r="H182" s="3" t="str">
        <f>IF(EXACT(A182,C182),"X","")</f>
        <v>X</v>
      </c>
      <c r="I182" s="3" t="str">
        <f>IF(A182&lt;&gt;C182,VLOOKUP(C182,$A$3:$D$9999,4,FALSE),"")</f>
        <v/>
      </c>
      <c r="J182" s="3" t="str">
        <f>IF(A182&lt;&gt;C182,VLOOKUP(C182,$A$3:$E$9999,5,FALSE),"")</f>
        <v/>
      </c>
      <c r="K182" s="3" t="str">
        <f>IF(A182&lt;&gt;C182,VLOOKUP(C182,$A$3:$F$9999,6,FALSE),"")</f>
        <v/>
      </c>
      <c r="L182" s="21">
        <f>A182</f>
        <v>383</v>
      </c>
      <c r="M182" s="21">
        <f>C182</f>
        <v>383</v>
      </c>
      <c r="N182">
        <v>0</v>
      </c>
      <c r="O182" t="str">
        <f>VLOOKUP(N182,'LibSets constants'!$A$2:$B$99,2,FALSE)</f>
        <v>Included in base game</v>
      </c>
    </row>
    <row r="183" spans="1:15" hidden="1" x14ac:dyDescent="0.25">
      <c r="A183" s="13">
        <v>385</v>
      </c>
      <c r="B183" s="5">
        <v>181</v>
      </c>
      <c r="C183" s="5">
        <v>208</v>
      </c>
      <c r="D183" s="4" t="str">
        <f>VLOOKUP(A183,'ESO zone names'!$A$3:$F$10000,4,FALSE)</f>
        <v>Ragnthar</v>
      </c>
      <c r="E183" s="4" t="str">
        <f>VLOOKUP(A183,'ESO zone names'!$A$3:$F$10000,5,FALSE)</f>
        <v>Ragnthar</v>
      </c>
      <c r="F183" s="4" t="str">
        <f>VLOOKUP(A183,'ESO zone names'!$A$3:$F$10000,6,FALSE)</f>
        <v>Ragnthar</v>
      </c>
      <c r="G183" s="3" t="str">
        <f t="array" ref="G183">IF(OR(EXACT(A183,'ESO Dungeon constants'!$G$3:$G$999)),"X","")</f>
        <v/>
      </c>
      <c r="H183" s="3" t="str">
        <f>IF(EXACT(A183,C183),"X","")</f>
        <v/>
      </c>
      <c r="I183" s="3" t="str">
        <f>IF(A183&lt;&gt;C183,VLOOKUP(C183,$A$3:$D$9999,4,FALSE),"")</f>
        <v>Die Erdschmiede</v>
      </c>
      <c r="J183" s="3" t="str">
        <f>IF(A183&lt;&gt;C183,VLOOKUP(C183,$A$3:$E$9999,5,FALSE),"")</f>
        <v>The Earth Forge</v>
      </c>
      <c r="K183" s="3" t="str">
        <f>IF(A183&lt;&gt;C183,VLOOKUP(C183,$A$3:$F$9999,6,FALSE),"")</f>
        <v>La Forgeterre</v>
      </c>
      <c r="L183" s="21">
        <f>A183</f>
        <v>385</v>
      </c>
      <c r="M183" s="21">
        <f>C183</f>
        <v>208</v>
      </c>
      <c r="N183">
        <v>0</v>
      </c>
      <c r="O183" t="str">
        <f>VLOOKUP(N183,'LibSets constants'!$A$2:$B$99,2,FALSE)</f>
        <v>Included in base game</v>
      </c>
    </row>
    <row r="184" spans="1:15" hidden="1" x14ac:dyDescent="0.25">
      <c r="A184" s="13">
        <v>386</v>
      </c>
      <c r="B184" s="5">
        <v>182</v>
      </c>
      <c r="C184" s="5">
        <v>41</v>
      </c>
      <c r="D184" s="4" t="str">
        <f>VLOOKUP(A184,'ESO zone names'!$A$3:$F$10000,4,FALSE)</f>
        <v>Die Ruinen unter der Feste Virak</v>
      </c>
      <c r="E184" s="4" t="str">
        <f>VLOOKUP(A184,'ESO zone names'!$A$3:$F$10000,5,FALSE)</f>
        <v>Fort Virak Ruin</v>
      </c>
      <c r="F184" s="4" t="str">
        <f>VLOOKUP(A184,'ESO zone names'!$A$3:$F$10000,6,FALSE)</f>
        <v>Les ruines de Fort Virak</v>
      </c>
      <c r="G184" s="3" t="str">
        <f t="array" ref="G184">IF(OR(EXACT(A184,'ESO Dungeon constants'!$G$3:$G$999)),"X","")</f>
        <v/>
      </c>
      <c r="H184" s="3" t="str">
        <f>IF(EXACT(A184,C184),"X","")</f>
        <v/>
      </c>
      <c r="I184" s="3" t="str">
        <f>IF(A184&lt;&gt;C184,VLOOKUP(C184,$A$3:$D$9999,4,FALSE),"")</f>
        <v>Steinfälle</v>
      </c>
      <c r="J184" s="3" t="str">
        <f>IF(A184&lt;&gt;C184,VLOOKUP(C184,$A$3:$E$9999,5,FALSE),"")</f>
        <v>Stonefalls</v>
      </c>
      <c r="K184" s="3" t="str">
        <f>IF(A184&lt;&gt;C184,VLOOKUP(C184,$A$3:$F$9999,6,FALSE),"")</f>
        <v>Les Éboulis</v>
      </c>
      <c r="L184" s="21">
        <f>A184</f>
        <v>386</v>
      </c>
      <c r="M184" s="21">
        <f>C184</f>
        <v>41</v>
      </c>
      <c r="N184">
        <v>0</v>
      </c>
      <c r="O184" t="str">
        <f>VLOOKUP(N184,'LibSets constants'!$A$2:$B$99,2,FALSE)</f>
        <v>Included in base game</v>
      </c>
    </row>
    <row r="185" spans="1:15" hidden="1" x14ac:dyDescent="0.25">
      <c r="A185" s="13">
        <v>387</v>
      </c>
      <c r="B185" s="5">
        <v>183</v>
      </c>
      <c r="C185" s="5">
        <v>381</v>
      </c>
      <c r="D185" s="4" t="str">
        <f>VLOOKUP(A185,'ESO zone names'!$A$3:$F$10000,4,FALSE)</f>
        <v>Turm des Tals</v>
      </c>
      <c r="E185" s="4" t="str">
        <f>VLOOKUP(A185,'ESO zone names'!$A$3:$F$10000,5,FALSE)</f>
        <v>Tower of the Vale</v>
      </c>
      <c r="F185" s="4" t="str">
        <f>VLOOKUP(A185,'ESO zone names'!$A$3:$F$10000,6,FALSE)</f>
        <v>La tour du val</v>
      </c>
      <c r="G185" s="3" t="str">
        <f t="array" ref="G185">IF(OR(EXACT(A185,'ESO Dungeon constants'!$G$3:$G$999)),"X","")</f>
        <v/>
      </c>
      <c r="H185" s="3" t="str">
        <f>IF(EXACT(A185,C185),"X","")</f>
        <v/>
      </c>
      <c r="I185" s="3" t="str">
        <f>IF(A185&lt;&gt;C185,VLOOKUP(C185,$A$3:$D$9999,4,FALSE),"")</f>
        <v>Auridon</v>
      </c>
      <c r="J185" s="3" t="str">
        <f>IF(A185&lt;&gt;C185,VLOOKUP(C185,$A$3:$E$9999,5,FALSE),"")</f>
        <v>Auridon</v>
      </c>
      <c r="K185" s="3" t="str">
        <f>IF(A185&lt;&gt;C185,VLOOKUP(C185,$A$3:$F$9999,6,FALSE),"")</f>
        <v>Auridia</v>
      </c>
      <c r="L185" s="21">
        <f>A185</f>
        <v>387</v>
      </c>
      <c r="M185" s="21">
        <f>C185</f>
        <v>381</v>
      </c>
      <c r="N185">
        <v>0</v>
      </c>
      <c r="O185" t="str">
        <f>VLOOKUP(N185,'LibSets constants'!$A$2:$B$99,2,FALSE)</f>
        <v>Included in base game</v>
      </c>
    </row>
    <row r="186" spans="1:15" hidden="1" x14ac:dyDescent="0.25">
      <c r="A186" s="13">
        <v>388</v>
      </c>
      <c r="B186" s="5">
        <v>184</v>
      </c>
      <c r="C186" s="5">
        <v>381</v>
      </c>
      <c r="D186" s="4" t="str">
        <f>VLOOKUP(A186,'ESO zone names'!$A$3:$F$10000,4,FALSE)</f>
        <v>Die Katakomben von Phaer</v>
      </c>
      <c r="E186" s="4" t="str">
        <f>VLOOKUP(A186,'ESO zone names'!$A$3:$F$10000,5,FALSE)</f>
        <v>Phaer Catacombs</v>
      </c>
      <c r="F186" s="4" t="str">
        <f>VLOOKUP(A186,'ESO zone names'!$A$3:$F$10000,6,FALSE)</f>
        <v>Les catacombes de Phaer</v>
      </c>
      <c r="G186" s="3" t="str">
        <f t="array" ref="G186">IF(OR(EXACT(A186,'ESO Dungeon constants'!$G$3:$G$999)),"X","")</f>
        <v/>
      </c>
      <c r="H186" s="3" t="str">
        <f>IF(EXACT(A186,C186),"X","")</f>
        <v/>
      </c>
      <c r="I186" s="3" t="str">
        <f>IF(A186&lt;&gt;C186,VLOOKUP(C186,$A$3:$D$9999,4,FALSE),"")</f>
        <v>Auridon</v>
      </c>
      <c r="J186" s="3" t="str">
        <f>IF(A186&lt;&gt;C186,VLOOKUP(C186,$A$3:$E$9999,5,FALSE),"")</f>
        <v>Auridon</v>
      </c>
      <c r="K186" s="3" t="str">
        <f>IF(A186&lt;&gt;C186,VLOOKUP(C186,$A$3:$F$9999,6,FALSE),"")</f>
        <v>Auridia</v>
      </c>
      <c r="L186" s="21">
        <f>A186</f>
        <v>388</v>
      </c>
      <c r="M186" s="21">
        <f>C186</f>
        <v>381</v>
      </c>
      <c r="N186">
        <v>0</v>
      </c>
      <c r="O186" t="str">
        <f>VLOOKUP(N186,'LibSets constants'!$A$2:$B$99,2,FALSE)</f>
        <v>Included in base game</v>
      </c>
    </row>
    <row r="187" spans="1:15" hidden="1" x14ac:dyDescent="0.25">
      <c r="A187" s="13">
        <v>389</v>
      </c>
      <c r="B187" s="5">
        <v>185</v>
      </c>
      <c r="C187" s="5">
        <v>383</v>
      </c>
      <c r="D187" s="4" t="str">
        <f>VLOOKUP(A187,'ESO zone names'!$A$3:$F$10000,4,FALSE)</f>
        <v>Die Ruinen des Reliquiars</v>
      </c>
      <c r="E187" s="4" t="str">
        <f>VLOOKUP(A187,'ESO zone names'!$A$3:$F$10000,5,FALSE)</f>
        <v>Reliquary Ruins</v>
      </c>
      <c r="F187" s="4" t="str">
        <f>VLOOKUP(A187,'ESO zone names'!$A$3:$F$10000,6,FALSE)</f>
        <v>Les ruines du reliquaire</v>
      </c>
      <c r="G187" s="3" t="str">
        <f t="array" ref="G187">IF(OR(EXACT(A187,'ESO Dungeon constants'!$G$3:$G$999)),"X","")</f>
        <v/>
      </c>
      <c r="H187" s="3" t="str">
        <f>IF(EXACT(A187,C187),"X","")</f>
        <v/>
      </c>
      <c r="I187" s="3" t="str">
        <f>IF(A187&lt;&gt;C187,VLOOKUP(C187,$A$3:$D$9999,4,FALSE),"")</f>
        <v>Grahtwald</v>
      </c>
      <c r="J187" s="3" t="str">
        <f>IF(A187&lt;&gt;C187,VLOOKUP(C187,$A$3:$E$9999,5,FALSE),"")</f>
        <v>Grahtwood</v>
      </c>
      <c r="K187" s="3" t="str">
        <f>IF(A187&lt;&gt;C187,VLOOKUP(C187,$A$3:$F$9999,6,FALSE),"")</f>
        <v>Le bois de Graht</v>
      </c>
      <c r="L187" s="21">
        <f>A187</f>
        <v>389</v>
      </c>
      <c r="M187" s="21">
        <f>C187</f>
        <v>383</v>
      </c>
      <c r="N187">
        <v>0</v>
      </c>
      <c r="O187" t="str">
        <f>VLOOKUP(N187,'LibSets constants'!$A$2:$B$99,2,FALSE)</f>
        <v>Included in base game</v>
      </c>
    </row>
    <row r="188" spans="1:15" hidden="1" x14ac:dyDescent="0.25">
      <c r="A188" s="13">
        <v>390</v>
      </c>
      <c r="B188" s="5">
        <v>186</v>
      </c>
      <c r="C188" s="5">
        <v>381</v>
      </c>
      <c r="D188" s="4" t="str">
        <f>VLOOKUP(A188,'ESO zone names'!$A$3:$F$10000,4,FALSE)</f>
        <v>Die Schleierburg</v>
      </c>
      <c r="E188" s="4" t="str">
        <f>VLOOKUP(A188,'ESO zone names'!$A$3:$F$10000,5,FALSE)</f>
        <v>The Veiled Keep</v>
      </c>
      <c r="F188" s="4" t="str">
        <f>VLOOKUP(A188,'ESO zone names'!$A$3:$F$10000,6,FALSE)</f>
        <v>Le Fort Voilé</v>
      </c>
      <c r="G188" s="3" t="str">
        <f t="array" ref="G188">IF(OR(EXACT(A188,'ESO Dungeon constants'!$G$3:$G$999)),"X","")</f>
        <v/>
      </c>
      <c r="H188" s="3" t="str">
        <f>IF(EXACT(A188,C188),"X","")</f>
        <v/>
      </c>
      <c r="I188" s="3" t="str">
        <f>IF(A188&lt;&gt;C188,VLOOKUP(C188,$A$3:$D$9999,4,FALSE),"")</f>
        <v>Auridon</v>
      </c>
      <c r="J188" s="3" t="str">
        <f>IF(A188&lt;&gt;C188,VLOOKUP(C188,$A$3:$E$9999,5,FALSE),"")</f>
        <v>Auridon</v>
      </c>
      <c r="K188" s="3" t="str">
        <f>IF(A188&lt;&gt;C188,VLOOKUP(C188,$A$3:$F$9999,6,FALSE),"")</f>
        <v>Auridia</v>
      </c>
      <c r="L188" s="21">
        <f>A188</f>
        <v>390</v>
      </c>
      <c r="M188" s="21">
        <f>C188</f>
        <v>381</v>
      </c>
      <c r="N188">
        <v>0</v>
      </c>
      <c r="O188" t="str">
        <f>VLOOKUP(N188,'LibSets constants'!$A$2:$B$99,2,FALSE)</f>
        <v>Included in base game</v>
      </c>
    </row>
    <row r="189" spans="1:15" hidden="1" x14ac:dyDescent="0.25">
      <c r="A189" s="13">
        <v>392</v>
      </c>
      <c r="B189" s="5">
        <v>187</v>
      </c>
      <c r="C189" s="5">
        <v>381</v>
      </c>
      <c r="D189" s="4" t="str">
        <f>VLOOKUP(A189,'ESO zone names'!$A$3:$F$10000,4,FALSE)</f>
        <v>Das Gewölbe der Verbannung</v>
      </c>
      <c r="E189" s="4" t="str">
        <f>VLOOKUP(A189,'ESO zone names'!$A$3:$F$10000,5,FALSE)</f>
        <v>The Vault of Exile</v>
      </c>
      <c r="F189" s="4" t="str">
        <f>VLOOKUP(A189,'ESO zone names'!$A$3:$F$10000,6,FALSE)</f>
        <v>La crypte de l'exilé</v>
      </c>
      <c r="G189" s="3" t="str">
        <f t="array" ref="G189">IF(OR(EXACT(A189,'ESO Dungeon constants'!$G$3:$G$999)),"X","")</f>
        <v/>
      </c>
      <c r="H189" s="3" t="str">
        <f>IF(EXACT(A189,C189),"X","")</f>
        <v/>
      </c>
      <c r="I189" s="3" t="str">
        <f>IF(A189&lt;&gt;C189,VLOOKUP(C189,$A$3:$D$9999,4,FALSE),"")</f>
        <v>Auridon</v>
      </c>
      <c r="J189" s="3" t="str">
        <f>IF(A189&lt;&gt;C189,VLOOKUP(C189,$A$3:$E$9999,5,FALSE),"")</f>
        <v>Auridon</v>
      </c>
      <c r="K189" s="3" t="str">
        <f>IF(A189&lt;&gt;C189,VLOOKUP(C189,$A$3:$F$9999,6,FALSE),"")</f>
        <v>Auridia</v>
      </c>
      <c r="L189" s="21">
        <f>A189</f>
        <v>392</v>
      </c>
      <c r="M189" s="21">
        <f>C189</f>
        <v>381</v>
      </c>
      <c r="N189">
        <v>0</v>
      </c>
      <c r="O189" t="str">
        <f>VLOOKUP(N189,'LibSets constants'!$A$2:$B$99,2,FALSE)</f>
        <v>Included in base game</v>
      </c>
    </row>
    <row r="190" spans="1:15" hidden="1" x14ac:dyDescent="0.25">
      <c r="A190" s="13">
        <v>393</v>
      </c>
      <c r="B190" s="5">
        <v>188</v>
      </c>
      <c r="C190" s="5">
        <v>381</v>
      </c>
      <c r="D190" s="4" t="str">
        <f>VLOOKUP(A190,'ESO zone names'!$A$3:$F$10000,4,FALSE)</f>
        <v>Die Salzgischthöhle</v>
      </c>
      <c r="E190" s="4" t="str">
        <f>VLOOKUP(A190,'ESO zone names'!$A$3:$F$10000,5,FALSE)</f>
        <v>Saltspray Cave</v>
      </c>
      <c r="F190" s="4" t="str">
        <f>VLOOKUP(A190,'ESO zone names'!$A$3:$F$10000,6,FALSE)</f>
        <v>La caverne aux Embruns</v>
      </c>
      <c r="G190" s="3" t="str">
        <f t="array" ref="G190">IF(OR(EXACT(A190,'ESO Dungeon constants'!$G$3:$G$999)),"X","")</f>
        <v/>
      </c>
      <c r="H190" s="3" t="str">
        <f>IF(EXACT(A190,C190),"X","")</f>
        <v/>
      </c>
      <c r="I190" s="3" t="str">
        <f>IF(A190&lt;&gt;C190,VLOOKUP(C190,$A$3:$D$9999,4,FALSE),"")</f>
        <v>Auridon</v>
      </c>
      <c r="J190" s="3" t="str">
        <f>IF(A190&lt;&gt;C190,VLOOKUP(C190,$A$3:$E$9999,5,FALSE),"")</f>
        <v>Auridon</v>
      </c>
      <c r="K190" s="3" t="str">
        <f>IF(A190&lt;&gt;C190,VLOOKUP(C190,$A$3:$F$9999,6,FALSE),"")</f>
        <v>Auridia</v>
      </c>
      <c r="L190" s="21">
        <f>A190</f>
        <v>393</v>
      </c>
      <c r="M190" s="21">
        <f>C190</f>
        <v>381</v>
      </c>
      <c r="N190">
        <v>0</v>
      </c>
      <c r="O190" t="str">
        <f>VLOOKUP(N190,'LibSets constants'!$A$2:$B$99,2,FALSE)</f>
        <v>Included in base game</v>
      </c>
    </row>
    <row r="191" spans="1:15" hidden="1" x14ac:dyDescent="0.25">
      <c r="A191" s="13">
        <v>394</v>
      </c>
      <c r="B191" s="5">
        <v>189</v>
      </c>
      <c r="C191" s="5">
        <v>381</v>
      </c>
      <c r="D191" s="4" t="str">
        <f>VLOOKUP(A191,'ESO zone names'!$A$3:$F$10000,4,FALSE)</f>
        <v>Der Unterbau von Ezduiin</v>
      </c>
      <c r="E191" s="4" t="str">
        <f>VLOOKUP(A191,'ESO zone names'!$A$3:$F$10000,5,FALSE)</f>
        <v>Ezduiin Undercroft</v>
      </c>
      <c r="F191" s="4" t="str">
        <f>VLOOKUP(A191,'ESO zone names'!$A$3:$F$10000,6,FALSE)</f>
        <v>La crypte d'Ezduiin</v>
      </c>
      <c r="G191" s="3" t="str">
        <f t="array" ref="G191">IF(OR(EXACT(A191,'ESO Dungeon constants'!$G$3:$G$999)),"X","")</f>
        <v/>
      </c>
      <c r="H191" s="3" t="str">
        <f>IF(EXACT(A191,C191),"X","")</f>
        <v/>
      </c>
      <c r="I191" s="3" t="str">
        <f>IF(A191&lt;&gt;C191,VLOOKUP(C191,$A$3:$D$9999,4,FALSE),"")</f>
        <v>Auridon</v>
      </c>
      <c r="J191" s="3" t="str">
        <f>IF(A191&lt;&gt;C191,VLOOKUP(C191,$A$3:$E$9999,5,FALSE),"")</f>
        <v>Auridon</v>
      </c>
      <c r="K191" s="3" t="str">
        <f>IF(A191&lt;&gt;C191,VLOOKUP(C191,$A$3:$F$9999,6,FALSE),"")</f>
        <v>Auridia</v>
      </c>
      <c r="L191" s="21">
        <f>A191</f>
        <v>394</v>
      </c>
      <c r="M191" s="21">
        <f>C191</f>
        <v>381</v>
      </c>
      <c r="N191">
        <v>0</v>
      </c>
      <c r="O191" t="str">
        <f>VLOOKUP(N191,'LibSets constants'!$A$2:$B$99,2,FALSE)</f>
        <v>Included in base game</v>
      </c>
    </row>
    <row r="192" spans="1:15" hidden="1" x14ac:dyDescent="0.25">
      <c r="A192" s="13">
        <v>395</v>
      </c>
      <c r="B192" s="5">
        <v>190</v>
      </c>
      <c r="C192" s="5">
        <v>381</v>
      </c>
      <c r="D192" s="4" t="str">
        <f>VLOOKUP(A192,'ESO zone names'!$A$3:$F$10000,4,FALSE)</f>
        <v>Die Zuflucht des Grauens</v>
      </c>
      <c r="E192" s="4" t="str">
        <f>VLOOKUP(A192,'ESO zone names'!$A$3:$F$10000,5,FALSE)</f>
        <v>The Refuge of Dread</v>
      </c>
      <c r="F192" s="4" t="str">
        <f>VLOOKUP(A192,'ESO zone names'!$A$3:$F$10000,6,FALSE)</f>
        <v>Le refuge de l'Effroi</v>
      </c>
      <c r="G192" s="3" t="str">
        <f t="array" ref="G192">IF(OR(EXACT(A192,'ESO Dungeon constants'!$G$3:$G$999)),"X","")</f>
        <v/>
      </c>
      <c r="H192" s="3" t="str">
        <f>IF(EXACT(A192,C192),"X","")</f>
        <v/>
      </c>
      <c r="I192" s="3" t="str">
        <f>IF(A192&lt;&gt;C192,VLOOKUP(C192,$A$3:$D$9999,4,FALSE),"")</f>
        <v>Auridon</v>
      </c>
      <c r="J192" s="3" t="str">
        <f>IF(A192&lt;&gt;C192,VLOOKUP(C192,$A$3:$E$9999,5,FALSE),"")</f>
        <v>Auridon</v>
      </c>
      <c r="K192" s="3" t="str">
        <f>IF(A192&lt;&gt;C192,VLOOKUP(C192,$A$3:$F$9999,6,FALSE),"")</f>
        <v>Auridia</v>
      </c>
      <c r="L192" s="21">
        <f>A192</f>
        <v>395</v>
      </c>
      <c r="M192" s="21">
        <f>C192</f>
        <v>381</v>
      </c>
      <c r="N192">
        <v>0</v>
      </c>
      <c r="O192" t="str">
        <f>VLOOKUP(N192,'LibSets constants'!$A$2:$B$99,2,FALSE)</f>
        <v>Included in base game</v>
      </c>
    </row>
    <row r="193" spans="1:15" hidden="1" x14ac:dyDescent="0.25">
      <c r="A193" s="13">
        <v>396</v>
      </c>
      <c r="B193" s="5">
        <v>191</v>
      </c>
      <c r="C193" s="5">
        <v>381</v>
      </c>
      <c r="D193" s="4" t="str">
        <f>VLOOKUP(A193,'ESO zone names'!$A$3:$F$10000,4,FALSE)</f>
        <v>Ondil</v>
      </c>
      <c r="E193" s="4" t="str">
        <f>VLOOKUP(A193,'ESO zone names'!$A$3:$F$10000,5,FALSE)</f>
        <v>Ondil</v>
      </c>
      <c r="F193" s="4" t="str">
        <f>VLOOKUP(A193,'ESO zone names'!$A$3:$F$10000,6,FALSE)</f>
        <v>Ondil</v>
      </c>
      <c r="G193" s="3" t="str">
        <f t="array" ref="G193">IF(OR(EXACT(A193,'ESO Dungeon constants'!$G$3:$G$999)),"X","")</f>
        <v/>
      </c>
      <c r="H193" s="3" t="str">
        <f>IF(EXACT(A193,C193),"X","")</f>
        <v/>
      </c>
      <c r="I193" s="3" t="str">
        <f>IF(A193&lt;&gt;C193,VLOOKUP(C193,$A$3:$D$9999,4,FALSE),"")</f>
        <v>Auridon</v>
      </c>
      <c r="J193" s="3" t="str">
        <f>IF(A193&lt;&gt;C193,VLOOKUP(C193,$A$3:$E$9999,5,FALSE),"")</f>
        <v>Auridon</v>
      </c>
      <c r="K193" s="3" t="str">
        <f>IF(A193&lt;&gt;C193,VLOOKUP(C193,$A$3:$F$9999,6,FALSE),"")</f>
        <v>Auridia</v>
      </c>
      <c r="L193" s="21">
        <f>A193</f>
        <v>396</v>
      </c>
      <c r="M193" s="21">
        <f>C193</f>
        <v>381</v>
      </c>
      <c r="N193">
        <v>0</v>
      </c>
      <c r="O193" t="str">
        <f>VLOOKUP(N193,'LibSets constants'!$A$2:$B$99,2,FALSE)</f>
        <v>Included in base game</v>
      </c>
    </row>
    <row r="194" spans="1:15" hidden="1" x14ac:dyDescent="0.25">
      <c r="A194" s="13">
        <v>397</v>
      </c>
      <c r="B194" s="5">
        <v>192</v>
      </c>
      <c r="C194" s="5">
        <v>381</v>
      </c>
      <c r="D194" s="4" t="str">
        <f>VLOOKUP(A194,'ESO zone names'!$A$3:$F$10000,4,FALSE)</f>
        <v>Dels Grube</v>
      </c>
      <c r="E194" s="4" t="str">
        <f>VLOOKUP(A194,'ESO zone names'!$A$3:$F$10000,5,FALSE)</f>
        <v>Del's Claim</v>
      </c>
      <c r="F194" s="4" t="str">
        <f>VLOOKUP(A194,'ESO zone names'!$A$3:$F$10000,6,FALSE)</f>
        <v>La concession de Del</v>
      </c>
      <c r="G194" s="3" t="str">
        <f t="array" ref="G194">IF(OR(EXACT(A194,'ESO Dungeon constants'!$G$3:$G$999)),"X","")</f>
        <v/>
      </c>
      <c r="H194" s="3" t="str">
        <f>IF(EXACT(A194,C194),"X","")</f>
        <v/>
      </c>
      <c r="I194" s="3" t="str">
        <f>IF(A194&lt;&gt;C194,VLOOKUP(C194,$A$3:$D$9999,4,FALSE),"")</f>
        <v>Auridon</v>
      </c>
      <c r="J194" s="3" t="str">
        <f>IF(A194&lt;&gt;C194,VLOOKUP(C194,$A$3:$E$9999,5,FALSE),"")</f>
        <v>Auridon</v>
      </c>
      <c r="K194" s="3" t="str">
        <f>IF(A194&lt;&gt;C194,VLOOKUP(C194,$A$3:$F$9999,6,FALSE),"")</f>
        <v>Auridia</v>
      </c>
      <c r="L194" s="21">
        <f>A194</f>
        <v>397</v>
      </c>
      <c r="M194" s="21">
        <f>C194</f>
        <v>381</v>
      </c>
      <c r="N194">
        <v>0</v>
      </c>
      <c r="O194" t="str">
        <f>VLOOKUP(N194,'LibSets constants'!$A$2:$B$99,2,FALSE)</f>
        <v>Included in base game</v>
      </c>
    </row>
    <row r="195" spans="1:15" hidden="1" x14ac:dyDescent="0.25">
      <c r="A195" s="13">
        <v>398</v>
      </c>
      <c r="B195" s="5">
        <v>193</v>
      </c>
      <c r="C195" s="5">
        <v>381</v>
      </c>
      <c r="D195" s="4" t="str">
        <f>VLOOKUP(A195,'ESO zone names'!$A$3:$F$10000,4,FALSE)</f>
        <v>Entilas Torheit</v>
      </c>
      <c r="E195" s="4" t="str">
        <f>VLOOKUP(A195,'ESO zone names'!$A$3:$F$10000,5,FALSE)</f>
        <v>Entila's Folly</v>
      </c>
      <c r="F195" s="4" t="str">
        <f>VLOOKUP(A195,'ESO zone names'!$A$3:$F$10000,6,FALSE)</f>
        <v>La folie d'Entila</v>
      </c>
      <c r="G195" s="3" t="str">
        <f t="array" ref="G195">IF(OR(EXACT(A195,'ESO Dungeon constants'!$G$3:$G$999)),"X","")</f>
        <v/>
      </c>
      <c r="H195" s="3" t="str">
        <f>IF(EXACT(A195,C195),"X","")</f>
        <v/>
      </c>
      <c r="I195" s="3" t="str">
        <f>IF(A195&lt;&gt;C195,VLOOKUP(C195,$A$3:$D$9999,4,FALSE),"")</f>
        <v>Auridon</v>
      </c>
      <c r="J195" s="3" t="str">
        <f>IF(A195&lt;&gt;C195,VLOOKUP(C195,$A$3:$E$9999,5,FALSE),"")</f>
        <v>Auridon</v>
      </c>
      <c r="K195" s="3" t="str">
        <f>IF(A195&lt;&gt;C195,VLOOKUP(C195,$A$3:$F$9999,6,FALSE),"")</f>
        <v>Auridia</v>
      </c>
      <c r="L195" s="21">
        <f>A195</f>
        <v>398</v>
      </c>
      <c r="M195" s="21">
        <f>C195</f>
        <v>381</v>
      </c>
      <c r="N195">
        <v>0</v>
      </c>
      <c r="O195" t="str">
        <f>VLOOKUP(N195,'LibSets constants'!$A$2:$B$99,2,FALSE)</f>
        <v>Included in base game</v>
      </c>
    </row>
    <row r="196" spans="1:15" hidden="1" x14ac:dyDescent="0.25">
      <c r="A196" s="13">
        <v>399</v>
      </c>
      <c r="B196" s="5">
        <v>194</v>
      </c>
      <c r="C196" s="5">
        <v>381</v>
      </c>
      <c r="D196" s="4" t="str">
        <f>VLOOKUP(A196,'ESO zone names'!$A$3:$F$10000,4,FALSE)</f>
        <v>Wansalen</v>
      </c>
      <c r="E196" s="4" t="str">
        <f>VLOOKUP(A196,'ESO zone names'!$A$3:$F$10000,5,FALSE)</f>
        <v>Wansalen</v>
      </c>
      <c r="F196" s="4" t="str">
        <f>VLOOKUP(A196,'ESO zone names'!$A$3:$F$10000,6,FALSE)</f>
        <v>Wansalen</v>
      </c>
      <c r="G196" s="3" t="str">
        <f t="array" ref="G196">IF(OR(EXACT(A196,'ESO Dungeon constants'!$G$3:$G$999)),"X","")</f>
        <v/>
      </c>
      <c r="H196" s="3" t="str">
        <f>IF(EXACT(A196,C196),"X","")</f>
        <v/>
      </c>
      <c r="I196" s="3" t="str">
        <f>IF(A196&lt;&gt;C196,VLOOKUP(C196,$A$3:$D$9999,4,FALSE),"")</f>
        <v>Auridon</v>
      </c>
      <c r="J196" s="3" t="str">
        <f>IF(A196&lt;&gt;C196,VLOOKUP(C196,$A$3:$E$9999,5,FALSE),"")</f>
        <v>Auridon</v>
      </c>
      <c r="K196" s="3" t="str">
        <f>IF(A196&lt;&gt;C196,VLOOKUP(C196,$A$3:$F$9999,6,FALSE),"")</f>
        <v>Auridia</v>
      </c>
      <c r="L196" s="21">
        <f>A196</f>
        <v>399</v>
      </c>
      <c r="M196" s="21">
        <f>C196</f>
        <v>381</v>
      </c>
      <c r="N196">
        <v>0</v>
      </c>
      <c r="O196" t="str">
        <f>VLOOKUP(N196,'LibSets constants'!$A$2:$B$99,2,FALSE)</f>
        <v>Included in base game</v>
      </c>
    </row>
    <row r="197" spans="1:15" hidden="1" x14ac:dyDescent="0.25">
      <c r="A197" s="13">
        <v>400</v>
      </c>
      <c r="B197" s="5">
        <v>195</v>
      </c>
      <c r="C197" s="5">
        <v>381</v>
      </c>
      <c r="D197" s="4" t="str">
        <f>VLOOKUP(A197,'ESO zone names'!$A$3:$F$10000,4,FALSE)</f>
        <v>Mehrunes Tücke</v>
      </c>
      <c r="E197" s="4" t="str">
        <f>VLOOKUP(A197,'ESO zone names'!$A$3:$F$10000,5,FALSE)</f>
        <v>Mehrunes' Spite</v>
      </c>
      <c r="F197" s="4" t="str">
        <f>VLOOKUP(A197,'ESO zone names'!$A$3:$F$10000,6,FALSE)</f>
        <v>La rancœur de Mérunès</v>
      </c>
      <c r="G197" s="3" t="str">
        <f t="array" ref="G197">IF(OR(EXACT(A197,'ESO Dungeon constants'!$G$3:$G$999)),"X","")</f>
        <v/>
      </c>
      <c r="H197" s="3" t="str">
        <f>IF(EXACT(A197,C197),"X","")</f>
        <v/>
      </c>
      <c r="I197" s="3" t="str">
        <f>IF(A197&lt;&gt;C197,VLOOKUP(C197,$A$3:$D$9999,4,FALSE),"")</f>
        <v>Auridon</v>
      </c>
      <c r="J197" s="3" t="str">
        <f>IF(A197&lt;&gt;C197,VLOOKUP(C197,$A$3:$E$9999,5,FALSE),"")</f>
        <v>Auridon</v>
      </c>
      <c r="K197" s="3" t="str">
        <f>IF(A197&lt;&gt;C197,VLOOKUP(C197,$A$3:$F$9999,6,FALSE),"")</f>
        <v>Auridia</v>
      </c>
      <c r="L197" s="21">
        <f>A197</f>
        <v>400</v>
      </c>
      <c r="M197" s="21">
        <f>C197</f>
        <v>381</v>
      </c>
      <c r="N197">
        <v>0</v>
      </c>
      <c r="O197" t="str">
        <f>VLOOKUP(N197,'LibSets constants'!$A$2:$B$99,2,FALSE)</f>
        <v>Included in base game</v>
      </c>
    </row>
    <row r="198" spans="1:15" hidden="1" x14ac:dyDescent="0.25">
      <c r="A198" s="13">
        <v>401</v>
      </c>
      <c r="B198" s="5">
        <v>196</v>
      </c>
      <c r="C198" s="5">
        <v>381</v>
      </c>
      <c r="D198" s="4" t="str">
        <f>VLOOKUP(A198,'ESO zone names'!$A$3:$F$10000,4,FALSE)</f>
        <v>Bewan</v>
      </c>
      <c r="E198" s="4" t="str">
        <f>VLOOKUP(A198,'ESO zone names'!$A$3:$F$10000,5,FALSE)</f>
        <v>Bewan</v>
      </c>
      <c r="F198" s="4" t="str">
        <f>VLOOKUP(A198,'ESO zone names'!$A$3:$F$10000,6,FALSE)</f>
        <v>Bewan</v>
      </c>
      <c r="G198" s="3" t="str">
        <f t="array" ref="G198">IF(OR(EXACT(A198,'ESO Dungeon constants'!$G$3:$G$999)),"X","")</f>
        <v/>
      </c>
      <c r="H198" s="3" t="str">
        <f>IF(EXACT(A198,C198),"X","")</f>
        <v/>
      </c>
      <c r="I198" s="3" t="str">
        <f>IF(A198&lt;&gt;C198,VLOOKUP(C198,$A$3:$D$9999,4,FALSE),"")</f>
        <v>Auridon</v>
      </c>
      <c r="J198" s="3" t="str">
        <f>IF(A198&lt;&gt;C198,VLOOKUP(C198,$A$3:$E$9999,5,FALSE),"")</f>
        <v>Auridon</v>
      </c>
      <c r="K198" s="3" t="str">
        <f>IF(A198&lt;&gt;C198,VLOOKUP(C198,$A$3:$F$9999,6,FALSE),"")</f>
        <v>Auridia</v>
      </c>
      <c r="L198" s="21">
        <f>A198</f>
        <v>401</v>
      </c>
      <c r="M198" s="21">
        <f>C198</f>
        <v>381</v>
      </c>
      <c r="N198">
        <v>0</v>
      </c>
      <c r="O198" t="str">
        <f>VLOOKUP(N198,'LibSets constants'!$A$2:$B$99,2,FALSE)</f>
        <v>Included in base game</v>
      </c>
    </row>
    <row r="199" spans="1:15" hidden="1" x14ac:dyDescent="0.25">
      <c r="A199" s="13">
        <v>402</v>
      </c>
      <c r="B199" s="5">
        <v>197</v>
      </c>
      <c r="C199" s="5">
        <v>103</v>
      </c>
      <c r="D199" s="4" t="str">
        <f>VLOOKUP(A199,'ESO zone names'!$A$3:$F$10000,4,FALSE)</f>
        <v>Die Mine von Shors Stein</v>
      </c>
      <c r="E199" s="4" t="str">
        <f>VLOOKUP(A199,'ESO zone names'!$A$3:$F$10000,5,FALSE)</f>
        <v>Shor's Stone Mine</v>
      </c>
      <c r="F199" s="4" t="str">
        <f>VLOOKUP(A199,'ESO zone names'!$A$3:$F$10000,6,FALSE)</f>
        <v>La mine de la Pierre-de-Shor</v>
      </c>
      <c r="G199" s="3" t="str">
        <f t="array" ref="G199">IF(OR(EXACT(A199,'ESO Dungeon constants'!$G$3:$G$999)),"X","")</f>
        <v/>
      </c>
      <c r="H199" s="3" t="str">
        <f>IF(EXACT(A199,C199),"X","")</f>
        <v/>
      </c>
      <c r="I199" s="3" t="str">
        <f>IF(A199&lt;&gt;C199,VLOOKUP(C199,$A$3:$D$9999,4,FALSE),"")</f>
        <v>Rift</v>
      </c>
      <c r="J199" s="3" t="str">
        <f>IF(A199&lt;&gt;C199,VLOOKUP(C199,$A$3:$E$9999,5,FALSE),"")</f>
        <v>The Rift</v>
      </c>
      <c r="K199" s="3" t="str">
        <f>IF(A199&lt;&gt;C199,VLOOKUP(C199,$A$3:$F$9999,6,FALSE),"")</f>
        <v>La Brèche</v>
      </c>
      <c r="L199" s="21">
        <f>A199</f>
        <v>402</v>
      </c>
      <c r="M199" s="21">
        <f>C199</f>
        <v>103</v>
      </c>
      <c r="N199">
        <v>0</v>
      </c>
      <c r="O199" t="str">
        <f>VLOOKUP(N199,'LibSets constants'!$A$2:$B$99,2,FALSE)</f>
        <v>Included in base game</v>
      </c>
    </row>
    <row r="200" spans="1:15" hidden="1" x14ac:dyDescent="0.25">
      <c r="A200" s="13">
        <v>403</v>
      </c>
      <c r="B200" s="5">
        <v>198</v>
      </c>
      <c r="C200" s="5">
        <v>103</v>
      </c>
      <c r="D200" s="4" t="str">
        <f>VLOOKUP(A200,'ESO zone names'!$A$3:$F$10000,4,FALSE)</f>
        <v>Die Nordwindmine</v>
      </c>
      <c r="E200" s="4" t="str">
        <f>VLOOKUP(A200,'ESO zone names'!$A$3:$F$10000,5,FALSE)</f>
        <v>Northwind Mine</v>
      </c>
      <c r="F200" s="4" t="str">
        <f>VLOOKUP(A200,'ESO zone names'!$A$3:$F$10000,6,FALSE)</f>
        <v>La mine de la Galerne</v>
      </c>
      <c r="G200" s="3" t="str">
        <f t="array" ref="G200">IF(OR(EXACT(A200,'ESO Dungeon constants'!$G$3:$G$999)),"X","")</f>
        <v/>
      </c>
      <c r="H200" s="3" t="str">
        <f>IF(EXACT(A200,C200),"X","")</f>
        <v/>
      </c>
      <c r="I200" s="3" t="str">
        <f>IF(A200&lt;&gt;C200,VLOOKUP(C200,$A$3:$D$9999,4,FALSE),"")</f>
        <v>Rift</v>
      </c>
      <c r="J200" s="3" t="str">
        <f>IF(A200&lt;&gt;C200,VLOOKUP(C200,$A$3:$E$9999,5,FALSE),"")</f>
        <v>The Rift</v>
      </c>
      <c r="K200" s="3" t="str">
        <f>IF(A200&lt;&gt;C200,VLOOKUP(C200,$A$3:$F$9999,6,FALSE),"")</f>
        <v>La Brèche</v>
      </c>
      <c r="L200" s="21">
        <f>A200</f>
        <v>403</v>
      </c>
      <c r="M200" s="21">
        <f>C200</f>
        <v>103</v>
      </c>
      <c r="N200">
        <v>0</v>
      </c>
      <c r="O200" t="str">
        <f>VLOOKUP(N200,'LibSets constants'!$A$2:$B$99,2,FALSE)</f>
        <v>Included in base game</v>
      </c>
    </row>
    <row r="201" spans="1:15" hidden="1" x14ac:dyDescent="0.25">
      <c r="A201" s="13">
        <v>404</v>
      </c>
      <c r="B201" s="5">
        <v>199</v>
      </c>
      <c r="C201" s="5">
        <v>103</v>
      </c>
      <c r="D201" s="4" t="str">
        <f>VLOOKUP(A201,'ESO zone names'!$A$3:$F$10000,4,FALSE)</f>
        <v>Das Fahlsteingewölbe</v>
      </c>
      <c r="E201" s="4" t="str">
        <f>VLOOKUP(A201,'ESO zone names'!$A$3:$F$10000,5,FALSE)</f>
        <v>Fallowstone Vault</v>
      </c>
      <c r="F201" s="4" t="str">
        <f>VLOOKUP(A201,'ESO zone names'!$A$3:$F$10000,6,FALSE)</f>
        <v>La crypte de Rochebrune</v>
      </c>
      <c r="G201" s="3" t="str">
        <f t="array" ref="G201">IF(OR(EXACT(A201,'ESO Dungeon constants'!$G$3:$G$999)),"X","")</f>
        <v/>
      </c>
      <c r="H201" s="3" t="str">
        <f>IF(EXACT(A201,C201),"X","")</f>
        <v/>
      </c>
      <c r="I201" s="3" t="str">
        <f>IF(A201&lt;&gt;C201,VLOOKUP(C201,$A$3:$D$9999,4,FALSE),"")</f>
        <v>Rift</v>
      </c>
      <c r="J201" s="3" t="str">
        <f>IF(A201&lt;&gt;C201,VLOOKUP(C201,$A$3:$E$9999,5,FALSE),"")</f>
        <v>The Rift</v>
      </c>
      <c r="K201" s="3" t="str">
        <f>IF(A201&lt;&gt;C201,VLOOKUP(C201,$A$3:$F$9999,6,FALSE),"")</f>
        <v>La Brèche</v>
      </c>
      <c r="L201" s="21">
        <f>A201</f>
        <v>404</v>
      </c>
      <c r="M201" s="21">
        <f>C201</f>
        <v>103</v>
      </c>
      <c r="N201">
        <v>0</v>
      </c>
      <c r="O201" t="str">
        <f>VLOOKUP(N201,'LibSets constants'!$A$2:$B$99,2,FALSE)</f>
        <v>Included in base game</v>
      </c>
    </row>
    <row r="202" spans="1:15" hidden="1" x14ac:dyDescent="0.25">
      <c r="A202" s="13">
        <v>405</v>
      </c>
      <c r="B202" s="5">
        <v>200</v>
      </c>
      <c r="C202" s="5">
        <v>57</v>
      </c>
      <c r="D202" s="4" t="str">
        <f>VLOOKUP(A202,'ESO zone names'!$A$3:$F$10000,4,FALSE)</f>
        <v>Fürstin Llarels Unterschlupf</v>
      </c>
      <c r="E202" s="4" t="str">
        <f>VLOOKUP(A202,'ESO zone names'!$A$3:$F$10000,5,FALSE)</f>
        <v>Lady Llarel's Shelter</v>
      </c>
      <c r="F202" s="4" t="str">
        <f>VLOOKUP(A202,'ESO zone names'!$A$3:$F$10000,6,FALSE)</f>
        <v>Le refuge de dame Llarel</v>
      </c>
      <c r="G202" s="3" t="str">
        <f t="array" ref="G202">IF(OR(EXACT(A202,'ESO Dungeon constants'!$G$3:$G$999)),"X","")</f>
        <v/>
      </c>
      <c r="H202" s="3" t="str">
        <f>IF(EXACT(A202,C202),"X","")</f>
        <v/>
      </c>
      <c r="I202" s="3" t="str">
        <f>IF(A202&lt;&gt;C202,VLOOKUP(C202,$A$3:$D$9999,4,FALSE),"")</f>
        <v>Deshaan</v>
      </c>
      <c r="J202" s="3" t="str">
        <f>IF(A202&lt;&gt;C202,VLOOKUP(C202,$A$3:$E$9999,5,FALSE),"")</f>
        <v>Deshaan</v>
      </c>
      <c r="K202" s="3" t="str">
        <f>IF(A202&lt;&gt;C202,VLOOKUP(C202,$A$3:$F$9999,6,FALSE),"")</f>
        <v>Deshaan</v>
      </c>
      <c r="L202" s="21">
        <f>A202</f>
        <v>405</v>
      </c>
      <c r="M202" s="21">
        <f>C202</f>
        <v>57</v>
      </c>
      <c r="N202">
        <v>0</v>
      </c>
      <c r="O202" t="str">
        <f>VLOOKUP(N202,'LibSets constants'!$A$2:$B$99,2,FALSE)</f>
        <v>Included in base game</v>
      </c>
    </row>
    <row r="203" spans="1:15" hidden="1" x14ac:dyDescent="0.25">
      <c r="A203" s="13">
        <v>406</v>
      </c>
      <c r="B203" s="5">
        <v>201</v>
      </c>
      <c r="C203" s="5">
        <v>57</v>
      </c>
      <c r="D203" s="4" t="str">
        <f>VLOOKUP(A203,'ESO zone names'!$A$3:$F$10000,4,FALSE)</f>
        <v>Unterbthanual</v>
      </c>
      <c r="E203" s="4" t="str">
        <f>VLOOKUP(A203,'ESO zone names'!$A$3:$F$10000,5,FALSE)</f>
        <v>Lower Bthanual</v>
      </c>
      <c r="F203" s="4" t="str">
        <f>VLOOKUP(A203,'ESO zone names'!$A$3:$F$10000,6,FALSE)</f>
        <v>Bas-Bthanual</v>
      </c>
      <c r="G203" s="3" t="str">
        <f t="array" ref="G203">IF(OR(EXACT(A203,'ESO Dungeon constants'!$G$3:$G$999)),"X","")</f>
        <v/>
      </c>
      <c r="H203" s="3" t="str">
        <f>IF(EXACT(A203,C203),"X","")</f>
        <v/>
      </c>
      <c r="I203" s="3" t="str">
        <f>IF(A203&lt;&gt;C203,VLOOKUP(C203,$A$3:$D$9999,4,FALSE),"")</f>
        <v>Deshaan</v>
      </c>
      <c r="J203" s="3" t="str">
        <f>IF(A203&lt;&gt;C203,VLOOKUP(C203,$A$3:$E$9999,5,FALSE),"")</f>
        <v>Deshaan</v>
      </c>
      <c r="K203" s="3" t="str">
        <f>IF(A203&lt;&gt;C203,VLOOKUP(C203,$A$3:$F$9999,6,FALSE),"")</f>
        <v>Deshaan</v>
      </c>
      <c r="L203" s="21">
        <f>A203</f>
        <v>406</v>
      </c>
      <c r="M203" s="21">
        <f>C203</f>
        <v>57</v>
      </c>
      <c r="N203">
        <v>0</v>
      </c>
      <c r="O203" t="str">
        <f>VLOOKUP(N203,'LibSets constants'!$A$2:$B$99,2,FALSE)</f>
        <v>Included in base game</v>
      </c>
    </row>
    <row r="204" spans="1:15" hidden="1" x14ac:dyDescent="0.25">
      <c r="A204" s="13">
        <v>407</v>
      </c>
      <c r="B204" s="5">
        <v>202</v>
      </c>
      <c r="C204" s="5">
        <v>57</v>
      </c>
      <c r="D204" s="4" t="str">
        <f>VLOOKUP(A204,'ESO zone names'!$A$3:$F$10000,4,FALSE)</f>
        <v>Die Dreikreismine</v>
      </c>
      <c r="E204" s="4" t="str">
        <f>VLOOKUP(A204,'ESO zone names'!$A$3:$F$10000,5,FALSE)</f>
        <v>The Triple Circle Mine</v>
      </c>
      <c r="F204" s="4" t="str">
        <f>VLOOKUP(A204,'ESO zone names'!$A$3:$F$10000,6,FALSE)</f>
        <v>La mine du Triple cercle</v>
      </c>
      <c r="G204" s="3" t="str">
        <f t="array" ref="G204">IF(OR(EXACT(A204,'ESO Dungeon constants'!$G$3:$G$999)),"X","")</f>
        <v/>
      </c>
      <c r="H204" s="3" t="str">
        <f>IF(EXACT(A204,C204),"X","")</f>
        <v/>
      </c>
      <c r="I204" s="3" t="str">
        <f>IF(A204&lt;&gt;C204,VLOOKUP(C204,$A$3:$D$9999,4,FALSE),"")</f>
        <v>Deshaan</v>
      </c>
      <c r="J204" s="3" t="str">
        <f>IF(A204&lt;&gt;C204,VLOOKUP(C204,$A$3:$E$9999,5,FALSE),"")</f>
        <v>Deshaan</v>
      </c>
      <c r="K204" s="3" t="str">
        <f>IF(A204&lt;&gt;C204,VLOOKUP(C204,$A$3:$F$9999,6,FALSE),"")</f>
        <v>Deshaan</v>
      </c>
      <c r="L204" s="21">
        <f>A204</f>
        <v>407</v>
      </c>
      <c r="M204" s="21">
        <f>C204</f>
        <v>57</v>
      </c>
      <c r="N204">
        <v>0</v>
      </c>
      <c r="O204" t="str">
        <f>VLOOKUP(N204,'LibSets constants'!$A$2:$B$99,2,FALSE)</f>
        <v>Included in base game</v>
      </c>
    </row>
    <row r="205" spans="1:15" hidden="1" x14ac:dyDescent="0.25">
      <c r="A205" s="13">
        <v>408</v>
      </c>
      <c r="B205" s="5">
        <v>203</v>
      </c>
      <c r="C205" s="5">
        <v>57</v>
      </c>
      <c r="D205" s="4" t="str">
        <f>VLOOKUP(A205,'ESO zone names'!$A$3:$F$10000,4,FALSE)</f>
        <v>Taleons Klippe</v>
      </c>
      <c r="E205" s="4" t="str">
        <f>VLOOKUP(A205,'ESO zone names'!$A$3:$F$10000,5,FALSE)</f>
        <v>Taleon's Crag</v>
      </c>
      <c r="F205" s="4" t="str">
        <f>VLOOKUP(A205,'ESO zone names'!$A$3:$F$10000,6,FALSE)</f>
        <v>Le pic de Taléon</v>
      </c>
      <c r="G205" s="3" t="str">
        <f t="array" ref="G205">IF(OR(EXACT(A205,'ESO Dungeon constants'!$G$3:$G$999)),"X","")</f>
        <v/>
      </c>
      <c r="H205" s="3" t="str">
        <f>IF(EXACT(A205,C205),"X","")</f>
        <v/>
      </c>
      <c r="I205" s="3" t="str">
        <f>IF(A205&lt;&gt;C205,VLOOKUP(C205,$A$3:$D$9999,4,FALSE),"")</f>
        <v>Deshaan</v>
      </c>
      <c r="J205" s="3" t="str">
        <f>IF(A205&lt;&gt;C205,VLOOKUP(C205,$A$3:$E$9999,5,FALSE),"")</f>
        <v>Deshaan</v>
      </c>
      <c r="K205" s="3" t="str">
        <f>IF(A205&lt;&gt;C205,VLOOKUP(C205,$A$3:$F$9999,6,FALSE),"")</f>
        <v>Deshaan</v>
      </c>
      <c r="L205" s="21">
        <f>A205</f>
        <v>408</v>
      </c>
      <c r="M205" s="21">
        <f>C205</f>
        <v>57</v>
      </c>
      <c r="N205">
        <v>0</v>
      </c>
      <c r="O205" t="str">
        <f>VLOOKUP(N205,'LibSets constants'!$A$2:$B$99,2,FALSE)</f>
        <v>Included in base game</v>
      </c>
    </row>
    <row r="206" spans="1:15" hidden="1" x14ac:dyDescent="0.25">
      <c r="A206" s="13">
        <v>409</v>
      </c>
      <c r="B206" s="5">
        <v>204</v>
      </c>
      <c r="C206" s="5">
        <v>57</v>
      </c>
      <c r="D206" s="4" t="str">
        <f>VLOOKUP(A206,'ESO zone names'!$A$3:$F$10000,4,FALSE)</f>
        <v>Die Klingenohrgrotte</v>
      </c>
      <c r="E206" s="4" t="str">
        <f>VLOOKUP(A206,'ESO zone names'!$A$3:$F$10000,5,FALSE)</f>
        <v>Knife Ear Grotto</v>
      </c>
      <c r="F206" s="4" t="str">
        <f>VLOOKUP(A206,'ESO zone names'!$A$3:$F$10000,6,FALSE)</f>
        <v>La grotte du Lobe aigu</v>
      </c>
      <c r="G206" s="3" t="str">
        <f t="array" ref="G206">IF(OR(EXACT(A206,'ESO Dungeon constants'!$G$3:$G$999)),"X","")</f>
        <v/>
      </c>
      <c r="H206" s="3" t="str">
        <f>IF(EXACT(A206,C206),"X","")</f>
        <v/>
      </c>
      <c r="I206" s="3" t="str">
        <f>IF(A206&lt;&gt;C206,VLOOKUP(C206,$A$3:$D$9999,4,FALSE),"")</f>
        <v>Deshaan</v>
      </c>
      <c r="J206" s="3" t="str">
        <f>IF(A206&lt;&gt;C206,VLOOKUP(C206,$A$3:$E$9999,5,FALSE),"")</f>
        <v>Deshaan</v>
      </c>
      <c r="K206" s="3" t="str">
        <f>IF(A206&lt;&gt;C206,VLOOKUP(C206,$A$3:$F$9999,6,FALSE),"")</f>
        <v>Deshaan</v>
      </c>
      <c r="L206" s="21">
        <f>A206</f>
        <v>409</v>
      </c>
      <c r="M206" s="21">
        <f>C206</f>
        <v>57</v>
      </c>
      <c r="N206">
        <v>0</v>
      </c>
      <c r="O206" t="str">
        <f>VLOOKUP(N206,'LibSets constants'!$A$2:$B$99,2,FALSE)</f>
        <v>Included in base game</v>
      </c>
    </row>
    <row r="207" spans="1:15" hidden="1" x14ac:dyDescent="0.25">
      <c r="A207" s="13">
        <v>410</v>
      </c>
      <c r="B207" s="5">
        <v>205</v>
      </c>
      <c r="C207" s="5">
        <v>57</v>
      </c>
      <c r="D207" s="4" t="str">
        <f>VLOOKUP(A207,'ESO zone names'!$A$3:$F$10000,4,FALSE)</f>
        <v>Der Leichengarten</v>
      </c>
      <c r="E207" s="4" t="str">
        <f>VLOOKUP(A207,'ESO zone names'!$A$3:$F$10000,5,FALSE)</f>
        <v>The Corpse Garden</v>
      </c>
      <c r="F207" s="4" t="str">
        <f>VLOOKUP(A207,'ESO zone names'!$A$3:$F$10000,6,FALSE)</f>
        <v>Le jardin des dépouilles</v>
      </c>
      <c r="G207" s="3" t="str">
        <f t="array" ref="G207">IF(OR(EXACT(A207,'ESO Dungeon constants'!$G$3:$G$999)),"X","")</f>
        <v/>
      </c>
      <c r="H207" s="3" t="str">
        <f>IF(EXACT(A207,C207),"X","")</f>
        <v/>
      </c>
      <c r="I207" s="3" t="str">
        <f>IF(A207&lt;&gt;C207,VLOOKUP(C207,$A$3:$D$9999,4,FALSE),"")</f>
        <v>Deshaan</v>
      </c>
      <c r="J207" s="3" t="str">
        <f>IF(A207&lt;&gt;C207,VLOOKUP(C207,$A$3:$E$9999,5,FALSE),"")</f>
        <v>Deshaan</v>
      </c>
      <c r="K207" s="3" t="str">
        <f>IF(A207&lt;&gt;C207,VLOOKUP(C207,$A$3:$F$9999,6,FALSE),"")</f>
        <v>Deshaan</v>
      </c>
      <c r="L207" s="21">
        <f>A207</f>
        <v>410</v>
      </c>
      <c r="M207" s="21">
        <f>C207</f>
        <v>57</v>
      </c>
      <c r="N207">
        <v>0</v>
      </c>
      <c r="O207" t="str">
        <f>VLOOKUP(N207,'LibSets constants'!$A$2:$B$99,2,FALSE)</f>
        <v>Included in base game</v>
      </c>
    </row>
    <row r="208" spans="1:15" hidden="1" x14ac:dyDescent="0.25">
      <c r="A208" s="13">
        <v>411</v>
      </c>
      <c r="B208" s="5">
        <v>206</v>
      </c>
      <c r="C208" s="5">
        <v>58</v>
      </c>
      <c r="D208" s="4" t="str">
        <f>VLOOKUP(A208,'ESO zone names'!$A$3:$F$10000,4,FALSE)</f>
        <v>Die Jagdgründe</v>
      </c>
      <c r="E208" s="4" t="str">
        <f>VLOOKUP(A208,'ESO zone names'!$A$3:$F$10000,5,FALSE)</f>
        <v>The Hunting Grounds</v>
      </c>
      <c r="F208" s="4" t="str">
        <f>VLOOKUP(A208,'ESO zone names'!$A$3:$F$10000,6,FALSE)</f>
        <v>Les Terrains de chasse</v>
      </c>
      <c r="G208" s="3" t="str">
        <f t="array" ref="G208">IF(OR(EXACT(A208,'ESO Dungeon constants'!$G$3:$G$999)),"X","")</f>
        <v/>
      </c>
      <c r="H208" s="3" t="str">
        <f>IF(EXACT(A208,C208),"X","")</f>
        <v/>
      </c>
      <c r="I208" s="3" t="str">
        <f>IF(A208&lt;&gt;C208,VLOOKUP(C208,$A$3:$D$9999,4,FALSE),"")</f>
        <v>Malabal Tor</v>
      </c>
      <c r="J208" s="3" t="str">
        <f>IF(A208&lt;&gt;C208,VLOOKUP(C208,$A$3:$E$9999,5,FALSE),"")</f>
        <v>Malabal Tor</v>
      </c>
      <c r="K208" s="3" t="str">
        <f>IF(A208&lt;&gt;C208,VLOOKUP(C208,$A$3:$F$9999,6,FALSE),"")</f>
        <v>Malabal Tor</v>
      </c>
      <c r="L208" s="21">
        <f>A208</f>
        <v>411</v>
      </c>
      <c r="M208" s="21">
        <f>C208</f>
        <v>58</v>
      </c>
      <c r="N208">
        <v>0</v>
      </c>
      <c r="O208" t="str">
        <f>VLOOKUP(N208,'LibSets constants'!$A$2:$B$99,2,FALSE)</f>
        <v>Included in base game</v>
      </c>
    </row>
    <row r="209" spans="1:15" hidden="1" x14ac:dyDescent="0.25">
      <c r="A209" s="13">
        <v>412</v>
      </c>
      <c r="B209" s="5">
        <v>207</v>
      </c>
      <c r="C209" s="5">
        <v>103</v>
      </c>
      <c r="D209" s="4" t="str">
        <f>VLOOKUP(A209,'ESO zone names'!$A$3:$F$10000,4,FALSE)</f>
        <v>Das Hügelgrab von Nimalten</v>
      </c>
      <c r="E209" s="4" t="str">
        <f>VLOOKUP(A209,'ESO zone names'!$A$3:$F$10000,5,FALSE)</f>
        <v>Nimalten Barrow</v>
      </c>
      <c r="F209" s="4" t="str">
        <f>VLOOKUP(A209,'ESO zone names'!$A$3:$F$10000,6,FALSE)</f>
        <v>Le tertre de Nimalten</v>
      </c>
      <c r="G209" s="3" t="str">
        <f t="array" ref="G209">IF(OR(EXACT(A209,'ESO Dungeon constants'!$G$3:$G$999)),"X","")</f>
        <v/>
      </c>
      <c r="H209" s="3" t="str">
        <f>IF(EXACT(A209,C209),"X","")</f>
        <v/>
      </c>
      <c r="I209" s="3" t="str">
        <f>IF(A209&lt;&gt;C209,VLOOKUP(C209,$A$3:$D$9999,4,FALSE),"")</f>
        <v>Rift</v>
      </c>
      <c r="J209" s="3" t="str">
        <f>IF(A209&lt;&gt;C209,VLOOKUP(C209,$A$3:$E$9999,5,FALSE),"")</f>
        <v>The Rift</v>
      </c>
      <c r="K209" s="3" t="str">
        <f>IF(A209&lt;&gt;C209,VLOOKUP(C209,$A$3:$F$9999,6,FALSE),"")</f>
        <v>La Brèche</v>
      </c>
      <c r="L209" s="21">
        <f>A209</f>
        <v>412</v>
      </c>
      <c r="M209" s="21">
        <f>C209</f>
        <v>103</v>
      </c>
      <c r="N209">
        <v>0</v>
      </c>
      <c r="O209" t="str">
        <f>VLOOKUP(N209,'LibSets constants'!$A$2:$B$99,2,FALSE)</f>
        <v>Included in base game</v>
      </c>
    </row>
    <row r="210" spans="1:15" hidden="1" x14ac:dyDescent="0.25">
      <c r="A210" s="13">
        <v>413</v>
      </c>
      <c r="B210" s="5">
        <v>208</v>
      </c>
      <c r="C210" s="5">
        <v>103</v>
      </c>
      <c r="D210" s="4" t="str">
        <f>VLOOKUP(A210,'ESO zone names'!$A$3:$F$10000,4,FALSE)</f>
        <v>Avanchznel</v>
      </c>
      <c r="E210" s="4" t="str">
        <f>VLOOKUP(A210,'ESO zone names'!$A$3:$F$10000,5,FALSE)</f>
        <v>Avanchnzel</v>
      </c>
      <c r="F210" s="4" t="str">
        <f>VLOOKUP(A210,'ESO zone names'!$A$3:$F$10000,6,FALSE)</f>
        <v>Avancheznel</v>
      </c>
      <c r="G210" s="3" t="str">
        <f t="array" ref="G210">IF(OR(EXACT(A210,'ESO Dungeon constants'!$G$3:$G$999)),"X","")</f>
        <v/>
      </c>
      <c r="H210" s="3" t="str">
        <f>IF(EXACT(A210,C210),"X","")</f>
        <v/>
      </c>
      <c r="I210" s="3" t="str">
        <f>IF(A210&lt;&gt;C210,VLOOKUP(C210,$A$3:$D$9999,4,FALSE),"")</f>
        <v>Rift</v>
      </c>
      <c r="J210" s="3" t="str">
        <f>IF(A210&lt;&gt;C210,VLOOKUP(C210,$A$3:$E$9999,5,FALSE),"")</f>
        <v>The Rift</v>
      </c>
      <c r="K210" s="3" t="str">
        <f>IF(A210&lt;&gt;C210,VLOOKUP(C210,$A$3:$F$9999,6,FALSE),"")</f>
        <v>La Brèche</v>
      </c>
      <c r="L210" s="21">
        <f>A210</f>
        <v>413</v>
      </c>
      <c r="M210" s="21">
        <f>C210</f>
        <v>103</v>
      </c>
      <c r="N210">
        <v>0</v>
      </c>
      <c r="O210" t="str">
        <f>VLOOKUP(N210,'LibSets constants'!$A$2:$B$99,2,FALSE)</f>
        <v>Included in base game</v>
      </c>
    </row>
    <row r="211" spans="1:15" hidden="1" x14ac:dyDescent="0.25">
      <c r="A211" s="13">
        <v>414</v>
      </c>
      <c r="B211" s="5">
        <v>209</v>
      </c>
      <c r="C211" s="5">
        <v>103</v>
      </c>
      <c r="D211" s="4" t="str">
        <f>VLOOKUP(A211,'ESO zone names'!$A$3:$F$10000,4,FALSE)</f>
        <v>Die Föhrgipfelkavernen</v>
      </c>
      <c r="E211" s="4" t="str">
        <f>VLOOKUP(A211,'ESO zone names'!$A$3:$F$10000,5,FALSE)</f>
        <v>Pinepeak Caverns</v>
      </c>
      <c r="F211" s="4" t="str">
        <f>VLOOKUP(A211,'ESO zone names'!$A$3:$F$10000,6,FALSE)</f>
        <v>Les Grottes de Montpin</v>
      </c>
      <c r="G211" s="3" t="str">
        <f t="array" ref="G211">IF(OR(EXACT(A211,'ESO Dungeon constants'!$G$3:$G$999)),"X","")</f>
        <v/>
      </c>
      <c r="H211" s="3" t="str">
        <f>IF(EXACT(A211,C211),"X","")</f>
        <v/>
      </c>
      <c r="I211" s="3" t="str">
        <f>IF(A211&lt;&gt;C211,VLOOKUP(C211,$A$3:$D$9999,4,FALSE),"")</f>
        <v>Rift</v>
      </c>
      <c r="J211" s="3" t="str">
        <f>IF(A211&lt;&gt;C211,VLOOKUP(C211,$A$3:$E$9999,5,FALSE),"")</f>
        <v>The Rift</v>
      </c>
      <c r="K211" s="3" t="str">
        <f>IF(A211&lt;&gt;C211,VLOOKUP(C211,$A$3:$F$9999,6,FALSE),"")</f>
        <v>La Brèche</v>
      </c>
      <c r="L211" s="21">
        <f>A211</f>
        <v>414</v>
      </c>
      <c r="M211" s="21">
        <f>C211</f>
        <v>103</v>
      </c>
      <c r="N211">
        <v>0</v>
      </c>
      <c r="O211" t="str">
        <f>VLOOKUP(N211,'LibSets constants'!$A$2:$B$99,2,FALSE)</f>
        <v>Included in base game</v>
      </c>
    </row>
    <row r="212" spans="1:15" hidden="1" x14ac:dyDescent="0.25">
      <c r="A212" s="13">
        <v>415</v>
      </c>
      <c r="B212" s="5">
        <v>210</v>
      </c>
      <c r="C212" s="5">
        <v>103</v>
      </c>
      <c r="D212" s="4" t="str">
        <f>VLOOKUP(A212,'ESO zone names'!$A$3:$F$10000,4,FALSE)</f>
        <v>Die Trolhettahöhle</v>
      </c>
      <c r="E212" s="4" t="str">
        <f>VLOOKUP(A212,'ESO zone names'!$A$3:$F$10000,5,FALSE)</f>
        <v>Trolhetta Cave</v>
      </c>
      <c r="F212" s="4" t="str">
        <f>VLOOKUP(A212,'ESO zone names'!$A$3:$F$10000,6,FALSE)</f>
        <v>La grotte de Trolhetta</v>
      </c>
      <c r="G212" s="3" t="str">
        <f t="array" ref="G212">IF(OR(EXACT(A212,'ESO Dungeon constants'!$G$3:$G$999)),"X","")</f>
        <v/>
      </c>
      <c r="H212" s="3" t="str">
        <f>IF(EXACT(A212,C212),"X","")</f>
        <v/>
      </c>
      <c r="I212" s="3" t="str">
        <f>IF(A212&lt;&gt;C212,VLOOKUP(C212,$A$3:$D$9999,4,FALSE),"")</f>
        <v>Rift</v>
      </c>
      <c r="J212" s="3" t="str">
        <f>IF(A212&lt;&gt;C212,VLOOKUP(C212,$A$3:$E$9999,5,FALSE),"")</f>
        <v>The Rift</v>
      </c>
      <c r="K212" s="3" t="str">
        <f>IF(A212&lt;&gt;C212,VLOOKUP(C212,$A$3:$F$9999,6,FALSE),"")</f>
        <v>La Brèche</v>
      </c>
      <c r="L212" s="21">
        <f>A212</f>
        <v>415</v>
      </c>
      <c r="M212" s="21">
        <f>C212</f>
        <v>103</v>
      </c>
      <c r="N212">
        <v>0</v>
      </c>
      <c r="O212" t="str">
        <f>VLOOKUP(N212,'LibSets constants'!$A$2:$B$99,2,FALSE)</f>
        <v>Included in base game</v>
      </c>
    </row>
    <row r="213" spans="1:15" hidden="1" x14ac:dyDescent="0.25">
      <c r="A213" s="13">
        <v>416</v>
      </c>
      <c r="B213" s="5">
        <v>211</v>
      </c>
      <c r="C213" s="5">
        <v>381</v>
      </c>
      <c r="D213" s="4" t="str">
        <f>VLOOKUP(A213,'ESO zone names'!$A$3:$F$10000,4,FALSE)</f>
        <v>Das Innere Tanzelwil</v>
      </c>
      <c r="E213" s="4" t="str">
        <f>VLOOKUP(A213,'ESO zone names'!$A$3:$F$10000,5,FALSE)</f>
        <v>Inner Tanzelwil</v>
      </c>
      <c r="F213" s="4" t="str">
        <f>VLOOKUP(A213,'ESO zone names'!$A$3:$F$10000,6,FALSE)</f>
        <v>Le cœur de Tanzelwil</v>
      </c>
      <c r="G213" s="3" t="str">
        <f t="array" ref="G213">IF(OR(EXACT(A213,'ESO Dungeon constants'!$G$3:$G$999)),"X","")</f>
        <v/>
      </c>
      <c r="H213" s="3" t="str">
        <f>IF(EXACT(A213,C213),"X","")</f>
        <v/>
      </c>
      <c r="I213" s="3" t="str">
        <f>IF(A213&lt;&gt;C213,VLOOKUP(C213,$A$3:$D$9999,4,FALSE),"")</f>
        <v>Auridon</v>
      </c>
      <c r="J213" s="3" t="str">
        <f>IF(A213&lt;&gt;C213,VLOOKUP(C213,$A$3:$E$9999,5,FALSE),"")</f>
        <v>Auridon</v>
      </c>
      <c r="K213" s="3" t="str">
        <f>IF(A213&lt;&gt;C213,VLOOKUP(C213,$A$3:$F$9999,6,FALSE),"")</f>
        <v>Auridia</v>
      </c>
      <c r="L213" s="21">
        <f>A213</f>
        <v>416</v>
      </c>
      <c r="M213" s="21">
        <f>C213</f>
        <v>381</v>
      </c>
      <c r="N213">
        <v>0</v>
      </c>
      <c r="O213" t="str">
        <f>VLOOKUP(N213,'LibSets constants'!$A$2:$B$99,2,FALSE)</f>
        <v>Included in base game</v>
      </c>
    </row>
    <row r="214" spans="1:15" hidden="1" x14ac:dyDescent="0.25">
      <c r="A214" s="13">
        <v>417</v>
      </c>
      <c r="B214" s="5">
        <v>212</v>
      </c>
      <c r="C214" s="5">
        <v>347</v>
      </c>
      <c r="D214" s="4" t="str">
        <f>VLOOKUP(A214,'ESO zone names'!$A$3:$F$10000,4,FALSE)</f>
        <v>Aba-Loria</v>
      </c>
      <c r="E214" s="4" t="str">
        <f>VLOOKUP(A214,'ESO zone names'!$A$3:$F$10000,5,FALSE)</f>
        <v>Aba-Loria</v>
      </c>
      <c r="F214" s="4" t="str">
        <f>VLOOKUP(A214,'ESO zone names'!$A$3:$F$10000,6,FALSE)</f>
        <v>Aba-Loria</v>
      </c>
      <c r="G214" s="3" t="str">
        <f t="array" ref="G214">IF(OR(EXACT(A214,'ESO Dungeon constants'!$G$3:$G$999)),"X","")</f>
        <v/>
      </c>
      <c r="H214" s="3" t="str">
        <f>IF(EXACT(A214,C214),"X","")</f>
        <v/>
      </c>
      <c r="I214" s="3" t="str">
        <f>IF(A214&lt;&gt;C214,VLOOKUP(C214,$A$3:$D$9999,4,FALSE),"")</f>
        <v>Kalthafen</v>
      </c>
      <c r="J214" s="3" t="str">
        <f>IF(A214&lt;&gt;C214,VLOOKUP(C214,$A$3:$E$9999,5,FALSE),"")</f>
        <v>Coldharbour</v>
      </c>
      <c r="K214" s="3" t="str">
        <f>IF(A214&lt;&gt;C214,VLOOKUP(C214,$A$3:$F$9999,6,FALSE),"")</f>
        <v>Havreglace</v>
      </c>
      <c r="L214" s="21">
        <f>A214</f>
        <v>417</v>
      </c>
      <c r="M214" s="21">
        <f>C214</f>
        <v>347</v>
      </c>
      <c r="N214">
        <v>0</v>
      </c>
      <c r="O214" t="str">
        <f>VLOOKUP(N214,'LibSets constants'!$A$2:$B$99,2,FALSE)</f>
        <v>Included in base game</v>
      </c>
    </row>
    <row r="215" spans="1:15" hidden="1" x14ac:dyDescent="0.25">
      <c r="A215" s="13">
        <v>418</v>
      </c>
      <c r="B215" s="5">
        <v>213</v>
      </c>
      <c r="C215" s="5">
        <v>347</v>
      </c>
      <c r="D215" s="4" t="str">
        <f>VLOOKUP(A215,'ESO zone names'!$A$3:$F$10000,4,FALSE)</f>
        <v>Das Gewölbe von Haman Schmiedefeuer</v>
      </c>
      <c r="E215" s="4" t="str">
        <f>VLOOKUP(A215,'ESO zone names'!$A$3:$F$10000,5,FALSE)</f>
        <v>The Vault of Haman Forgefire</v>
      </c>
      <c r="F215" s="4" t="str">
        <f>VLOOKUP(A215,'ESO zone names'!$A$3:$F$10000,6,FALSE)</f>
        <v>La Chambre-forte d’Haman Forgefeu</v>
      </c>
      <c r="G215" s="3" t="str">
        <f t="array" ref="G215">IF(OR(EXACT(A215,'ESO Dungeon constants'!$G$3:$G$999)),"X","")</f>
        <v/>
      </c>
      <c r="H215" s="3" t="str">
        <f>IF(EXACT(A215,C215),"X","")</f>
        <v/>
      </c>
      <c r="I215" s="3" t="str">
        <f>IF(A215&lt;&gt;C215,VLOOKUP(C215,$A$3:$D$9999,4,FALSE),"")</f>
        <v>Kalthafen</v>
      </c>
      <c r="J215" s="3" t="str">
        <f>IF(A215&lt;&gt;C215,VLOOKUP(C215,$A$3:$E$9999,5,FALSE),"")</f>
        <v>Coldharbour</v>
      </c>
      <c r="K215" s="3" t="str">
        <f>IF(A215&lt;&gt;C215,VLOOKUP(C215,$A$3:$F$9999,6,FALSE),"")</f>
        <v>Havreglace</v>
      </c>
      <c r="L215" s="21">
        <f>A215</f>
        <v>418</v>
      </c>
      <c r="M215" s="21">
        <f>C215</f>
        <v>347</v>
      </c>
      <c r="N215">
        <v>0</v>
      </c>
      <c r="O215" t="str">
        <f>VLOOKUP(N215,'LibSets constants'!$A$2:$B$99,2,FALSE)</f>
        <v>Included in base game</v>
      </c>
    </row>
    <row r="216" spans="1:15" hidden="1" x14ac:dyDescent="0.25">
      <c r="A216" s="13">
        <v>419</v>
      </c>
      <c r="B216" s="5">
        <v>214</v>
      </c>
      <c r="C216" s="5">
        <v>347</v>
      </c>
      <c r="D216" s="4" t="str">
        <f>VLOOKUP(A216,'ESO zone names'!$A$3:$F$10000,4,FALSE)</f>
        <v>Die Grotte der Laster</v>
      </c>
      <c r="E216" s="4" t="str">
        <f>VLOOKUP(A216,'ESO zone names'!$A$3:$F$10000,5,FALSE)</f>
        <v>The Grotto of Depravity</v>
      </c>
      <c r="F216" s="4" t="str">
        <f>VLOOKUP(A216,'ESO zone names'!$A$3:$F$10000,6,FALSE)</f>
        <v>La grotte de la dépravation</v>
      </c>
      <c r="G216" s="3" t="str">
        <f t="array" ref="G216">IF(OR(EXACT(A216,'ESO Dungeon constants'!$G$3:$G$999)),"X","")</f>
        <v/>
      </c>
      <c r="H216" s="3" t="str">
        <f>IF(EXACT(A216,C216),"X","")</f>
        <v/>
      </c>
      <c r="I216" s="3" t="str">
        <f>IF(A216&lt;&gt;C216,VLOOKUP(C216,$A$3:$D$9999,4,FALSE),"")</f>
        <v>Kalthafen</v>
      </c>
      <c r="J216" s="3" t="str">
        <f>IF(A216&lt;&gt;C216,VLOOKUP(C216,$A$3:$E$9999,5,FALSE),"")</f>
        <v>Coldharbour</v>
      </c>
      <c r="K216" s="3" t="str">
        <f>IF(A216&lt;&gt;C216,VLOOKUP(C216,$A$3:$F$9999,6,FALSE),"")</f>
        <v>Havreglace</v>
      </c>
      <c r="L216" s="21">
        <f>A216</f>
        <v>419</v>
      </c>
      <c r="M216" s="21">
        <f>C216</f>
        <v>347</v>
      </c>
      <c r="N216">
        <v>0</v>
      </c>
      <c r="O216" t="str">
        <f>VLOOKUP(N216,'LibSets constants'!$A$2:$B$99,2,FALSE)</f>
        <v>Included in base game</v>
      </c>
    </row>
    <row r="217" spans="1:15" hidden="1" x14ac:dyDescent="0.25">
      <c r="A217" s="13">
        <v>420</v>
      </c>
      <c r="B217" s="5">
        <v>215</v>
      </c>
      <c r="C217" s="5">
        <v>347</v>
      </c>
      <c r="D217" s="4" t="str">
        <f>VLOOKUP(A217,'ESO zone names'!$A$3:$F$10000,4,FALSE)</f>
        <v>Die Höhle der Trophäen</v>
      </c>
      <c r="E217" s="4" t="str">
        <f>VLOOKUP(A217,'ESO zone names'!$A$3:$F$10000,5,FALSE)</f>
        <v>Cave of Trophies</v>
      </c>
      <c r="F217" s="4" t="str">
        <f>VLOOKUP(A217,'ESO zone names'!$A$3:$F$10000,6,FALSE)</f>
        <v>La Grotte aux trophées</v>
      </c>
      <c r="G217" s="3" t="str">
        <f t="array" ref="G217">IF(OR(EXACT(A217,'ESO Dungeon constants'!$G$3:$G$999)),"X","")</f>
        <v/>
      </c>
      <c r="H217" s="3" t="str">
        <f>IF(EXACT(A217,C217),"X","")</f>
        <v/>
      </c>
      <c r="I217" s="3" t="str">
        <f>IF(A217&lt;&gt;C217,VLOOKUP(C217,$A$3:$D$9999,4,FALSE),"")</f>
        <v>Kalthafen</v>
      </c>
      <c r="J217" s="3" t="str">
        <f>IF(A217&lt;&gt;C217,VLOOKUP(C217,$A$3:$E$9999,5,FALSE),"")</f>
        <v>Coldharbour</v>
      </c>
      <c r="K217" s="3" t="str">
        <f>IF(A217&lt;&gt;C217,VLOOKUP(C217,$A$3:$F$9999,6,FALSE),"")</f>
        <v>Havreglace</v>
      </c>
      <c r="L217" s="21">
        <f>A217</f>
        <v>420</v>
      </c>
      <c r="M217" s="21">
        <f>C217</f>
        <v>347</v>
      </c>
      <c r="N217">
        <v>0</v>
      </c>
      <c r="O217" t="str">
        <f>VLOOKUP(N217,'LibSets constants'!$A$2:$B$99,2,FALSE)</f>
        <v>Included in base game</v>
      </c>
    </row>
    <row r="218" spans="1:15" hidden="1" x14ac:dyDescent="0.25">
      <c r="A218" s="13">
        <v>421</v>
      </c>
      <c r="B218" s="5">
        <v>216</v>
      </c>
      <c r="C218" s="5">
        <v>347</v>
      </c>
      <c r="D218" s="4" t="str">
        <f>VLOOKUP(A218,'ESO zone names'!$A$3:$F$10000,4,FALSE)</f>
        <v>Mal Sorras Grabmal</v>
      </c>
      <c r="E218" s="4" t="str">
        <f>VLOOKUP(A218,'ESO zone names'!$A$3:$F$10000,5,FALSE)</f>
        <v>Mal Sorra's Tomb</v>
      </c>
      <c r="F218" s="4" t="str">
        <f>VLOOKUP(A218,'ESO zone names'!$A$3:$F$10000,6,FALSE)</f>
        <v>Le tombeau de Mal Sorra</v>
      </c>
      <c r="G218" s="3" t="str">
        <f t="array" ref="G218">IF(OR(EXACT(A218,'ESO Dungeon constants'!$G$3:$G$999)),"X","")</f>
        <v/>
      </c>
      <c r="H218" s="3" t="str">
        <f>IF(EXACT(A218,C218),"X","")</f>
        <v/>
      </c>
      <c r="I218" s="3" t="str">
        <f>IF(A218&lt;&gt;C218,VLOOKUP(C218,$A$3:$D$9999,4,FALSE),"")</f>
        <v>Kalthafen</v>
      </c>
      <c r="J218" s="3" t="str">
        <f>IF(A218&lt;&gt;C218,VLOOKUP(C218,$A$3:$E$9999,5,FALSE),"")</f>
        <v>Coldharbour</v>
      </c>
      <c r="K218" s="3" t="str">
        <f>IF(A218&lt;&gt;C218,VLOOKUP(C218,$A$3:$F$9999,6,FALSE),"")</f>
        <v>Havreglace</v>
      </c>
      <c r="L218" s="21">
        <f>A218</f>
        <v>421</v>
      </c>
      <c r="M218" s="21">
        <f>C218</f>
        <v>347</v>
      </c>
      <c r="N218">
        <v>0</v>
      </c>
      <c r="O218" t="str">
        <f>VLOOKUP(N218,'LibSets constants'!$A$2:$B$99,2,FALSE)</f>
        <v>Included in base game</v>
      </c>
    </row>
    <row r="219" spans="1:15" hidden="1" x14ac:dyDescent="0.25">
      <c r="A219" s="13">
        <v>422</v>
      </c>
      <c r="B219" s="5">
        <v>217</v>
      </c>
      <c r="C219" s="5">
        <v>347</v>
      </c>
      <c r="D219" s="4" t="str">
        <f>VLOOKUP(A219,'ESO zone names'!$A$3:$F$10000,4,FALSE)</f>
        <v>Der Wehklagende Schlund</v>
      </c>
      <c r="E219" s="4" t="str">
        <f>VLOOKUP(A219,'ESO zone names'!$A$3:$F$10000,5,FALSE)</f>
        <v>The Wailing Maw</v>
      </c>
      <c r="F219" s="4" t="str">
        <f>VLOOKUP(A219,'ESO zone names'!$A$3:$F$10000,6,FALSE)</f>
        <v>La gorge plaintive</v>
      </c>
      <c r="G219" s="3" t="str">
        <f t="array" ref="G219">IF(OR(EXACT(A219,'ESO Dungeon constants'!$G$3:$G$999)),"X","")</f>
        <v/>
      </c>
      <c r="H219" s="3" t="str">
        <f>IF(EXACT(A219,C219),"X","")</f>
        <v/>
      </c>
      <c r="I219" s="3" t="str">
        <f>IF(A219&lt;&gt;C219,VLOOKUP(C219,$A$3:$D$9999,4,FALSE),"")</f>
        <v>Kalthafen</v>
      </c>
      <c r="J219" s="3" t="str">
        <f>IF(A219&lt;&gt;C219,VLOOKUP(C219,$A$3:$E$9999,5,FALSE),"")</f>
        <v>Coldharbour</v>
      </c>
      <c r="K219" s="3" t="str">
        <f>IF(A219&lt;&gt;C219,VLOOKUP(C219,$A$3:$F$9999,6,FALSE),"")</f>
        <v>Havreglace</v>
      </c>
      <c r="L219" s="21">
        <f>A219</f>
        <v>422</v>
      </c>
      <c r="M219" s="21">
        <f>C219</f>
        <v>347</v>
      </c>
      <c r="N219">
        <v>0</v>
      </c>
      <c r="O219" t="str">
        <f>VLOOKUP(N219,'LibSets constants'!$A$2:$B$99,2,FALSE)</f>
        <v>Included in base game</v>
      </c>
    </row>
    <row r="220" spans="1:15" hidden="1" x14ac:dyDescent="0.25">
      <c r="A220" s="13">
        <v>424</v>
      </c>
      <c r="B220" s="5">
        <v>218</v>
      </c>
      <c r="C220" s="5">
        <v>3</v>
      </c>
      <c r="D220" s="4" t="str">
        <f>VLOOKUP(A220,'ESO zone names'!$A$3:$F$10000,4,FALSE)</f>
        <v>Die Burg Camlorn</v>
      </c>
      <c r="E220" s="4" t="str">
        <f>VLOOKUP(A220,'ESO zone names'!$A$3:$F$10000,5,FALSE)</f>
        <v>Camlorn Keep</v>
      </c>
      <c r="F220" s="4" t="str">
        <f>VLOOKUP(A220,'ESO zone names'!$A$3:$F$10000,6,FALSE)</f>
        <v>Le fort de Camlorn</v>
      </c>
      <c r="G220" s="3" t="str">
        <f t="array" ref="G220">IF(OR(EXACT(A220,'ESO Dungeon constants'!$G$3:$G$999)),"X","")</f>
        <v/>
      </c>
      <c r="H220" s="3" t="str">
        <f>IF(EXACT(A220,C220),"X","")</f>
        <v/>
      </c>
      <c r="I220" s="3" t="str">
        <f>IF(A220&lt;&gt;C220,VLOOKUP(C220,$A$3:$D$9999,4,FALSE),"")</f>
        <v>Glenumbra</v>
      </c>
      <c r="J220" s="3" t="str">
        <f>IF(A220&lt;&gt;C220,VLOOKUP(C220,$A$3:$E$9999,5,FALSE),"")</f>
        <v>Glenumbra</v>
      </c>
      <c r="K220" s="3" t="str">
        <f>IF(A220&lt;&gt;C220,VLOOKUP(C220,$A$3:$F$9999,6,FALSE),"")</f>
        <v>La Glénumbrie</v>
      </c>
      <c r="L220" s="21">
        <f>A220</f>
        <v>424</v>
      </c>
      <c r="M220" s="21">
        <f>C220</f>
        <v>3</v>
      </c>
      <c r="N220">
        <v>0</v>
      </c>
      <c r="O220" t="str">
        <f>VLOOKUP(N220,'LibSets constants'!$A$2:$B$99,2,FALSE)</f>
        <v>Included in base game</v>
      </c>
    </row>
    <row r="221" spans="1:15" hidden="1" x14ac:dyDescent="0.25">
      <c r="A221" s="13">
        <v>425</v>
      </c>
      <c r="B221" s="5">
        <v>219</v>
      </c>
      <c r="C221" s="5">
        <v>3</v>
      </c>
      <c r="D221" s="4" t="str">
        <f>VLOOKUP(A221,'ESO zone names'!$A$3:$F$10000,4,FALSE)</f>
        <v>Das Kastell von Dolchsturz</v>
      </c>
      <c r="E221" s="4" t="str">
        <f>VLOOKUP(A221,'ESO zone names'!$A$3:$F$10000,5,FALSE)</f>
        <v>Daggerfall Castle</v>
      </c>
      <c r="F221" s="4" t="str">
        <f>VLOOKUP(A221,'ESO zone names'!$A$3:$F$10000,6,FALSE)</f>
        <v>Le château de Daguefilante</v>
      </c>
      <c r="G221" s="3" t="str">
        <f t="array" ref="G221">IF(OR(EXACT(A221,'ESO Dungeon constants'!$G$3:$G$999)),"X","")</f>
        <v/>
      </c>
      <c r="H221" s="3" t="str">
        <f>IF(EXACT(A221,C221),"X","")</f>
        <v/>
      </c>
      <c r="I221" s="3" t="str">
        <f>IF(A221&lt;&gt;C221,VLOOKUP(C221,$A$3:$D$9999,4,FALSE),"")</f>
        <v>Glenumbra</v>
      </c>
      <c r="J221" s="3" t="str">
        <f>IF(A221&lt;&gt;C221,VLOOKUP(C221,$A$3:$E$9999,5,FALSE),"")</f>
        <v>Glenumbra</v>
      </c>
      <c r="K221" s="3" t="str">
        <f>IF(A221&lt;&gt;C221,VLOOKUP(C221,$A$3:$F$9999,6,FALSE),"")</f>
        <v>La Glénumbrie</v>
      </c>
      <c r="L221" s="21">
        <f>A221</f>
        <v>425</v>
      </c>
      <c r="M221" s="21">
        <f>C221</f>
        <v>3</v>
      </c>
      <c r="N221">
        <v>0</v>
      </c>
      <c r="O221" t="str">
        <f>VLOOKUP(N221,'LibSets constants'!$A$2:$B$99,2,FALSE)</f>
        <v>Included in base game</v>
      </c>
    </row>
    <row r="222" spans="1:15" hidden="1" x14ac:dyDescent="0.25">
      <c r="A222" s="13">
        <v>426</v>
      </c>
      <c r="B222" s="5">
        <v>220</v>
      </c>
      <c r="C222" s="5">
        <v>3</v>
      </c>
      <c r="D222" s="4" t="str">
        <f>VLOOKUP(A222,'ESO zone names'!$A$3:$F$10000,4,FALSE)</f>
        <v>Angofs Heiligtum</v>
      </c>
      <c r="E222" s="4" t="str">
        <f>VLOOKUP(A222,'ESO zone names'!$A$3:$F$10000,5,FALSE)</f>
        <v>Angof's Sanctum</v>
      </c>
      <c r="F222" s="4" t="str">
        <f>VLOOKUP(A222,'ESO zone names'!$A$3:$F$10000,6,FALSE)</f>
        <v>Le saint des saints d'Angof</v>
      </c>
      <c r="G222" s="3" t="str">
        <f t="array" ref="G222">IF(OR(EXACT(A222,'ESO Dungeon constants'!$G$3:$G$999)),"X","")</f>
        <v/>
      </c>
      <c r="H222" s="3" t="str">
        <f>IF(EXACT(A222,C222),"X","")</f>
        <v/>
      </c>
      <c r="I222" s="3" t="str">
        <f>IF(A222&lt;&gt;C222,VLOOKUP(C222,$A$3:$D$9999,4,FALSE),"")</f>
        <v>Glenumbra</v>
      </c>
      <c r="J222" s="3" t="str">
        <f>IF(A222&lt;&gt;C222,VLOOKUP(C222,$A$3:$E$9999,5,FALSE),"")</f>
        <v>Glenumbra</v>
      </c>
      <c r="K222" s="3" t="str">
        <f>IF(A222&lt;&gt;C222,VLOOKUP(C222,$A$3:$F$9999,6,FALSE),"")</f>
        <v>La Glénumbrie</v>
      </c>
      <c r="L222" s="21">
        <f>A222</f>
        <v>426</v>
      </c>
      <c r="M222" s="21">
        <f>C222</f>
        <v>3</v>
      </c>
      <c r="N222">
        <v>0</v>
      </c>
      <c r="O222" t="str">
        <f>VLOOKUP(N222,'LibSets constants'!$A$2:$B$99,2,FALSE)</f>
        <v>Included in base game</v>
      </c>
    </row>
    <row r="223" spans="1:15" hidden="1" x14ac:dyDescent="0.25">
      <c r="A223" s="13">
        <v>429</v>
      </c>
      <c r="B223" s="5">
        <v>221</v>
      </c>
      <c r="C223" s="5">
        <v>3</v>
      </c>
      <c r="D223" s="4" t="str">
        <f>VLOOKUP(A223,'ESO zone names'!$A$3:$F$10000,4,FALSE)</f>
        <v>Die Höhlen des Glenumbramoors</v>
      </c>
      <c r="E223" s="4" t="str">
        <f>VLOOKUP(A223,'ESO zone names'!$A$3:$F$10000,5,FALSE)</f>
        <v>Glenumbra Moors Cave</v>
      </c>
      <c r="F223" s="4" t="str">
        <f>VLOOKUP(A223,'ESO zone names'!$A$3:$F$10000,6,FALSE)</f>
        <v>La caverne des landes de Glénumbrie</v>
      </c>
      <c r="G223" s="3" t="str">
        <f t="array" ref="G223">IF(OR(EXACT(A223,'ESO Dungeon constants'!$G$3:$G$999)),"X","")</f>
        <v/>
      </c>
      <c r="H223" s="3" t="str">
        <f>IF(EXACT(A223,C223),"X","")</f>
        <v/>
      </c>
      <c r="I223" s="3" t="str">
        <f>IF(A223&lt;&gt;C223,VLOOKUP(C223,$A$3:$D$9999,4,FALSE),"")</f>
        <v>Glenumbra</v>
      </c>
      <c r="J223" s="3" t="str">
        <f>IF(A223&lt;&gt;C223,VLOOKUP(C223,$A$3:$E$9999,5,FALSE),"")</f>
        <v>Glenumbra</v>
      </c>
      <c r="K223" s="3" t="str">
        <f>IF(A223&lt;&gt;C223,VLOOKUP(C223,$A$3:$F$9999,6,FALSE),"")</f>
        <v>La Glénumbrie</v>
      </c>
      <c r="L223" s="21">
        <f>A223</f>
        <v>429</v>
      </c>
      <c r="M223" s="21">
        <f>C223</f>
        <v>3</v>
      </c>
      <c r="N223">
        <v>0</v>
      </c>
      <c r="O223" t="str">
        <f>VLOOKUP(N223,'LibSets constants'!$A$2:$B$99,2,FALSE)</f>
        <v>Included in base game</v>
      </c>
    </row>
    <row r="224" spans="1:15" hidden="1" x14ac:dyDescent="0.25">
      <c r="A224" s="13">
        <v>430</v>
      </c>
      <c r="B224" s="5">
        <v>222</v>
      </c>
      <c r="C224" s="5">
        <v>19</v>
      </c>
      <c r="D224" s="4" t="str">
        <f>VLOOKUP(A224,'ESO zone names'!$A$3:$F$10000,4,FALSE)</f>
        <v>Aphrens Grab</v>
      </c>
      <c r="E224" s="4" t="str">
        <f>VLOOKUP(A224,'ESO zone names'!$A$3:$F$10000,5,FALSE)</f>
        <v>Aphren's Tomb</v>
      </c>
      <c r="F224" s="4" t="str">
        <f>VLOOKUP(A224,'ESO zone names'!$A$3:$F$10000,6,FALSE)</f>
        <v>La tombe d'Aphren</v>
      </c>
      <c r="G224" s="3" t="str">
        <f t="array" ref="G224">IF(OR(EXACT(A224,'ESO Dungeon constants'!$G$3:$G$999)),"X","")</f>
        <v/>
      </c>
      <c r="H224" s="3" t="str">
        <f>IF(EXACT(A224,C224),"X","")</f>
        <v/>
      </c>
      <c r="I224" s="3" t="str">
        <f>IF(A224&lt;&gt;C224,VLOOKUP(C224,$A$3:$D$9999,4,FALSE),"")</f>
        <v>Sturmhafen</v>
      </c>
      <c r="J224" s="3" t="str">
        <f>IF(A224&lt;&gt;C224,VLOOKUP(C224,$A$3:$E$9999,5,FALSE),"")</f>
        <v>Stormhaven</v>
      </c>
      <c r="K224" s="3" t="str">
        <f>IF(A224&lt;&gt;C224,VLOOKUP(C224,$A$3:$F$9999,6,FALSE),"")</f>
        <v>Havre-tempête</v>
      </c>
      <c r="L224" s="21">
        <f>A224</f>
        <v>430</v>
      </c>
      <c r="M224" s="21">
        <f>C224</f>
        <v>19</v>
      </c>
      <c r="N224">
        <v>0</v>
      </c>
      <c r="O224" t="str">
        <f>VLOOKUP(N224,'LibSets constants'!$A$2:$B$99,2,FALSE)</f>
        <v>Included in base game</v>
      </c>
    </row>
    <row r="225" spans="1:15" hidden="1" x14ac:dyDescent="0.25">
      <c r="A225" s="13">
        <v>431</v>
      </c>
      <c r="B225" s="5">
        <v>223</v>
      </c>
      <c r="C225" s="5">
        <v>103</v>
      </c>
      <c r="D225" s="4" t="str">
        <f>VLOOKUP(A225,'ESO zone names'!$A$3:$F$10000,4,FALSE)</f>
        <v>Das Hügelgrab von Taarengrav</v>
      </c>
      <c r="E225" s="4" t="str">
        <f>VLOOKUP(A225,'ESO zone names'!$A$3:$F$10000,5,FALSE)</f>
        <v>Taarengrav Barrow</v>
      </c>
      <c r="F225" s="4" t="str">
        <f>VLOOKUP(A225,'ESO zone names'!$A$3:$F$10000,6,FALSE)</f>
        <v>Tombeau de Taarengrav</v>
      </c>
      <c r="G225" s="3" t="str">
        <f t="array" ref="G225">IF(OR(EXACT(A225,'ESO Dungeon constants'!$G$3:$G$999)),"X","")</f>
        <v/>
      </c>
      <c r="H225" s="3" t="str">
        <f>IF(EXACT(A225,C225),"X","")</f>
        <v/>
      </c>
      <c r="I225" s="3" t="str">
        <f>IF(A225&lt;&gt;C225,VLOOKUP(C225,$A$3:$D$9999,4,FALSE),"")</f>
        <v>Rift</v>
      </c>
      <c r="J225" s="3" t="str">
        <f>IF(A225&lt;&gt;C225,VLOOKUP(C225,$A$3:$E$9999,5,FALSE),"")</f>
        <v>The Rift</v>
      </c>
      <c r="K225" s="3" t="str">
        <f>IF(A225&lt;&gt;C225,VLOOKUP(C225,$A$3:$F$9999,6,FALSE),"")</f>
        <v>La Brèche</v>
      </c>
      <c r="L225" s="21">
        <f>A225</f>
        <v>431</v>
      </c>
      <c r="M225" s="21">
        <f>C225</f>
        <v>103</v>
      </c>
      <c r="N225">
        <v>0</v>
      </c>
      <c r="O225" t="str">
        <f>VLOOKUP(N225,'LibSets constants'!$A$2:$B$99,2,FALSE)</f>
        <v>Included in base game</v>
      </c>
    </row>
    <row r="226" spans="1:15" hidden="1" x14ac:dyDescent="0.25">
      <c r="A226" s="13">
        <v>433</v>
      </c>
      <c r="B226" s="5">
        <v>224</v>
      </c>
      <c r="C226" s="5">
        <v>383</v>
      </c>
      <c r="D226" s="4" t="str">
        <f>VLOOKUP(A226,'ESO zone names'!$A$3:$F$10000,4,FALSE)</f>
        <v>Nairumes Gefängnis</v>
      </c>
      <c r="E226" s="4" t="str">
        <f>VLOOKUP(A226,'ESO zone names'!$A$3:$F$10000,5,FALSE)</f>
        <v>Nairume's Prison</v>
      </c>
      <c r="F226" s="4" t="str">
        <f>VLOOKUP(A226,'ESO zone names'!$A$3:$F$10000,6,FALSE)</f>
        <v>La prison de Nairumë</v>
      </c>
      <c r="G226" s="3" t="str">
        <f t="array" ref="G226">IF(OR(EXACT(A226,'ESO Dungeon constants'!$G$3:$G$999)),"X","")</f>
        <v/>
      </c>
      <c r="H226" s="3" t="str">
        <f>IF(EXACT(A226,C226),"X","")</f>
        <v/>
      </c>
      <c r="I226" s="3" t="str">
        <f>IF(A226&lt;&gt;C226,VLOOKUP(C226,$A$3:$D$9999,4,FALSE),"")</f>
        <v>Grahtwald</v>
      </c>
      <c r="J226" s="3" t="str">
        <f>IF(A226&lt;&gt;C226,VLOOKUP(C226,$A$3:$E$9999,5,FALSE),"")</f>
        <v>Grahtwood</v>
      </c>
      <c r="K226" s="3" t="str">
        <f>IF(A226&lt;&gt;C226,VLOOKUP(C226,$A$3:$F$9999,6,FALSE),"")</f>
        <v>Le bois de Graht</v>
      </c>
      <c r="L226" s="21">
        <f>A226</f>
        <v>433</v>
      </c>
      <c r="M226" s="21">
        <f>C226</f>
        <v>383</v>
      </c>
      <c r="N226">
        <v>0</v>
      </c>
      <c r="O226" t="str">
        <f>VLOOKUP(N226,'LibSets constants'!$A$2:$B$99,2,FALSE)</f>
        <v>Included in base game</v>
      </c>
    </row>
    <row r="227" spans="1:15" hidden="1" x14ac:dyDescent="0.25">
      <c r="A227" s="13">
        <v>434</v>
      </c>
      <c r="B227" s="5">
        <v>225</v>
      </c>
      <c r="C227" s="5">
        <v>383</v>
      </c>
      <c r="D227" s="4" t="str">
        <f>VLOOKUP(A227,'ESO zone names'!$A$3:$F$10000,4,FALSE)</f>
        <v>Das Planetarium</v>
      </c>
      <c r="E227" s="4" t="str">
        <f>VLOOKUP(A227,'ESO zone names'!$A$3:$F$10000,5,FALSE)</f>
        <v>The Orrery</v>
      </c>
      <c r="F227" s="4" t="str">
        <f>VLOOKUP(A227,'ESO zone names'!$A$3:$F$10000,6,FALSE)</f>
        <v>Le Planétaire</v>
      </c>
      <c r="G227" s="3" t="str">
        <f t="array" ref="G227">IF(OR(EXACT(A227,'ESO Dungeon constants'!$G$3:$G$999)),"X","")</f>
        <v/>
      </c>
      <c r="H227" s="3" t="str">
        <f>IF(EXACT(A227,C227),"X","")</f>
        <v/>
      </c>
      <c r="I227" s="3" t="str">
        <f>IF(A227&lt;&gt;C227,VLOOKUP(C227,$A$3:$D$9999,4,FALSE),"")</f>
        <v>Grahtwald</v>
      </c>
      <c r="J227" s="3" t="str">
        <f>IF(A227&lt;&gt;C227,VLOOKUP(C227,$A$3:$E$9999,5,FALSE),"")</f>
        <v>Grahtwood</v>
      </c>
      <c r="K227" s="3" t="str">
        <f>IF(A227&lt;&gt;C227,VLOOKUP(C227,$A$3:$F$9999,6,FALSE),"")</f>
        <v>Le bois de Graht</v>
      </c>
      <c r="L227" s="21">
        <f>A227</f>
        <v>434</v>
      </c>
      <c r="M227" s="21">
        <f>C227</f>
        <v>383</v>
      </c>
      <c r="N227">
        <v>0</v>
      </c>
      <c r="O227" t="str">
        <f>VLOOKUP(N227,'LibSets constants'!$A$2:$B$99,2,FALSE)</f>
        <v>Included in base game</v>
      </c>
    </row>
    <row r="228" spans="1:15" hidden="1" x14ac:dyDescent="0.25">
      <c r="A228" s="13">
        <v>435</v>
      </c>
      <c r="B228" s="5">
        <v>226</v>
      </c>
      <c r="C228" s="5">
        <v>383</v>
      </c>
      <c r="D228" s="4" t="str">
        <f>VLOOKUP(A228,'ESO zone names'!$A$3:$F$10000,4,FALSE)</f>
        <v>Die Kathedrale des Goldenen Pfads</v>
      </c>
      <c r="E228" s="4" t="str">
        <f>VLOOKUP(A228,'ESO zone names'!$A$3:$F$10000,5,FALSE)</f>
        <v>Cathedral of the Golden Path</v>
      </c>
      <c r="F228" s="4" t="str">
        <f>VLOOKUP(A228,'ESO zone names'!$A$3:$F$10000,6,FALSE)</f>
        <v>La cathédrale de la Voie d'Or</v>
      </c>
      <c r="G228" s="3" t="str">
        <f t="array" ref="G228">IF(OR(EXACT(A228,'ESO Dungeon constants'!$G$3:$G$999)),"X","")</f>
        <v/>
      </c>
      <c r="H228" s="3" t="str">
        <f>IF(EXACT(A228,C228),"X","")</f>
        <v/>
      </c>
      <c r="I228" s="3" t="str">
        <f>IF(A228&lt;&gt;C228,VLOOKUP(C228,$A$3:$D$9999,4,FALSE),"")</f>
        <v>Grahtwald</v>
      </c>
      <c r="J228" s="3" t="str">
        <f>IF(A228&lt;&gt;C228,VLOOKUP(C228,$A$3:$E$9999,5,FALSE),"")</f>
        <v>Grahtwood</v>
      </c>
      <c r="K228" s="3" t="str">
        <f>IF(A228&lt;&gt;C228,VLOOKUP(C228,$A$3:$F$9999,6,FALSE),"")</f>
        <v>Le bois de Graht</v>
      </c>
      <c r="L228" s="21">
        <f>A228</f>
        <v>435</v>
      </c>
      <c r="M228" s="21">
        <f>C228</f>
        <v>383</v>
      </c>
      <c r="N228">
        <v>0</v>
      </c>
      <c r="O228" t="str">
        <f>VLOOKUP(N228,'LibSets constants'!$A$2:$B$99,2,FALSE)</f>
        <v>Included in base game</v>
      </c>
    </row>
    <row r="229" spans="1:15" hidden="1" x14ac:dyDescent="0.25">
      <c r="A229" s="13">
        <v>436</v>
      </c>
      <c r="B229" s="5">
        <v>227</v>
      </c>
      <c r="C229" s="5">
        <v>383</v>
      </c>
      <c r="D229" s="4" t="str">
        <f>VLOOKUP(A229,'ESO zone names'!$A$3:$F$10000,4,FALSE)</f>
        <v>Das Reliquiargewölbe</v>
      </c>
      <c r="E229" s="4" t="str">
        <f>VLOOKUP(A229,'ESO zone names'!$A$3:$F$10000,5,FALSE)</f>
        <v>Reliquary Vault</v>
      </c>
      <c r="F229" s="4" t="str">
        <f>VLOOKUP(A229,'ESO zone names'!$A$3:$F$10000,6,FALSE)</f>
        <v>La salle du reliquaire</v>
      </c>
      <c r="G229" s="3" t="str">
        <f t="array" ref="G229">IF(OR(EXACT(A229,'ESO Dungeon constants'!$G$3:$G$999)),"X","")</f>
        <v/>
      </c>
      <c r="H229" s="3" t="str">
        <f>IF(EXACT(A229,C229),"X","")</f>
        <v/>
      </c>
      <c r="I229" s="3" t="str">
        <f>IF(A229&lt;&gt;C229,VLOOKUP(C229,$A$3:$D$9999,4,FALSE),"")</f>
        <v>Grahtwald</v>
      </c>
      <c r="J229" s="3" t="str">
        <f>IF(A229&lt;&gt;C229,VLOOKUP(C229,$A$3:$E$9999,5,FALSE),"")</f>
        <v>Grahtwood</v>
      </c>
      <c r="K229" s="3" t="str">
        <f>IF(A229&lt;&gt;C229,VLOOKUP(C229,$A$3:$F$9999,6,FALSE),"")</f>
        <v>Le bois de Graht</v>
      </c>
      <c r="L229" s="21">
        <f>A229</f>
        <v>436</v>
      </c>
      <c r="M229" s="21">
        <f>C229</f>
        <v>383</v>
      </c>
      <c r="N229">
        <v>0</v>
      </c>
      <c r="O229" t="str">
        <f>VLOOKUP(N229,'LibSets constants'!$A$2:$B$99,2,FALSE)</f>
        <v>Included in base game</v>
      </c>
    </row>
    <row r="230" spans="1:15" hidden="1" x14ac:dyDescent="0.25">
      <c r="A230" s="13">
        <v>437</v>
      </c>
      <c r="B230" s="5">
        <v>228</v>
      </c>
      <c r="C230" s="5">
        <v>383</v>
      </c>
      <c r="D230" s="4" t="str">
        <f>VLOOKUP(A230,'ESO zone names'!$A$3:$F$10000,4,FALSE)</f>
        <v>Die Ruinen von Laeloria</v>
      </c>
      <c r="E230" s="4" t="str">
        <f>VLOOKUP(A230,'ESO zone names'!$A$3:$F$10000,5,FALSE)</f>
        <v>Laeloria Ruins</v>
      </c>
      <c r="F230" s="4" t="str">
        <f>VLOOKUP(A230,'ESO zone names'!$A$3:$F$10000,6,FALSE)</f>
        <v>Les ruines de Laéloria</v>
      </c>
      <c r="G230" s="3" t="str">
        <f t="array" ref="G230">IF(OR(EXACT(A230,'ESO Dungeon constants'!$G$3:$G$999)),"X","")</f>
        <v/>
      </c>
      <c r="H230" s="3" t="str">
        <f>IF(EXACT(A230,C230),"X","")</f>
        <v/>
      </c>
      <c r="I230" s="3" t="str">
        <f>IF(A230&lt;&gt;C230,VLOOKUP(C230,$A$3:$D$9999,4,FALSE),"")</f>
        <v>Grahtwald</v>
      </c>
      <c r="J230" s="3" t="str">
        <f>IF(A230&lt;&gt;C230,VLOOKUP(C230,$A$3:$E$9999,5,FALSE),"")</f>
        <v>Grahtwood</v>
      </c>
      <c r="K230" s="3" t="str">
        <f>IF(A230&lt;&gt;C230,VLOOKUP(C230,$A$3:$F$9999,6,FALSE),"")</f>
        <v>Le bois de Graht</v>
      </c>
      <c r="L230" s="21">
        <f>A230</f>
        <v>437</v>
      </c>
      <c r="M230" s="21">
        <f>C230</f>
        <v>383</v>
      </c>
      <c r="N230">
        <v>0</v>
      </c>
      <c r="O230" t="str">
        <f>VLOOKUP(N230,'LibSets constants'!$A$2:$B$99,2,FALSE)</f>
        <v>Included in base game</v>
      </c>
    </row>
    <row r="231" spans="1:15" hidden="1" x14ac:dyDescent="0.25">
      <c r="A231" s="13">
        <v>438</v>
      </c>
      <c r="B231" s="5">
        <v>229</v>
      </c>
      <c r="C231" s="5">
        <v>383</v>
      </c>
      <c r="D231" s="4" t="str">
        <f>VLOOKUP(A231,'ESO zone names'!$A$3:$F$10000,4,FALSE)</f>
        <v>Die Höhle der Gebrochenen Segel</v>
      </c>
      <c r="E231" s="4" t="str">
        <f>VLOOKUP(A231,'ESO zone names'!$A$3:$F$10000,5,FALSE)</f>
        <v>Cave of Broken Sails</v>
      </c>
      <c r="F231" s="4" t="str">
        <f>VLOOKUP(A231,'ESO zone names'!$A$3:$F$10000,6,FALSE)</f>
        <v>La caverne des voiles brisées</v>
      </c>
      <c r="G231" s="3" t="str">
        <f t="array" ref="G231">IF(OR(EXACT(A231,'ESO Dungeon constants'!$G$3:$G$999)),"X","")</f>
        <v/>
      </c>
      <c r="H231" s="3" t="str">
        <f>IF(EXACT(A231,C231),"X","")</f>
        <v/>
      </c>
      <c r="I231" s="3" t="str">
        <f>IF(A231&lt;&gt;C231,VLOOKUP(C231,$A$3:$D$9999,4,FALSE),"")</f>
        <v>Grahtwald</v>
      </c>
      <c r="J231" s="3" t="str">
        <f>IF(A231&lt;&gt;C231,VLOOKUP(C231,$A$3:$E$9999,5,FALSE),"")</f>
        <v>Grahtwood</v>
      </c>
      <c r="K231" s="3" t="str">
        <f>IF(A231&lt;&gt;C231,VLOOKUP(C231,$A$3:$F$9999,6,FALSE),"")</f>
        <v>Le bois de Graht</v>
      </c>
      <c r="L231" s="21">
        <f>A231</f>
        <v>438</v>
      </c>
      <c r="M231" s="21">
        <f>C231</f>
        <v>383</v>
      </c>
      <c r="N231">
        <v>0</v>
      </c>
      <c r="O231" t="str">
        <f>VLOOKUP(N231,'LibSets constants'!$A$2:$B$99,2,FALSE)</f>
        <v>Included in base game</v>
      </c>
    </row>
    <row r="232" spans="1:15" hidden="1" x14ac:dyDescent="0.25">
      <c r="A232" s="13">
        <v>439</v>
      </c>
      <c r="B232" s="5">
        <v>230</v>
      </c>
      <c r="C232" s="5">
        <v>383</v>
      </c>
      <c r="D232" s="4" t="str">
        <f>VLOOKUP(A232,'ESO zone names'!$A$3:$F$10000,4,FALSE)</f>
        <v>Das Beinhaus von Telacar</v>
      </c>
      <c r="E232" s="4" t="str">
        <f>VLOOKUP(A232,'ESO zone names'!$A$3:$F$10000,5,FALSE)</f>
        <v>Ossuary of Telacar</v>
      </c>
      <c r="F232" s="4" t="str">
        <f>VLOOKUP(A232,'ESO zone names'!$A$3:$F$10000,6,FALSE)</f>
        <v>L’ossuaire de Télacar</v>
      </c>
      <c r="G232" s="3" t="str">
        <f t="array" ref="G232">IF(OR(EXACT(A232,'ESO Dungeon constants'!$G$3:$G$999)),"X","")</f>
        <v/>
      </c>
      <c r="H232" s="3" t="str">
        <f>IF(EXACT(A232,C232),"X","")</f>
        <v/>
      </c>
      <c r="I232" s="3" t="str">
        <f>IF(A232&lt;&gt;C232,VLOOKUP(C232,$A$3:$D$9999,4,FALSE),"")</f>
        <v>Grahtwald</v>
      </c>
      <c r="J232" s="3" t="str">
        <f>IF(A232&lt;&gt;C232,VLOOKUP(C232,$A$3:$E$9999,5,FALSE),"")</f>
        <v>Grahtwood</v>
      </c>
      <c r="K232" s="3" t="str">
        <f>IF(A232&lt;&gt;C232,VLOOKUP(C232,$A$3:$F$9999,6,FALSE),"")</f>
        <v>Le bois de Graht</v>
      </c>
      <c r="L232" s="21">
        <f>A232</f>
        <v>439</v>
      </c>
      <c r="M232" s="21">
        <f>C232</f>
        <v>383</v>
      </c>
      <c r="N232">
        <v>0</v>
      </c>
      <c r="O232" t="str">
        <f>VLOOKUP(N232,'LibSets constants'!$A$2:$B$99,2,FALSE)</f>
        <v>Included in base game</v>
      </c>
    </row>
    <row r="233" spans="1:15" hidden="1" x14ac:dyDescent="0.25">
      <c r="A233" s="13">
        <v>440</v>
      </c>
      <c r="B233" s="5">
        <v>231</v>
      </c>
      <c r="C233" s="5">
        <v>383</v>
      </c>
      <c r="D233" s="4" t="str">
        <f>VLOOKUP(A233,'ESO zone names'!$A$3:$F$10000,4,FALSE)</f>
        <v>Die Kanalisation</v>
      </c>
      <c r="E233" s="4" t="str">
        <f>VLOOKUP(A233,'ESO zone names'!$A$3:$F$10000,5,FALSE)</f>
        <v>The Aquifer</v>
      </c>
      <c r="F233" s="4" t="str">
        <f>VLOOKUP(A233,'ESO zone names'!$A$3:$F$10000,6,FALSE)</f>
        <v>L’Aquifère</v>
      </c>
      <c r="G233" s="3" t="str">
        <f t="array" ref="G233">IF(OR(EXACT(A233,'ESO Dungeon constants'!$G$3:$G$999)),"X","")</f>
        <v/>
      </c>
      <c r="H233" s="3" t="str">
        <f>IF(EXACT(A233,C233),"X","")</f>
        <v/>
      </c>
      <c r="I233" s="3" t="str">
        <f>IF(A233&lt;&gt;C233,VLOOKUP(C233,$A$3:$D$9999,4,FALSE),"")</f>
        <v>Grahtwald</v>
      </c>
      <c r="J233" s="3" t="str">
        <f>IF(A233&lt;&gt;C233,VLOOKUP(C233,$A$3:$E$9999,5,FALSE),"")</f>
        <v>Grahtwood</v>
      </c>
      <c r="K233" s="3" t="str">
        <f>IF(A233&lt;&gt;C233,VLOOKUP(C233,$A$3:$F$9999,6,FALSE),"")</f>
        <v>Le bois de Graht</v>
      </c>
      <c r="L233" s="21">
        <f>A233</f>
        <v>440</v>
      </c>
      <c r="M233" s="21">
        <f>C233</f>
        <v>383</v>
      </c>
      <c r="N233">
        <v>0</v>
      </c>
      <c r="O233" t="str">
        <f>VLOOKUP(N233,'LibSets constants'!$A$2:$B$99,2,FALSE)</f>
        <v>Included in base game</v>
      </c>
    </row>
    <row r="234" spans="1:15" hidden="1" x14ac:dyDescent="0.25">
      <c r="A234" s="13">
        <v>442</v>
      </c>
      <c r="B234" s="5">
        <v>232</v>
      </c>
      <c r="C234" s="5">
        <v>383</v>
      </c>
      <c r="D234" s="4" t="str">
        <f>VLOOKUP(A234,'ESO zone names'!$A$3:$F$10000,4,FALSE)</f>
        <v>Ne Salas</v>
      </c>
      <c r="E234" s="4" t="str">
        <f>VLOOKUP(A234,'ESO zone names'!$A$3:$F$10000,5,FALSE)</f>
        <v>Ne Salas</v>
      </c>
      <c r="F234" s="4" t="str">
        <f>VLOOKUP(A234,'ESO zone names'!$A$3:$F$10000,6,FALSE)</f>
        <v>Ne Salas</v>
      </c>
      <c r="G234" s="3" t="str">
        <f t="array" ref="G234">IF(OR(EXACT(A234,'ESO Dungeon constants'!$G$3:$G$999)),"X","")</f>
        <v/>
      </c>
      <c r="H234" s="3" t="str">
        <f>IF(EXACT(A234,C234),"X","")</f>
        <v/>
      </c>
      <c r="I234" s="3" t="str">
        <f>IF(A234&lt;&gt;C234,VLOOKUP(C234,$A$3:$D$9999,4,FALSE),"")</f>
        <v>Grahtwald</v>
      </c>
      <c r="J234" s="3" t="str">
        <f>IF(A234&lt;&gt;C234,VLOOKUP(C234,$A$3:$E$9999,5,FALSE),"")</f>
        <v>Grahtwood</v>
      </c>
      <c r="K234" s="3" t="str">
        <f>IF(A234&lt;&gt;C234,VLOOKUP(C234,$A$3:$F$9999,6,FALSE),"")</f>
        <v>Le bois de Graht</v>
      </c>
      <c r="L234" s="21">
        <f>A234</f>
        <v>442</v>
      </c>
      <c r="M234" s="21">
        <f>C234</f>
        <v>383</v>
      </c>
      <c r="N234">
        <v>0</v>
      </c>
      <c r="O234" t="str">
        <f>VLOOKUP(N234,'LibSets constants'!$A$2:$B$99,2,FALSE)</f>
        <v>Included in base game</v>
      </c>
    </row>
    <row r="235" spans="1:15" hidden="1" x14ac:dyDescent="0.25">
      <c r="A235" s="13">
        <v>444</v>
      </c>
      <c r="B235" s="5">
        <v>233</v>
      </c>
      <c r="C235" s="5">
        <v>383</v>
      </c>
      <c r="D235" s="4" t="str">
        <f>VLOOKUP(A235,'ESO zone names'!$A$3:$F$10000,4,FALSE)</f>
        <v>Die Klettenwurz-Kwamamine</v>
      </c>
      <c r="E235" s="4" t="str">
        <f>VLOOKUP(A235,'ESO zone names'!$A$3:$F$10000,5,FALSE)</f>
        <v>Burroot Kwama Mine</v>
      </c>
      <c r="F235" s="4" t="str">
        <f>VLOOKUP(A235,'ESO zone names'!$A$3:$F$10000,6,FALSE)</f>
        <v>La mine à kwamas de Boguerave</v>
      </c>
      <c r="G235" s="3" t="str">
        <f t="array" ref="G235">IF(OR(EXACT(A235,'ESO Dungeon constants'!$G$3:$G$999)),"X","")</f>
        <v/>
      </c>
      <c r="H235" s="3" t="str">
        <f>IF(EXACT(A235,C235),"X","")</f>
        <v/>
      </c>
      <c r="I235" s="3" t="str">
        <f>IF(A235&lt;&gt;C235,VLOOKUP(C235,$A$3:$D$9999,4,FALSE),"")</f>
        <v>Grahtwald</v>
      </c>
      <c r="J235" s="3" t="str">
        <f>IF(A235&lt;&gt;C235,VLOOKUP(C235,$A$3:$E$9999,5,FALSE),"")</f>
        <v>Grahtwood</v>
      </c>
      <c r="K235" s="3" t="str">
        <f>IF(A235&lt;&gt;C235,VLOOKUP(C235,$A$3:$F$9999,6,FALSE),"")</f>
        <v>Le bois de Graht</v>
      </c>
      <c r="L235" s="21">
        <f>A235</f>
        <v>444</v>
      </c>
      <c r="M235" s="21">
        <f>C235</f>
        <v>383</v>
      </c>
      <c r="N235">
        <v>0</v>
      </c>
      <c r="O235" t="str">
        <f>VLOOKUP(N235,'LibSets constants'!$A$2:$B$99,2,FALSE)</f>
        <v>Included in base game</v>
      </c>
    </row>
    <row r="236" spans="1:15" hidden="1" x14ac:dyDescent="0.25">
      <c r="A236" s="13">
        <v>447</v>
      </c>
      <c r="B236" s="5">
        <v>234</v>
      </c>
      <c r="C236" s="5">
        <v>383</v>
      </c>
      <c r="D236" s="4" t="str">
        <f>VLOOKUP(A236,'ESO zone names'!$A$3:$F$10000,4,FALSE)</f>
        <v>Die Mobarmine</v>
      </c>
      <c r="E236" s="4" t="str">
        <f>VLOOKUP(A236,'ESO zone names'!$A$3:$F$10000,5,FALSE)</f>
        <v>Mobar Mine</v>
      </c>
      <c r="F236" s="4" t="str">
        <f>VLOOKUP(A236,'ESO zone names'!$A$3:$F$10000,6,FALSE)</f>
        <v>La mine de Mobar</v>
      </c>
      <c r="G236" s="3" t="str">
        <f t="array" ref="G236">IF(OR(EXACT(A236,'ESO Dungeon constants'!$G$3:$G$999)),"X","")</f>
        <v/>
      </c>
      <c r="H236" s="3" t="str">
        <f>IF(EXACT(A236,C236),"X","")</f>
        <v/>
      </c>
      <c r="I236" s="3" t="str">
        <f>IF(A236&lt;&gt;C236,VLOOKUP(C236,$A$3:$D$9999,4,FALSE),"")</f>
        <v>Grahtwald</v>
      </c>
      <c r="J236" s="3" t="str">
        <f>IF(A236&lt;&gt;C236,VLOOKUP(C236,$A$3:$E$9999,5,FALSE),"")</f>
        <v>Grahtwood</v>
      </c>
      <c r="K236" s="3" t="str">
        <f>IF(A236&lt;&gt;C236,VLOOKUP(C236,$A$3:$F$9999,6,FALSE),"")</f>
        <v>Le bois de Graht</v>
      </c>
      <c r="L236" s="21">
        <f>A236</f>
        <v>447</v>
      </c>
      <c r="M236" s="21">
        <f>C236</f>
        <v>383</v>
      </c>
      <c r="N236">
        <v>0</v>
      </c>
      <c r="O236" t="str">
        <f>VLOOKUP(N236,'LibSets constants'!$A$2:$B$99,2,FALSE)</f>
        <v>Included in base game</v>
      </c>
    </row>
    <row r="237" spans="1:15" hidden="1" x14ac:dyDescent="0.25">
      <c r="A237" s="13">
        <v>449</v>
      </c>
      <c r="B237" s="5">
        <v>235</v>
      </c>
      <c r="C237" s="5">
        <v>101</v>
      </c>
      <c r="D237" s="4" t="str">
        <f>VLOOKUP(A237,'ESO zone names'!$A$3:$F$10000,4,FALSE)</f>
        <v>Die Burg Grauenfrost</v>
      </c>
      <c r="E237" s="4" t="str">
        <f>VLOOKUP(A237,'ESO zone names'!$A$3:$F$10000,5,FALSE)</f>
        <v>Direfrost Keep</v>
      </c>
      <c r="F237" s="4" t="str">
        <f>VLOOKUP(A237,'ESO zone names'!$A$3:$F$10000,6,FALSE)</f>
        <v>Le donjon d'Affregivre</v>
      </c>
      <c r="G237" s="3" t="str">
        <f t="array" ref="G237">IF(OR(EXACT(A237,'ESO Dungeon constants'!$G$3:$G$999)),"X","")</f>
        <v>X</v>
      </c>
      <c r="H237" s="3" t="str">
        <f>IF(EXACT(A237,C237),"X","")</f>
        <v/>
      </c>
      <c r="I237" s="3" t="str">
        <f>IF(A237&lt;&gt;C237,VLOOKUP(C237,$A$3:$D$9999,4,FALSE),"")</f>
        <v>Ostmarsch</v>
      </c>
      <c r="J237" s="3" t="str">
        <f>IF(A237&lt;&gt;C237,VLOOKUP(C237,$A$3:$E$9999,5,FALSE),"")</f>
        <v>Eastmarch</v>
      </c>
      <c r="K237" s="3" t="str">
        <f>IF(A237&lt;&gt;C237,VLOOKUP(C237,$A$3:$F$9999,6,FALSE),"")</f>
        <v>Estemarche</v>
      </c>
      <c r="L237" s="21">
        <f>A237</f>
        <v>449</v>
      </c>
      <c r="M237" s="21">
        <f>C237</f>
        <v>101</v>
      </c>
      <c r="N237">
        <v>0</v>
      </c>
      <c r="O237" t="str">
        <f>VLOOKUP(N237,'LibSets constants'!$A$2:$B$99,2,FALSE)</f>
        <v>Included in base game</v>
      </c>
    </row>
    <row r="238" spans="1:15" hidden="1" x14ac:dyDescent="0.25">
      <c r="A238" s="13">
        <v>451</v>
      </c>
      <c r="B238" s="5">
        <v>236</v>
      </c>
      <c r="C238" s="5">
        <v>382</v>
      </c>
      <c r="D238" s="4" t="str">
        <f>VLOOKUP(A238,'ESO zone names'!$A$3:$F$10000,4,FALSE)</f>
        <v>Senalana</v>
      </c>
      <c r="E238" s="4" t="str">
        <f>VLOOKUP(A238,'ESO zone names'!$A$3:$F$10000,5,FALSE)</f>
        <v>Senalana</v>
      </c>
      <c r="F238" s="4" t="str">
        <f>VLOOKUP(A238,'ESO zone names'!$A$3:$F$10000,6,FALSE)</f>
        <v>Sénalana</v>
      </c>
      <c r="G238" s="3" t="str">
        <f t="array" ref="G238">IF(OR(EXACT(A238,'ESO Dungeon constants'!$G$3:$G$999)),"X","")</f>
        <v/>
      </c>
      <c r="H238" s="3" t="str">
        <f>IF(EXACT(A238,C238),"X","")</f>
        <v/>
      </c>
      <c r="I238" s="3" t="str">
        <f>IF(A238&lt;&gt;C238,VLOOKUP(C238,$A$3:$D$9999,4,FALSE),"")</f>
        <v>Schnittermark</v>
      </c>
      <c r="J238" s="3" t="str">
        <f>IF(A238&lt;&gt;C238,VLOOKUP(C238,$A$3:$E$9999,5,FALSE),"")</f>
        <v>Reaper's March</v>
      </c>
      <c r="K238" s="3" t="str">
        <f>IF(A238&lt;&gt;C238,VLOOKUP(C238,$A$3:$F$9999,6,FALSE),"")</f>
        <v>La marche de la Camarde</v>
      </c>
      <c r="L238" s="21">
        <f>A238</f>
        <v>451</v>
      </c>
      <c r="M238" s="21">
        <f>C238</f>
        <v>382</v>
      </c>
      <c r="N238">
        <v>0</v>
      </c>
      <c r="O238" t="str">
        <f>VLOOKUP(N238,'LibSets constants'!$A$2:$B$99,2,FALSE)</f>
        <v>Included in base game</v>
      </c>
    </row>
    <row r="239" spans="1:15" hidden="1" x14ac:dyDescent="0.25">
      <c r="A239" s="13">
        <v>452</v>
      </c>
      <c r="B239" s="5">
        <v>237</v>
      </c>
      <c r="C239" s="5">
        <v>382</v>
      </c>
      <c r="D239" s="4" t="str">
        <f>VLOOKUP(A239,'ESO zone names'!$A$3:$F$10000,4,FALSE)</f>
        <v>Der Tempel der Göttlichen</v>
      </c>
      <c r="E239" s="4" t="str">
        <f>VLOOKUP(A239,'ESO zone names'!$A$3:$F$10000,5,FALSE)</f>
        <v>Temple to the Divines</v>
      </c>
      <c r="F239" s="4" t="str">
        <f>VLOOKUP(A239,'ESO zone names'!$A$3:$F$10000,6,FALSE)</f>
        <v>Temple des Divins</v>
      </c>
      <c r="G239" s="3" t="str">
        <f t="array" ref="G239">IF(OR(EXACT(A239,'ESO Dungeon constants'!$G$3:$G$999)),"X","")</f>
        <v/>
      </c>
      <c r="H239" s="3" t="str">
        <f>IF(EXACT(A239,C239),"X","")</f>
        <v/>
      </c>
      <c r="I239" s="3" t="str">
        <f>IF(A239&lt;&gt;C239,VLOOKUP(C239,$A$3:$D$9999,4,FALSE),"")</f>
        <v>Schnittermark</v>
      </c>
      <c r="J239" s="3" t="str">
        <f>IF(A239&lt;&gt;C239,VLOOKUP(C239,$A$3:$E$9999,5,FALSE),"")</f>
        <v>Reaper's March</v>
      </c>
      <c r="K239" s="3" t="str">
        <f>IF(A239&lt;&gt;C239,VLOOKUP(C239,$A$3:$F$9999,6,FALSE),"")</f>
        <v>La marche de la Camarde</v>
      </c>
      <c r="L239" s="21">
        <f>A239</f>
        <v>452</v>
      </c>
      <c r="M239" s="21">
        <f>C239</f>
        <v>382</v>
      </c>
      <c r="N239">
        <v>0</v>
      </c>
      <c r="O239" t="str">
        <f>VLOOKUP(N239,'LibSets constants'!$A$2:$B$99,2,FALSE)</f>
        <v>Included in base game</v>
      </c>
    </row>
    <row r="240" spans="1:15" hidden="1" x14ac:dyDescent="0.25">
      <c r="A240" s="13">
        <v>453</v>
      </c>
      <c r="B240" s="5">
        <v>238</v>
      </c>
      <c r="C240" s="5">
        <v>382</v>
      </c>
      <c r="D240" s="4" t="str">
        <f>VLOOKUP(A240,'ESO zone names'!$A$3:$F$10000,4,FALSE)</f>
        <v>Die Hallen der Säfte</v>
      </c>
      <c r="E240" s="4" t="str">
        <f>VLOOKUP(A240,'ESO zone names'!$A$3:$F$10000,5,FALSE)</f>
        <v>Halls of Ichor</v>
      </c>
      <c r="F240" s="4" t="str">
        <f>VLOOKUP(A240,'ESO zone names'!$A$3:$F$10000,6,FALSE)</f>
        <v>Les salles de l'Ichor</v>
      </c>
      <c r="G240" s="3" t="str">
        <f t="array" ref="G240">IF(OR(EXACT(A240,'ESO Dungeon constants'!$G$3:$G$999)),"X","")</f>
        <v/>
      </c>
      <c r="H240" s="3" t="str">
        <f>IF(EXACT(A240,C240),"X","")</f>
        <v/>
      </c>
      <c r="I240" s="3" t="str">
        <f>IF(A240&lt;&gt;C240,VLOOKUP(C240,$A$3:$D$9999,4,FALSE),"")</f>
        <v>Schnittermark</v>
      </c>
      <c r="J240" s="3" t="str">
        <f>IF(A240&lt;&gt;C240,VLOOKUP(C240,$A$3:$E$9999,5,FALSE),"")</f>
        <v>Reaper's March</v>
      </c>
      <c r="K240" s="3" t="str">
        <f>IF(A240&lt;&gt;C240,VLOOKUP(C240,$A$3:$F$9999,6,FALSE),"")</f>
        <v>La marche de la Camarde</v>
      </c>
      <c r="L240" s="21">
        <f>A240</f>
        <v>453</v>
      </c>
      <c r="M240" s="21">
        <f>C240</f>
        <v>382</v>
      </c>
      <c r="N240">
        <v>0</v>
      </c>
      <c r="O240" t="str">
        <f>VLOOKUP(N240,'LibSets constants'!$A$2:$B$99,2,FALSE)</f>
        <v>Included in base game</v>
      </c>
    </row>
    <row r="241" spans="1:15" hidden="1" x14ac:dyDescent="0.25">
      <c r="A241" s="13">
        <v>454</v>
      </c>
      <c r="B241" s="5">
        <v>239</v>
      </c>
      <c r="C241" s="5">
        <v>382</v>
      </c>
      <c r="D241" s="4" t="str">
        <f>VLOOKUP(A241,'ESO zone names'!$A$3:$F$10000,4,FALSE)</f>
        <v>Der Do'Krin-Tempel</v>
      </c>
      <c r="E241" s="4" t="str">
        <f>VLOOKUP(A241,'ESO zone names'!$A$3:$F$10000,5,FALSE)</f>
        <v>Do'Krin Temple</v>
      </c>
      <c r="F241" s="4" t="str">
        <f>VLOOKUP(A241,'ESO zone names'!$A$3:$F$10000,6,FALSE)</f>
        <v>Le temple de Do'Krin</v>
      </c>
      <c r="G241" s="3" t="str">
        <f t="array" ref="G241">IF(OR(EXACT(A241,'ESO Dungeon constants'!$G$3:$G$999)),"X","")</f>
        <v/>
      </c>
      <c r="H241" s="3" t="str">
        <f>IF(EXACT(A241,C241),"X","")</f>
        <v/>
      </c>
      <c r="I241" s="3" t="str">
        <f>IF(A241&lt;&gt;C241,VLOOKUP(C241,$A$3:$D$9999,4,FALSE),"")</f>
        <v>Schnittermark</v>
      </c>
      <c r="J241" s="3" t="str">
        <f>IF(A241&lt;&gt;C241,VLOOKUP(C241,$A$3:$E$9999,5,FALSE),"")</f>
        <v>Reaper's March</v>
      </c>
      <c r="K241" s="3" t="str">
        <f>IF(A241&lt;&gt;C241,VLOOKUP(C241,$A$3:$F$9999,6,FALSE),"")</f>
        <v>La marche de la Camarde</v>
      </c>
      <c r="L241" s="21">
        <f>A241</f>
        <v>454</v>
      </c>
      <c r="M241" s="21">
        <f>C241</f>
        <v>382</v>
      </c>
      <c r="N241">
        <v>0</v>
      </c>
      <c r="O241" t="str">
        <f>VLOOKUP(N241,'LibSets constants'!$A$2:$B$99,2,FALSE)</f>
        <v>Included in base game</v>
      </c>
    </row>
    <row r="242" spans="1:15" hidden="1" x14ac:dyDescent="0.25">
      <c r="A242" s="13">
        <v>455</v>
      </c>
      <c r="B242" s="5">
        <v>240</v>
      </c>
      <c r="C242" s="5">
        <v>382</v>
      </c>
      <c r="D242" s="4" t="str">
        <f>VLOOKUP(A242,'ESO zone names'!$A$3:$F$10000,4,FALSE)</f>
        <v>Der Tempel von Knurr'kha</v>
      </c>
      <c r="E242" s="4" t="str">
        <f>VLOOKUP(A242,'ESO zone names'!$A$3:$F$10000,5,FALSE)</f>
        <v>Rawl'kha Temple</v>
      </c>
      <c r="F242" s="4" t="str">
        <f>VLOOKUP(A242,'ESO zone names'!$A$3:$F$10000,6,FALSE)</f>
        <v>Le temple de Rawl'kha</v>
      </c>
      <c r="G242" s="3" t="str">
        <f t="array" ref="G242">IF(OR(EXACT(A242,'ESO Dungeon constants'!$G$3:$G$999)),"X","")</f>
        <v/>
      </c>
      <c r="H242" s="3" t="str">
        <f>IF(EXACT(A242,C242),"X","")</f>
        <v/>
      </c>
      <c r="I242" s="3" t="str">
        <f>IF(A242&lt;&gt;C242,VLOOKUP(C242,$A$3:$D$9999,4,FALSE),"")</f>
        <v>Schnittermark</v>
      </c>
      <c r="J242" s="3" t="str">
        <f>IF(A242&lt;&gt;C242,VLOOKUP(C242,$A$3:$E$9999,5,FALSE),"")</f>
        <v>Reaper's March</v>
      </c>
      <c r="K242" s="3" t="str">
        <f>IF(A242&lt;&gt;C242,VLOOKUP(C242,$A$3:$F$9999,6,FALSE),"")</f>
        <v>La marche de la Camarde</v>
      </c>
      <c r="L242" s="21">
        <f>A242</f>
        <v>455</v>
      </c>
      <c r="M242" s="21">
        <f>C242</f>
        <v>382</v>
      </c>
      <c r="N242">
        <v>0</v>
      </c>
      <c r="O242" t="str">
        <f>VLOOKUP(N242,'LibSets constants'!$A$2:$B$99,2,FALSE)</f>
        <v>Included in base game</v>
      </c>
    </row>
    <row r="243" spans="1:15" hidden="1" x14ac:dyDescent="0.25">
      <c r="A243" s="13">
        <v>456</v>
      </c>
      <c r="B243" s="5">
        <v>241</v>
      </c>
      <c r="C243" s="5">
        <v>382</v>
      </c>
      <c r="D243" s="4" t="str">
        <f>VLOOKUP(A243,'ESO zone names'!$A$3:$F$10000,4,FALSE)</f>
        <v>Der Tanz der Fünf Finger</v>
      </c>
      <c r="E243" s="4" t="str">
        <f>VLOOKUP(A243,'ESO zone names'!$A$3:$F$10000,5,FALSE)</f>
        <v>Five Finger Dance</v>
      </c>
      <c r="F243" s="4" t="str">
        <f>VLOOKUP(A243,'ESO zone names'!$A$3:$F$10000,6,FALSE)</f>
        <v>La Danse-des-cinq-doigts</v>
      </c>
      <c r="G243" s="3" t="str">
        <f t="array" ref="G243">IF(OR(EXACT(A243,'ESO Dungeon constants'!$G$3:$G$999)),"X","")</f>
        <v/>
      </c>
      <c r="H243" s="3" t="str">
        <f>IF(EXACT(A243,C243),"X","")</f>
        <v/>
      </c>
      <c r="I243" s="3" t="str">
        <f>IF(A243&lt;&gt;C243,VLOOKUP(C243,$A$3:$D$9999,4,FALSE),"")</f>
        <v>Schnittermark</v>
      </c>
      <c r="J243" s="3" t="str">
        <f>IF(A243&lt;&gt;C243,VLOOKUP(C243,$A$3:$E$9999,5,FALSE),"")</f>
        <v>Reaper's March</v>
      </c>
      <c r="K243" s="3" t="str">
        <f>IF(A243&lt;&gt;C243,VLOOKUP(C243,$A$3:$F$9999,6,FALSE),"")</f>
        <v>La marche de la Camarde</v>
      </c>
      <c r="L243" s="21">
        <f>A243</f>
        <v>456</v>
      </c>
      <c r="M243" s="21">
        <f>C243</f>
        <v>382</v>
      </c>
      <c r="N243">
        <v>0</v>
      </c>
      <c r="O243" t="str">
        <f>VLOOKUP(N243,'LibSets constants'!$A$2:$B$99,2,FALSE)</f>
        <v>Included in base game</v>
      </c>
    </row>
    <row r="244" spans="1:15" hidden="1" x14ac:dyDescent="0.25">
      <c r="A244" s="13">
        <v>457</v>
      </c>
      <c r="B244" s="5">
        <v>242</v>
      </c>
      <c r="C244" s="5">
        <v>382</v>
      </c>
      <c r="D244" s="4" t="str">
        <f>VLOOKUP(A244,'ESO zone names'!$A$3:$F$10000,4,FALSE)</f>
        <v>Der Mondhöhe-Tempel</v>
      </c>
      <c r="E244" s="4" t="str">
        <f>VLOOKUP(A244,'ESO zone names'!$A$3:$F$10000,5,FALSE)</f>
        <v>Moonmont Temple</v>
      </c>
      <c r="F244" s="4" t="str">
        <f>VLOOKUP(A244,'ESO zone names'!$A$3:$F$10000,6,FALSE)</f>
        <v>Le temple de Mont-la-Lune</v>
      </c>
      <c r="G244" s="3" t="str">
        <f t="array" ref="G244">IF(OR(EXACT(A244,'ESO Dungeon constants'!$G$3:$G$999)),"X","")</f>
        <v/>
      </c>
      <c r="H244" s="3" t="str">
        <f>IF(EXACT(A244,C244),"X","")</f>
        <v/>
      </c>
      <c r="I244" s="3" t="str">
        <f>IF(A244&lt;&gt;C244,VLOOKUP(C244,$A$3:$D$9999,4,FALSE),"")</f>
        <v>Schnittermark</v>
      </c>
      <c r="J244" s="3" t="str">
        <f>IF(A244&lt;&gt;C244,VLOOKUP(C244,$A$3:$E$9999,5,FALSE),"")</f>
        <v>Reaper's March</v>
      </c>
      <c r="K244" s="3" t="str">
        <f>IF(A244&lt;&gt;C244,VLOOKUP(C244,$A$3:$F$9999,6,FALSE),"")</f>
        <v>La marche de la Camarde</v>
      </c>
      <c r="L244" s="21">
        <f>A244</f>
        <v>457</v>
      </c>
      <c r="M244" s="21">
        <f>C244</f>
        <v>382</v>
      </c>
      <c r="N244">
        <v>0</v>
      </c>
      <c r="O244" t="str">
        <f>VLOOKUP(N244,'LibSets constants'!$A$2:$B$99,2,FALSE)</f>
        <v>Included in base game</v>
      </c>
    </row>
    <row r="245" spans="1:15" hidden="1" x14ac:dyDescent="0.25">
      <c r="A245" s="13">
        <v>458</v>
      </c>
      <c r="B245" s="5">
        <v>243</v>
      </c>
      <c r="C245" s="5">
        <v>382</v>
      </c>
      <c r="D245" s="4" t="str">
        <f>VLOOKUP(A245,'ESO zone names'!$A$3:$F$10000,4,FALSE)</f>
        <v>Die Feste Sphinxfalter</v>
      </c>
      <c r="E245" s="4" t="str">
        <f>VLOOKUP(A245,'ESO zone names'!$A$3:$F$10000,5,FALSE)</f>
        <v>Fort Sphinxmoth</v>
      </c>
      <c r="F245" s="4" t="str">
        <f>VLOOKUP(A245,'ESO zone names'!$A$3:$F$10000,6,FALSE)</f>
        <v>Fort Sphinx</v>
      </c>
      <c r="G245" s="3" t="str">
        <f t="array" ref="G245">IF(OR(EXACT(A245,'ESO Dungeon constants'!$G$3:$G$999)),"X","")</f>
        <v/>
      </c>
      <c r="H245" s="3" t="str">
        <f>IF(EXACT(A245,C245),"X","")</f>
        <v/>
      </c>
      <c r="I245" s="3" t="str">
        <f>IF(A245&lt;&gt;C245,VLOOKUP(C245,$A$3:$D$9999,4,FALSE),"")</f>
        <v>Schnittermark</v>
      </c>
      <c r="J245" s="3" t="str">
        <f>IF(A245&lt;&gt;C245,VLOOKUP(C245,$A$3:$E$9999,5,FALSE),"")</f>
        <v>Reaper's March</v>
      </c>
      <c r="K245" s="3" t="str">
        <f>IF(A245&lt;&gt;C245,VLOOKUP(C245,$A$3:$F$9999,6,FALSE),"")</f>
        <v>La marche de la Camarde</v>
      </c>
      <c r="L245" s="21">
        <f>A245</f>
        <v>458</v>
      </c>
      <c r="M245" s="21">
        <f>C245</f>
        <v>382</v>
      </c>
      <c r="N245">
        <v>0</v>
      </c>
      <c r="O245" t="str">
        <f>VLOOKUP(N245,'LibSets constants'!$A$2:$B$99,2,FALSE)</f>
        <v>Included in base game</v>
      </c>
    </row>
    <row r="246" spans="1:15" hidden="1" x14ac:dyDescent="0.25">
      <c r="A246" s="13">
        <v>459</v>
      </c>
      <c r="B246" s="5">
        <v>244</v>
      </c>
      <c r="C246" s="5">
        <v>382</v>
      </c>
      <c r="D246" s="4" t="str">
        <f>VLOOKUP(A246,'ESO zone names'!$A$3:$F$10000,4,FALSE)</f>
        <v>Die Arena von Thizzrini</v>
      </c>
      <c r="E246" s="4" t="str">
        <f>VLOOKUP(A246,'ESO zone names'!$A$3:$F$10000,5,FALSE)</f>
        <v>Thizzrini Arena</v>
      </c>
      <c r="F246" s="4" t="str">
        <f>VLOOKUP(A246,'ESO zone names'!$A$3:$F$10000,6,FALSE)</f>
        <v>L’arène de Thizzrini</v>
      </c>
      <c r="G246" s="3" t="str">
        <f t="array" ref="G246">IF(OR(EXACT(A246,'ESO Dungeon constants'!$G$3:$G$999)),"X","")</f>
        <v/>
      </c>
      <c r="H246" s="3" t="str">
        <f>IF(EXACT(A246,C246),"X","")</f>
        <v/>
      </c>
      <c r="I246" s="3" t="str">
        <f>IF(A246&lt;&gt;C246,VLOOKUP(C246,$A$3:$D$9999,4,FALSE),"")</f>
        <v>Schnittermark</v>
      </c>
      <c r="J246" s="3" t="str">
        <f>IF(A246&lt;&gt;C246,VLOOKUP(C246,$A$3:$E$9999,5,FALSE),"")</f>
        <v>Reaper's March</v>
      </c>
      <c r="K246" s="3" t="str">
        <f>IF(A246&lt;&gt;C246,VLOOKUP(C246,$A$3:$F$9999,6,FALSE),"")</f>
        <v>La marche de la Camarde</v>
      </c>
      <c r="L246" s="21">
        <f>A246</f>
        <v>459</v>
      </c>
      <c r="M246" s="21">
        <f>C246</f>
        <v>382</v>
      </c>
      <c r="N246">
        <v>0</v>
      </c>
      <c r="O246" t="str">
        <f>VLOOKUP(N246,'LibSets constants'!$A$2:$B$99,2,FALSE)</f>
        <v>Included in base game</v>
      </c>
    </row>
    <row r="247" spans="1:15" hidden="1" x14ac:dyDescent="0.25">
      <c r="A247" s="13">
        <v>460</v>
      </c>
      <c r="B247" s="5">
        <v>245</v>
      </c>
      <c r="C247" s="5">
        <v>382</v>
      </c>
      <c r="D247" s="4" t="str">
        <f>VLOOKUP(A247,'ESO zone names'!$A$3:$F$10000,4,FALSE)</f>
        <v>Die Halbebene von Jode</v>
      </c>
      <c r="E247" s="4" t="str">
        <f>VLOOKUP(A247,'ESO zone names'!$A$3:$F$10000,5,FALSE)</f>
        <v>The Demi-Plane of Jode</v>
      </c>
      <c r="F247" s="4" t="str">
        <f>VLOOKUP(A247,'ESO zone names'!$A$3:$F$10000,6,FALSE)</f>
        <v>Le demi-plan de Jode</v>
      </c>
      <c r="G247" s="3" t="str">
        <f t="array" ref="G247">IF(OR(EXACT(A247,'ESO Dungeon constants'!$G$3:$G$999)),"X","")</f>
        <v/>
      </c>
      <c r="H247" s="3" t="str">
        <f>IF(EXACT(A247,C247),"X","")</f>
        <v/>
      </c>
      <c r="I247" s="3" t="str">
        <f>IF(A247&lt;&gt;C247,VLOOKUP(C247,$A$3:$D$9999,4,FALSE),"")</f>
        <v>Schnittermark</v>
      </c>
      <c r="J247" s="3" t="str">
        <f>IF(A247&lt;&gt;C247,VLOOKUP(C247,$A$3:$E$9999,5,FALSE),"")</f>
        <v>Reaper's March</v>
      </c>
      <c r="K247" s="3" t="str">
        <f>IF(A247&lt;&gt;C247,VLOOKUP(C247,$A$3:$F$9999,6,FALSE),"")</f>
        <v>La marche de la Camarde</v>
      </c>
      <c r="L247" s="21">
        <f>A247</f>
        <v>460</v>
      </c>
      <c r="M247" s="21">
        <f>C247</f>
        <v>382</v>
      </c>
      <c r="N247">
        <v>0</v>
      </c>
      <c r="O247" t="str">
        <f>VLOOKUP(N247,'LibSets constants'!$A$2:$B$99,2,FALSE)</f>
        <v>Included in base game</v>
      </c>
    </row>
    <row r="248" spans="1:15" hidden="1" x14ac:dyDescent="0.25">
      <c r="A248" s="13">
        <v>461</v>
      </c>
      <c r="B248" s="5">
        <v>246</v>
      </c>
      <c r="C248" s="5">
        <v>382</v>
      </c>
      <c r="D248" s="4" t="str">
        <f>VLOOKUP(A248,'ESO zone names'!$A$3:$F$10000,4,FALSE)</f>
        <v>Der Bau von Lorkhaj</v>
      </c>
      <c r="E248" s="4" t="str">
        <f>VLOOKUP(A248,'ESO zone names'!$A$3:$F$10000,5,FALSE)</f>
        <v>Den of Lorkhaj</v>
      </c>
      <c r="F248" s="4" t="str">
        <f>VLOOKUP(A248,'ESO zone names'!$A$3:$F$10000,6,FALSE)</f>
        <v>L’antre de Lorkhaj</v>
      </c>
      <c r="G248" s="3" t="str">
        <f t="array" ref="G248">IF(OR(EXACT(A248,'ESO Dungeon constants'!$G$3:$G$999)),"X","")</f>
        <v/>
      </c>
      <c r="H248" s="3" t="str">
        <f>IF(EXACT(A248,C248),"X","")</f>
        <v/>
      </c>
      <c r="I248" s="3" t="str">
        <f>IF(A248&lt;&gt;C248,VLOOKUP(C248,$A$3:$D$9999,4,FALSE),"")</f>
        <v>Schnittermark</v>
      </c>
      <c r="J248" s="3" t="str">
        <f>IF(A248&lt;&gt;C248,VLOOKUP(C248,$A$3:$E$9999,5,FALSE),"")</f>
        <v>Reaper's March</v>
      </c>
      <c r="K248" s="3" t="str">
        <f>IF(A248&lt;&gt;C248,VLOOKUP(C248,$A$3:$F$9999,6,FALSE),"")</f>
        <v>La marche de la Camarde</v>
      </c>
      <c r="L248" s="21">
        <f>A248</f>
        <v>461</v>
      </c>
      <c r="M248" s="21">
        <f>C248</f>
        <v>382</v>
      </c>
      <c r="N248">
        <v>0</v>
      </c>
      <c r="O248" t="str">
        <f>VLOOKUP(N248,'LibSets constants'!$A$2:$B$99,2,FALSE)</f>
        <v>Included in base game</v>
      </c>
    </row>
    <row r="249" spans="1:15" hidden="1" x14ac:dyDescent="0.25">
      <c r="A249" s="13">
        <v>462</v>
      </c>
      <c r="B249" s="5">
        <v>247</v>
      </c>
      <c r="C249" s="5">
        <v>382</v>
      </c>
      <c r="D249" s="4" t="str">
        <f>VLOOKUP(A249,'ESO zone names'!$A$3:$F$10000,4,FALSE)</f>
        <v>Thibauts Steingrab</v>
      </c>
      <c r="E249" s="4" t="str">
        <f>VLOOKUP(A249,'ESO zone names'!$A$3:$F$10000,5,FALSE)</f>
        <v>Thibaut's Cairn</v>
      </c>
      <c r="F249" s="4" t="str">
        <f>VLOOKUP(A249,'ESO zone names'!$A$3:$F$10000,6,FALSE)</f>
        <v>Le cairn de Thibaut</v>
      </c>
      <c r="G249" s="3" t="str">
        <f t="array" ref="G249">IF(OR(EXACT(A249,'ESO Dungeon constants'!$G$3:$G$999)),"X","")</f>
        <v/>
      </c>
      <c r="H249" s="3" t="str">
        <f>IF(EXACT(A249,C249),"X","")</f>
        <v/>
      </c>
      <c r="I249" s="3" t="str">
        <f>IF(A249&lt;&gt;C249,VLOOKUP(C249,$A$3:$D$9999,4,FALSE),"")</f>
        <v>Schnittermark</v>
      </c>
      <c r="J249" s="3" t="str">
        <f>IF(A249&lt;&gt;C249,VLOOKUP(C249,$A$3:$E$9999,5,FALSE),"")</f>
        <v>Reaper's March</v>
      </c>
      <c r="K249" s="3" t="str">
        <f>IF(A249&lt;&gt;C249,VLOOKUP(C249,$A$3:$F$9999,6,FALSE),"")</f>
        <v>La marche de la Camarde</v>
      </c>
      <c r="L249" s="21">
        <f>A249</f>
        <v>462</v>
      </c>
      <c r="M249" s="21">
        <f>C249</f>
        <v>382</v>
      </c>
      <c r="N249">
        <v>0</v>
      </c>
      <c r="O249" t="str">
        <f>VLOOKUP(N249,'LibSets constants'!$A$2:$B$99,2,FALSE)</f>
        <v>Included in base game</v>
      </c>
    </row>
    <row r="250" spans="1:15" hidden="1" x14ac:dyDescent="0.25">
      <c r="A250" s="13">
        <v>463</v>
      </c>
      <c r="B250" s="5">
        <v>248</v>
      </c>
      <c r="C250" s="5">
        <v>382</v>
      </c>
      <c r="D250" s="4" t="str">
        <f>VLOOKUP(A250,'ESO zone names'!$A$3:$F$10000,4,FALSE)</f>
        <v>Kunas Grabung</v>
      </c>
      <c r="E250" s="4" t="str">
        <f>VLOOKUP(A250,'ESO zone names'!$A$3:$F$10000,5,FALSE)</f>
        <v>Kuna's Delve</v>
      </c>
      <c r="F250" s="4" t="str">
        <f>VLOOKUP(A250,'ESO zone names'!$A$3:$F$10000,6,FALSE)</f>
        <v>La galerie de Kuna</v>
      </c>
      <c r="G250" s="3" t="str">
        <f t="array" ref="G250">IF(OR(EXACT(A250,'ESO Dungeon constants'!$G$3:$G$999)),"X","")</f>
        <v/>
      </c>
      <c r="H250" s="3" t="str">
        <f>IF(EXACT(A250,C250),"X","")</f>
        <v/>
      </c>
      <c r="I250" s="3" t="str">
        <f>IF(A250&lt;&gt;C250,VLOOKUP(C250,$A$3:$D$9999,4,FALSE),"")</f>
        <v>Schnittermark</v>
      </c>
      <c r="J250" s="3" t="str">
        <f>IF(A250&lt;&gt;C250,VLOOKUP(C250,$A$3:$E$9999,5,FALSE),"")</f>
        <v>Reaper's March</v>
      </c>
      <c r="K250" s="3" t="str">
        <f>IF(A250&lt;&gt;C250,VLOOKUP(C250,$A$3:$F$9999,6,FALSE),"")</f>
        <v>La marche de la Camarde</v>
      </c>
      <c r="L250" s="21">
        <f>A250</f>
        <v>463</v>
      </c>
      <c r="M250" s="21">
        <f>C250</f>
        <v>382</v>
      </c>
      <c r="N250">
        <v>0</v>
      </c>
      <c r="O250" t="str">
        <f>VLOOKUP(N250,'LibSets constants'!$A$2:$B$99,2,FALSE)</f>
        <v>Included in base game</v>
      </c>
    </row>
    <row r="251" spans="1:15" hidden="1" x14ac:dyDescent="0.25">
      <c r="A251" s="13">
        <v>464</v>
      </c>
      <c r="B251" s="5">
        <v>249</v>
      </c>
      <c r="C251" s="5">
        <v>382</v>
      </c>
      <c r="D251" s="4" t="str">
        <f>VLOOKUP(A251,'ESO zone names'!$A$3:$F$10000,4,FALSE)</f>
        <v>Fardirs Torheit</v>
      </c>
      <c r="E251" s="4" t="str">
        <f>VLOOKUP(A251,'ESO zone names'!$A$3:$F$10000,5,FALSE)</f>
        <v>Fardir's Folly</v>
      </c>
      <c r="F251" s="4" t="str">
        <f>VLOOKUP(A251,'ESO zone names'!$A$3:$F$10000,6,FALSE)</f>
        <v>La folie de Fardir</v>
      </c>
      <c r="G251" s="3" t="str">
        <f t="array" ref="G251">IF(OR(EXACT(A251,'ESO Dungeon constants'!$G$3:$G$999)),"X","")</f>
        <v/>
      </c>
      <c r="H251" s="3" t="str">
        <f>IF(EXACT(A251,C251),"X","")</f>
        <v/>
      </c>
      <c r="I251" s="3" t="str">
        <f>IF(A251&lt;&gt;C251,VLOOKUP(C251,$A$3:$D$9999,4,FALSE),"")</f>
        <v>Schnittermark</v>
      </c>
      <c r="J251" s="3" t="str">
        <f>IF(A251&lt;&gt;C251,VLOOKUP(C251,$A$3:$E$9999,5,FALSE),"")</f>
        <v>Reaper's March</v>
      </c>
      <c r="K251" s="3" t="str">
        <f>IF(A251&lt;&gt;C251,VLOOKUP(C251,$A$3:$F$9999,6,FALSE),"")</f>
        <v>La marche de la Camarde</v>
      </c>
      <c r="L251" s="21">
        <f>A251</f>
        <v>464</v>
      </c>
      <c r="M251" s="21">
        <f>C251</f>
        <v>382</v>
      </c>
      <c r="N251">
        <v>0</v>
      </c>
      <c r="O251" t="str">
        <f>VLOOKUP(N251,'LibSets constants'!$A$2:$B$99,2,FALSE)</f>
        <v>Included in base game</v>
      </c>
    </row>
    <row r="252" spans="1:15" hidden="1" x14ac:dyDescent="0.25">
      <c r="A252" s="13">
        <v>465</v>
      </c>
      <c r="B252" s="5">
        <v>250</v>
      </c>
      <c r="C252" s="5">
        <v>382</v>
      </c>
      <c r="D252" s="4" t="str">
        <f>VLOOKUP(A252,'ESO zone names'!$A$3:$F$10000,4,FALSE)</f>
        <v>Krallenhieb</v>
      </c>
      <c r="E252" s="4" t="str">
        <f>VLOOKUP(A252,'ESO zone names'!$A$3:$F$10000,5,FALSE)</f>
        <v>Claw's Strike</v>
      </c>
      <c r="F252" s="4" t="str">
        <f>VLOOKUP(A252,'ESO zone names'!$A$3:$F$10000,6,FALSE)</f>
        <v>Coup de griffe</v>
      </c>
      <c r="G252" s="3" t="str">
        <f t="array" ref="G252">IF(OR(EXACT(A252,'ESO Dungeon constants'!$G$3:$G$999)),"X","")</f>
        <v/>
      </c>
      <c r="H252" s="3" t="str">
        <f>IF(EXACT(A252,C252),"X","")</f>
        <v/>
      </c>
      <c r="I252" s="3" t="str">
        <f>IF(A252&lt;&gt;C252,VLOOKUP(C252,$A$3:$D$9999,4,FALSE),"")</f>
        <v>Schnittermark</v>
      </c>
      <c r="J252" s="3" t="str">
        <f>IF(A252&lt;&gt;C252,VLOOKUP(C252,$A$3:$E$9999,5,FALSE),"")</f>
        <v>Reaper's March</v>
      </c>
      <c r="K252" s="3" t="str">
        <f>IF(A252&lt;&gt;C252,VLOOKUP(C252,$A$3:$F$9999,6,FALSE),"")</f>
        <v>La marche de la Camarde</v>
      </c>
      <c r="L252" s="21">
        <f>A252</f>
        <v>465</v>
      </c>
      <c r="M252" s="21">
        <f>C252</f>
        <v>382</v>
      </c>
      <c r="N252">
        <v>0</v>
      </c>
      <c r="O252" t="str">
        <f>VLOOKUP(N252,'LibSets constants'!$A$2:$B$99,2,FALSE)</f>
        <v>Included in base game</v>
      </c>
    </row>
    <row r="253" spans="1:15" hidden="1" x14ac:dyDescent="0.25">
      <c r="A253" s="13">
        <v>466</v>
      </c>
      <c r="B253" s="5">
        <v>251</v>
      </c>
      <c r="C253" s="5">
        <v>382</v>
      </c>
      <c r="D253" s="4" t="str">
        <f>VLOOKUP(A253,'ESO zone names'!$A$3:$F$10000,4,FALSE)</f>
        <v>Die Heulwindhöhle</v>
      </c>
      <c r="E253" s="4" t="str">
        <f>VLOOKUP(A253,'ESO zone names'!$A$3:$F$10000,5,FALSE)</f>
        <v>Weeping Wind Cave</v>
      </c>
      <c r="F253" s="4" t="str">
        <f>VLOOKUP(A253,'ESO zone names'!$A$3:$F$10000,6,FALSE)</f>
        <v>La caverne du Vent gémissant</v>
      </c>
      <c r="G253" s="3" t="str">
        <f t="array" ref="G253">IF(OR(EXACT(A253,'ESO Dungeon constants'!$G$3:$G$999)),"X","")</f>
        <v/>
      </c>
      <c r="H253" s="3" t="str">
        <f>IF(EXACT(A253,C253),"X","")</f>
        <v/>
      </c>
      <c r="I253" s="3" t="str">
        <f>IF(A253&lt;&gt;C253,VLOOKUP(C253,$A$3:$D$9999,4,FALSE),"")</f>
        <v>Schnittermark</v>
      </c>
      <c r="J253" s="3" t="str">
        <f>IF(A253&lt;&gt;C253,VLOOKUP(C253,$A$3:$E$9999,5,FALSE),"")</f>
        <v>Reaper's March</v>
      </c>
      <c r="K253" s="3" t="str">
        <f>IF(A253&lt;&gt;C253,VLOOKUP(C253,$A$3:$F$9999,6,FALSE),"")</f>
        <v>La marche de la Camarde</v>
      </c>
      <c r="L253" s="21">
        <f>A253</f>
        <v>466</v>
      </c>
      <c r="M253" s="21">
        <f>C253</f>
        <v>382</v>
      </c>
      <c r="N253">
        <v>0</v>
      </c>
      <c r="O253" t="str">
        <f>VLOOKUP(N253,'LibSets constants'!$A$2:$B$99,2,FALSE)</f>
        <v>Included in base game</v>
      </c>
    </row>
    <row r="254" spans="1:15" hidden="1" x14ac:dyDescent="0.25">
      <c r="A254" s="13">
        <v>467</v>
      </c>
      <c r="B254" s="5">
        <v>252</v>
      </c>
      <c r="C254" s="5">
        <v>382</v>
      </c>
      <c r="D254" s="4" t="str">
        <f>VLOOKUP(A254,'ESO zone names'!$A$3:$F$10000,4,FALSE)</f>
        <v>Jodeslicht</v>
      </c>
      <c r="E254" s="4" t="str">
        <f>VLOOKUP(A254,'ESO zone names'!$A$3:$F$10000,5,FALSE)</f>
        <v>Jode's Light</v>
      </c>
      <c r="F254" s="4" t="str">
        <f>VLOOKUP(A254,'ESO zone names'!$A$3:$F$10000,6,FALSE)</f>
        <v>La lumière de Jode</v>
      </c>
      <c r="G254" s="3" t="str">
        <f t="array" ref="G254">IF(OR(EXACT(A254,'ESO Dungeon constants'!$G$3:$G$999)),"X","")</f>
        <v/>
      </c>
      <c r="H254" s="3" t="str">
        <f>IF(EXACT(A254,C254),"X","")</f>
        <v/>
      </c>
      <c r="I254" s="3" t="str">
        <f>IF(A254&lt;&gt;C254,VLOOKUP(C254,$A$3:$D$9999,4,FALSE),"")</f>
        <v>Schnittermark</v>
      </c>
      <c r="J254" s="3" t="str">
        <f>IF(A254&lt;&gt;C254,VLOOKUP(C254,$A$3:$E$9999,5,FALSE),"")</f>
        <v>Reaper's March</v>
      </c>
      <c r="K254" s="3" t="str">
        <f>IF(A254&lt;&gt;C254,VLOOKUP(C254,$A$3:$F$9999,6,FALSE),"")</f>
        <v>La marche de la Camarde</v>
      </c>
      <c r="L254" s="21">
        <f>A254</f>
        <v>467</v>
      </c>
      <c r="M254" s="21">
        <f>C254</f>
        <v>382</v>
      </c>
      <c r="N254">
        <v>0</v>
      </c>
      <c r="O254" t="str">
        <f>VLOOKUP(N254,'LibSets constants'!$A$2:$B$99,2,FALSE)</f>
        <v>Included in base game</v>
      </c>
    </row>
    <row r="255" spans="1:15" hidden="1" x14ac:dyDescent="0.25">
      <c r="A255" s="13">
        <v>468</v>
      </c>
      <c r="B255" s="5">
        <v>253</v>
      </c>
      <c r="C255" s="5">
        <v>58</v>
      </c>
      <c r="D255" s="4" t="str">
        <f>VLOOKUP(A255,'ESO zone names'!$A$3:$F$10000,4,FALSE)</f>
        <v>Totmannsend</v>
      </c>
      <c r="E255" s="4" t="str">
        <f>VLOOKUP(A255,'ESO zone names'!$A$3:$F$10000,5,FALSE)</f>
        <v>Dead Man's Drop</v>
      </c>
      <c r="F255" s="4" t="str">
        <f>VLOOKUP(A255,'ESO zone names'!$A$3:$F$10000,6,FALSE)</f>
        <v>Le précipice de l'Homme mort</v>
      </c>
      <c r="G255" s="3" t="str">
        <f t="array" ref="G255">IF(OR(EXACT(A255,'ESO Dungeon constants'!$G$3:$G$999)),"X","")</f>
        <v/>
      </c>
      <c r="H255" s="3" t="str">
        <f>IF(EXACT(A255,C255),"X","")</f>
        <v/>
      </c>
      <c r="I255" s="3" t="str">
        <f>IF(A255&lt;&gt;C255,VLOOKUP(C255,$A$3:$D$9999,4,FALSE),"")</f>
        <v>Malabal Tor</v>
      </c>
      <c r="J255" s="3" t="str">
        <f>IF(A255&lt;&gt;C255,VLOOKUP(C255,$A$3:$E$9999,5,FALSE),"")</f>
        <v>Malabal Tor</v>
      </c>
      <c r="K255" s="3" t="str">
        <f>IF(A255&lt;&gt;C255,VLOOKUP(C255,$A$3:$F$9999,6,FALSE),"")</f>
        <v>Malabal Tor</v>
      </c>
      <c r="L255" s="21">
        <f>A255</f>
        <v>468</v>
      </c>
      <c r="M255" s="21">
        <f>C255</f>
        <v>58</v>
      </c>
      <c r="N255">
        <v>0</v>
      </c>
      <c r="O255" t="str">
        <f>VLOOKUP(N255,'LibSets constants'!$A$2:$B$99,2,FALSE)</f>
        <v>Included in base game</v>
      </c>
    </row>
    <row r="256" spans="1:15" hidden="1" x14ac:dyDescent="0.25">
      <c r="A256" s="13">
        <v>469</v>
      </c>
      <c r="B256" s="5">
        <v>254</v>
      </c>
      <c r="C256" s="5">
        <v>58</v>
      </c>
      <c r="D256" s="4" t="str">
        <f>VLOOKUP(A256,'ESO zone names'!$A$3:$F$10000,4,FALSE)</f>
        <v>Das Grabmal der Abtrünnigen</v>
      </c>
      <c r="E256" s="4" t="str">
        <f>VLOOKUP(A256,'ESO zone names'!$A$3:$F$10000,5,FALSE)</f>
        <v>Tomb of Apostates</v>
      </c>
      <c r="F256" s="4" t="str">
        <f>VLOOKUP(A256,'ESO zone names'!$A$3:$F$10000,6,FALSE)</f>
        <v>Le tombeau des Apostats</v>
      </c>
      <c r="G256" s="3" t="str">
        <f t="array" ref="G256">IF(OR(EXACT(A256,'ESO Dungeon constants'!$G$3:$G$999)),"X","")</f>
        <v/>
      </c>
      <c r="H256" s="3" t="str">
        <f>IF(EXACT(A256,C256),"X","")</f>
        <v/>
      </c>
      <c r="I256" s="3" t="str">
        <f>IF(A256&lt;&gt;C256,VLOOKUP(C256,$A$3:$D$9999,4,FALSE),"")</f>
        <v>Malabal Tor</v>
      </c>
      <c r="J256" s="3" t="str">
        <f>IF(A256&lt;&gt;C256,VLOOKUP(C256,$A$3:$E$9999,5,FALSE),"")</f>
        <v>Malabal Tor</v>
      </c>
      <c r="K256" s="3" t="str">
        <f>IF(A256&lt;&gt;C256,VLOOKUP(C256,$A$3:$F$9999,6,FALSE),"")</f>
        <v>Malabal Tor</v>
      </c>
      <c r="L256" s="21">
        <f>A256</f>
        <v>469</v>
      </c>
      <c r="M256" s="21">
        <f>C256</f>
        <v>58</v>
      </c>
      <c r="N256">
        <v>0</v>
      </c>
      <c r="O256" t="str">
        <f>VLOOKUP(N256,'LibSets constants'!$A$2:$B$99,2,FALSE)</f>
        <v>Included in base game</v>
      </c>
    </row>
    <row r="257" spans="1:15" hidden="1" x14ac:dyDescent="0.25">
      <c r="A257" s="13">
        <v>470</v>
      </c>
      <c r="B257" s="5">
        <v>255</v>
      </c>
      <c r="C257" s="5">
        <v>58</v>
      </c>
      <c r="D257" s="4" t="str">
        <f>VLOOKUP(A257,'ESO zone names'!$A$3:$F$10000,4,FALSE)</f>
        <v>Die Reifzeckengrube</v>
      </c>
      <c r="E257" s="4" t="str">
        <f>VLOOKUP(A257,'ESO zone names'!$A$3:$F$10000,5,FALSE)</f>
        <v>Hoarvor Pit</v>
      </c>
      <c r="F257" s="4" t="str">
        <f>VLOOKUP(A257,'ESO zone names'!$A$3:$F$10000,6,FALSE)</f>
        <v>La fosse aux vargrisons</v>
      </c>
      <c r="G257" s="3" t="str">
        <f t="array" ref="G257">IF(OR(EXACT(A257,'ESO Dungeon constants'!$G$3:$G$999)),"X","")</f>
        <v/>
      </c>
      <c r="H257" s="3" t="str">
        <f>IF(EXACT(A257,C257),"X","")</f>
        <v/>
      </c>
      <c r="I257" s="3" t="str">
        <f>IF(A257&lt;&gt;C257,VLOOKUP(C257,$A$3:$D$9999,4,FALSE),"")</f>
        <v>Malabal Tor</v>
      </c>
      <c r="J257" s="3" t="str">
        <f>IF(A257&lt;&gt;C257,VLOOKUP(C257,$A$3:$E$9999,5,FALSE),"")</f>
        <v>Malabal Tor</v>
      </c>
      <c r="K257" s="3" t="str">
        <f>IF(A257&lt;&gt;C257,VLOOKUP(C257,$A$3:$F$9999,6,FALSE),"")</f>
        <v>Malabal Tor</v>
      </c>
      <c r="L257" s="21">
        <f>A257</f>
        <v>470</v>
      </c>
      <c r="M257" s="21">
        <f>C257</f>
        <v>58</v>
      </c>
      <c r="N257">
        <v>0</v>
      </c>
      <c r="O257" t="str">
        <f>VLOOKUP(N257,'LibSets constants'!$A$2:$B$99,2,FALSE)</f>
        <v>Included in base game</v>
      </c>
    </row>
    <row r="258" spans="1:15" hidden="1" x14ac:dyDescent="0.25">
      <c r="A258" s="13">
        <v>471</v>
      </c>
      <c r="B258" s="5">
        <v>256</v>
      </c>
      <c r="C258" s="5">
        <v>58</v>
      </c>
      <c r="D258" s="4" t="str">
        <f>VLOOKUP(A258,'ESO zone names'!$A$3:$F$10000,4,FALSE)</f>
        <v>Die Ruinen von Shael</v>
      </c>
      <c r="E258" s="4" t="str">
        <f>VLOOKUP(A258,'ESO zone names'!$A$3:$F$10000,5,FALSE)</f>
        <v>Shael Ruins</v>
      </c>
      <c r="F258" s="4" t="str">
        <f>VLOOKUP(A258,'ESO zone names'!$A$3:$F$10000,6,FALSE)</f>
        <v>Les ruines de Shael</v>
      </c>
      <c r="G258" s="3" t="str">
        <f t="array" ref="G258">IF(OR(EXACT(A258,'ESO Dungeon constants'!$G$3:$G$999)),"X","")</f>
        <v/>
      </c>
      <c r="H258" s="3" t="str">
        <f>IF(EXACT(A258,C258),"X","")</f>
        <v/>
      </c>
      <c r="I258" s="3" t="str">
        <f>IF(A258&lt;&gt;C258,VLOOKUP(C258,$A$3:$D$9999,4,FALSE),"")</f>
        <v>Malabal Tor</v>
      </c>
      <c r="J258" s="3" t="str">
        <f>IF(A258&lt;&gt;C258,VLOOKUP(C258,$A$3:$E$9999,5,FALSE),"")</f>
        <v>Malabal Tor</v>
      </c>
      <c r="K258" s="3" t="str">
        <f>IF(A258&lt;&gt;C258,VLOOKUP(C258,$A$3:$F$9999,6,FALSE),"")</f>
        <v>Malabal Tor</v>
      </c>
      <c r="L258" s="21">
        <f>A258</f>
        <v>471</v>
      </c>
      <c r="M258" s="21">
        <f>C258</f>
        <v>58</v>
      </c>
      <c r="N258">
        <v>0</v>
      </c>
      <c r="O258" t="str">
        <f>VLOOKUP(N258,'LibSets constants'!$A$2:$B$99,2,FALSE)</f>
        <v>Included in base game</v>
      </c>
    </row>
    <row r="259" spans="1:15" hidden="1" x14ac:dyDescent="0.25">
      <c r="A259" s="13">
        <v>472</v>
      </c>
      <c r="B259" s="5">
        <v>257</v>
      </c>
      <c r="C259" s="5">
        <v>58</v>
      </c>
      <c r="D259" s="4" t="str">
        <f>VLOOKUP(A259,'ESO zone names'!$A$3:$F$10000,4,FALSE)</f>
        <v>Die Wurzeln von Silvenar</v>
      </c>
      <c r="E259" s="4" t="str">
        <f>VLOOKUP(A259,'ESO zone names'!$A$3:$F$10000,5,FALSE)</f>
        <v>Roots of Silvenar</v>
      </c>
      <c r="F259" s="4" t="str">
        <f>VLOOKUP(A259,'ESO zone names'!$A$3:$F$10000,6,FALSE)</f>
        <v>Les racines de Silvenar</v>
      </c>
      <c r="G259" s="3" t="str">
        <f t="array" ref="G259">IF(OR(EXACT(A259,'ESO Dungeon constants'!$G$3:$G$999)),"X","")</f>
        <v/>
      </c>
      <c r="H259" s="3" t="str">
        <f>IF(EXACT(A259,C259),"X","")</f>
        <v/>
      </c>
      <c r="I259" s="3" t="str">
        <f>IF(A259&lt;&gt;C259,VLOOKUP(C259,$A$3:$D$9999,4,FALSE),"")</f>
        <v>Malabal Tor</v>
      </c>
      <c r="J259" s="3" t="str">
        <f>IF(A259&lt;&gt;C259,VLOOKUP(C259,$A$3:$E$9999,5,FALSE),"")</f>
        <v>Malabal Tor</v>
      </c>
      <c r="K259" s="3" t="str">
        <f>IF(A259&lt;&gt;C259,VLOOKUP(C259,$A$3:$F$9999,6,FALSE),"")</f>
        <v>Malabal Tor</v>
      </c>
      <c r="L259" s="21">
        <f>A259</f>
        <v>472</v>
      </c>
      <c r="M259" s="21">
        <f>C259</f>
        <v>58</v>
      </c>
      <c r="N259">
        <v>0</v>
      </c>
      <c r="O259" t="str">
        <f>VLOOKUP(N259,'LibSets constants'!$A$2:$B$99,2,FALSE)</f>
        <v>Included in base game</v>
      </c>
    </row>
    <row r="260" spans="1:15" hidden="1" x14ac:dyDescent="0.25">
      <c r="A260" s="13">
        <v>473</v>
      </c>
      <c r="B260" s="5">
        <v>258</v>
      </c>
      <c r="C260" s="5">
        <v>58</v>
      </c>
      <c r="D260" s="4" t="str">
        <f>VLOOKUP(A260,'ESO zone names'!$A$3:$F$10000,4,FALSE)</f>
        <v>Die Schwarzrankenruinen</v>
      </c>
      <c r="E260" s="4" t="str">
        <f>VLOOKUP(A260,'ESO zone names'!$A$3:$F$10000,5,FALSE)</f>
        <v>Black Vine Ruins</v>
      </c>
      <c r="F260" s="4" t="str">
        <f>VLOOKUP(A260,'ESO zone names'!$A$3:$F$10000,6,FALSE)</f>
        <v>Les ruines de Roncenoire</v>
      </c>
      <c r="G260" s="3" t="str">
        <f t="array" ref="G260">IF(OR(EXACT(A260,'ESO Dungeon constants'!$G$3:$G$999)),"X","")</f>
        <v/>
      </c>
      <c r="H260" s="3" t="str">
        <f>IF(EXACT(A260,C260),"X","")</f>
        <v/>
      </c>
      <c r="I260" s="3" t="str">
        <f>IF(A260&lt;&gt;C260,VLOOKUP(C260,$A$3:$D$9999,4,FALSE),"")</f>
        <v>Malabal Tor</v>
      </c>
      <c r="J260" s="3" t="str">
        <f>IF(A260&lt;&gt;C260,VLOOKUP(C260,$A$3:$E$9999,5,FALSE),"")</f>
        <v>Malabal Tor</v>
      </c>
      <c r="K260" s="3" t="str">
        <f>IF(A260&lt;&gt;C260,VLOOKUP(C260,$A$3:$F$9999,6,FALSE),"")</f>
        <v>Malabal Tor</v>
      </c>
      <c r="L260" s="21">
        <f>A260</f>
        <v>473</v>
      </c>
      <c r="M260" s="21">
        <f>C260</f>
        <v>58</v>
      </c>
      <c r="N260">
        <v>0</v>
      </c>
      <c r="O260" t="str">
        <f>VLOOKUP(N260,'LibSets constants'!$A$2:$B$99,2,FALSE)</f>
        <v>Included in base game</v>
      </c>
    </row>
    <row r="261" spans="1:15" hidden="1" x14ac:dyDescent="0.25">
      <c r="A261" s="13">
        <v>475</v>
      </c>
      <c r="B261" s="5">
        <v>259</v>
      </c>
      <c r="C261" s="5">
        <v>383</v>
      </c>
      <c r="D261" s="4" t="str">
        <f>VLOOKUP(A261,'ESO zone names'!$A$3:$F$10000,4,FALSE)</f>
        <v>Die Krabblergrube</v>
      </c>
      <c r="E261" s="4" t="str">
        <f>VLOOKUP(A261,'ESO zone names'!$A$3:$F$10000,5,FALSE)</f>
        <v>The Scuttle Pit</v>
      </c>
      <c r="F261" s="4" t="str">
        <f>VLOOKUP(A261,'ESO zone names'!$A$3:$F$10000,6,FALSE)</f>
        <v>La fosse aux grattements</v>
      </c>
      <c r="G261" s="3" t="str">
        <f t="array" ref="G261">IF(OR(EXACT(A261,'ESO Dungeon constants'!$G$3:$G$999)),"X","")</f>
        <v/>
      </c>
      <c r="H261" s="3" t="str">
        <f>IF(EXACT(A261,C261),"X","")</f>
        <v/>
      </c>
      <c r="I261" s="3" t="str">
        <f>IF(A261&lt;&gt;C261,VLOOKUP(C261,$A$3:$D$9999,4,FALSE),"")</f>
        <v>Grahtwald</v>
      </c>
      <c r="J261" s="3" t="str">
        <f>IF(A261&lt;&gt;C261,VLOOKUP(C261,$A$3:$E$9999,5,FALSE),"")</f>
        <v>Grahtwood</v>
      </c>
      <c r="K261" s="3" t="str">
        <f>IF(A261&lt;&gt;C261,VLOOKUP(C261,$A$3:$F$9999,6,FALSE),"")</f>
        <v>Le bois de Graht</v>
      </c>
      <c r="L261" s="21">
        <f>A261</f>
        <v>475</v>
      </c>
      <c r="M261" s="21">
        <f>C261</f>
        <v>383</v>
      </c>
      <c r="N261">
        <v>0</v>
      </c>
      <c r="O261" t="str">
        <f>VLOOKUP(N261,'LibSets constants'!$A$2:$B$99,2,FALSE)</f>
        <v>Included in base game</v>
      </c>
    </row>
    <row r="262" spans="1:15" hidden="1" x14ac:dyDescent="0.25">
      <c r="A262" s="13">
        <v>477</v>
      </c>
      <c r="B262" s="5">
        <v>260</v>
      </c>
      <c r="C262" s="5">
        <v>383</v>
      </c>
      <c r="D262" s="4" t="str">
        <f>VLOOKUP(A262,'ESO zone names'!$A$3:$F$10000,4,FALSE)</f>
        <v>Die Rankentodhöhle</v>
      </c>
      <c r="E262" s="4" t="str">
        <f>VLOOKUP(A262,'ESO zone names'!$A$3:$F$10000,5,FALSE)</f>
        <v>Vinedeath Cave</v>
      </c>
      <c r="F262" s="4" t="str">
        <f>VLOOKUP(A262,'ESO zone names'!$A$3:$F$10000,6,FALSE)</f>
        <v>La caverne de Roncemort</v>
      </c>
      <c r="G262" s="3" t="str">
        <f t="array" ref="G262">IF(OR(EXACT(A262,'ESO Dungeon constants'!$G$3:$G$999)),"X","")</f>
        <v/>
      </c>
      <c r="H262" s="3" t="str">
        <f>IF(EXACT(A262,C262),"X","")</f>
        <v/>
      </c>
      <c r="I262" s="3" t="str">
        <f>IF(A262&lt;&gt;C262,VLOOKUP(C262,$A$3:$D$9999,4,FALSE),"")</f>
        <v>Grahtwald</v>
      </c>
      <c r="J262" s="3" t="str">
        <f>IF(A262&lt;&gt;C262,VLOOKUP(C262,$A$3:$E$9999,5,FALSE),"")</f>
        <v>Grahtwood</v>
      </c>
      <c r="K262" s="3" t="str">
        <f>IF(A262&lt;&gt;C262,VLOOKUP(C262,$A$3:$F$9999,6,FALSE),"")</f>
        <v>Le bois de Graht</v>
      </c>
      <c r="L262" s="21">
        <f>A262</f>
        <v>477</v>
      </c>
      <c r="M262" s="21">
        <f>C262</f>
        <v>383</v>
      </c>
      <c r="N262">
        <v>0</v>
      </c>
      <c r="O262" t="str">
        <f>VLOOKUP(N262,'LibSets constants'!$A$2:$B$99,2,FALSE)</f>
        <v>Included in base game</v>
      </c>
    </row>
    <row r="263" spans="1:15" hidden="1" x14ac:dyDescent="0.25">
      <c r="A263" s="13">
        <v>478</v>
      </c>
      <c r="B263" s="5">
        <v>261</v>
      </c>
      <c r="C263" s="5">
        <v>383</v>
      </c>
      <c r="D263" s="4" t="str">
        <f>VLOOKUP(A263,'ESO zone names'!$A$3:$F$10000,4,FALSE)</f>
        <v>Die Wurmwurztiefen</v>
      </c>
      <c r="E263" s="4" t="str">
        <f>VLOOKUP(A263,'ESO zone names'!$A$3:$F$10000,5,FALSE)</f>
        <v>Wormroot Depths</v>
      </c>
      <c r="F263" s="4" t="str">
        <f>VLOOKUP(A263,'ESO zone names'!$A$3:$F$10000,6,FALSE)</f>
        <v>Profondeurs de Verracine</v>
      </c>
      <c r="G263" s="3" t="str">
        <f t="array" ref="G263">IF(OR(EXACT(A263,'ESO Dungeon constants'!$G$3:$G$999)),"X","")</f>
        <v/>
      </c>
      <c r="H263" s="3" t="str">
        <f>IF(EXACT(A263,C263),"X","")</f>
        <v/>
      </c>
      <c r="I263" s="3" t="str">
        <f>IF(A263&lt;&gt;C263,VLOOKUP(C263,$A$3:$D$9999,4,FALSE),"")</f>
        <v>Grahtwald</v>
      </c>
      <c r="J263" s="3" t="str">
        <f>IF(A263&lt;&gt;C263,VLOOKUP(C263,$A$3:$E$9999,5,FALSE),"")</f>
        <v>Grahtwood</v>
      </c>
      <c r="K263" s="3" t="str">
        <f>IF(A263&lt;&gt;C263,VLOOKUP(C263,$A$3:$F$9999,6,FALSE),"")</f>
        <v>Le bois de Graht</v>
      </c>
      <c r="L263" s="21">
        <f>A263</f>
        <v>478</v>
      </c>
      <c r="M263" s="21">
        <f>C263</f>
        <v>383</v>
      </c>
      <c r="N263">
        <v>0</v>
      </c>
      <c r="O263" t="str">
        <f>VLOOKUP(N263,'LibSets constants'!$A$2:$B$99,2,FALSE)</f>
        <v>Included in base game</v>
      </c>
    </row>
    <row r="264" spans="1:15" hidden="1" x14ac:dyDescent="0.25">
      <c r="A264" s="13">
        <v>480</v>
      </c>
      <c r="B264" s="5">
        <v>262</v>
      </c>
      <c r="C264" s="5">
        <v>103</v>
      </c>
      <c r="D264" s="4" t="str">
        <f>VLOOKUP(A264,'ESO zone names'!$A$3:$F$10000,4,FALSE)</f>
        <v>Die Beinbruchhöhle</v>
      </c>
      <c r="E264" s="4" t="str">
        <f>VLOOKUP(A264,'ESO zone names'!$A$3:$F$10000,5,FALSE)</f>
        <v>Snapleg Cave</v>
      </c>
      <c r="F264" s="4" t="str">
        <f>VLOOKUP(A264,'ESO zone names'!$A$3:$F$10000,6,FALSE)</f>
        <v>La grotte de Brisejambe</v>
      </c>
      <c r="G264" s="3" t="str">
        <f t="array" ref="G264">IF(OR(EXACT(A264,'ESO Dungeon constants'!$G$3:$G$999)),"X","")</f>
        <v/>
      </c>
      <c r="H264" s="3" t="str">
        <f>IF(EXACT(A264,C264),"X","")</f>
        <v/>
      </c>
      <c r="I264" s="3" t="str">
        <f>IF(A264&lt;&gt;C264,VLOOKUP(C264,$A$3:$D$9999,4,FALSE),"")</f>
        <v>Rift</v>
      </c>
      <c r="J264" s="3" t="str">
        <f>IF(A264&lt;&gt;C264,VLOOKUP(C264,$A$3:$E$9999,5,FALSE),"")</f>
        <v>The Rift</v>
      </c>
      <c r="K264" s="3" t="str">
        <f>IF(A264&lt;&gt;C264,VLOOKUP(C264,$A$3:$F$9999,6,FALSE),"")</f>
        <v>La Brèche</v>
      </c>
      <c r="L264" s="21">
        <f>A264</f>
        <v>480</v>
      </c>
      <c r="M264" s="21">
        <f>C264</f>
        <v>103</v>
      </c>
      <c r="N264">
        <v>0</v>
      </c>
      <c r="O264" t="str">
        <f>VLOOKUP(N264,'LibSets constants'!$A$2:$B$99,2,FALSE)</f>
        <v>Included in base game</v>
      </c>
    </row>
    <row r="265" spans="1:15" hidden="1" x14ac:dyDescent="0.25">
      <c r="A265" s="13">
        <v>481</v>
      </c>
      <c r="B265" s="5">
        <v>263</v>
      </c>
      <c r="C265" s="5">
        <v>103</v>
      </c>
      <c r="D265" s="4" t="str">
        <f>VLOOKUP(A265,'ESO zone names'!$A$3:$F$10000,4,FALSE)</f>
        <v>Die Feste Grünwall</v>
      </c>
      <c r="E265" s="4" t="str">
        <f>VLOOKUP(A265,'ESO zone names'!$A$3:$F$10000,5,FALSE)</f>
        <v>Fort Greenwall</v>
      </c>
      <c r="F265" s="4" t="str">
        <f>VLOOKUP(A265,'ESO zone names'!$A$3:$F$10000,6,FALSE)</f>
        <v>Fort Vallevert</v>
      </c>
      <c r="G265" s="3" t="str">
        <f t="array" ref="G265">IF(OR(EXACT(A265,'ESO Dungeon constants'!$G$3:$G$999)),"X","")</f>
        <v/>
      </c>
      <c r="H265" s="3" t="str">
        <f>IF(EXACT(A265,C265),"X","")</f>
        <v/>
      </c>
      <c r="I265" s="3" t="str">
        <f>IF(A265&lt;&gt;C265,VLOOKUP(C265,$A$3:$D$9999,4,FALSE),"")</f>
        <v>Rift</v>
      </c>
      <c r="J265" s="3" t="str">
        <f>IF(A265&lt;&gt;C265,VLOOKUP(C265,$A$3:$E$9999,5,FALSE),"")</f>
        <v>The Rift</v>
      </c>
      <c r="K265" s="3" t="str">
        <f>IF(A265&lt;&gt;C265,VLOOKUP(C265,$A$3:$F$9999,6,FALSE),"")</f>
        <v>La Brèche</v>
      </c>
      <c r="L265" s="21">
        <f>A265</f>
        <v>481</v>
      </c>
      <c r="M265" s="21">
        <f>C265</f>
        <v>103</v>
      </c>
      <c r="N265">
        <v>0</v>
      </c>
      <c r="O265" t="str">
        <f>VLOOKUP(N265,'LibSets constants'!$A$2:$B$99,2,FALSE)</f>
        <v>Included in base game</v>
      </c>
    </row>
    <row r="266" spans="1:15" hidden="1" x14ac:dyDescent="0.25">
      <c r="A266" s="13">
        <v>482</v>
      </c>
      <c r="B266" s="5">
        <v>264</v>
      </c>
      <c r="C266" s="5">
        <v>103</v>
      </c>
      <c r="D266" s="4" t="str">
        <f>VLOOKUP(A266,'ESO zone names'!$A$3:$F$10000,4,FALSE)</f>
        <v>Das Schleierheim-Hügelgrab</v>
      </c>
      <c r="E266" s="4" t="str">
        <f>VLOOKUP(A266,'ESO zone names'!$A$3:$F$10000,5,FALSE)</f>
        <v>Shroud Hearth Barrow</v>
      </c>
      <c r="F266" s="4" t="str">
        <f>VLOOKUP(A266,'ESO zone names'!$A$3:$F$10000,6,FALSE)</f>
        <v>Le Tertre de Voile-foyer</v>
      </c>
      <c r="G266" s="3" t="str">
        <f t="array" ref="G266">IF(OR(EXACT(A266,'ESO Dungeon constants'!$G$3:$G$999)),"X","")</f>
        <v/>
      </c>
      <c r="H266" s="3" t="str">
        <f>IF(EXACT(A266,C266),"X","")</f>
        <v/>
      </c>
      <c r="I266" s="3" t="str">
        <f>IF(A266&lt;&gt;C266,VLOOKUP(C266,$A$3:$D$9999,4,FALSE),"")</f>
        <v>Rift</v>
      </c>
      <c r="J266" s="3" t="str">
        <f>IF(A266&lt;&gt;C266,VLOOKUP(C266,$A$3:$E$9999,5,FALSE),"")</f>
        <v>The Rift</v>
      </c>
      <c r="K266" s="3" t="str">
        <f>IF(A266&lt;&gt;C266,VLOOKUP(C266,$A$3:$F$9999,6,FALSE),"")</f>
        <v>La Brèche</v>
      </c>
      <c r="L266" s="21">
        <f>A266</f>
        <v>482</v>
      </c>
      <c r="M266" s="21">
        <f>C266</f>
        <v>103</v>
      </c>
      <c r="N266">
        <v>0</v>
      </c>
      <c r="O266" t="str">
        <f>VLOOKUP(N266,'LibSets constants'!$A$2:$B$99,2,FALSE)</f>
        <v>Included in base game</v>
      </c>
    </row>
    <row r="267" spans="1:15" hidden="1" x14ac:dyDescent="0.25">
      <c r="A267" s="13">
        <v>484</v>
      </c>
      <c r="B267" s="5">
        <v>265</v>
      </c>
      <c r="C267" s="5">
        <v>103</v>
      </c>
      <c r="D267" s="4" t="str">
        <f>VLOOKUP(A267,'ESO zone names'!$A$3:$F$10000,4,FALSE)</f>
        <v>Faldars Zahn</v>
      </c>
      <c r="E267" s="4" t="str">
        <f>VLOOKUP(A267,'ESO zone names'!$A$3:$F$10000,5,FALSE)</f>
        <v>Faldar's Tooth</v>
      </c>
      <c r="F267" s="4" t="str">
        <f>VLOOKUP(A267,'ESO zone names'!$A$3:$F$10000,6,FALSE)</f>
        <v>La Dent de Faldar</v>
      </c>
      <c r="G267" s="3" t="str">
        <f t="array" ref="G267">IF(OR(EXACT(A267,'ESO Dungeon constants'!$G$3:$G$999)),"X","")</f>
        <v/>
      </c>
      <c r="H267" s="3" t="str">
        <f>IF(EXACT(A267,C267),"X","")</f>
        <v/>
      </c>
      <c r="I267" s="3" t="str">
        <f>IF(A267&lt;&gt;C267,VLOOKUP(C267,$A$3:$D$9999,4,FALSE),"")</f>
        <v>Rift</v>
      </c>
      <c r="J267" s="3" t="str">
        <f>IF(A267&lt;&gt;C267,VLOOKUP(C267,$A$3:$E$9999,5,FALSE),"")</f>
        <v>The Rift</v>
      </c>
      <c r="K267" s="3" t="str">
        <f>IF(A267&lt;&gt;C267,VLOOKUP(C267,$A$3:$F$9999,6,FALSE),"")</f>
        <v>La Brèche</v>
      </c>
      <c r="L267" s="21">
        <f>A267</f>
        <v>484</v>
      </c>
      <c r="M267" s="21">
        <f>C267</f>
        <v>103</v>
      </c>
      <c r="N267">
        <v>0</v>
      </c>
      <c r="O267" t="str">
        <f>VLOOKUP(N267,'LibSets constants'!$A$2:$B$99,2,FALSE)</f>
        <v>Included in base game</v>
      </c>
    </row>
    <row r="268" spans="1:15" hidden="1" x14ac:dyDescent="0.25">
      <c r="A268" s="13">
        <v>485</v>
      </c>
      <c r="B268" s="5">
        <v>266</v>
      </c>
      <c r="C268" s="5">
        <v>103</v>
      </c>
      <c r="D268" s="4" t="str">
        <f>VLOOKUP(A268,'ESO zone names'!$A$3:$F$10000,4,FALSE)</f>
        <v>Die Bruchhelmhöhle</v>
      </c>
      <c r="E268" s="4" t="str">
        <f>VLOOKUP(A268,'ESO zone names'!$A$3:$F$10000,5,FALSE)</f>
        <v>Broken Helm Hollow</v>
      </c>
      <c r="F268" s="4" t="str">
        <f>VLOOKUP(A268,'ESO zone names'!$A$3:$F$10000,6,FALSE)</f>
        <v>Le trou du Heaume fendu</v>
      </c>
      <c r="G268" s="3" t="str">
        <f t="array" ref="G268">IF(OR(EXACT(A268,'ESO Dungeon constants'!$G$3:$G$999)),"X","")</f>
        <v/>
      </c>
      <c r="H268" s="3" t="str">
        <f>IF(EXACT(A268,C268),"X","")</f>
        <v/>
      </c>
      <c r="I268" s="3" t="str">
        <f>IF(A268&lt;&gt;C268,VLOOKUP(C268,$A$3:$D$9999,4,FALSE),"")</f>
        <v>Rift</v>
      </c>
      <c r="J268" s="3" t="str">
        <f>IF(A268&lt;&gt;C268,VLOOKUP(C268,$A$3:$E$9999,5,FALSE),"")</f>
        <v>The Rift</v>
      </c>
      <c r="K268" s="3" t="str">
        <f>IF(A268&lt;&gt;C268,VLOOKUP(C268,$A$3:$F$9999,6,FALSE),"")</f>
        <v>La Brèche</v>
      </c>
      <c r="L268" s="21">
        <f>A268</f>
        <v>485</v>
      </c>
      <c r="M268" s="21">
        <f>C268</f>
        <v>103</v>
      </c>
      <c r="N268">
        <v>0</v>
      </c>
      <c r="O268" t="str">
        <f>VLOOKUP(N268,'LibSets constants'!$A$2:$B$99,2,FALSE)</f>
        <v>Included in base game</v>
      </c>
    </row>
    <row r="269" spans="1:15" hidden="1" x14ac:dyDescent="0.25">
      <c r="A269" s="13">
        <v>486</v>
      </c>
      <c r="B269" s="5">
        <v>267</v>
      </c>
      <c r="C269" s="5">
        <v>381</v>
      </c>
      <c r="D269" s="4" t="str">
        <f>VLOOKUP(A269,'ESO zone names'!$A$3:$F$10000,4,FALSE)</f>
        <v>Die Zahnbrecherrinne</v>
      </c>
      <c r="E269" s="4" t="str">
        <f>VLOOKUP(A269,'ESO zone names'!$A$3:$F$10000,5,FALSE)</f>
        <v>Toothmaul Gully</v>
      </c>
      <c r="F269" s="4" t="str">
        <f>VLOOKUP(A269,'ESO zone names'!$A$3:$F$10000,6,FALSE)</f>
        <v>La ravine du Chicot</v>
      </c>
      <c r="G269" s="3" t="str">
        <f t="array" ref="G269">IF(OR(EXACT(A269,'ESO Dungeon constants'!$G$3:$G$999)),"X","")</f>
        <v/>
      </c>
      <c r="H269" s="3" t="str">
        <f>IF(EXACT(A269,C269),"X","")</f>
        <v/>
      </c>
      <c r="I269" s="3" t="str">
        <f>IF(A269&lt;&gt;C269,VLOOKUP(C269,$A$3:$D$9999,4,FALSE),"")</f>
        <v>Auridon</v>
      </c>
      <c r="J269" s="3" t="str">
        <f>IF(A269&lt;&gt;C269,VLOOKUP(C269,$A$3:$E$9999,5,FALSE),"")</f>
        <v>Auridon</v>
      </c>
      <c r="K269" s="3" t="str">
        <f>IF(A269&lt;&gt;C269,VLOOKUP(C269,$A$3:$F$9999,6,FALSE),"")</f>
        <v>Auridia</v>
      </c>
      <c r="L269" s="21">
        <f>A269</f>
        <v>486</v>
      </c>
      <c r="M269" s="21">
        <f>C269</f>
        <v>381</v>
      </c>
      <c r="N269">
        <v>0</v>
      </c>
      <c r="O269" t="str">
        <f>VLOOKUP(N269,'LibSets constants'!$A$2:$B$99,2,FALSE)</f>
        <v>Included in base game</v>
      </c>
    </row>
    <row r="270" spans="1:15" hidden="1" x14ac:dyDescent="0.25">
      <c r="A270" s="13">
        <v>487</v>
      </c>
      <c r="B270" s="5">
        <v>268</v>
      </c>
      <c r="C270" s="5">
        <v>382</v>
      </c>
      <c r="D270" s="4" t="str">
        <f>VLOOKUP(A270,'ESO zone names'!$A$3:$F$10000,4,FALSE)</f>
        <v>Das Düstere Herrenhaus</v>
      </c>
      <c r="E270" s="4" t="str">
        <f>VLOOKUP(A270,'ESO zone names'!$A$3:$F$10000,5,FALSE)</f>
        <v>The Vile Manse</v>
      </c>
      <c r="F270" s="4" t="str">
        <f>VLOOKUP(A270,'ESO zone names'!$A$3:$F$10000,6,FALSE)</f>
        <v>Le presbytère infâme</v>
      </c>
      <c r="G270" s="3" t="str">
        <f t="array" ref="G270">IF(OR(EXACT(A270,'ESO Dungeon constants'!$G$3:$G$999)),"X","")</f>
        <v/>
      </c>
      <c r="H270" s="3" t="str">
        <f>IF(EXACT(A270,C270),"X","")</f>
        <v/>
      </c>
      <c r="I270" s="3" t="str">
        <f>IF(A270&lt;&gt;C270,VLOOKUP(C270,$A$3:$D$9999,4,FALSE),"")</f>
        <v>Schnittermark</v>
      </c>
      <c r="J270" s="3" t="str">
        <f>IF(A270&lt;&gt;C270,VLOOKUP(C270,$A$3:$E$9999,5,FALSE),"")</f>
        <v>Reaper's March</v>
      </c>
      <c r="K270" s="3" t="str">
        <f>IF(A270&lt;&gt;C270,VLOOKUP(C270,$A$3:$F$9999,6,FALSE),"")</f>
        <v>La marche de la Camarde</v>
      </c>
      <c r="L270" s="21">
        <f>A270</f>
        <v>487</v>
      </c>
      <c r="M270" s="21">
        <f>C270</f>
        <v>382</v>
      </c>
      <c r="N270">
        <v>0</v>
      </c>
      <c r="O270" t="str">
        <f>VLOOKUP(N270,'LibSets constants'!$A$2:$B$99,2,FALSE)</f>
        <v>Included in base game</v>
      </c>
    </row>
    <row r="271" spans="1:15" hidden="1" x14ac:dyDescent="0.25">
      <c r="A271" s="13">
        <v>492</v>
      </c>
      <c r="B271" s="5">
        <v>269</v>
      </c>
      <c r="C271" s="5">
        <v>41</v>
      </c>
      <c r="D271" s="4" t="str">
        <f>VLOOKUP(A271,'ESO zone names'!$A$3:$F$10000,4,FALSE)</f>
        <v>Der Gipfel der gepeinigten Spitze</v>
      </c>
      <c r="E271" s="4" t="str">
        <f>VLOOKUP(A271,'ESO zone names'!$A$3:$F$10000,5,FALSE)</f>
        <v>Tormented Spire Summit</v>
      </c>
      <c r="F271" s="4" t="str">
        <f>VLOOKUP(A271,'ESO zone names'!$A$3:$F$10000,6,FALSE)</f>
        <v>Sommet de la Flèche tourmentée</v>
      </c>
      <c r="G271" s="3" t="str">
        <f t="array" ref="G271">IF(OR(EXACT(A271,'ESO Dungeon constants'!$G$3:$G$999)),"X","")</f>
        <v/>
      </c>
      <c r="H271" s="3" t="str">
        <f>IF(EXACT(A271,C271),"X","")</f>
        <v/>
      </c>
      <c r="I271" s="3" t="str">
        <f>IF(A271&lt;&gt;C271,VLOOKUP(C271,$A$3:$D$9999,4,FALSE),"")</f>
        <v>Steinfälle</v>
      </c>
      <c r="J271" s="3" t="str">
        <f>IF(A271&lt;&gt;C271,VLOOKUP(C271,$A$3:$E$9999,5,FALSE),"")</f>
        <v>Stonefalls</v>
      </c>
      <c r="K271" s="3" t="str">
        <f>IF(A271&lt;&gt;C271,VLOOKUP(C271,$A$3:$F$9999,6,FALSE),"")</f>
        <v>Les Éboulis</v>
      </c>
      <c r="L271" s="21">
        <f>A271</f>
        <v>492</v>
      </c>
      <c r="M271" s="21">
        <f>C271</f>
        <v>41</v>
      </c>
      <c r="N271">
        <v>0</v>
      </c>
      <c r="O271" t="str">
        <f>VLOOKUP(N271,'LibSets constants'!$A$2:$B$99,2,FALSE)</f>
        <v>Included in base game</v>
      </c>
    </row>
    <row r="272" spans="1:15" hidden="1" x14ac:dyDescent="0.25">
      <c r="A272" s="13">
        <v>493</v>
      </c>
      <c r="B272" s="5">
        <v>270</v>
      </c>
      <c r="C272" s="5">
        <v>181</v>
      </c>
      <c r="D272" s="4" t="str">
        <f>VLOOKUP(A272,'ESO zone names'!$A$3:$F$10000,4,FALSE)</f>
        <v>Die Genickbruchhöhle</v>
      </c>
      <c r="E272" s="4" t="str">
        <f>VLOOKUP(A272,'ESO zone names'!$A$3:$F$10000,5,FALSE)</f>
        <v>Breakneck Cave</v>
      </c>
      <c r="F272" s="4" t="str">
        <f>VLOOKUP(A272,'ESO zone names'!$A$3:$F$10000,6,FALSE)</f>
        <v>La caverne de l'À-pic</v>
      </c>
      <c r="G272" s="3" t="str">
        <f t="array" ref="G272">IF(OR(EXACT(A272,'ESO Dungeon constants'!$G$3:$G$999)),"X","")</f>
        <v/>
      </c>
      <c r="H272" s="3" t="str">
        <f>IF(EXACT(A272,C272),"X","")</f>
        <v/>
      </c>
      <c r="I272" s="3" t="str">
        <f>IF(A272&lt;&gt;C272,VLOOKUP(C272,$A$3:$D$9999,4,FALSE),"")</f>
        <v>Cyrodiil</v>
      </c>
      <c r="J272" s="3" t="str">
        <f>IF(A272&lt;&gt;C272,VLOOKUP(C272,$A$3:$E$9999,5,FALSE),"")</f>
        <v>Cyrodiil</v>
      </c>
      <c r="K272" s="3" t="str">
        <f>IF(A272&lt;&gt;C272,VLOOKUP(C272,$A$3:$F$9999,6,FALSE),"")</f>
        <v>Cyrodiil</v>
      </c>
      <c r="L272" s="21">
        <f>A272</f>
        <v>493</v>
      </c>
      <c r="M272" s="21">
        <f>C272</f>
        <v>181</v>
      </c>
      <c r="N272">
        <v>0</v>
      </c>
      <c r="O272" t="str">
        <f>VLOOKUP(N272,'LibSets constants'!$A$2:$B$99,2,FALSE)</f>
        <v>Included in base game</v>
      </c>
    </row>
    <row r="273" spans="1:15" hidden="1" x14ac:dyDescent="0.25">
      <c r="A273" s="13">
        <v>494</v>
      </c>
      <c r="B273" s="5">
        <v>271</v>
      </c>
      <c r="C273" s="5">
        <v>181</v>
      </c>
      <c r="D273" s="4" t="str">
        <f>VLOOKUP(A273,'ESO zone names'!$A$3:$F$10000,4,FALSE)</f>
        <v>Die Kappsteinhöhle</v>
      </c>
      <c r="E273" s="4" t="str">
        <f>VLOOKUP(A273,'ESO zone names'!$A$3:$F$10000,5,FALSE)</f>
        <v>Capstone Cave</v>
      </c>
      <c r="F273" s="4" t="str">
        <f>VLOOKUP(A273,'ESO zone names'!$A$3:$F$10000,6,FALSE)</f>
        <v>La caverne de Cappière</v>
      </c>
      <c r="G273" s="3" t="str">
        <f t="array" ref="G273">IF(OR(EXACT(A273,'ESO Dungeon constants'!$G$3:$G$999)),"X","")</f>
        <v/>
      </c>
      <c r="H273" s="3" t="str">
        <f>IF(EXACT(A273,C273),"X","")</f>
        <v/>
      </c>
      <c r="I273" s="3" t="str">
        <f>IF(A273&lt;&gt;C273,VLOOKUP(C273,$A$3:$D$9999,4,FALSE),"")</f>
        <v>Cyrodiil</v>
      </c>
      <c r="J273" s="3" t="str">
        <f>IF(A273&lt;&gt;C273,VLOOKUP(C273,$A$3:$E$9999,5,FALSE),"")</f>
        <v>Cyrodiil</v>
      </c>
      <c r="K273" s="3" t="str">
        <f>IF(A273&lt;&gt;C273,VLOOKUP(C273,$A$3:$F$9999,6,FALSE),"")</f>
        <v>Cyrodiil</v>
      </c>
      <c r="L273" s="21">
        <f>A273</f>
        <v>494</v>
      </c>
      <c r="M273" s="21">
        <f>C273</f>
        <v>181</v>
      </c>
      <c r="N273">
        <v>0</v>
      </c>
      <c r="O273" t="str">
        <f>VLOOKUP(N273,'LibSets constants'!$A$2:$B$99,2,FALSE)</f>
        <v>Included in base game</v>
      </c>
    </row>
    <row r="274" spans="1:15" hidden="1" x14ac:dyDescent="0.25">
      <c r="A274" s="13">
        <v>495</v>
      </c>
      <c r="B274" s="5">
        <v>272</v>
      </c>
      <c r="C274" s="5">
        <v>181</v>
      </c>
      <c r="D274" s="4" t="str">
        <f>VLOOKUP(A274,'ESO zone names'!$A$3:$F$10000,4,FALSE)</f>
        <v>Die Berstholzhöhle</v>
      </c>
      <c r="E274" s="4" t="str">
        <f>VLOOKUP(A274,'ESO zone names'!$A$3:$F$10000,5,FALSE)</f>
        <v>Cracked Wood Cave</v>
      </c>
      <c r="F274" s="4" t="str">
        <f>VLOOKUP(A274,'ESO zone names'!$A$3:$F$10000,6,FALSE)</f>
        <v>La caverne du Bois fendu</v>
      </c>
      <c r="G274" s="3" t="str">
        <f t="array" ref="G274">IF(OR(EXACT(A274,'ESO Dungeon constants'!$G$3:$G$999)),"X","")</f>
        <v/>
      </c>
      <c r="H274" s="3" t="str">
        <f>IF(EXACT(A274,C274),"X","")</f>
        <v/>
      </c>
      <c r="I274" s="3" t="str">
        <f>IF(A274&lt;&gt;C274,VLOOKUP(C274,$A$3:$D$9999,4,FALSE),"")</f>
        <v>Cyrodiil</v>
      </c>
      <c r="J274" s="3" t="str">
        <f>IF(A274&lt;&gt;C274,VLOOKUP(C274,$A$3:$E$9999,5,FALSE),"")</f>
        <v>Cyrodiil</v>
      </c>
      <c r="K274" s="3" t="str">
        <f>IF(A274&lt;&gt;C274,VLOOKUP(C274,$A$3:$F$9999,6,FALSE),"")</f>
        <v>Cyrodiil</v>
      </c>
      <c r="L274" s="21">
        <f>A274</f>
        <v>495</v>
      </c>
      <c r="M274" s="21">
        <f>C274</f>
        <v>181</v>
      </c>
      <c r="N274">
        <v>0</v>
      </c>
      <c r="O274" t="str">
        <f>VLOOKUP(N274,'LibSets constants'!$A$2:$B$99,2,FALSE)</f>
        <v>Included in base game</v>
      </c>
    </row>
    <row r="275" spans="1:15" hidden="1" x14ac:dyDescent="0.25">
      <c r="A275" s="13">
        <v>496</v>
      </c>
      <c r="B275" s="5">
        <v>273</v>
      </c>
      <c r="C275" s="5">
        <v>181</v>
      </c>
      <c r="D275" s="4" t="str">
        <f>VLOOKUP(A275,'ESO zone names'!$A$3:$F$10000,4,FALSE)</f>
        <v>Die Echohöhle</v>
      </c>
      <c r="E275" s="4" t="str">
        <f>VLOOKUP(A275,'ESO zone names'!$A$3:$F$10000,5,FALSE)</f>
        <v>Echo Cave</v>
      </c>
      <c r="F275" s="4" t="str">
        <f>VLOOKUP(A275,'ESO zone names'!$A$3:$F$10000,6,FALSE)</f>
        <v>La caverne aux échos</v>
      </c>
      <c r="G275" s="3" t="str">
        <f t="array" ref="G275">IF(OR(EXACT(A275,'ESO Dungeon constants'!$G$3:$G$999)),"X","")</f>
        <v/>
      </c>
      <c r="H275" s="3" t="str">
        <f>IF(EXACT(A275,C275),"X","")</f>
        <v/>
      </c>
      <c r="I275" s="3" t="str">
        <f>IF(A275&lt;&gt;C275,VLOOKUP(C275,$A$3:$D$9999,4,FALSE),"")</f>
        <v>Cyrodiil</v>
      </c>
      <c r="J275" s="3" t="str">
        <f>IF(A275&lt;&gt;C275,VLOOKUP(C275,$A$3:$E$9999,5,FALSE),"")</f>
        <v>Cyrodiil</v>
      </c>
      <c r="K275" s="3" t="str">
        <f>IF(A275&lt;&gt;C275,VLOOKUP(C275,$A$3:$F$9999,6,FALSE),"")</f>
        <v>Cyrodiil</v>
      </c>
      <c r="L275" s="21">
        <f>A275</f>
        <v>496</v>
      </c>
      <c r="M275" s="21">
        <f>C275</f>
        <v>181</v>
      </c>
      <c r="N275">
        <v>0</v>
      </c>
      <c r="O275" t="str">
        <f>VLOOKUP(N275,'LibSets constants'!$A$2:$B$99,2,FALSE)</f>
        <v>Included in base game</v>
      </c>
    </row>
    <row r="276" spans="1:15" hidden="1" x14ac:dyDescent="0.25">
      <c r="A276" s="13">
        <v>497</v>
      </c>
      <c r="B276" s="5">
        <v>274</v>
      </c>
      <c r="C276" s="5">
        <v>181</v>
      </c>
      <c r="D276" s="4" t="str">
        <f>VLOOKUP(A276,'ESO zone names'!$A$3:$F$10000,4,FALSE)</f>
        <v>Die Hainödhöhle</v>
      </c>
      <c r="E276" s="4" t="str">
        <f>VLOOKUP(A276,'ESO zone names'!$A$3:$F$10000,5,FALSE)</f>
        <v>Haynote Cave</v>
      </c>
      <c r="F276" s="4" t="str">
        <f>VLOOKUP(A276,'ESO zone names'!$A$3:$F$10000,6,FALSE)</f>
        <v>La caverne de Paillenote</v>
      </c>
      <c r="G276" s="3" t="str">
        <f t="array" ref="G276">IF(OR(EXACT(A276,'ESO Dungeon constants'!$G$3:$G$999)),"X","")</f>
        <v/>
      </c>
      <c r="H276" s="3" t="str">
        <f>IF(EXACT(A276,C276),"X","")</f>
        <v/>
      </c>
      <c r="I276" s="3" t="str">
        <f>IF(A276&lt;&gt;C276,VLOOKUP(C276,$A$3:$D$9999,4,FALSE),"")</f>
        <v>Cyrodiil</v>
      </c>
      <c r="J276" s="3" t="str">
        <f>IF(A276&lt;&gt;C276,VLOOKUP(C276,$A$3:$E$9999,5,FALSE),"")</f>
        <v>Cyrodiil</v>
      </c>
      <c r="K276" s="3" t="str">
        <f>IF(A276&lt;&gt;C276,VLOOKUP(C276,$A$3:$F$9999,6,FALSE),"")</f>
        <v>Cyrodiil</v>
      </c>
      <c r="L276" s="21">
        <f>A276</f>
        <v>497</v>
      </c>
      <c r="M276" s="21">
        <f>C276</f>
        <v>181</v>
      </c>
      <c r="N276">
        <v>0</v>
      </c>
      <c r="O276" t="str">
        <f>VLOOKUP(N276,'LibSets constants'!$A$2:$B$99,2,FALSE)</f>
        <v>Included in base game</v>
      </c>
    </row>
    <row r="277" spans="1:15" hidden="1" x14ac:dyDescent="0.25">
      <c r="A277" s="13">
        <v>498</v>
      </c>
      <c r="B277" s="5">
        <v>275</v>
      </c>
      <c r="C277" s="5">
        <v>181</v>
      </c>
      <c r="D277" s="4" t="str">
        <f>VLOOKUP(A277,'ESO zone names'!$A$3:$F$10000,4,FALSE)</f>
        <v>Die Königsbannerkaverne</v>
      </c>
      <c r="E277" s="4" t="str">
        <f>VLOOKUP(A277,'ESO zone names'!$A$3:$F$10000,5,FALSE)</f>
        <v>Kingscrest Cavern</v>
      </c>
      <c r="F277" s="4" t="str">
        <f>VLOOKUP(A277,'ESO zone names'!$A$3:$F$10000,6,FALSE)</f>
        <v>La caverne des Armoiries</v>
      </c>
      <c r="G277" s="3" t="str">
        <f t="array" ref="G277">IF(OR(EXACT(A277,'ESO Dungeon constants'!$G$3:$G$999)),"X","")</f>
        <v/>
      </c>
      <c r="H277" s="3" t="str">
        <f>IF(EXACT(A277,C277),"X","")</f>
        <v/>
      </c>
      <c r="I277" s="3" t="str">
        <f>IF(A277&lt;&gt;C277,VLOOKUP(C277,$A$3:$D$9999,4,FALSE),"")</f>
        <v>Cyrodiil</v>
      </c>
      <c r="J277" s="3" t="str">
        <f>IF(A277&lt;&gt;C277,VLOOKUP(C277,$A$3:$E$9999,5,FALSE),"")</f>
        <v>Cyrodiil</v>
      </c>
      <c r="K277" s="3" t="str">
        <f>IF(A277&lt;&gt;C277,VLOOKUP(C277,$A$3:$F$9999,6,FALSE),"")</f>
        <v>Cyrodiil</v>
      </c>
      <c r="L277" s="21">
        <f>A277</f>
        <v>498</v>
      </c>
      <c r="M277" s="21">
        <f>C277</f>
        <v>181</v>
      </c>
      <c r="N277">
        <v>0</v>
      </c>
      <c r="O277" t="str">
        <f>VLOOKUP(N277,'LibSets constants'!$A$2:$B$99,2,FALSE)</f>
        <v>Included in base game</v>
      </c>
    </row>
    <row r="278" spans="1:15" hidden="1" x14ac:dyDescent="0.25">
      <c r="A278" s="13">
        <v>499</v>
      </c>
      <c r="B278" s="5">
        <v>276</v>
      </c>
      <c r="C278" s="5">
        <v>181</v>
      </c>
      <c r="D278" s="4" t="str">
        <f>VLOOKUP(A278,'ESO zone names'!$A$3:$F$10000,4,FALSE)</f>
        <v>Lipsand Tarn</v>
      </c>
      <c r="E278" s="4" t="str">
        <f>VLOOKUP(A278,'ESO zone names'!$A$3:$F$10000,5,FALSE)</f>
        <v>Lipsand Tarn</v>
      </c>
      <c r="F278" s="4" t="str">
        <f>VLOOKUP(A278,'ESO zone names'!$A$3:$F$10000,6,FALSE)</f>
        <v>Le lac de Bergesable</v>
      </c>
      <c r="G278" s="3" t="str">
        <f t="array" ref="G278">IF(OR(EXACT(A278,'ESO Dungeon constants'!$G$3:$G$999)),"X","")</f>
        <v/>
      </c>
      <c r="H278" s="3" t="str">
        <f>IF(EXACT(A278,C278),"X","")</f>
        <v/>
      </c>
      <c r="I278" s="3" t="str">
        <f>IF(A278&lt;&gt;C278,VLOOKUP(C278,$A$3:$D$9999,4,FALSE),"")</f>
        <v>Cyrodiil</v>
      </c>
      <c r="J278" s="3" t="str">
        <f>IF(A278&lt;&gt;C278,VLOOKUP(C278,$A$3:$E$9999,5,FALSE),"")</f>
        <v>Cyrodiil</v>
      </c>
      <c r="K278" s="3" t="str">
        <f>IF(A278&lt;&gt;C278,VLOOKUP(C278,$A$3:$F$9999,6,FALSE),"")</f>
        <v>Cyrodiil</v>
      </c>
      <c r="L278" s="21">
        <f>A278</f>
        <v>499</v>
      </c>
      <c r="M278" s="21">
        <f>C278</f>
        <v>181</v>
      </c>
      <c r="N278">
        <v>0</v>
      </c>
      <c r="O278" t="str">
        <f>VLOOKUP(N278,'LibSets constants'!$A$2:$B$99,2,FALSE)</f>
        <v>Included in base game</v>
      </c>
    </row>
    <row r="279" spans="1:15" hidden="1" x14ac:dyDescent="0.25">
      <c r="A279" s="13">
        <v>500</v>
      </c>
      <c r="B279" s="5">
        <v>277</v>
      </c>
      <c r="C279" s="5">
        <v>181</v>
      </c>
      <c r="D279" s="4" t="str">
        <f>VLOOKUP(A279,'ESO zone names'!$A$3:$F$10000,4,FALSE)</f>
        <v>Die Schlammtalkaverne</v>
      </c>
      <c r="E279" s="4" t="str">
        <f>VLOOKUP(A279,'ESO zone names'!$A$3:$F$10000,5,FALSE)</f>
        <v>Muck Valley Cavern</v>
      </c>
      <c r="F279" s="4" t="str">
        <f>VLOOKUP(A279,'ESO zone names'!$A$3:$F$10000,6,FALSE)</f>
        <v>La caverne de Valboue</v>
      </c>
      <c r="G279" s="3" t="str">
        <f t="array" ref="G279">IF(OR(EXACT(A279,'ESO Dungeon constants'!$G$3:$G$999)),"X","")</f>
        <v/>
      </c>
      <c r="H279" s="3" t="str">
        <f>IF(EXACT(A279,C279),"X","")</f>
        <v/>
      </c>
      <c r="I279" s="3" t="str">
        <f>IF(A279&lt;&gt;C279,VLOOKUP(C279,$A$3:$D$9999,4,FALSE),"")</f>
        <v>Cyrodiil</v>
      </c>
      <c r="J279" s="3" t="str">
        <f>IF(A279&lt;&gt;C279,VLOOKUP(C279,$A$3:$E$9999,5,FALSE),"")</f>
        <v>Cyrodiil</v>
      </c>
      <c r="K279" s="3" t="str">
        <f>IF(A279&lt;&gt;C279,VLOOKUP(C279,$A$3:$F$9999,6,FALSE),"")</f>
        <v>Cyrodiil</v>
      </c>
      <c r="L279" s="21">
        <f>A279</f>
        <v>500</v>
      </c>
      <c r="M279" s="21">
        <f>C279</f>
        <v>181</v>
      </c>
      <c r="N279">
        <v>0</v>
      </c>
      <c r="O279" t="str">
        <f>VLOOKUP(N279,'LibSets constants'!$A$2:$B$99,2,FALSE)</f>
        <v>Included in base game</v>
      </c>
    </row>
    <row r="280" spans="1:15" hidden="1" x14ac:dyDescent="0.25">
      <c r="A280" s="13">
        <v>501</v>
      </c>
      <c r="B280" s="5">
        <v>278</v>
      </c>
      <c r="C280" s="5">
        <v>181</v>
      </c>
      <c r="D280" s="4" t="str">
        <f>VLOOKUP(A280,'ESO zone names'!$A$3:$F$10000,4,FALSE)</f>
        <v>Die Molchhöhle</v>
      </c>
      <c r="E280" s="4" t="str">
        <f>VLOOKUP(A280,'ESO zone names'!$A$3:$F$10000,5,FALSE)</f>
        <v>Newt Cave</v>
      </c>
      <c r="F280" s="4" t="str">
        <f>VLOOKUP(A280,'ESO zone names'!$A$3:$F$10000,6,FALSE)</f>
        <v>La caverne aux tritons</v>
      </c>
      <c r="G280" s="3" t="str">
        <f t="array" ref="G280">IF(OR(EXACT(A280,'ESO Dungeon constants'!$G$3:$G$999)),"X","")</f>
        <v/>
      </c>
      <c r="H280" s="3" t="str">
        <f>IF(EXACT(A280,C280),"X","")</f>
        <v/>
      </c>
      <c r="I280" s="3" t="str">
        <f>IF(A280&lt;&gt;C280,VLOOKUP(C280,$A$3:$D$9999,4,FALSE),"")</f>
        <v>Cyrodiil</v>
      </c>
      <c r="J280" s="3" t="str">
        <f>IF(A280&lt;&gt;C280,VLOOKUP(C280,$A$3:$E$9999,5,FALSE),"")</f>
        <v>Cyrodiil</v>
      </c>
      <c r="K280" s="3" t="str">
        <f>IF(A280&lt;&gt;C280,VLOOKUP(C280,$A$3:$F$9999,6,FALSE),"")</f>
        <v>Cyrodiil</v>
      </c>
      <c r="L280" s="21">
        <f>A280</f>
        <v>501</v>
      </c>
      <c r="M280" s="21">
        <f>C280</f>
        <v>181</v>
      </c>
      <c r="N280">
        <v>0</v>
      </c>
      <c r="O280" t="str">
        <f>VLOOKUP(N280,'LibSets constants'!$A$2:$B$99,2,FALSE)</f>
        <v>Included in base game</v>
      </c>
    </row>
    <row r="281" spans="1:15" hidden="1" x14ac:dyDescent="0.25">
      <c r="A281" s="13">
        <v>502</v>
      </c>
      <c r="B281" s="5">
        <v>279</v>
      </c>
      <c r="C281" s="5">
        <v>181</v>
      </c>
      <c r="D281" s="4" t="str">
        <f>VLOOKUP(A281,'ESO zone names'!$A$3:$F$10000,4,FALSE)</f>
        <v>Die Nisinhöhle</v>
      </c>
      <c r="E281" s="4" t="str">
        <f>VLOOKUP(A281,'ESO zone names'!$A$3:$F$10000,5,FALSE)</f>
        <v>Nisin Cave</v>
      </c>
      <c r="F281" s="4" t="str">
        <f>VLOOKUP(A281,'ESO zone names'!$A$3:$F$10000,6,FALSE)</f>
        <v>La caverne de Nisin</v>
      </c>
      <c r="G281" s="3" t="str">
        <f t="array" ref="G281">IF(OR(EXACT(A281,'ESO Dungeon constants'!$G$3:$G$999)),"X","")</f>
        <v/>
      </c>
      <c r="H281" s="3" t="str">
        <f>IF(EXACT(A281,C281),"X","")</f>
        <v/>
      </c>
      <c r="I281" s="3" t="str">
        <f>IF(A281&lt;&gt;C281,VLOOKUP(C281,$A$3:$D$9999,4,FALSE),"")</f>
        <v>Cyrodiil</v>
      </c>
      <c r="J281" s="3" t="str">
        <f>IF(A281&lt;&gt;C281,VLOOKUP(C281,$A$3:$E$9999,5,FALSE),"")</f>
        <v>Cyrodiil</v>
      </c>
      <c r="K281" s="3" t="str">
        <f>IF(A281&lt;&gt;C281,VLOOKUP(C281,$A$3:$F$9999,6,FALSE),"")</f>
        <v>Cyrodiil</v>
      </c>
      <c r="L281" s="21">
        <f>A281</f>
        <v>502</v>
      </c>
      <c r="M281" s="21">
        <f>C281</f>
        <v>181</v>
      </c>
      <c r="N281">
        <v>0</v>
      </c>
      <c r="O281" t="str">
        <f>VLOOKUP(N281,'LibSets constants'!$A$2:$B$99,2,FALSE)</f>
        <v>Included in base game</v>
      </c>
    </row>
    <row r="282" spans="1:15" hidden="1" x14ac:dyDescent="0.25">
      <c r="A282" s="13">
        <v>503</v>
      </c>
      <c r="B282" s="5">
        <v>280</v>
      </c>
      <c r="C282" s="5">
        <v>181</v>
      </c>
      <c r="D282" s="4" t="str">
        <f>VLOOKUP(A282,'ESO zone names'!$A$3:$F$10000,4,FALSE)</f>
        <v>Die Strudellochkavernen</v>
      </c>
      <c r="E282" s="4" t="str">
        <f>VLOOKUP(A282,'ESO zone names'!$A$3:$F$10000,5,FALSE)</f>
        <v>Pothole Caverns</v>
      </c>
      <c r="F282" s="4" t="str">
        <f>VLOOKUP(A282,'ESO zone names'!$A$3:$F$10000,6,FALSE)</f>
        <v>Les cavernes criblées</v>
      </c>
      <c r="G282" s="3" t="str">
        <f t="array" ref="G282">IF(OR(EXACT(A282,'ESO Dungeon constants'!$G$3:$G$999)),"X","")</f>
        <v/>
      </c>
      <c r="H282" s="3" t="str">
        <f>IF(EXACT(A282,C282),"X","")</f>
        <v/>
      </c>
      <c r="I282" s="3" t="str">
        <f>IF(A282&lt;&gt;C282,VLOOKUP(C282,$A$3:$D$9999,4,FALSE),"")</f>
        <v>Cyrodiil</v>
      </c>
      <c r="J282" s="3" t="str">
        <f>IF(A282&lt;&gt;C282,VLOOKUP(C282,$A$3:$E$9999,5,FALSE),"")</f>
        <v>Cyrodiil</v>
      </c>
      <c r="K282" s="3" t="str">
        <f>IF(A282&lt;&gt;C282,VLOOKUP(C282,$A$3:$F$9999,6,FALSE),"")</f>
        <v>Cyrodiil</v>
      </c>
      <c r="L282" s="21">
        <f>A282</f>
        <v>503</v>
      </c>
      <c r="M282" s="21">
        <f>C282</f>
        <v>181</v>
      </c>
      <c r="N282">
        <v>0</v>
      </c>
      <c r="O282" t="str">
        <f>VLOOKUP(N282,'LibSets constants'!$A$2:$B$99,2,FALSE)</f>
        <v>Included in base game</v>
      </c>
    </row>
    <row r="283" spans="1:15" hidden="1" x14ac:dyDescent="0.25">
      <c r="A283" s="13">
        <v>504</v>
      </c>
      <c r="B283" s="5">
        <v>281</v>
      </c>
      <c r="C283" s="5">
        <v>181</v>
      </c>
      <c r="D283" s="4" t="str">
        <f>VLOOKUP(A283,'ESO zone names'!$A$3:$F$10000,4,FALSE)</f>
        <v>Die Schnellwasserhöhle</v>
      </c>
      <c r="E283" s="4" t="str">
        <f>VLOOKUP(A283,'ESO zone names'!$A$3:$F$10000,5,FALSE)</f>
        <v>Quickwater Cave</v>
      </c>
      <c r="F283" s="4" t="str">
        <f>VLOOKUP(A283,'ESO zone names'!$A$3:$F$10000,6,FALSE)</f>
        <v>La caverne de l'Eau-vive</v>
      </c>
      <c r="G283" s="3" t="str">
        <f t="array" ref="G283">IF(OR(EXACT(A283,'ESO Dungeon constants'!$G$3:$G$999)),"X","")</f>
        <v/>
      </c>
      <c r="H283" s="3" t="str">
        <f>IF(EXACT(A283,C283),"X","")</f>
        <v/>
      </c>
      <c r="I283" s="3" t="str">
        <f>IF(A283&lt;&gt;C283,VLOOKUP(C283,$A$3:$D$9999,4,FALSE),"")</f>
        <v>Cyrodiil</v>
      </c>
      <c r="J283" s="3" t="str">
        <f>IF(A283&lt;&gt;C283,VLOOKUP(C283,$A$3:$E$9999,5,FALSE),"")</f>
        <v>Cyrodiil</v>
      </c>
      <c r="K283" s="3" t="str">
        <f>IF(A283&lt;&gt;C283,VLOOKUP(C283,$A$3:$F$9999,6,FALSE),"")</f>
        <v>Cyrodiil</v>
      </c>
      <c r="L283" s="21">
        <f>A283</f>
        <v>504</v>
      </c>
      <c r="M283" s="21">
        <f>C283</f>
        <v>181</v>
      </c>
      <c r="N283">
        <v>0</v>
      </c>
      <c r="O283" t="str">
        <f>VLOOKUP(N283,'LibSets constants'!$A$2:$B$99,2,FALSE)</f>
        <v>Included in base game</v>
      </c>
    </row>
    <row r="284" spans="1:15" hidden="1" x14ac:dyDescent="0.25">
      <c r="A284" s="13">
        <v>505</v>
      </c>
      <c r="B284" s="5">
        <v>282</v>
      </c>
      <c r="C284" s="5">
        <v>181</v>
      </c>
      <c r="D284" s="4" t="str">
        <f>VLOOKUP(A284,'ESO zone names'!$A$3:$F$10000,4,FALSE)</f>
        <v>Die Rotrubinhöhle</v>
      </c>
      <c r="E284" s="4" t="str">
        <f>VLOOKUP(A284,'ESO zone names'!$A$3:$F$10000,5,FALSE)</f>
        <v>Red Ruby Cave</v>
      </c>
      <c r="F284" s="4" t="str">
        <f>VLOOKUP(A284,'ESO zone names'!$A$3:$F$10000,6,FALSE)</f>
        <v>La caverne du rubis rouge</v>
      </c>
      <c r="G284" s="3" t="str">
        <f t="array" ref="G284">IF(OR(EXACT(A284,'ESO Dungeon constants'!$G$3:$G$999)),"X","")</f>
        <v/>
      </c>
      <c r="H284" s="3" t="str">
        <f>IF(EXACT(A284,C284),"X","")</f>
        <v/>
      </c>
      <c r="I284" s="3" t="str">
        <f>IF(A284&lt;&gt;C284,VLOOKUP(C284,$A$3:$D$9999,4,FALSE),"")</f>
        <v>Cyrodiil</v>
      </c>
      <c r="J284" s="3" t="str">
        <f>IF(A284&lt;&gt;C284,VLOOKUP(C284,$A$3:$E$9999,5,FALSE),"")</f>
        <v>Cyrodiil</v>
      </c>
      <c r="K284" s="3" t="str">
        <f>IF(A284&lt;&gt;C284,VLOOKUP(C284,$A$3:$F$9999,6,FALSE),"")</f>
        <v>Cyrodiil</v>
      </c>
      <c r="L284" s="21">
        <f>A284</f>
        <v>505</v>
      </c>
      <c r="M284" s="21">
        <f>C284</f>
        <v>181</v>
      </c>
      <c r="N284">
        <v>0</v>
      </c>
      <c r="O284" t="str">
        <f>VLOOKUP(N284,'LibSets constants'!$A$2:$B$99,2,FALSE)</f>
        <v>Included in base game</v>
      </c>
    </row>
    <row r="285" spans="1:15" hidden="1" x14ac:dyDescent="0.25">
      <c r="A285" s="13">
        <v>506</v>
      </c>
      <c r="B285" s="5">
        <v>283</v>
      </c>
      <c r="C285" s="5">
        <v>181</v>
      </c>
      <c r="D285" s="4" t="str">
        <f>VLOOKUP(A285,'ESO zone names'!$A$3:$F$10000,4,FALSE)</f>
        <v>Die Schlangengrubenhöhle</v>
      </c>
      <c r="E285" s="4" t="str">
        <f>VLOOKUP(A285,'ESO zone names'!$A$3:$F$10000,5,FALSE)</f>
        <v>Serpent Hollow Cave</v>
      </c>
      <c r="F285" s="4" t="str">
        <f>VLOOKUP(A285,'ESO zone names'!$A$3:$F$10000,6,FALSE)</f>
        <v>La caverne du creux du serpent</v>
      </c>
      <c r="G285" s="3" t="str">
        <f t="array" ref="G285">IF(OR(EXACT(A285,'ESO Dungeon constants'!$G$3:$G$999)),"X","")</f>
        <v/>
      </c>
      <c r="H285" s="3" t="str">
        <f>IF(EXACT(A285,C285),"X","")</f>
        <v/>
      </c>
      <c r="I285" s="3" t="str">
        <f>IF(A285&lt;&gt;C285,VLOOKUP(C285,$A$3:$D$9999,4,FALSE),"")</f>
        <v>Cyrodiil</v>
      </c>
      <c r="J285" s="3" t="str">
        <f>IF(A285&lt;&gt;C285,VLOOKUP(C285,$A$3:$E$9999,5,FALSE),"")</f>
        <v>Cyrodiil</v>
      </c>
      <c r="K285" s="3" t="str">
        <f>IF(A285&lt;&gt;C285,VLOOKUP(C285,$A$3:$F$9999,6,FALSE),"")</f>
        <v>Cyrodiil</v>
      </c>
      <c r="L285" s="21">
        <f>A285</f>
        <v>506</v>
      </c>
      <c r="M285" s="21">
        <f>C285</f>
        <v>181</v>
      </c>
      <c r="N285">
        <v>0</v>
      </c>
      <c r="O285" t="str">
        <f>VLOOKUP(N285,'LibSets constants'!$A$2:$B$99,2,FALSE)</f>
        <v>Included in base game</v>
      </c>
    </row>
    <row r="286" spans="1:15" hidden="1" x14ac:dyDescent="0.25">
      <c r="A286" s="13">
        <v>507</v>
      </c>
      <c r="B286" s="5">
        <v>284</v>
      </c>
      <c r="C286" s="5">
        <v>181</v>
      </c>
      <c r="D286" s="4" t="str">
        <f>VLOOKUP(A286,'ESO zone names'!$A$3:$F$10000,4,FALSE)</f>
        <v>Die Blutmähnenhöhle</v>
      </c>
      <c r="E286" s="4" t="str">
        <f>VLOOKUP(A286,'ESO zone names'!$A$3:$F$10000,5,FALSE)</f>
        <v>Bloodmayne Cave</v>
      </c>
      <c r="F286" s="4" t="str">
        <f>VLOOKUP(A286,'ESO zone names'!$A$3:$F$10000,6,FALSE)</f>
        <v>La caverne du Crin-de-Sang</v>
      </c>
      <c r="G286" s="3" t="str">
        <f t="array" ref="G286">IF(OR(EXACT(A286,'ESO Dungeon constants'!$G$3:$G$999)),"X","")</f>
        <v/>
      </c>
      <c r="H286" s="3" t="str">
        <f>IF(EXACT(A286,C286),"X","")</f>
        <v/>
      </c>
      <c r="I286" s="3" t="str">
        <f>IF(A286&lt;&gt;C286,VLOOKUP(C286,$A$3:$D$9999,4,FALSE),"")</f>
        <v>Cyrodiil</v>
      </c>
      <c r="J286" s="3" t="str">
        <f>IF(A286&lt;&gt;C286,VLOOKUP(C286,$A$3:$E$9999,5,FALSE),"")</f>
        <v>Cyrodiil</v>
      </c>
      <c r="K286" s="3" t="str">
        <f>IF(A286&lt;&gt;C286,VLOOKUP(C286,$A$3:$F$9999,6,FALSE),"")</f>
        <v>Cyrodiil</v>
      </c>
      <c r="L286" s="21">
        <f>A286</f>
        <v>507</v>
      </c>
      <c r="M286" s="21">
        <f>C286</f>
        <v>181</v>
      </c>
      <c r="N286">
        <v>0</v>
      </c>
      <c r="O286" t="str">
        <f>VLOOKUP(N286,'LibSets constants'!$A$2:$B$99,2,FALSE)</f>
        <v>Included in base game</v>
      </c>
    </row>
    <row r="287" spans="1:15" hidden="1" x14ac:dyDescent="0.25">
      <c r="A287" s="13">
        <v>508</v>
      </c>
      <c r="B287" s="5">
        <v>285</v>
      </c>
      <c r="C287" s="5">
        <v>849</v>
      </c>
      <c r="D287" s="4" t="str">
        <f>VLOOKUP(A287,'ESO zone names'!$A$3:$F$10000,4,FALSE)</f>
        <v>Foyada-Steinbruch</v>
      </c>
      <c r="E287" s="4" t="str">
        <f>VLOOKUP(A287,'ESO zone names'!$A$3:$F$10000,5,FALSE)</f>
        <v>Foyada Quarry</v>
      </c>
      <c r="F287" s="4" t="str">
        <f>VLOOKUP(A287,'ESO zone names'!$A$3:$F$10000,6,FALSE)</f>
        <v>La carrière foyada</v>
      </c>
      <c r="G287" s="3" t="str">
        <f t="array" ref="G287">IF(OR(EXACT(A287,'ESO Dungeon constants'!$G$3:$G$999)),"X","")</f>
        <v/>
      </c>
      <c r="H287" s="3" t="str">
        <f>IF(EXACT(A287,C287),"X","")</f>
        <v/>
      </c>
      <c r="I287" s="3" t="str">
        <f>IF(A287&lt;&gt;C287,VLOOKUP(C287,$A$3:$D$9999,4,FALSE),"")</f>
        <v>Vvardenfell</v>
      </c>
      <c r="J287" s="3" t="str">
        <f>IF(A287&lt;&gt;C287,VLOOKUP(C287,$A$3:$E$9999,5,FALSE),"")</f>
        <v>Vvardenfell</v>
      </c>
      <c r="K287" s="3" t="str">
        <f>IF(A287&lt;&gt;C287,VLOOKUP(C287,$A$3:$F$9999,6,FALSE),"")</f>
        <v>Vvardenfell</v>
      </c>
      <c r="L287" s="21">
        <f>A287</f>
        <v>508</v>
      </c>
      <c r="M287" s="21">
        <f>C287</f>
        <v>849</v>
      </c>
      <c r="N287">
        <v>6</v>
      </c>
      <c r="O287" t="str">
        <f>VLOOKUP(N287,'LibSets constants'!$A$2:$B$99,2,FALSE)</f>
        <v>Morrowind</v>
      </c>
    </row>
    <row r="288" spans="1:15" hidden="1" x14ac:dyDescent="0.25">
      <c r="A288" s="13">
        <v>509</v>
      </c>
      <c r="B288" s="5">
        <v>286</v>
      </c>
      <c r="C288" s="5">
        <v>849</v>
      </c>
      <c r="D288" s="4" t="str">
        <f>VLOOKUP(A288,'ESO zone names'!$A$3:$F$10000,4,FALSE)</f>
        <v>Ald Carac</v>
      </c>
      <c r="E288" s="4" t="str">
        <f>VLOOKUP(A288,'ESO zone names'!$A$3:$F$10000,5,FALSE)</f>
        <v>Ald Carac</v>
      </c>
      <c r="F288" s="4" t="str">
        <f>VLOOKUP(A288,'ESO zone names'!$A$3:$F$10000,6,FALSE)</f>
        <v>Ald Carac</v>
      </c>
      <c r="G288" s="3" t="str">
        <f t="array" ref="G288">IF(OR(EXACT(A288,'ESO Dungeon constants'!$G$3:$G$999)),"X","")</f>
        <v/>
      </c>
      <c r="H288" s="3" t="str">
        <f>IF(EXACT(A288,C288),"X","")</f>
        <v/>
      </c>
      <c r="I288" s="3" t="str">
        <f>IF(A288&lt;&gt;C288,VLOOKUP(C288,$A$3:$D$9999,4,FALSE),"")</f>
        <v>Vvardenfell</v>
      </c>
      <c r="J288" s="3" t="str">
        <f>IF(A288&lt;&gt;C288,VLOOKUP(C288,$A$3:$E$9999,5,FALSE),"")</f>
        <v>Vvardenfell</v>
      </c>
      <c r="K288" s="3" t="str">
        <f>IF(A288&lt;&gt;C288,VLOOKUP(C288,$A$3:$F$9999,6,FALSE),"")</f>
        <v>Vvardenfell</v>
      </c>
      <c r="L288" s="21">
        <f>A288</f>
        <v>509</v>
      </c>
      <c r="M288" s="21">
        <f>C288</f>
        <v>849</v>
      </c>
      <c r="N288">
        <v>6</v>
      </c>
      <c r="O288" t="str">
        <f>VLOOKUP(N288,'LibSets constants'!$A$2:$B$99,2,FALSE)</f>
        <v>Morrowind</v>
      </c>
    </row>
    <row r="289" spans="1:15" hidden="1" x14ac:dyDescent="0.25">
      <c r="A289" s="13">
        <v>510</v>
      </c>
      <c r="B289" s="5">
        <v>287</v>
      </c>
      <c r="C289" s="5">
        <v>849</v>
      </c>
      <c r="D289" s="4" t="str">
        <f>VLOOKUP(A289,'ESO zone names'!$A$3:$F$10000,4,FALSE)</f>
        <v>Ularra</v>
      </c>
      <c r="E289" s="4" t="str">
        <f>VLOOKUP(A289,'ESO zone names'!$A$3:$F$10000,5,FALSE)</f>
        <v>Ularra</v>
      </c>
      <c r="F289" s="4" t="str">
        <f>VLOOKUP(A289,'ESO zone names'!$A$3:$F$10000,6,FALSE)</f>
        <v>Ularra</v>
      </c>
      <c r="G289" s="3" t="str">
        <f t="array" ref="G289">IF(OR(EXACT(A289,'ESO Dungeon constants'!$G$3:$G$999)),"X","")</f>
        <v/>
      </c>
      <c r="H289" s="3" t="str">
        <f>IF(EXACT(A289,C289),"X","")</f>
        <v/>
      </c>
      <c r="I289" s="3" t="str">
        <f>IF(A289&lt;&gt;C289,VLOOKUP(C289,$A$3:$D$9999,4,FALSE),"")</f>
        <v>Vvardenfell</v>
      </c>
      <c r="J289" s="3" t="str">
        <f>IF(A289&lt;&gt;C289,VLOOKUP(C289,$A$3:$E$9999,5,FALSE),"")</f>
        <v>Vvardenfell</v>
      </c>
      <c r="K289" s="3" t="str">
        <f>IF(A289&lt;&gt;C289,VLOOKUP(C289,$A$3:$F$9999,6,FALSE),"")</f>
        <v>Vvardenfell</v>
      </c>
      <c r="L289" s="21">
        <f>A289</f>
        <v>510</v>
      </c>
      <c r="M289" s="21">
        <f>C289</f>
        <v>849</v>
      </c>
      <c r="N289">
        <v>6</v>
      </c>
      <c r="O289" t="str">
        <f>VLOOKUP(N289,'LibSets constants'!$A$2:$B$99,2,FALSE)</f>
        <v>Morrowind</v>
      </c>
    </row>
    <row r="290" spans="1:15" hidden="1" x14ac:dyDescent="0.25">
      <c r="A290" s="13">
        <v>511</v>
      </c>
      <c r="B290" s="5">
        <v>288</v>
      </c>
      <c r="C290" s="5">
        <v>511</v>
      </c>
      <c r="D290" s="4" t="str">
        <f>VLOOKUP(A290,'ESO zone names'!$A$3:$F$10000,4,FALSE)</f>
        <v>Die Arkane Universität</v>
      </c>
      <c r="E290" s="4" t="str">
        <f>VLOOKUP(A290,'ESO zone names'!$A$3:$F$10000,5,FALSE)</f>
        <v>Arcane University</v>
      </c>
      <c r="F290" s="4" t="str">
        <f>VLOOKUP(A290,'ESO zone names'!$A$3:$F$10000,6,FALSE)</f>
        <v>L’Université arcanique</v>
      </c>
      <c r="G290" s="3" t="str">
        <f t="array" ref="G290">IF(OR(EXACT(A290,'ESO Dungeon constants'!$G$3:$G$999)),"X","")</f>
        <v/>
      </c>
      <c r="H290" s="3" t="str">
        <f>IF(EXACT(A290,C290),"X","")</f>
        <v>X</v>
      </c>
      <c r="I290" s="3" t="str">
        <f>IF(A290&lt;&gt;C290,VLOOKUP(C290,$A$3:$D$9999,4,FALSE),"")</f>
        <v/>
      </c>
      <c r="J290" s="3" t="str">
        <f>IF(A290&lt;&gt;C290,VLOOKUP(C290,$A$3:$E$9999,5,FALSE),"")</f>
        <v/>
      </c>
      <c r="K290" s="3" t="str">
        <f>IF(A290&lt;&gt;C290,VLOOKUP(C290,$A$3:$F$9999,6,FALSE),"")</f>
        <v/>
      </c>
      <c r="L290" s="21">
        <f>A290</f>
        <v>511</v>
      </c>
      <c r="M290" s="21">
        <f>C290</f>
        <v>511</v>
      </c>
      <c r="N290">
        <v>0</v>
      </c>
      <c r="O290" t="str">
        <f>VLOOKUP(N290,'LibSets constants'!$A$2:$B$99,2,FALSE)</f>
        <v>Included in base game</v>
      </c>
    </row>
    <row r="291" spans="1:15" hidden="1" x14ac:dyDescent="0.25">
      <c r="A291" s="13">
        <v>512</v>
      </c>
      <c r="B291" s="5">
        <v>289</v>
      </c>
      <c r="C291" s="5">
        <v>512</v>
      </c>
      <c r="D291" s="4" t="str">
        <f>VLOOKUP(A291,'ESO zone names'!$A$3:$F$10000,4,FALSE)</f>
        <v>Der Tiefendom</v>
      </c>
      <c r="E291" s="4" t="str">
        <f>VLOOKUP(A291,'ESO zone names'!$A$3:$F$10000,5,FALSE)</f>
        <v>Deeping Drome</v>
      </c>
      <c r="F291" s="4" t="str">
        <f>VLOOKUP(A291,'ESO zone names'!$A$3:$F$10000,6,FALSE)</f>
        <v>Le Drome des profondeurs</v>
      </c>
      <c r="G291" s="3" t="str">
        <f t="array" ref="G291">IF(OR(EXACT(A291,'ESO Dungeon constants'!$G$3:$G$999)),"X","")</f>
        <v/>
      </c>
      <c r="H291" s="3" t="str">
        <f>IF(EXACT(A291,C291),"X","")</f>
        <v>X</v>
      </c>
      <c r="I291" s="3" t="str">
        <f>IF(A291&lt;&gt;C291,VLOOKUP(C291,$A$3:$D$9999,4,FALSE),"")</f>
        <v/>
      </c>
      <c r="J291" s="3" t="str">
        <f>IF(A291&lt;&gt;C291,VLOOKUP(C291,$A$3:$E$9999,5,FALSE),"")</f>
        <v/>
      </c>
      <c r="K291" s="3" t="str">
        <f>IF(A291&lt;&gt;C291,VLOOKUP(C291,$A$3:$F$9999,6,FALSE),"")</f>
        <v/>
      </c>
      <c r="L291" s="21">
        <f>A291</f>
        <v>512</v>
      </c>
      <c r="M291" s="21">
        <f>C291</f>
        <v>512</v>
      </c>
      <c r="N291">
        <v>0</v>
      </c>
      <c r="O291" t="str">
        <f>VLOOKUP(N291,'LibSets constants'!$A$2:$B$99,2,FALSE)</f>
        <v>Included in base game</v>
      </c>
    </row>
    <row r="292" spans="1:15" hidden="1" x14ac:dyDescent="0.25">
      <c r="A292" s="13">
        <v>513</v>
      </c>
      <c r="B292" s="5">
        <v>290</v>
      </c>
      <c r="C292" s="5">
        <v>513</v>
      </c>
      <c r="D292" s="4" t="str">
        <f>VLOOKUP(A292,'ESO zone names'!$A$3:$F$10000,4,FALSE)</f>
        <v>Mor Khazgur</v>
      </c>
      <c r="E292" s="4" t="str">
        <f>VLOOKUP(A292,'ESO zone names'!$A$3:$F$10000,5,FALSE)</f>
        <v>Mor Khazgur</v>
      </c>
      <c r="F292" s="4" t="str">
        <f>VLOOKUP(A292,'ESO zone names'!$A$3:$F$10000,6,FALSE)</f>
        <v>Mor Khazgur</v>
      </c>
      <c r="G292" s="3" t="str">
        <f t="array" ref="G292">IF(OR(EXACT(A292,'ESO Dungeon constants'!$G$3:$G$999)),"X","")</f>
        <v/>
      </c>
      <c r="H292" s="3" t="str">
        <f>IF(EXACT(A292,C292),"X","")</f>
        <v>X</v>
      </c>
      <c r="I292" s="3" t="str">
        <f>IF(A292&lt;&gt;C292,VLOOKUP(C292,$A$3:$D$9999,4,FALSE),"")</f>
        <v/>
      </c>
      <c r="J292" s="3" t="str">
        <f>IF(A292&lt;&gt;C292,VLOOKUP(C292,$A$3:$E$9999,5,FALSE),"")</f>
        <v/>
      </c>
      <c r="K292" s="3" t="str">
        <f>IF(A292&lt;&gt;C292,VLOOKUP(C292,$A$3:$F$9999,6,FALSE),"")</f>
        <v/>
      </c>
      <c r="L292" s="21">
        <f>A292</f>
        <v>513</v>
      </c>
      <c r="M292" s="21">
        <f>C292</f>
        <v>513</v>
      </c>
      <c r="N292">
        <v>0</v>
      </c>
      <c r="O292" t="str">
        <f>VLOOKUP(N292,'LibSets constants'!$A$2:$B$99,2,FALSE)</f>
        <v>Included in base game</v>
      </c>
    </row>
    <row r="293" spans="1:15" hidden="1" x14ac:dyDescent="0.25">
      <c r="A293" s="13">
        <v>514</v>
      </c>
      <c r="B293" s="5">
        <v>291</v>
      </c>
      <c r="C293" s="5">
        <v>514</v>
      </c>
      <c r="D293" s="4" t="str">
        <f>VLOOKUP(A293,'ESO zone names'!$A$3:$F$10000,4,FALSE)</f>
        <v>Der Istirus-Außenposten</v>
      </c>
      <c r="E293" s="4" t="str">
        <f>VLOOKUP(A293,'ESO zone names'!$A$3:$F$10000,5,FALSE)</f>
        <v>Istirus Outpost</v>
      </c>
      <c r="F293" s="4" t="str">
        <f>VLOOKUP(A293,'ESO zone names'!$A$3:$F$10000,6,FALSE)</f>
        <v>L’Avant-poste d'Istarus</v>
      </c>
      <c r="G293" s="3" t="str">
        <f t="array" ref="G293">IF(OR(EXACT(A293,'ESO Dungeon constants'!$G$3:$G$999)),"X","")</f>
        <v/>
      </c>
      <c r="H293" s="3" t="str">
        <f>IF(EXACT(A293,C293),"X","")</f>
        <v>X</v>
      </c>
      <c r="I293" s="3" t="str">
        <f>IF(A293&lt;&gt;C293,VLOOKUP(C293,$A$3:$D$9999,4,FALSE),"")</f>
        <v/>
      </c>
      <c r="J293" s="3" t="str">
        <f>IF(A293&lt;&gt;C293,VLOOKUP(C293,$A$3:$E$9999,5,FALSE),"")</f>
        <v/>
      </c>
      <c r="K293" s="3" t="str">
        <f>IF(A293&lt;&gt;C293,VLOOKUP(C293,$A$3:$F$9999,6,FALSE),"")</f>
        <v/>
      </c>
      <c r="L293" s="21">
        <f>A293</f>
        <v>514</v>
      </c>
      <c r="M293" s="21">
        <f>C293</f>
        <v>514</v>
      </c>
      <c r="N293">
        <v>0</v>
      </c>
      <c r="O293" t="str">
        <f>VLOOKUP(N293,'LibSets constants'!$A$2:$B$99,2,FALSE)</f>
        <v>Included in base game</v>
      </c>
    </row>
    <row r="294" spans="1:15" hidden="1" x14ac:dyDescent="0.25">
      <c r="A294" s="13">
        <v>516</v>
      </c>
      <c r="B294" s="5">
        <v>292</v>
      </c>
      <c r="C294" s="5">
        <v>516</v>
      </c>
      <c r="D294" s="4" t="str">
        <f>VLOOKUP(A294,'ESO zone names'!$A$3:$F$10000,4,FALSE)</f>
        <v>WIP Ayleid BG backup_extra</v>
      </c>
      <c r="E294" s="4" t="str">
        <f>VLOOKUP(A294,'ESO zone names'!$A$3:$F$10000,5,FALSE)</f>
        <v>WIP Ayleid BG backup_extra</v>
      </c>
      <c r="F294" s="4" t="str">
        <f>VLOOKUP(A294,'ESO zone names'!$A$3:$F$10000,6,FALSE)</f>
        <v>WIP Ayleid BG backup_extra</v>
      </c>
      <c r="G294" s="3" t="str">
        <f t="array" ref="G294">IF(OR(EXACT(A294,'ESO Dungeon constants'!$G$3:$G$999)),"X","")</f>
        <v/>
      </c>
      <c r="H294" s="3" t="str">
        <f>IF(EXACT(A294,C294),"X","")</f>
        <v>X</v>
      </c>
      <c r="I294" s="3" t="str">
        <f>IF(A294&lt;&gt;C294,VLOOKUP(C294,$A$3:$D$9999,4,FALSE),"")</f>
        <v/>
      </c>
      <c r="J294" s="3" t="str">
        <f>IF(A294&lt;&gt;C294,VLOOKUP(C294,$A$3:$E$9999,5,FALSE),"")</f>
        <v/>
      </c>
      <c r="K294" s="3" t="str">
        <f>IF(A294&lt;&gt;C294,VLOOKUP(C294,$A$3:$F$9999,6,FALSE),"")</f>
        <v/>
      </c>
      <c r="L294" s="21">
        <f>A294</f>
        <v>516</v>
      </c>
      <c r="M294" s="21">
        <f>C294</f>
        <v>516</v>
      </c>
      <c r="N294">
        <v>0</v>
      </c>
      <c r="O294" t="str">
        <f>VLOOKUP(N294,'LibSets constants'!$A$2:$B$99,2,FALSE)</f>
        <v>Included in base game</v>
      </c>
    </row>
    <row r="295" spans="1:15" hidden="1" x14ac:dyDescent="0.25">
      <c r="A295" s="13">
        <v>517</v>
      </c>
      <c r="B295" s="5">
        <v>293</v>
      </c>
      <c r="C295" s="5">
        <v>517</v>
      </c>
      <c r="D295" s="4" t="str">
        <f>VLOOKUP(A295,'ESO zone names'!$A$3:$F$10000,4,FALSE)</f>
        <v>Eld Angavar</v>
      </c>
      <c r="E295" s="4" t="str">
        <f>VLOOKUP(A295,'ESO zone names'!$A$3:$F$10000,5,FALSE)</f>
        <v>Eld Angavar</v>
      </c>
      <c r="F295" s="4" t="str">
        <f>VLOOKUP(A295,'ESO zone names'!$A$3:$F$10000,6,FALSE)</f>
        <v>Eld Angavar</v>
      </c>
      <c r="G295" s="3" t="str">
        <f t="array" ref="G295">IF(OR(EXACT(A295,'ESO Dungeon constants'!$G$3:$G$999)),"X","")</f>
        <v/>
      </c>
      <c r="H295" s="3" t="str">
        <f>IF(EXACT(A295,C295),"X","")</f>
        <v>X</v>
      </c>
      <c r="I295" s="3" t="str">
        <f>IF(A295&lt;&gt;C295,VLOOKUP(C295,$A$3:$D$9999,4,FALSE),"")</f>
        <v/>
      </c>
      <c r="J295" s="3" t="str">
        <f>IF(A295&lt;&gt;C295,VLOOKUP(C295,$A$3:$E$9999,5,FALSE),"")</f>
        <v/>
      </c>
      <c r="K295" s="3" t="str">
        <f>IF(A295&lt;&gt;C295,VLOOKUP(C295,$A$3:$F$9999,6,FALSE),"")</f>
        <v/>
      </c>
      <c r="L295" s="21">
        <f>A295</f>
        <v>517</v>
      </c>
      <c r="M295" s="21">
        <f>C295</f>
        <v>517</v>
      </c>
      <c r="N295">
        <v>0</v>
      </c>
      <c r="O295" t="str">
        <f>VLOOKUP(N295,'LibSets constants'!$A$2:$B$99,2,FALSE)</f>
        <v>Included in base game</v>
      </c>
    </row>
    <row r="296" spans="1:15" hidden="1" x14ac:dyDescent="0.25">
      <c r="A296" s="13">
        <v>518</v>
      </c>
      <c r="B296" s="5">
        <v>294</v>
      </c>
      <c r="C296" s="5">
        <v>518</v>
      </c>
      <c r="D296" s="4" t="str">
        <f>VLOOKUP(A296,'ESO zone names'!$A$3:$F$10000,4,FALSE)</f>
        <v>Eld Angavar</v>
      </c>
      <c r="E296" s="4" t="str">
        <f>VLOOKUP(A296,'ESO zone names'!$A$3:$F$10000,5,FALSE)</f>
        <v>Eld Angavar</v>
      </c>
      <c r="F296" s="4" t="str">
        <f>VLOOKUP(A296,'ESO zone names'!$A$3:$F$10000,6,FALSE)</f>
        <v>Eld Angavar</v>
      </c>
      <c r="G296" s="3" t="str">
        <f t="array" ref="G296">IF(OR(EXACT(A296,'ESO Dungeon constants'!$G$3:$G$999)),"X","")</f>
        <v/>
      </c>
      <c r="H296" s="3" t="str">
        <f>IF(EXACT(A296,C296),"X","")</f>
        <v>X</v>
      </c>
      <c r="I296" s="3" t="str">
        <f>IF(A296&lt;&gt;C296,VLOOKUP(C296,$A$3:$D$9999,4,FALSE),"")</f>
        <v/>
      </c>
      <c r="J296" s="3" t="str">
        <f>IF(A296&lt;&gt;C296,VLOOKUP(C296,$A$3:$E$9999,5,FALSE),"")</f>
        <v/>
      </c>
      <c r="K296" s="3" t="str">
        <f>IF(A296&lt;&gt;C296,VLOOKUP(C296,$A$3:$F$9999,6,FALSE),"")</f>
        <v/>
      </c>
      <c r="L296" s="21">
        <f>A296</f>
        <v>518</v>
      </c>
      <c r="M296" s="21">
        <f>C296</f>
        <v>518</v>
      </c>
      <c r="N296">
        <v>0</v>
      </c>
      <c r="O296" t="str">
        <f>VLOOKUP(N296,'LibSets constants'!$A$2:$B$99,2,FALSE)</f>
        <v>Included in base game</v>
      </c>
    </row>
    <row r="297" spans="1:15" hidden="1" x14ac:dyDescent="0.25">
      <c r="A297" s="13">
        <v>525</v>
      </c>
      <c r="B297" s="5">
        <v>295</v>
      </c>
      <c r="C297" s="5">
        <v>181</v>
      </c>
      <c r="D297" s="4" t="str">
        <f>VLOOKUP(A297,'ESO zone names'!$A$3:$F$10000,4,FALSE)</f>
        <v>Die Käsekrämerkerbe</v>
      </c>
      <c r="E297" s="4" t="str">
        <f>VLOOKUP(A297,'ESO zone names'!$A$3:$F$10000,5,FALSE)</f>
        <v>Cheesemonger Hollow</v>
      </c>
      <c r="F297" s="4" t="str">
        <f>VLOOKUP(A297,'ESO zone names'!$A$3:$F$10000,6,FALSE)</f>
        <v>Le creux du Frometonneur</v>
      </c>
      <c r="G297" s="3" t="str">
        <f t="array" ref="G297">IF(OR(EXACT(A297,'ESO Dungeon constants'!$G$3:$G$999)),"X","")</f>
        <v/>
      </c>
      <c r="H297" s="3" t="str">
        <f>IF(EXACT(A297,C297),"X","")</f>
        <v/>
      </c>
      <c r="I297" s="3" t="str">
        <f>IF(A297&lt;&gt;C297,VLOOKUP(C297,$A$3:$D$9999,4,FALSE),"")</f>
        <v>Cyrodiil</v>
      </c>
      <c r="J297" s="3" t="str">
        <f>IF(A297&lt;&gt;C297,VLOOKUP(C297,$A$3:$E$9999,5,FALSE),"")</f>
        <v>Cyrodiil</v>
      </c>
      <c r="K297" s="3" t="str">
        <f>IF(A297&lt;&gt;C297,VLOOKUP(C297,$A$3:$F$9999,6,FALSE),"")</f>
        <v>Cyrodiil</v>
      </c>
      <c r="L297" s="21">
        <f>A297</f>
        <v>525</v>
      </c>
      <c r="M297" s="21">
        <f>C297</f>
        <v>181</v>
      </c>
      <c r="N297">
        <v>0</v>
      </c>
      <c r="O297" t="str">
        <f>VLOOKUP(N297,'LibSets constants'!$A$2:$B$99,2,FALSE)</f>
        <v>Included in base game</v>
      </c>
    </row>
    <row r="298" spans="1:15" hidden="1" x14ac:dyDescent="0.25">
      <c r="A298" s="13">
        <v>526</v>
      </c>
      <c r="B298" s="5">
        <v>296</v>
      </c>
      <c r="C298" s="5">
        <v>382</v>
      </c>
      <c r="D298" s="4" t="str">
        <f>VLOOKUP(A298,'ESO zone names'!$A$3:$F$10000,4,FALSE)</f>
        <v>Die Katakomben von Grünhügel</v>
      </c>
      <c r="E298" s="4" t="str">
        <f>VLOOKUP(A298,'ESO zone names'!$A$3:$F$10000,5,FALSE)</f>
        <v>Greenhill Catacombs</v>
      </c>
      <c r="F298" s="4" t="str">
        <f>VLOOKUP(A298,'ESO zone names'!$A$3:$F$10000,6,FALSE)</f>
        <v>Les catacombes de Verte-Motte</v>
      </c>
      <c r="G298" s="3" t="str">
        <f t="array" ref="G298">IF(OR(EXACT(A298,'ESO Dungeon constants'!$G$3:$G$999)),"X","")</f>
        <v/>
      </c>
      <c r="H298" s="3" t="str">
        <f>IF(EXACT(A298,C298),"X","")</f>
        <v/>
      </c>
      <c r="I298" s="3" t="str">
        <f>IF(A298&lt;&gt;C298,VLOOKUP(C298,$A$3:$D$9999,4,FALSE),"")</f>
        <v>Schnittermark</v>
      </c>
      <c r="J298" s="3" t="str">
        <f>IF(A298&lt;&gt;C298,VLOOKUP(C298,$A$3:$E$9999,5,FALSE),"")</f>
        <v>Reaper's March</v>
      </c>
      <c r="K298" s="3" t="str">
        <f>IF(A298&lt;&gt;C298,VLOOKUP(C298,$A$3:$F$9999,6,FALSE),"")</f>
        <v>La marche de la Camarde</v>
      </c>
      <c r="L298" s="21">
        <f>A298</f>
        <v>526</v>
      </c>
      <c r="M298" s="21">
        <f>C298</f>
        <v>382</v>
      </c>
      <c r="N298">
        <v>0</v>
      </c>
      <c r="O298" t="str">
        <f>VLOOKUP(N298,'LibSets constants'!$A$2:$B$99,2,FALSE)</f>
        <v>Included in base game</v>
      </c>
    </row>
    <row r="299" spans="1:15" hidden="1" x14ac:dyDescent="0.25">
      <c r="A299" s="13">
        <v>527</v>
      </c>
      <c r="B299" s="5">
        <v>297</v>
      </c>
      <c r="C299" s="5">
        <v>199</v>
      </c>
      <c r="D299" s="4" t="str">
        <f>VLOOKUP(A299,'ESO zone names'!$A$3:$F$10000,4,FALSE)</f>
        <v>Sancre Tor</v>
      </c>
      <c r="E299" s="4" t="str">
        <f>VLOOKUP(A299,'ESO zone names'!$A$3:$F$10000,5,FALSE)</f>
        <v>Sancre Tor</v>
      </c>
      <c r="F299" s="4" t="str">
        <f>VLOOKUP(A299,'ESO zone names'!$A$3:$F$10000,6,FALSE)</f>
        <v>Sancre Tor</v>
      </c>
      <c r="G299" s="3" t="str">
        <f t="array" ref="G299">IF(OR(EXACT(A299,'ESO Dungeon constants'!$G$3:$G$999)),"X","")</f>
        <v/>
      </c>
      <c r="H299" s="3" t="str">
        <f>IF(EXACT(A299,C299),"X","")</f>
        <v/>
      </c>
      <c r="I299" s="3" t="str">
        <f>IF(A299&lt;&gt;C299,VLOOKUP(C299,$A$3:$D$9999,4,FALSE),"")</f>
        <v>Die Zuflucht</v>
      </c>
      <c r="J299" s="3" t="str">
        <f>IF(A299&lt;&gt;C299,VLOOKUP(C299,$A$3:$E$9999,5,FALSE),"")</f>
        <v>The Harborage</v>
      </c>
      <c r="K299" s="3" t="str">
        <f>IF(A299&lt;&gt;C299,VLOOKUP(C299,$A$3:$F$9999,6,FALSE),"")</f>
        <v>Le port</v>
      </c>
      <c r="L299" s="21">
        <f>A299</f>
        <v>527</v>
      </c>
      <c r="M299" s="21">
        <f>C299</f>
        <v>199</v>
      </c>
      <c r="N299">
        <v>0</v>
      </c>
      <c r="O299" t="str">
        <f>VLOOKUP(N299,'LibSets constants'!$A$2:$B$99,2,FALSE)</f>
        <v>Included in base game</v>
      </c>
    </row>
    <row r="300" spans="1:15" hidden="1" x14ac:dyDescent="0.25">
      <c r="A300" s="13">
        <v>529</v>
      </c>
      <c r="B300" s="5">
        <v>298</v>
      </c>
      <c r="C300" s="5">
        <v>267</v>
      </c>
      <c r="D300" s="4" t="str">
        <f>VLOOKUP(A300,'ESO zone names'!$A$3:$F$10000,4,FALSE)</f>
        <v>Die Magiergilde auf Augvea</v>
      </c>
      <c r="E300" s="4" t="str">
        <f>VLOOKUP(A300,'ESO zone names'!$A$3:$F$10000,5,FALSE)</f>
        <v>Eyevea Mages Guild</v>
      </c>
      <c r="F300" s="4" t="str">
        <f>VLOOKUP(A300,'ESO zone names'!$A$3:$F$10000,6,FALSE)</f>
        <v>La guilde des mages d'Eyévéa</v>
      </c>
      <c r="G300" s="3" t="str">
        <f t="array" ref="G300">IF(OR(EXACT(A300,'ESO Dungeon constants'!$G$3:$G$999)),"X","")</f>
        <v/>
      </c>
      <c r="H300" s="3" t="str">
        <f>IF(EXACT(A300,C300),"X","")</f>
        <v/>
      </c>
      <c r="I300" s="3" t="str">
        <f>IF(A300&lt;&gt;C300,VLOOKUP(C300,$A$3:$D$9999,4,FALSE),"")</f>
        <v>Augvea</v>
      </c>
      <c r="J300" s="3" t="str">
        <f>IF(A300&lt;&gt;C300,VLOOKUP(C300,$A$3:$E$9999,5,FALSE),"")</f>
        <v>Eyevea</v>
      </c>
      <c r="K300" s="3" t="str">
        <f>IF(A300&lt;&gt;C300,VLOOKUP(C300,$A$3:$F$9999,6,FALSE),"")</f>
        <v>Eyévéa</v>
      </c>
      <c r="L300" s="21">
        <f>A300</f>
        <v>529</v>
      </c>
      <c r="M300" s="21">
        <f>C300</f>
        <v>267</v>
      </c>
      <c r="N300">
        <v>0</v>
      </c>
      <c r="O300" t="str">
        <f>VLOOKUP(N300,'LibSets constants'!$A$2:$B$99,2,FALSE)</f>
        <v>Included in base game</v>
      </c>
    </row>
    <row r="301" spans="1:15" hidden="1" x14ac:dyDescent="0.25">
      <c r="A301" s="13">
        <v>530</v>
      </c>
      <c r="B301" s="5">
        <v>299</v>
      </c>
      <c r="C301" s="5">
        <v>347</v>
      </c>
      <c r="D301" s="4" t="str">
        <f>VLOOKUP(A301,'ESO zone names'!$A$3:$F$10000,4,FALSE)</f>
        <v>Die Korridore von Haj-Uxith</v>
      </c>
      <c r="E301" s="4" t="str">
        <f>VLOOKUP(A301,'ESO zone names'!$A$3:$F$10000,5,FALSE)</f>
        <v>Haj Uxith Corridors</v>
      </c>
      <c r="F301" s="4" t="str">
        <f>VLOOKUP(A301,'ESO zone names'!$A$3:$F$10000,6,FALSE)</f>
        <v>Les corridors de Haj Uxith</v>
      </c>
      <c r="G301" s="3" t="str">
        <f t="array" ref="G301">IF(OR(EXACT(A301,'ESO Dungeon constants'!$G$3:$G$999)),"X","")</f>
        <v/>
      </c>
      <c r="H301" s="3" t="str">
        <f>IF(EXACT(A301,C301),"X","")</f>
        <v/>
      </c>
      <c r="I301" s="3" t="str">
        <f>IF(A301&lt;&gt;C301,VLOOKUP(C301,$A$3:$D$9999,4,FALSE),"")</f>
        <v>Kalthafen</v>
      </c>
      <c r="J301" s="3" t="str">
        <f>IF(A301&lt;&gt;C301,VLOOKUP(C301,$A$3:$E$9999,5,FALSE),"")</f>
        <v>Coldharbour</v>
      </c>
      <c r="K301" s="3" t="str">
        <f>IF(A301&lt;&gt;C301,VLOOKUP(C301,$A$3:$F$9999,6,FALSE),"")</f>
        <v>Havreglace</v>
      </c>
      <c r="L301" s="21">
        <f>A301</f>
        <v>530</v>
      </c>
      <c r="M301" s="21">
        <f>C301</f>
        <v>347</v>
      </c>
      <c r="N301">
        <v>0</v>
      </c>
      <c r="O301" t="str">
        <f>VLOOKUP(N301,'LibSets constants'!$A$2:$B$99,2,FALSE)</f>
        <v>Included in base game</v>
      </c>
    </row>
    <row r="302" spans="1:15" hidden="1" x14ac:dyDescent="0.25">
      <c r="A302" s="13">
        <v>531</v>
      </c>
      <c r="B302" s="5">
        <v>300</v>
      </c>
      <c r="C302" s="5">
        <v>181</v>
      </c>
      <c r="D302" s="4" t="str">
        <f>VLOOKUP(A302,'ESO zone names'!$A$3:$F$10000,4,FALSE)</f>
        <v>Die Fliegenpilzgrube</v>
      </c>
      <c r="E302" s="4" t="str">
        <f>VLOOKUP(A302,'ESO zone names'!$A$3:$F$10000,5,FALSE)</f>
        <v>Toadstool Hollow</v>
      </c>
      <c r="F302" s="4" t="str">
        <f>VLOOKUP(A302,'ESO zone names'!$A$3:$F$10000,6,FALSE)</f>
        <v>Le creux du champignon vénéneux</v>
      </c>
      <c r="G302" s="3" t="str">
        <f t="array" ref="G302">IF(OR(EXACT(A302,'ESO Dungeon constants'!$G$3:$G$999)),"X","")</f>
        <v/>
      </c>
      <c r="H302" s="3" t="str">
        <f>IF(EXACT(A302,C302),"X","")</f>
        <v/>
      </c>
      <c r="I302" s="3" t="str">
        <f>IF(A302&lt;&gt;C302,VLOOKUP(C302,$A$3:$D$9999,4,FALSE),"")</f>
        <v>Cyrodiil</v>
      </c>
      <c r="J302" s="3" t="str">
        <f>IF(A302&lt;&gt;C302,VLOOKUP(C302,$A$3:$E$9999,5,FALSE),"")</f>
        <v>Cyrodiil</v>
      </c>
      <c r="K302" s="3" t="str">
        <f>IF(A302&lt;&gt;C302,VLOOKUP(C302,$A$3:$F$9999,6,FALSE),"")</f>
        <v>Cyrodiil</v>
      </c>
      <c r="L302" s="21">
        <f>A302</f>
        <v>531</v>
      </c>
      <c r="M302" s="21">
        <f>C302</f>
        <v>181</v>
      </c>
      <c r="N302">
        <v>0</v>
      </c>
      <c r="O302" t="str">
        <f>VLOOKUP(N302,'LibSets constants'!$A$2:$B$99,2,FALSE)</f>
        <v>Included in base game</v>
      </c>
    </row>
    <row r="303" spans="1:15" hidden="1" x14ac:dyDescent="0.25">
      <c r="A303" s="13">
        <v>532</v>
      </c>
      <c r="B303" s="5">
        <v>301</v>
      </c>
      <c r="C303" s="5">
        <v>181</v>
      </c>
      <c r="D303" s="4" t="str">
        <f>VLOOKUP(A303,'ESO zone names'!$A$3:$F$10000,4,FALSE)</f>
        <v>Vahtacen</v>
      </c>
      <c r="E303" s="4" t="str">
        <f>VLOOKUP(A303,'ESO zone names'!$A$3:$F$10000,5,FALSE)</f>
        <v>Vahtacen</v>
      </c>
      <c r="F303" s="4" t="str">
        <f>VLOOKUP(A303,'ESO zone names'!$A$3:$F$10000,6,FALSE)</f>
        <v>Vahtacen</v>
      </c>
      <c r="G303" s="3" t="str">
        <f t="array" ref="G303">IF(OR(EXACT(A303,'ESO Dungeon constants'!$G$3:$G$999)),"X","")</f>
        <v/>
      </c>
      <c r="H303" s="3" t="str">
        <f>IF(EXACT(A303,C303),"X","")</f>
        <v/>
      </c>
      <c r="I303" s="3" t="str">
        <f>IF(A303&lt;&gt;C303,VLOOKUP(C303,$A$3:$D$9999,4,FALSE),"")</f>
        <v>Cyrodiil</v>
      </c>
      <c r="J303" s="3" t="str">
        <f>IF(A303&lt;&gt;C303,VLOOKUP(C303,$A$3:$E$9999,5,FALSE),"")</f>
        <v>Cyrodiil</v>
      </c>
      <c r="K303" s="3" t="str">
        <f>IF(A303&lt;&gt;C303,VLOOKUP(C303,$A$3:$F$9999,6,FALSE),"")</f>
        <v>Cyrodiil</v>
      </c>
      <c r="L303" s="21">
        <f>A303</f>
        <v>532</v>
      </c>
      <c r="M303" s="21">
        <f>C303</f>
        <v>181</v>
      </c>
      <c r="N303">
        <v>0</v>
      </c>
      <c r="O303" t="str">
        <f>VLOOKUP(N303,'LibSets constants'!$A$2:$B$99,2,FALSE)</f>
        <v>Included in base game</v>
      </c>
    </row>
    <row r="304" spans="1:15" hidden="1" x14ac:dyDescent="0.25">
      <c r="A304" s="13">
        <v>533</v>
      </c>
      <c r="B304" s="5">
        <v>302</v>
      </c>
      <c r="C304" s="5">
        <v>181</v>
      </c>
      <c r="D304" s="4" t="str">
        <f>VLOOKUP(A304,'ESO zone names'!$A$3:$F$10000,4,FALSE)</f>
        <v>Die Sargtuchhöhle</v>
      </c>
      <c r="E304" s="4" t="str">
        <f>VLOOKUP(A304,'ESO zone names'!$A$3:$F$10000,5,FALSE)</f>
        <v>Underpall Cave</v>
      </c>
      <c r="F304" s="4" t="str">
        <f>VLOOKUP(A304,'ESO zone names'!$A$3:$F$10000,6,FALSE)</f>
        <v>La caverne du sous-suaire</v>
      </c>
      <c r="G304" s="3" t="str">
        <f t="array" ref="G304">IF(OR(EXACT(A304,'ESO Dungeon constants'!$G$3:$G$999)),"X","")</f>
        <v/>
      </c>
      <c r="H304" s="3" t="str">
        <f>IF(EXACT(A304,C304),"X","")</f>
        <v/>
      </c>
      <c r="I304" s="3" t="str">
        <f>IF(A304&lt;&gt;C304,VLOOKUP(C304,$A$3:$D$9999,4,FALSE),"")</f>
        <v>Cyrodiil</v>
      </c>
      <c r="J304" s="3" t="str">
        <f>IF(A304&lt;&gt;C304,VLOOKUP(C304,$A$3:$E$9999,5,FALSE),"")</f>
        <v>Cyrodiil</v>
      </c>
      <c r="K304" s="3" t="str">
        <f>IF(A304&lt;&gt;C304,VLOOKUP(C304,$A$3:$F$9999,6,FALSE),"")</f>
        <v>Cyrodiil</v>
      </c>
      <c r="L304" s="21">
        <f>A304</f>
        <v>533</v>
      </c>
      <c r="M304" s="21">
        <f>C304</f>
        <v>181</v>
      </c>
      <c r="N304">
        <v>0</v>
      </c>
      <c r="O304" t="str">
        <f>VLOOKUP(N304,'LibSets constants'!$A$2:$B$99,2,FALSE)</f>
        <v>Included in base game</v>
      </c>
    </row>
    <row r="305" spans="1:15" hidden="1" x14ac:dyDescent="0.25">
      <c r="A305" s="13">
        <v>534</v>
      </c>
      <c r="B305" s="5">
        <v>303</v>
      </c>
      <c r="C305" s="5">
        <v>534</v>
      </c>
      <c r="D305" s="4" t="str">
        <f>VLOOKUP(A305,'ESO zone names'!$A$3:$F$10000,4,FALSE)</f>
        <v>Stros M'Kai</v>
      </c>
      <c r="E305" s="4" t="str">
        <f>VLOOKUP(A305,'ESO zone names'!$A$3:$F$10000,5,FALSE)</f>
        <v>Stros M'Kai</v>
      </c>
      <c r="F305" s="4" t="str">
        <f>VLOOKUP(A305,'ESO zone names'!$A$3:$F$10000,6,FALSE)</f>
        <v>Stros M'Kai</v>
      </c>
      <c r="G305" s="3" t="str">
        <f t="array" ref="G305">IF(OR(EXACT(A305,'ESO Dungeon constants'!$G$3:$G$999)),"X","")</f>
        <v/>
      </c>
      <c r="H305" s="3" t="str">
        <f>IF(EXACT(A305,C305),"X","")</f>
        <v>X</v>
      </c>
      <c r="I305" s="3" t="str">
        <f>IF(A305&lt;&gt;C305,VLOOKUP(C305,$A$3:$D$9999,4,FALSE),"")</f>
        <v/>
      </c>
      <c r="J305" s="3" t="str">
        <f>IF(A305&lt;&gt;C305,VLOOKUP(C305,$A$3:$E$9999,5,FALSE),"")</f>
        <v/>
      </c>
      <c r="K305" s="3" t="str">
        <f>IF(A305&lt;&gt;C305,VLOOKUP(C305,$A$3:$F$9999,6,FALSE),"")</f>
        <v/>
      </c>
      <c r="L305" s="21">
        <f>A305</f>
        <v>534</v>
      </c>
      <c r="M305" s="21">
        <f>C305</f>
        <v>534</v>
      </c>
      <c r="N305">
        <v>0</v>
      </c>
      <c r="O305" t="str">
        <f>VLOOKUP(N305,'LibSets constants'!$A$2:$B$99,2,FALSE)</f>
        <v>Included in base game</v>
      </c>
    </row>
    <row r="306" spans="1:15" hidden="1" x14ac:dyDescent="0.25">
      <c r="A306" s="13">
        <v>535</v>
      </c>
      <c r="B306" s="5">
        <v>304</v>
      </c>
      <c r="C306" s="5">
        <v>535</v>
      </c>
      <c r="D306" s="4" t="str">
        <f>VLOOKUP(A306,'ESO zone names'!$A$3:$F$10000,4,FALSE)</f>
        <v>Betnikh</v>
      </c>
      <c r="E306" s="4" t="str">
        <f>VLOOKUP(A306,'ESO zone names'!$A$3:$F$10000,5,FALSE)</f>
        <v>Betnikh</v>
      </c>
      <c r="F306" s="4" t="str">
        <f>VLOOKUP(A306,'ESO zone names'!$A$3:$F$10000,6,FALSE)</f>
        <v>Betnikh</v>
      </c>
      <c r="G306" s="3" t="str">
        <f t="array" ref="G306">IF(OR(EXACT(A306,'ESO Dungeon constants'!$G$3:$G$999)),"X","")</f>
        <v/>
      </c>
      <c r="H306" s="3" t="str">
        <f>IF(EXACT(A306,C306),"X","")</f>
        <v>X</v>
      </c>
      <c r="I306" s="3" t="str">
        <f>IF(A306&lt;&gt;C306,VLOOKUP(C306,$A$3:$D$9999,4,FALSE),"")</f>
        <v/>
      </c>
      <c r="J306" s="3" t="str">
        <f>IF(A306&lt;&gt;C306,VLOOKUP(C306,$A$3:$E$9999,5,FALSE),"")</f>
        <v/>
      </c>
      <c r="K306" s="3" t="str">
        <f>IF(A306&lt;&gt;C306,VLOOKUP(C306,$A$3:$F$9999,6,FALSE),"")</f>
        <v/>
      </c>
      <c r="L306" s="21">
        <f>A306</f>
        <v>535</v>
      </c>
      <c r="M306" s="21">
        <f>C306</f>
        <v>535</v>
      </c>
      <c r="N306">
        <v>0</v>
      </c>
      <c r="O306" t="str">
        <f>VLOOKUP(N306,'LibSets constants'!$A$2:$B$99,2,FALSE)</f>
        <v>Included in base game</v>
      </c>
    </row>
    <row r="307" spans="1:15" hidden="1" x14ac:dyDescent="0.25">
      <c r="A307" s="13">
        <v>537</v>
      </c>
      <c r="B307" s="5">
        <v>305</v>
      </c>
      <c r="C307" s="5">
        <v>537</v>
      </c>
      <c r="D307" s="4" t="str">
        <f>VLOOKUP(A307,'ESO zone names'!$A$3:$F$10000,4,FALSE)</f>
        <v>Khenarthis Rast</v>
      </c>
      <c r="E307" s="4" t="str">
        <f>VLOOKUP(A307,'ESO zone names'!$A$3:$F$10000,5,FALSE)</f>
        <v>Khenarthi's Roost</v>
      </c>
      <c r="F307" s="4" t="str">
        <f>VLOOKUP(A307,'ESO zone names'!$A$3:$F$10000,6,FALSE)</f>
        <v>Le perchoir de Khenarthi</v>
      </c>
      <c r="G307" s="3" t="str">
        <f t="array" ref="G307">IF(OR(EXACT(A307,'ESO Dungeon constants'!$G$3:$G$999)),"X","")</f>
        <v/>
      </c>
      <c r="H307" s="3" t="str">
        <f>IF(EXACT(A307,C307),"X","")</f>
        <v>X</v>
      </c>
      <c r="I307" s="3" t="str">
        <f>IF(A307&lt;&gt;C307,VLOOKUP(C307,$A$3:$D$9999,4,FALSE),"")</f>
        <v/>
      </c>
      <c r="J307" s="3" t="str">
        <f>IF(A307&lt;&gt;C307,VLOOKUP(C307,$A$3:$E$9999,5,FALSE),"")</f>
        <v/>
      </c>
      <c r="K307" s="3" t="str">
        <f>IF(A307&lt;&gt;C307,VLOOKUP(C307,$A$3:$F$9999,6,FALSE),"")</f>
        <v/>
      </c>
      <c r="L307" s="21">
        <f>A307</f>
        <v>537</v>
      </c>
      <c r="M307" s="21">
        <f>C307</f>
        <v>537</v>
      </c>
      <c r="N307">
        <v>0</v>
      </c>
      <c r="O307" t="str">
        <f>VLOOKUP(N307,'LibSets constants'!$A$2:$B$99,2,FALSE)</f>
        <v>Included in base game</v>
      </c>
    </row>
    <row r="308" spans="1:15" hidden="1" x14ac:dyDescent="0.25">
      <c r="A308" s="13">
        <v>539</v>
      </c>
      <c r="B308" s="5">
        <v>306</v>
      </c>
      <c r="C308" s="5">
        <v>535</v>
      </c>
      <c r="D308" s="4" t="str">
        <f>VLOOKUP(A308,'ESO zone names'!$A$3:$F$10000,4,FALSE)</f>
        <v>Carzogs Verderben</v>
      </c>
      <c r="E308" s="4" t="str">
        <f>VLOOKUP(A308,'ESO zone names'!$A$3:$F$10000,5,FALSE)</f>
        <v>Carzog's Demise</v>
      </c>
      <c r="F308" s="4" t="str">
        <f>VLOOKUP(A308,'ESO zone names'!$A$3:$F$10000,6,FALSE)</f>
        <v>La Chute de Carzog</v>
      </c>
      <c r="G308" s="3" t="str">
        <f t="array" ref="G308">IF(OR(EXACT(A308,'ESO Dungeon constants'!$G$3:$G$999)),"X","")</f>
        <v/>
      </c>
      <c r="H308" s="3" t="str">
        <f>IF(EXACT(A308,C308),"X","")</f>
        <v/>
      </c>
      <c r="I308" s="3" t="str">
        <f>IF(A308&lt;&gt;C308,VLOOKUP(C308,$A$3:$D$9999,4,FALSE),"")</f>
        <v>Betnikh</v>
      </c>
      <c r="J308" s="3" t="str">
        <f>IF(A308&lt;&gt;C308,VLOOKUP(C308,$A$3:$E$9999,5,FALSE),"")</f>
        <v>Betnikh</v>
      </c>
      <c r="K308" s="3" t="str">
        <f>IF(A308&lt;&gt;C308,VLOOKUP(C308,$A$3:$F$9999,6,FALSE),"")</f>
        <v>Betnikh</v>
      </c>
      <c r="L308" s="21">
        <f>A308</f>
        <v>539</v>
      </c>
      <c r="M308" s="21">
        <f>C308</f>
        <v>535</v>
      </c>
      <c r="N308">
        <v>0</v>
      </c>
      <c r="O308" t="str">
        <f>VLOOKUP(N308,'LibSets constants'!$A$2:$B$99,2,FALSE)</f>
        <v>Included in base game</v>
      </c>
    </row>
    <row r="309" spans="1:15" hidden="1" x14ac:dyDescent="0.25">
      <c r="A309" s="13">
        <v>541</v>
      </c>
      <c r="B309" s="5">
        <v>307</v>
      </c>
      <c r="C309" s="5">
        <v>267</v>
      </c>
      <c r="D309" s="4" t="str">
        <f>VLOOKUP(A309,'ESO zone names'!$A$3:$F$10000,4,FALSE)</f>
        <v>Die Lichtung der Göttlichen</v>
      </c>
      <c r="E309" s="4" t="str">
        <f>VLOOKUP(A309,'ESO zone names'!$A$3:$F$10000,5,FALSE)</f>
        <v>Glade of the Divines</v>
      </c>
      <c r="F309" s="4" t="str">
        <f>VLOOKUP(A309,'ESO zone names'!$A$3:$F$10000,6,FALSE)</f>
        <v>La clairière des Divins</v>
      </c>
      <c r="G309" s="3" t="str">
        <f t="array" ref="G309">IF(OR(EXACT(A309,'ESO Dungeon constants'!$G$3:$G$999)),"X","")</f>
        <v/>
      </c>
      <c r="H309" s="3" t="str">
        <f>IF(EXACT(A309,C309),"X","")</f>
        <v/>
      </c>
      <c r="I309" s="3" t="str">
        <f>IF(A309&lt;&gt;C309,VLOOKUP(C309,$A$3:$D$9999,4,FALSE),"")</f>
        <v>Augvea</v>
      </c>
      <c r="J309" s="3" t="str">
        <f>IF(A309&lt;&gt;C309,VLOOKUP(C309,$A$3:$E$9999,5,FALSE),"")</f>
        <v>Eyevea</v>
      </c>
      <c r="K309" s="3" t="str">
        <f>IF(A309&lt;&gt;C309,VLOOKUP(C309,$A$3:$F$9999,6,FALSE),"")</f>
        <v>Eyévéa</v>
      </c>
      <c r="L309" s="21">
        <f>A309</f>
        <v>541</v>
      </c>
      <c r="M309" s="21">
        <f>C309</f>
        <v>267</v>
      </c>
      <c r="N309">
        <v>0</v>
      </c>
      <c r="O309" t="str">
        <f>VLOOKUP(N309,'LibSets constants'!$A$2:$B$99,2,FALSE)</f>
        <v>Included in base game</v>
      </c>
    </row>
    <row r="310" spans="1:15" hidden="1" x14ac:dyDescent="0.25">
      <c r="A310" s="13">
        <v>542</v>
      </c>
      <c r="B310" s="5">
        <v>308</v>
      </c>
      <c r="C310" s="5">
        <v>208</v>
      </c>
      <c r="D310" s="4" t="str">
        <f>VLOOKUP(A310,'ESO zone names'!$A$3:$F$10000,4,FALSE)</f>
        <v>Buraniim</v>
      </c>
      <c r="E310" s="4" t="str">
        <f>VLOOKUP(A310,'ESO zone names'!$A$3:$F$10000,5,FALSE)</f>
        <v>Buraniim</v>
      </c>
      <c r="F310" s="4" t="str">
        <f>VLOOKUP(A310,'ESO zone names'!$A$3:$F$10000,6,FALSE)</f>
        <v>Buraniim</v>
      </c>
      <c r="G310" s="3" t="str">
        <f t="array" ref="G310">IF(OR(EXACT(A310,'ESO Dungeon constants'!$G$3:$G$999)),"X","")</f>
        <v/>
      </c>
      <c r="H310" s="3" t="str">
        <f>IF(EXACT(A310,C310),"X","")</f>
        <v/>
      </c>
      <c r="I310" s="3" t="str">
        <f>IF(A310&lt;&gt;C310,VLOOKUP(C310,$A$3:$D$9999,4,FALSE),"")</f>
        <v>Die Erdschmiede</v>
      </c>
      <c r="J310" s="3" t="str">
        <f>IF(A310&lt;&gt;C310,VLOOKUP(C310,$A$3:$E$9999,5,FALSE),"")</f>
        <v>The Earth Forge</v>
      </c>
      <c r="K310" s="3" t="str">
        <f>IF(A310&lt;&gt;C310,VLOOKUP(C310,$A$3:$F$9999,6,FALSE),"")</f>
        <v>La Forgeterre</v>
      </c>
      <c r="L310" s="21">
        <f>A310</f>
        <v>542</v>
      </c>
      <c r="M310" s="21">
        <f>C310</f>
        <v>208</v>
      </c>
      <c r="N310">
        <v>0</v>
      </c>
      <c r="O310" t="str">
        <f>VLOOKUP(N310,'LibSets constants'!$A$2:$B$99,2,FALSE)</f>
        <v>Included in base game</v>
      </c>
    </row>
    <row r="311" spans="1:15" hidden="1" x14ac:dyDescent="0.25">
      <c r="A311" s="13">
        <v>543</v>
      </c>
      <c r="B311" s="5">
        <v>309</v>
      </c>
      <c r="C311" s="5">
        <v>208</v>
      </c>
      <c r="D311" s="4" t="str">
        <f>VLOOKUP(A311,'ESO zone names'!$A$3:$F$10000,4,FALSE)</f>
        <v>Das Murrsteingewölbe</v>
      </c>
      <c r="E311" s="4" t="str">
        <f>VLOOKUP(A311,'ESO zone names'!$A$3:$F$10000,5,FALSE)</f>
        <v>Dourstone Vault</v>
      </c>
      <c r="F311" s="4" t="str">
        <f>VLOOKUP(A311,'ESO zone names'!$A$3:$F$10000,6,FALSE)</f>
        <v>La crypte de Pierrefroide</v>
      </c>
      <c r="G311" s="3" t="str">
        <f t="array" ref="G311">IF(OR(EXACT(A311,'ESO Dungeon constants'!$G$3:$G$999)),"X","")</f>
        <v/>
      </c>
      <c r="H311" s="3" t="str">
        <f>IF(EXACT(A311,C311),"X","")</f>
        <v/>
      </c>
      <c r="I311" s="3" t="str">
        <f>IF(A311&lt;&gt;C311,VLOOKUP(C311,$A$3:$D$9999,4,FALSE),"")</f>
        <v>Die Erdschmiede</v>
      </c>
      <c r="J311" s="3" t="str">
        <f>IF(A311&lt;&gt;C311,VLOOKUP(C311,$A$3:$E$9999,5,FALSE),"")</f>
        <v>The Earth Forge</v>
      </c>
      <c r="K311" s="3" t="str">
        <f>IF(A311&lt;&gt;C311,VLOOKUP(C311,$A$3:$F$9999,6,FALSE),"")</f>
        <v>La Forgeterre</v>
      </c>
      <c r="L311" s="21">
        <f>A311</f>
        <v>543</v>
      </c>
      <c r="M311" s="21">
        <f>C311</f>
        <v>208</v>
      </c>
      <c r="N311">
        <v>0</v>
      </c>
      <c r="O311" t="str">
        <f>VLOOKUP(N311,'LibSets constants'!$A$2:$B$99,2,FALSE)</f>
        <v>Included in base game</v>
      </c>
    </row>
    <row r="312" spans="1:15" hidden="1" x14ac:dyDescent="0.25">
      <c r="A312" s="13">
        <v>544</v>
      </c>
      <c r="B312" s="5">
        <v>310</v>
      </c>
      <c r="C312" s="5">
        <v>208</v>
      </c>
      <c r="D312" s="4" t="str">
        <f>VLOOKUP(A312,'ESO zone names'!$A$3:$F$10000,4,FALSE)</f>
        <v>Die Steinfangkaverne</v>
      </c>
      <c r="E312" s="4" t="str">
        <f>VLOOKUP(A312,'ESO zone names'!$A$3:$F$10000,5,FALSE)</f>
        <v>Stonefang Cavern</v>
      </c>
      <c r="F312" s="4" t="str">
        <f>VLOOKUP(A312,'ESO zone names'!$A$3:$F$10000,6,FALSE)</f>
        <v>La caverne de Rochecroc</v>
      </c>
      <c r="G312" s="3" t="str">
        <f t="array" ref="G312">IF(OR(EXACT(A312,'ESO Dungeon constants'!$G$3:$G$999)),"X","")</f>
        <v/>
      </c>
      <c r="H312" s="3" t="str">
        <f>IF(EXACT(A312,C312),"X","")</f>
        <v/>
      </c>
      <c r="I312" s="3" t="str">
        <f>IF(A312&lt;&gt;C312,VLOOKUP(C312,$A$3:$D$9999,4,FALSE),"")</f>
        <v>Die Erdschmiede</v>
      </c>
      <c r="J312" s="3" t="str">
        <f>IF(A312&lt;&gt;C312,VLOOKUP(C312,$A$3:$E$9999,5,FALSE),"")</f>
        <v>The Earth Forge</v>
      </c>
      <c r="K312" s="3" t="str">
        <f>IF(A312&lt;&gt;C312,VLOOKUP(C312,$A$3:$F$9999,6,FALSE),"")</f>
        <v>La Forgeterre</v>
      </c>
      <c r="L312" s="21">
        <f>A312</f>
        <v>544</v>
      </c>
      <c r="M312" s="21">
        <f>C312</f>
        <v>208</v>
      </c>
      <c r="N312">
        <v>0</v>
      </c>
      <c r="O312" t="str">
        <f>VLOOKUP(N312,'LibSets constants'!$A$2:$B$99,2,FALSE)</f>
        <v>Included in base game</v>
      </c>
    </row>
    <row r="313" spans="1:15" hidden="1" x14ac:dyDescent="0.25">
      <c r="A313" s="13">
        <v>545</v>
      </c>
      <c r="B313" s="5">
        <v>311</v>
      </c>
      <c r="C313" s="5">
        <v>19</v>
      </c>
      <c r="D313" s="4" t="str">
        <f>VLOOKUP(A313,'ESO zone names'!$A$3:$F$10000,4,FALSE)</f>
        <v>Die Burg Alcaire</v>
      </c>
      <c r="E313" s="4" t="str">
        <f>VLOOKUP(A313,'ESO zone names'!$A$3:$F$10000,5,FALSE)</f>
        <v>Alcaire Keep</v>
      </c>
      <c r="F313" s="4" t="str">
        <f>VLOOKUP(A313,'ESO zone names'!$A$3:$F$10000,6,FALSE)</f>
        <v>Le fort d'Alcaire</v>
      </c>
      <c r="G313" s="3" t="str">
        <f t="array" ref="G313">IF(OR(EXACT(A313,'ESO Dungeon constants'!$G$3:$G$999)),"X","")</f>
        <v/>
      </c>
      <c r="H313" s="3" t="str">
        <f>IF(EXACT(A313,C313),"X","")</f>
        <v/>
      </c>
      <c r="I313" s="3" t="str">
        <f>IF(A313&lt;&gt;C313,VLOOKUP(C313,$A$3:$D$9999,4,FALSE),"")</f>
        <v>Sturmhafen</v>
      </c>
      <c r="J313" s="3" t="str">
        <f>IF(A313&lt;&gt;C313,VLOOKUP(C313,$A$3:$E$9999,5,FALSE),"")</f>
        <v>Stormhaven</v>
      </c>
      <c r="K313" s="3" t="str">
        <f>IF(A313&lt;&gt;C313,VLOOKUP(C313,$A$3:$F$9999,6,FALSE),"")</f>
        <v>Havre-tempête</v>
      </c>
      <c r="L313" s="21">
        <f>A313</f>
        <v>545</v>
      </c>
      <c r="M313" s="21">
        <f>C313</f>
        <v>19</v>
      </c>
      <c r="N313">
        <v>0</v>
      </c>
      <c r="O313" t="str">
        <f>VLOOKUP(N313,'LibSets constants'!$A$2:$B$99,2,FALSE)</f>
        <v>Included in base game</v>
      </c>
    </row>
    <row r="314" spans="1:15" hidden="1" x14ac:dyDescent="0.25">
      <c r="A314" s="13">
        <v>546</v>
      </c>
      <c r="B314" s="5">
        <v>312</v>
      </c>
      <c r="C314" s="5">
        <v>19</v>
      </c>
      <c r="D314" s="4" t="str">
        <f>VLOOKUP(A314,'ESO zone names'!$A$3:$F$10000,4,FALSE)</f>
        <v>Das Schloss von Wegesruh</v>
      </c>
      <c r="E314" s="4" t="str">
        <f>VLOOKUP(A314,'ESO zone names'!$A$3:$F$10000,5,FALSE)</f>
        <v>Wayrest Castle</v>
      </c>
      <c r="F314" s="4" t="str">
        <f>VLOOKUP(A314,'ESO zone names'!$A$3:$F$10000,6,FALSE)</f>
        <v>Le château d'Haltevoie</v>
      </c>
      <c r="G314" s="3" t="str">
        <f t="array" ref="G314">IF(OR(EXACT(A314,'ESO Dungeon constants'!$G$3:$G$999)),"X","")</f>
        <v/>
      </c>
      <c r="H314" s="3" t="str">
        <f>IF(EXACT(A314,C314),"X","")</f>
        <v/>
      </c>
      <c r="I314" s="3" t="str">
        <f>IF(A314&lt;&gt;C314,VLOOKUP(C314,$A$3:$D$9999,4,FALSE),"")</f>
        <v>Sturmhafen</v>
      </c>
      <c r="J314" s="3" t="str">
        <f>IF(A314&lt;&gt;C314,VLOOKUP(C314,$A$3:$E$9999,5,FALSE),"")</f>
        <v>Stormhaven</v>
      </c>
      <c r="K314" s="3" t="str">
        <f>IF(A314&lt;&gt;C314,VLOOKUP(C314,$A$3:$F$9999,6,FALSE),"")</f>
        <v>Havre-tempête</v>
      </c>
      <c r="L314" s="21">
        <f>A314</f>
        <v>546</v>
      </c>
      <c r="M314" s="21">
        <f>C314</f>
        <v>19</v>
      </c>
      <c r="N314">
        <v>0</v>
      </c>
      <c r="O314" t="str">
        <f>VLOOKUP(N314,'LibSets constants'!$A$2:$B$99,2,FALSE)</f>
        <v>Included in base game</v>
      </c>
    </row>
    <row r="315" spans="1:15" hidden="1" x14ac:dyDescent="0.25">
      <c r="A315" s="13">
        <v>547</v>
      </c>
      <c r="B315" s="5">
        <v>313</v>
      </c>
      <c r="C315" s="5">
        <v>108</v>
      </c>
      <c r="D315" s="4" t="str">
        <f>VLOOKUP(A315,'ESO zone names'!$A$3:$F$10000,4,FALSE)</f>
        <v>Nebelbruch</v>
      </c>
      <c r="E315" s="4" t="str">
        <f>VLOOKUP(A315,'ESO zone names'!$A$3:$F$10000,5,FALSE)</f>
        <v>Shrouded Hollow</v>
      </c>
      <c r="F315" s="4" t="str">
        <f>VLOOKUP(A315,'ESO zone names'!$A$3:$F$10000,6,FALSE)</f>
        <v>Le Val funèbre</v>
      </c>
      <c r="G315" s="3" t="str">
        <f t="array" ref="G315">IF(OR(EXACT(A315,'ESO Dungeon constants'!$G$3:$G$999)),"X","")</f>
        <v/>
      </c>
      <c r="H315" s="3" t="str">
        <f>IF(EXACT(A315,C315),"X","")</f>
        <v/>
      </c>
      <c r="I315" s="3" t="str">
        <f>IF(A315&lt;&gt;C315,VLOOKUP(C315,$A$3:$D$9999,4,FALSE),"")</f>
        <v>Grünschatten</v>
      </c>
      <c r="J315" s="3" t="str">
        <f>IF(A315&lt;&gt;C315,VLOOKUP(C315,$A$3:$E$9999,5,FALSE),"")</f>
        <v>Greenshade</v>
      </c>
      <c r="K315" s="3" t="str">
        <f>IF(A315&lt;&gt;C315,VLOOKUP(C315,$A$3:$F$9999,6,FALSE),"")</f>
        <v>Prasin</v>
      </c>
      <c r="L315" s="21">
        <f>A315</f>
        <v>547</v>
      </c>
      <c r="M315" s="21">
        <f>C315</f>
        <v>108</v>
      </c>
      <c r="N315">
        <v>0</v>
      </c>
      <c r="O315" t="str">
        <f>VLOOKUP(N315,'LibSets constants'!$A$2:$B$99,2,FALSE)</f>
        <v>Included in base game</v>
      </c>
    </row>
    <row r="316" spans="1:15" hidden="1" x14ac:dyDescent="0.25">
      <c r="A316" s="13">
        <v>548</v>
      </c>
      <c r="B316" s="5">
        <v>314</v>
      </c>
      <c r="C316" s="5">
        <v>108</v>
      </c>
      <c r="D316" s="4" t="str">
        <f>VLOOKUP(A316,'ESO zone names'!$A$3:$F$10000,4,FALSE)</f>
        <v>Silatar</v>
      </c>
      <c r="E316" s="4" t="str">
        <f>VLOOKUP(A316,'ESO zone names'!$A$3:$F$10000,5,FALSE)</f>
        <v>Silatar</v>
      </c>
      <c r="F316" s="4" t="str">
        <f>VLOOKUP(A316,'ESO zone names'!$A$3:$F$10000,6,FALSE)</f>
        <v>Silatar</v>
      </c>
      <c r="G316" s="3" t="str">
        <f t="array" ref="G316">IF(OR(EXACT(A316,'ESO Dungeon constants'!$G$3:$G$999)),"X","")</f>
        <v/>
      </c>
      <c r="H316" s="3" t="str">
        <f>IF(EXACT(A316,C316),"X","")</f>
        <v/>
      </c>
      <c r="I316" s="3" t="str">
        <f>IF(A316&lt;&gt;C316,VLOOKUP(C316,$A$3:$D$9999,4,FALSE),"")</f>
        <v>Grünschatten</v>
      </c>
      <c r="J316" s="3" t="str">
        <f>IF(A316&lt;&gt;C316,VLOOKUP(C316,$A$3:$E$9999,5,FALSE),"")</f>
        <v>Greenshade</v>
      </c>
      <c r="K316" s="3" t="str">
        <f>IF(A316&lt;&gt;C316,VLOOKUP(C316,$A$3:$F$9999,6,FALSE),"")</f>
        <v>Prasin</v>
      </c>
      <c r="L316" s="21">
        <f>A316</f>
        <v>548</v>
      </c>
      <c r="M316" s="21">
        <f>C316</f>
        <v>108</v>
      </c>
      <c r="N316">
        <v>0</v>
      </c>
      <c r="O316" t="str">
        <f>VLOOKUP(N316,'LibSets constants'!$A$2:$B$99,2,FALSE)</f>
        <v>Included in base game</v>
      </c>
    </row>
    <row r="317" spans="1:15" hidden="1" x14ac:dyDescent="0.25">
      <c r="A317" s="13">
        <v>549</v>
      </c>
      <c r="B317" s="5">
        <v>315</v>
      </c>
      <c r="C317" s="5">
        <v>383</v>
      </c>
      <c r="D317" s="4" t="str">
        <f>VLOOKUP(A317,'ESO zone names'!$A$3:$F$10000,4,FALSE)</f>
        <v>Die Halden</v>
      </c>
      <c r="E317" s="4" t="str">
        <f>VLOOKUP(A317,'ESO zone names'!$A$3:$F$10000,5,FALSE)</f>
        <v>The Middens</v>
      </c>
      <c r="F317" s="4" t="str">
        <f>VLOOKUP(A317,'ESO zone names'!$A$3:$F$10000,6,FALSE)</f>
        <v>La Coquillière</v>
      </c>
      <c r="G317" s="3" t="str">
        <f t="array" ref="G317">IF(OR(EXACT(A317,'ESO Dungeon constants'!$G$3:$G$999)),"X","")</f>
        <v/>
      </c>
      <c r="H317" s="3" t="str">
        <f>IF(EXACT(A317,C317),"X","")</f>
        <v/>
      </c>
      <c r="I317" s="3" t="str">
        <f>IF(A317&lt;&gt;C317,VLOOKUP(C317,$A$3:$D$9999,4,FALSE),"")</f>
        <v>Grahtwald</v>
      </c>
      <c r="J317" s="3" t="str">
        <f>IF(A317&lt;&gt;C317,VLOOKUP(C317,$A$3:$E$9999,5,FALSE),"")</f>
        <v>Grahtwood</v>
      </c>
      <c r="K317" s="3" t="str">
        <f>IF(A317&lt;&gt;C317,VLOOKUP(C317,$A$3:$F$9999,6,FALSE),"")</f>
        <v>Le bois de Graht</v>
      </c>
      <c r="L317" s="21">
        <f>A317</f>
        <v>549</v>
      </c>
      <c r="M317" s="21">
        <f>C317</f>
        <v>383</v>
      </c>
      <c r="N317">
        <v>0</v>
      </c>
      <c r="O317" t="str">
        <f>VLOOKUP(N317,'LibSets constants'!$A$2:$B$99,2,FALSE)</f>
        <v>Included in base game</v>
      </c>
    </row>
    <row r="318" spans="1:15" hidden="1" x14ac:dyDescent="0.25">
      <c r="A318" s="13">
        <v>551</v>
      </c>
      <c r="B318" s="5">
        <v>316</v>
      </c>
      <c r="C318" s="5">
        <v>108</v>
      </c>
      <c r="D318" s="4" t="str">
        <f>VLOOKUP(A318,'ESO zone names'!$A$3:$F$10000,4,FALSE)</f>
        <v>Die Tunnel der Kaiserlichen</v>
      </c>
      <c r="E318" s="4" t="str">
        <f>VLOOKUP(A318,'ESO zone names'!$A$3:$F$10000,5,FALSE)</f>
        <v>Imperial Underground</v>
      </c>
      <c r="F318" s="4" t="str">
        <f>VLOOKUP(A318,'ESO zone names'!$A$3:$F$10000,6,FALSE)</f>
        <v>Le souterrain impérial</v>
      </c>
      <c r="G318" s="3" t="str">
        <f t="array" ref="G318">IF(OR(EXACT(A318,'ESO Dungeon constants'!$G$3:$G$999)),"X","")</f>
        <v/>
      </c>
      <c r="H318" s="3" t="str">
        <f>IF(EXACT(A318,C318),"X","")</f>
        <v/>
      </c>
      <c r="I318" s="3" t="str">
        <f>IF(A318&lt;&gt;C318,VLOOKUP(C318,$A$3:$D$9999,4,FALSE),"")</f>
        <v>Grünschatten</v>
      </c>
      <c r="J318" s="3" t="str">
        <f>IF(A318&lt;&gt;C318,VLOOKUP(C318,$A$3:$E$9999,5,FALSE),"")</f>
        <v>Greenshade</v>
      </c>
      <c r="K318" s="3" t="str">
        <f>IF(A318&lt;&gt;C318,VLOOKUP(C318,$A$3:$F$9999,6,FALSE),"")</f>
        <v>Prasin</v>
      </c>
      <c r="L318" s="21">
        <f>A318</f>
        <v>551</v>
      </c>
      <c r="M318" s="21">
        <f>C318</f>
        <v>108</v>
      </c>
      <c r="N318">
        <v>0</v>
      </c>
      <c r="O318" t="str">
        <f>VLOOKUP(N318,'LibSets constants'!$A$2:$B$99,2,FALSE)</f>
        <v>Included in base game</v>
      </c>
    </row>
    <row r="319" spans="1:15" hidden="1" x14ac:dyDescent="0.25">
      <c r="A319" s="13">
        <v>552</v>
      </c>
      <c r="B319" s="5">
        <v>317</v>
      </c>
      <c r="C319" s="5">
        <v>108</v>
      </c>
      <c r="D319" s="4" t="str">
        <f>VLOOKUP(A319,'ESO zone names'!$A$3:$F$10000,4,FALSE)</f>
        <v>Die Schattennebelenklave</v>
      </c>
      <c r="E319" s="4" t="str">
        <f>VLOOKUP(A319,'ESO zone names'!$A$3:$F$10000,5,FALSE)</f>
        <v>Shademist Enclave</v>
      </c>
      <c r="F319" s="4" t="str">
        <f>VLOOKUP(A319,'ESO zone names'!$A$3:$F$10000,6,FALSE)</f>
        <v>L’enclave d'Ombrume</v>
      </c>
      <c r="G319" s="3" t="str">
        <f t="array" ref="G319">IF(OR(EXACT(A319,'ESO Dungeon constants'!$G$3:$G$999)),"X","")</f>
        <v/>
      </c>
      <c r="H319" s="3" t="str">
        <f>IF(EXACT(A319,C319),"X","")</f>
        <v/>
      </c>
      <c r="I319" s="3" t="str">
        <f>IF(A319&lt;&gt;C319,VLOOKUP(C319,$A$3:$D$9999,4,FALSE),"")</f>
        <v>Grünschatten</v>
      </c>
      <c r="J319" s="3" t="str">
        <f>IF(A319&lt;&gt;C319,VLOOKUP(C319,$A$3:$E$9999,5,FALSE),"")</f>
        <v>Greenshade</v>
      </c>
      <c r="K319" s="3" t="str">
        <f>IF(A319&lt;&gt;C319,VLOOKUP(C319,$A$3:$F$9999,6,FALSE),"")</f>
        <v>Prasin</v>
      </c>
      <c r="L319" s="21">
        <f>A319</f>
        <v>552</v>
      </c>
      <c r="M319" s="21">
        <f>C319</f>
        <v>108</v>
      </c>
      <c r="N319">
        <v>0</v>
      </c>
      <c r="O319" t="str">
        <f>VLOOKUP(N319,'LibSets constants'!$A$2:$B$99,2,FALSE)</f>
        <v>Included in base game</v>
      </c>
    </row>
    <row r="320" spans="1:15" hidden="1" x14ac:dyDescent="0.25">
      <c r="A320" s="13">
        <v>553</v>
      </c>
      <c r="B320" s="5">
        <v>318</v>
      </c>
      <c r="C320" s="5">
        <v>108</v>
      </c>
      <c r="D320" s="4" t="str">
        <f>VLOOKUP(A320,'ESO zone names'!$A$3:$F$10000,4,FALSE)</f>
        <v>Ilmyris</v>
      </c>
      <c r="E320" s="4" t="str">
        <f>VLOOKUP(A320,'ESO zone names'!$A$3:$F$10000,5,FALSE)</f>
        <v>Ilmyris</v>
      </c>
      <c r="F320" s="4" t="str">
        <f>VLOOKUP(A320,'ESO zone names'!$A$3:$F$10000,6,FALSE)</f>
        <v>Ilmyris</v>
      </c>
      <c r="G320" s="3" t="str">
        <f t="array" ref="G320">IF(OR(EXACT(A320,'ESO Dungeon constants'!$G$3:$G$999)),"X","")</f>
        <v/>
      </c>
      <c r="H320" s="3" t="str">
        <f>IF(EXACT(A320,C320),"X","")</f>
        <v/>
      </c>
      <c r="I320" s="3" t="str">
        <f>IF(A320&lt;&gt;C320,VLOOKUP(C320,$A$3:$D$9999,4,FALSE),"")</f>
        <v>Grünschatten</v>
      </c>
      <c r="J320" s="3" t="str">
        <f>IF(A320&lt;&gt;C320,VLOOKUP(C320,$A$3:$E$9999,5,FALSE),"")</f>
        <v>Greenshade</v>
      </c>
      <c r="K320" s="3" t="str">
        <f>IF(A320&lt;&gt;C320,VLOOKUP(C320,$A$3:$F$9999,6,FALSE),"")</f>
        <v>Prasin</v>
      </c>
      <c r="L320" s="21">
        <f>A320</f>
        <v>553</v>
      </c>
      <c r="M320" s="21">
        <f>C320</f>
        <v>108</v>
      </c>
      <c r="N320">
        <v>0</v>
      </c>
      <c r="O320" t="str">
        <f>VLOOKUP(N320,'LibSets constants'!$A$2:$B$99,2,FALSE)</f>
        <v>Included in base game</v>
      </c>
    </row>
    <row r="321" spans="1:15" hidden="1" x14ac:dyDescent="0.25">
      <c r="A321" s="13">
        <v>554</v>
      </c>
      <c r="B321" s="5">
        <v>319</v>
      </c>
      <c r="C321" s="5">
        <v>108</v>
      </c>
      <c r="D321" s="4" t="str">
        <f>VLOOKUP(A321,'ESO zone names'!$A$3:$F$10000,4,FALSE)</f>
        <v>Die Schlangengrotte</v>
      </c>
      <c r="E321" s="4" t="str">
        <f>VLOOKUP(A321,'ESO zone names'!$A$3:$F$10000,5,FALSE)</f>
        <v>Serpent's Grotto</v>
      </c>
      <c r="F321" s="4" t="str">
        <f>VLOOKUP(A321,'ESO zone names'!$A$3:$F$10000,6,FALSE)</f>
        <v>La grotte au serpent</v>
      </c>
      <c r="G321" s="3" t="str">
        <f t="array" ref="G321">IF(OR(EXACT(A321,'ESO Dungeon constants'!$G$3:$G$999)),"X","")</f>
        <v/>
      </c>
      <c r="H321" s="3" t="str">
        <f>IF(EXACT(A321,C321),"X","")</f>
        <v/>
      </c>
      <c r="I321" s="3" t="str">
        <f>IF(A321&lt;&gt;C321,VLOOKUP(C321,$A$3:$D$9999,4,FALSE),"")</f>
        <v>Grünschatten</v>
      </c>
      <c r="J321" s="3" t="str">
        <f>IF(A321&lt;&gt;C321,VLOOKUP(C321,$A$3:$E$9999,5,FALSE),"")</f>
        <v>Greenshade</v>
      </c>
      <c r="K321" s="3" t="str">
        <f>IF(A321&lt;&gt;C321,VLOOKUP(C321,$A$3:$F$9999,6,FALSE),"")</f>
        <v>Prasin</v>
      </c>
      <c r="L321" s="21">
        <f>A321</f>
        <v>554</v>
      </c>
      <c r="M321" s="21">
        <f>C321</f>
        <v>108</v>
      </c>
      <c r="N321">
        <v>0</v>
      </c>
      <c r="O321" t="str">
        <f>VLOOKUP(N321,'LibSets constants'!$A$2:$B$99,2,FALSE)</f>
        <v>Included in base game</v>
      </c>
    </row>
    <row r="322" spans="1:15" hidden="1" x14ac:dyDescent="0.25">
      <c r="A322" s="13">
        <v>555</v>
      </c>
      <c r="B322" s="5">
        <v>320</v>
      </c>
      <c r="C322" s="5">
        <v>108</v>
      </c>
      <c r="D322" s="4" t="str">
        <f>VLOOKUP(A322,'ESO zone names'!$A$3:$F$10000,4,FALSE)</f>
        <v>Das abekäische Meer</v>
      </c>
      <c r="E322" s="4" t="str">
        <f>VLOOKUP(A322,'ESO zone names'!$A$3:$F$10000,5,FALSE)</f>
        <v>Abecean Sea</v>
      </c>
      <c r="F322" s="4" t="str">
        <f>VLOOKUP(A322,'ESO zone names'!$A$3:$F$10000,6,FALSE)</f>
        <v>La mer Abécéenne</v>
      </c>
      <c r="G322" s="3" t="str">
        <f t="array" ref="G322">IF(OR(EXACT(A322,'ESO Dungeon constants'!$G$3:$G$999)),"X","")</f>
        <v/>
      </c>
      <c r="H322" s="3" t="str">
        <f>IF(EXACT(A322,C322),"X","")</f>
        <v/>
      </c>
      <c r="I322" s="3" t="str">
        <f>IF(A322&lt;&gt;C322,VLOOKUP(C322,$A$3:$D$9999,4,FALSE),"")</f>
        <v>Grünschatten</v>
      </c>
      <c r="J322" s="3" t="str">
        <f>IF(A322&lt;&gt;C322,VLOOKUP(C322,$A$3:$E$9999,5,FALSE),"")</f>
        <v>Greenshade</v>
      </c>
      <c r="K322" s="3" t="str">
        <f>IF(A322&lt;&gt;C322,VLOOKUP(C322,$A$3:$F$9999,6,FALSE),"")</f>
        <v>Prasin</v>
      </c>
      <c r="L322" s="21">
        <f>A322</f>
        <v>555</v>
      </c>
      <c r="M322" s="21">
        <f>C322</f>
        <v>108</v>
      </c>
      <c r="N322">
        <v>0</v>
      </c>
      <c r="O322" t="str">
        <f>VLOOKUP(N322,'LibSets constants'!$A$2:$B$99,2,FALSE)</f>
        <v>Included in base game</v>
      </c>
    </row>
    <row r="323" spans="1:15" hidden="1" x14ac:dyDescent="0.25">
      <c r="A323" s="13">
        <v>556</v>
      </c>
      <c r="B323" s="5">
        <v>321</v>
      </c>
      <c r="C323" s="5">
        <v>108</v>
      </c>
      <c r="D323" s="4" t="str">
        <f>VLOOKUP(A323,'ESO zone names'!$A$3:$F$10000,4,FALSE)</f>
        <v>Höhle des Nereïdentempels</v>
      </c>
      <c r="E323" s="4" t="str">
        <f>VLOOKUP(A323,'ESO zone names'!$A$3:$F$10000,5,FALSE)</f>
        <v>Nereid Temple Cave</v>
      </c>
      <c r="F323" s="4" t="str">
        <f>VLOOKUP(A323,'ESO zone names'!$A$3:$F$10000,6,FALSE)</f>
        <v>La caverne du temple des Néréides</v>
      </c>
      <c r="G323" s="3" t="str">
        <f t="array" ref="G323">IF(OR(EXACT(A323,'ESO Dungeon constants'!$G$3:$G$999)),"X","")</f>
        <v/>
      </c>
      <c r="H323" s="3" t="str">
        <f>IF(EXACT(A323,C323),"X","")</f>
        <v/>
      </c>
      <c r="I323" s="3" t="str">
        <f>IF(A323&lt;&gt;C323,VLOOKUP(C323,$A$3:$D$9999,4,FALSE),"")</f>
        <v>Grünschatten</v>
      </c>
      <c r="J323" s="3" t="str">
        <f>IF(A323&lt;&gt;C323,VLOOKUP(C323,$A$3:$E$9999,5,FALSE),"")</f>
        <v>Greenshade</v>
      </c>
      <c r="K323" s="3" t="str">
        <f>IF(A323&lt;&gt;C323,VLOOKUP(C323,$A$3:$F$9999,6,FALSE),"")</f>
        <v>Prasin</v>
      </c>
      <c r="L323" s="21">
        <f>A323</f>
        <v>556</v>
      </c>
      <c r="M323" s="21">
        <f>C323</f>
        <v>108</v>
      </c>
      <c r="N323">
        <v>0</v>
      </c>
      <c r="O323" t="str">
        <f>VLOOKUP(N323,'LibSets constants'!$A$2:$B$99,2,FALSE)</f>
        <v>Included in base game</v>
      </c>
    </row>
    <row r="324" spans="1:15" hidden="1" x14ac:dyDescent="0.25">
      <c r="A324" s="13">
        <v>557</v>
      </c>
      <c r="B324" s="5">
        <v>322</v>
      </c>
      <c r="C324" s="5">
        <v>347</v>
      </c>
      <c r="D324" s="4" t="str">
        <f>VLOOKUP(A324,'ESO zone names'!$A$3:$F$10000,4,FALSE)</f>
        <v>Das Dorf der Verlorenen</v>
      </c>
      <c r="E324" s="4" t="str">
        <f>VLOOKUP(A324,'ESO zone names'!$A$3:$F$10000,5,FALSE)</f>
        <v>Village of the Lost</v>
      </c>
      <c r="F324" s="4" t="str">
        <f>VLOOKUP(A324,'ESO zone names'!$A$3:$F$10000,6,FALSE)</f>
        <v>Le Village des perdus</v>
      </c>
      <c r="G324" s="3" t="str">
        <f t="array" ref="G324">IF(OR(EXACT(A324,'ESO Dungeon constants'!$G$3:$G$999)),"X","")</f>
        <v/>
      </c>
      <c r="H324" s="3" t="str">
        <f>IF(EXACT(A324,C324),"X","")</f>
        <v/>
      </c>
      <c r="I324" s="3" t="str">
        <f>IF(A324&lt;&gt;C324,VLOOKUP(C324,$A$3:$D$9999,4,FALSE),"")</f>
        <v>Kalthafen</v>
      </c>
      <c r="J324" s="3" t="str">
        <f>IF(A324&lt;&gt;C324,VLOOKUP(C324,$A$3:$E$9999,5,FALSE),"")</f>
        <v>Coldharbour</v>
      </c>
      <c r="K324" s="3" t="str">
        <f>IF(A324&lt;&gt;C324,VLOOKUP(C324,$A$3:$F$9999,6,FALSE),"")</f>
        <v>Havreglace</v>
      </c>
      <c r="L324" s="21">
        <f>A324</f>
        <v>557</v>
      </c>
      <c r="M324" s="21">
        <f>C324</f>
        <v>347</v>
      </c>
      <c r="N324">
        <v>0</v>
      </c>
      <c r="O324" t="str">
        <f>VLOOKUP(N324,'LibSets constants'!$A$2:$B$99,2,FALSE)</f>
        <v>Included in base game</v>
      </c>
    </row>
    <row r="325" spans="1:15" hidden="1" x14ac:dyDescent="0.25">
      <c r="A325" s="13">
        <v>558</v>
      </c>
      <c r="B325" s="5">
        <v>323</v>
      </c>
      <c r="C325" s="5">
        <v>108</v>
      </c>
      <c r="D325" s="4" t="str">
        <f>VLOOKUP(A325,'ESO zone names'!$A$3:$F$10000,4,FALSE)</f>
        <v>Die Grotte von Hektahem</v>
      </c>
      <c r="E325" s="4" t="str">
        <f>VLOOKUP(A325,'ESO zone names'!$A$3:$F$10000,5,FALSE)</f>
        <v>Hectahame Grotto</v>
      </c>
      <c r="F325" s="4" t="str">
        <f>VLOOKUP(A325,'ESO zone names'!$A$3:$F$10000,6,FALSE)</f>
        <v>La grotte d'Hectahame</v>
      </c>
      <c r="G325" s="3" t="str">
        <f t="array" ref="G325">IF(OR(EXACT(A325,'ESO Dungeon constants'!$G$3:$G$999)),"X","")</f>
        <v/>
      </c>
      <c r="H325" s="3" t="str">
        <f>IF(EXACT(A325,C325),"X","")</f>
        <v/>
      </c>
      <c r="I325" s="3" t="str">
        <f>IF(A325&lt;&gt;C325,VLOOKUP(C325,$A$3:$D$9999,4,FALSE),"")</f>
        <v>Grünschatten</v>
      </c>
      <c r="J325" s="3" t="str">
        <f>IF(A325&lt;&gt;C325,VLOOKUP(C325,$A$3:$E$9999,5,FALSE),"")</f>
        <v>Greenshade</v>
      </c>
      <c r="K325" s="3" t="str">
        <f>IF(A325&lt;&gt;C325,VLOOKUP(C325,$A$3:$F$9999,6,FALSE),"")</f>
        <v>Prasin</v>
      </c>
      <c r="L325" s="21">
        <f>A325</f>
        <v>558</v>
      </c>
      <c r="M325" s="21">
        <f>C325</f>
        <v>108</v>
      </c>
      <c r="N325">
        <v>0</v>
      </c>
      <c r="O325" t="str">
        <f>VLOOKUP(N325,'LibSets constants'!$A$2:$B$99,2,FALSE)</f>
        <v>Included in base game</v>
      </c>
    </row>
    <row r="326" spans="1:15" hidden="1" x14ac:dyDescent="0.25">
      <c r="A326" s="13">
        <v>559</v>
      </c>
      <c r="B326" s="5">
        <v>324</v>
      </c>
      <c r="C326" s="5">
        <v>108</v>
      </c>
      <c r="D326" s="4" t="str">
        <f>VLOOKUP(A326,'ESO zone names'!$A$3:$F$10000,4,FALSE)</f>
        <v>Valenherz</v>
      </c>
      <c r="E326" s="4" t="str">
        <f>VLOOKUP(A326,'ESO zone names'!$A$3:$F$10000,5,FALSE)</f>
        <v>Valenheart</v>
      </c>
      <c r="F326" s="4" t="str">
        <f>VLOOKUP(A326,'ESO zone names'!$A$3:$F$10000,6,FALSE)</f>
        <v>Valcœur</v>
      </c>
      <c r="G326" s="3" t="str">
        <f t="array" ref="G326">IF(OR(EXACT(A326,'ESO Dungeon constants'!$G$3:$G$999)),"X","")</f>
        <v/>
      </c>
      <c r="H326" s="3" t="str">
        <f>IF(EXACT(A326,C326),"X","")</f>
        <v/>
      </c>
      <c r="I326" s="3" t="str">
        <f>IF(A326&lt;&gt;C326,VLOOKUP(C326,$A$3:$D$9999,4,FALSE),"")</f>
        <v>Grünschatten</v>
      </c>
      <c r="J326" s="3" t="str">
        <f>IF(A326&lt;&gt;C326,VLOOKUP(C326,$A$3:$E$9999,5,FALSE),"")</f>
        <v>Greenshade</v>
      </c>
      <c r="K326" s="3" t="str">
        <f>IF(A326&lt;&gt;C326,VLOOKUP(C326,$A$3:$F$9999,6,FALSE),"")</f>
        <v>Prasin</v>
      </c>
      <c r="L326" s="21">
        <f>A326</f>
        <v>559</v>
      </c>
      <c r="M326" s="21">
        <f>C326</f>
        <v>108</v>
      </c>
      <c r="N326">
        <v>0</v>
      </c>
      <c r="O326" t="str">
        <f>VLOOKUP(N326,'LibSets constants'!$A$2:$B$99,2,FALSE)</f>
        <v>Included in base game</v>
      </c>
    </row>
    <row r="327" spans="1:15" hidden="1" x14ac:dyDescent="0.25">
      <c r="A327" s="13">
        <v>560</v>
      </c>
      <c r="B327" s="5">
        <v>325</v>
      </c>
      <c r="C327" s="5">
        <v>103</v>
      </c>
      <c r="D327" s="4" t="str">
        <f>VLOOKUP(A327,'ESO zone names'!$A$3:$F$10000,4,FALSE)</f>
        <v>Das Hügelgrab von Nimalten</v>
      </c>
      <c r="E327" s="4" t="str">
        <f>VLOOKUP(A327,'ESO zone names'!$A$3:$F$10000,5,FALSE)</f>
        <v>Nimalten Barrow</v>
      </c>
      <c r="F327" s="4" t="str">
        <f>VLOOKUP(A327,'ESO zone names'!$A$3:$F$10000,6,FALSE)</f>
        <v>Le tertre de Nimalten</v>
      </c>
      <c r="G327" s="3" t="str">
        <f t="array" ref="G327">IF(OR(EXACT(A327,'ESO Dungeon constants'!$G$3:$G$999)),"X","")</f>
        <v/>
      </c>
      <c r="H327" s="3" t="str">
        <f>IF(EXACT(A327,C327),"X","")</f>
        <v/>
      </c>
      <c r="I327" s="3" t="str">
        <f>IF(A327&lt;&gt;C327,VLOOKUP(C327,$A$3:$D$9999,4,FALSE),"")</f>
        <v>Rift</v>
      </c>
      <c r="J327" s="3" t="str">
        <f>IF(A327&lt;&gt;C327,VLOOKUP(C327,$A$3:$E$9999,5,FALSE),"")</f>
        <v>The Rift</v>
      </c>
      <c r="K327" s="3" t="str">
        <f>IF(A327&lt;&gt;C327,VLOOKUP(C327,$A$3:$F$9999,6,FALSE),"")</f>
        <v>La Brèche</v>
      </c>
      <c r="L327" s="21">
        <f>A327</f>
        <v>560</v>
      </c>
      <c r="M327" s="21">
        <f>C327</f>
        <v>103</v>
      </c>
      <c r="N327">
        <v>0</v>
      </c>
      <c r="O327" t="str">
        <f>VLOOKUP(N327,'LibSets constants'!$A$2:$B$99,2,FALSE)</f>
        <v>Included in base game</v>
      </c>
    </row>
    <row r="328" spans="1:15" hidden="1" x14ac:dyDescent="0.25">
      <c r="A328" s="13">
        <v>561</v>
      </c>
      <c r="B328" s="5">
        <v>326</v>
      </c>
      <c r="C328" s="5">
        <v>108</v>
      </c>
      <c r="D328" s="4" t="str">
        <f>VLOOKUP(A328,'ESO zone names'!$A$3:$F$10000,4,FALSE)</f>
        <v>Die Inseln der Pein</v>
      </c>
      <c r="E328" s="4" t="str">
        <f>VLOOKUP(A328,'ESO zone names'!$A$3:$F$10000,5,FALSE)</f>
        <v>Isles of Torment</v>
      </c>
      <c r="F328" s="4" t="str">
        <f>VLOOKUP(A328,'ESO zone names'!$A$3:$F$10000,6,FALSE)</f>
        <v>Les îles du Tourment</v>
      </c>
      <c r="G328" s="3" t="str">
        <f t="array" ref="G328">IF(OR(EXACT(A328,'ESO Dungeon constants'!$G$3:$G$999)),"X","")</f>
        <v/>
      </c>
      <c r="H328" s="3" t="str">
        <f>IF(EXACT(A328,C328),"X","")</f>
        <v/>
      </c>
      <c r="I328" s="3" t="str">
        <f>IF(A328&lt;&gt;C328,VLOOKUP(C328,$A$3:$D$9999,4,FALSE),"")</f>
        <v>Grünschatten</v>
      </c>
      <c r="J328" s="3" t="str">
        <f>IF(A328&lt;&gt;C328,VLOOKUP(C328,$A$3:$E$9999,5,FALSE),"")</f>
        <v>Greenshade</v>
      </c>
      <c r="K328" s="3" t="str">
        <f>IF(A328&lt;&gt;C328,VLOOKUP(C328,$A$3:$F$9999,6,FALSE),"")</f>
        <v>Prasin</v>
      </c>
      <c r="L328" s="21">
        <f>A328</f>
        <v>561</v>
      </c>
      <c r="M328" s="21">
        <f>C328</f>
        <v>108</v>
      </c>
      <c r="N328">
        <v>0</v>
      </c>
      <c r="O328" t="str">
        <f>VLOOKUP(N328,'LibSets constants'!$A$2:$B$99,2,FALSE)</f>
        <v>Included in base game</v>
      </c>
    </row>
    <row r="329" spans="1:15" hidden="1" x14ac:dyDescent="0.25">
      <c r="A329" s="13">
        <v>562</v>
      </c>
      <c r="B329" s="5">
        <v>327</v>
      </c>
      <c r="C329" s="5">
        <v>382</v>
      </c>
      <c r="D329" s="4" t="str">
        <f>VLOOKUP(A329,'ESO zone names'!$A$3:$F$10000,4,FALSE)</f>
        <v>Khaj Knurral</v>
      </c>
      <c r="E329" s="4" t="str">
        <f>VLOOKUP(A329,'ESO zone names'!$A$3:$F$10000,5,FALSE)</f>
        <v>Khaj Rawlith</v>
      </c>
      <c r="F329" s="4" t="str">
        <f>VLOOKUP(A329,'ESO zone names'!$A$3:$F$10000,6,FALSE)</f>
        <v>Khaj Rawlith</v>
      </c>
      <c r="G329" s="3" t="str">
        <f t="array" ref="G329">IF(OR(EXACT(A329,'ESO Dungeon constants'!$G$3:$G$999)),"X","")</f>
        <v/>
      </c>
      <c r="H329" s="3" t="str">
        <f>IF(EXACT(A329,C329),"X","")</f>
        <v/>
      </c>
      <c r="I329" s="3" t="str">
        <f>IF(A329&lt;&gt;C329,VLOOKUP(C329,$A$3:$D$9999,4,FALSE),"")</f>
        <v>Schnittermark</v>
      </c>
      <c r="J329" s="3" t="str">
        <f>IF(A329&lt;&gt;C329,VLOOKUP(C329,$A$3:$E$9999,5,FALSE),"")</f>
        <v>Reaper's March</v>
      </c>
      <c r="K329" s="3" t="str">
        <f>IF(A329&lt;&gt;C329,VLOOKUP(C329,$A$3:$F$9999,6,FALSE),"")</f>
        <v>La marche de la Camarde</v>
      </c>
      <c r="L329" s="21">
        <f>A329</f>
        <v>562</v>
      </c>
      <c r="M329" s="21">
        <f>C329</f>
        <v>382</v>
      </c>
      <c r="N329">
        <v>0</v>
      </c>
      <c r="O329" t="str">
        <f>VLOOKUP(N329,'LibSets constants'!$A$2:$B$99,2,FALSE)</f>
        <v>Included in base game</v>
      </c>
    </row>
    <row r="330" spans="1:15" hidden="1" x14ac:dyDescent="0.25">
      <c r="A330" s="13">
        <v>565</v>
      </c>
      <c r="B330" s="5">
        <v>328</v>
      </c>
      <c r="C330" s="5">
        <v>382</v>
      </c>
      <c r="D330" s="4" t="str">
        <f>VLOOKUP(A330,'ESO zone names'!$A$3:$F$10000,4,FALSE)</f>
        <v>Die Ren-dro-Kavernen</v>
      </c>
      <c r="E330" s="4" t="str">
        <f>VLOOKUP(A330,'ESO zone names'!$A$3:$F$10000,5,FALSE)</f>
        <v>Ren-dro Caverns</v>
      </c>
      <c r="F330" s="4" t="str">
        <f>VLOOKUP(A330,'ESO zone names'!$A$3:$F$10000,6,FALSE)</f>
        <v>Les cavernes de Ren-dro</v>
      </c>
      <c r="G330" s="3" t="str">
        <f t="array" ref="G330">IF(OR(EXACT(A330,'ESO Dungeon constants'!$G$3:$G$999)),"X","")</f>
        <v/>
      </c>
      <c r="H330" s="3" t="str">
        <f>IF(EXACT(A330,C330),"X","")</f>
        <v/>
      </c>
      <c r="I330" s="3" t="str">
        <f>IF(A330&lt;&gt;C330,VLOOKUP(C330,$A$3:$D$9999,4,FALSE),"")</f>
        <v>Schnittermark</v>
      </c>
      <c r="J330" s="3" t="str">
        <f>IF(A330&lt;&gt;C330,VLOOKUP(C330,$A$3:$E$9999,5,FALSE),"")</f>
        <v>Reaper's March</v>
      </c>
      <c r="K330" s="3" t="str">
        <f>IF(A330&lt;&gt;C330,VLOOKUP(C330,$A$3:$F$9999,6,FALSE),"")</f>
        <v>La marche de la Camarde</v>
      </c>
      <c r="L330" s="21">
        <f>A330</f>
        <v>565</v>
      </c>
      <c r="M330" s="21">
        <f>C330</f>
        <v>382</v>
      </c>
      <c r="N330">
        <v>0</v>
      </c>
      <c r="O330" t="str">
        <f>VLOOKUP(N330,'LibSets constants'!$A$2:$B$99,2,FALSE)</f>
        <v>Included in base game</v>
      </c>
    </row>
    <row r="331" spans="1:15" hidden="1" x14ac:dyDescent="0.25">
      <c r="A331" s="13">
        <v>566</v>
      </c>
      <c r="B331" s="5">
        <v>329</v>
      </c>
      <c r="C331" s="5">
        <v>3</v>
      </c>
      <c r="D331" s="4" t="str">
        <f>VLOOKUP(A331,'ESO zone names'!$A$3:$F$10000,4,FALSE)</f>
        <v>Das Herz des Wyrdbaums</v>
      </c>
      <c r="E331" s="4" t="str">
        <f>VLOOKUP(A331,'ESO zone names'!$A$3:$F$10000,5,FALSE)</f>
        <v>Heart of the Wyrd Tree</v>
      </c>
      <c r="F331" s="4" t="str">
        <f>VLOOKUP(A331,'ESO zone names'!$A$3:$F$10000,6,FALSE)</f>
        <v>Le cœur de l'arbre du Wyrd</v>
      </c>
      <c r="G331" s="3" t="str">
        <f t="array" ref="G331">IF(OR(EXACT(A331,'ESO Dungeon constants'!$G$3:$G$999)),"X","")</f>
        <v/>
      </c>
      <c r="H331" s="3" t="str">
        <f>IF(EXACT(A331,C331),"X","")</f>
        <v/>
      </c>
      <c r="I331" s="3" t="str">
        <f>IF(A331&lt;&gt;C331,VLOOKUP(C331,$A$3:$D$9999,4,FALSE),"")</f>
        <v>Glenumbra</v>
      </c>
      <c r="J331" s="3" t="str">
        <f>IF(A331&lt;&gt;C331,VLOOKUP(C331,$A$3:$E$9999,5,FALSE),"")</f>
        <v>Glenumbra</v>
      </c>
      <c r="K331" s="3" t="str">
        <f>IF(A331&lt;&gt;C331,VLOOKUP(C331,$A$3:$F$9999,6,FALSE),"")</f>
        <v>La Glénumbrie</v>
      </c>
      <c r="L331" s="21">
        <f>A331</f>
        <v>566</v>
      </c>
      <c r="M331" s="21">
        <f>C331</f>
        <v>3</v>
      </c>
      <c r="N331">
        <v>0</v>
      </c>
      <c r="O331" t="str">
        <f>VLOOKUP(N331,'LibSets constants'!$A$2:$B$99,2,FALSE)</f>
        <v>Included in base game</v>
      </c>
    </row>
    <row r="332" spans="1:15" hidden="1" x14ac:dyDescent="0.25">
      <c r="A332" s="13">
        <v>567</v>
      </c>
      <c r="B332" s="5">
        <v>330</v>
      </c>
      <c r="C332" s="5">
        <v>103</v>
      </c>
      <c r="D332" s="4" t="str">
        <f>VLOOKUP(A332,'ESO zone names'!$A$3:$F$10000,4,FALSE)</f>
        <v>Die Jagdgründe</v>
      </c>
      <c r="E332" s="4" t="str">
        <f>VLOOKUP(A332,'ESO zone names'!$A$3:$F$10000,5,FALSE)</f>
        <v>The Hunting Grounds</v>
      </c>
      <c r="F332" s="4" t="str">
        <f>VLOOKUP(A332,'ESO zone names'!$A$3:$F$10000,6,FALSE)</f>
        <v>Les Terrains de chasse</v>
      </c>
      <c r="G332" s="3" t="str">
        <f t="array" ref="G332">IF(OR(EXACT(A332,'ESO Dungeon constants'!$G$3:$G$999)),"X","")</f>
        <v/>
      </c>
      <c r="H332" s="3" t="str">
        <f>IF(EXACT(A332,C332),"X","")</f>
        <v/>
      </c>
      <c r="I332" s="3" t="str">
        <f>IF(A332&lt;&gt;C332,VLOOKUP(C332,$A$3:$D$9999,4,FALSE),"")</f>
        <v>Rift</v>
      </c>
      <c r="J332" s="3" t="str">
        <f>IF(A332&lt;&gt;C332,VLOOKUP(C332,$A$3:$E$9999,5,FALSE),"")</f>
        <v>The Rift</v>
      </c>
      <c r="K332" s="3" t="str">
        <f>IF(A332&lt;&gt;C332,VLOOKUP(C332,$A$3:$F$9999,6,FALSE),"")</f>
        <v>La Brèche</v>
      </c>
      <c r="L332" s="21">
        <f>A332</f>
        <v>567</v>
      </c>
      <c r="M332" s="21">
        <f>C332</f>
        <v>103</v>
      </c>
      <c r="N332">
        <v>0</v>
      </c>
      <c r="O332" t="str">
        <f>VLOOKUP(N332,'LibSets constants'!$A$2:$B$99,2,FALSE)</f>
        <v>Included in base game</v>
      </c>
    </row>
    <row r="333" spans="1:15" hidden="1" x14ac:dyDescent="0.25">
      <c r="A333" s="13">
        <v>569</v>
      </c>
      <c r="B333" s="5">
        <v>331</v>
      </c>
      <c r="C333" s="5">
        <v>104</v>
      </c>
      <c r="D333" s="4" t="str">
        <f>VLOOKUP(A333,'ESO zone names'!$A$3:$F$10000,4,FALSE)</f>
        <v>Der Ash'abah-Pass</v>
      </c>
      <c r="E333" s="4" t="str">
        <f>VLOOKUP(A333,'ESO zone names'!$A$3:$F$10000,5,FALSE)</f>
        <v>Ash'abah Pass</v>
      </c>
      <c r="F333" s="4" t="str">
        <f>VLOOKUP(A333,'ESO zone names'!$A$3:$F$10000,6,FALSE)</f>
        <v>Le col d'Ash'abah</v>
      </c>
      <c r="G333" s="3" t="str">
        <f t="array" ref="G333">IF(OR(EXACT(A333,'ESO Dungeon constants'!$G$3:$G$999)),"X","")</f>
        <v/>
      </c>
      <c r="H333" s="3" t="str">
        <f>IF(EXACT(A333,C333),"X","")</f>
        <v/>
      </c>
      <c r="I333" s="3" t="str">
        <f>IF(A333&lt;&gt;C333,VLOOKUP(C333,$A$3:$D$9999,4,FALSE),"")</f>
        <v>Die Alik'r-Wüste</v>
      </c>
      <c r="J333" s="3" t="str">
        <f>IF(A333&lt;&gt;C333,VLOOKUP(C333,$A$3:$E$9999,5,FALSE),"")</f>
        <v>Alik'r Desert</v>
      </c>
      <c r="K333" s="3" t="str">
        <f>IF(A333&lt;&gt;C333,VLOOKUP(C333,$A$3:$F$9999,6,FALSE),"")</f>
        <v>Le désert d'Alik'r</v>
      </c>
      <c r="L333" s="21">
        <f>A333</f>
        <v>569</v>
      </c>
      <c r="M333" s="21">
        <f>C333</f>
        <v>104</v>
      </c>
      <c r="N333">
        <v>0</v>
      </c>
      <c r="O333" t="str">
        <f>VLOOKUP(N333,'LibSets constants'!$A$2:$B$99,2,FALSE)</f>
        <v>Included in base game</v>
      </c>
    </row>
    <row r="334" spans="1:15" hidden="1" x14ac:dyDescent="0.25">
      <c r="A334" s="13">
        <v>570</v>
      </c>
      <c r="B334" s="5">
        <v>332</v>
      </c>
      <c r="C334" s="5">
        <v>104</v>
      </c>
      <c r="D334" s="4" t="str">
        <f>VLOOKUP(A334,'ESO zone names'!$A$3:$F$10000,4,FALSE)</f>
        <v>Tu'whaccas Heiligtum</v>
      </c>
      <c r="E334" s="4" t="str">
        <f>VLOOKUP(A334,'ESO zone names'!$A$3:$F$10000,5,FALSE)</f>
        <v>Tu'whacca's Sanctum</v>
      </c>
      <c r="F334" s="4" t="str">
        <f>VLOOKUP(A334,'ESO zone names'!$A$3:$F$10000,6,FALSE)</f>
        <v>Le sanctuaire de Tu'whacca</v>
      </c>
      <c r="G334" s="3" t="str">
        <f t="array" ref="G334">IF(OR(EXACT(A334,'ESO Dungeon constants'!$G$3:$G$999)),"X","")</f>
        <v/>
      </c>
      <c r="H334" s="3" t="str">
        <f>IF(EXACT(A334,C334),"X","")</f>
        <v/>
      </c>
      <c r="I334" s="3" t="str">
        <f>IF(A334&lt;&gt;C334,VLOOKUP(C334,$A$3:$D$9999,4,FALSE),"")</f>
        <v>Die Alik'r-Wüste</v>
      </c>
      <c r="J334" s="3" t="str">
        <f>IF(A334&lt;&gt;C334,VLOOKUP(C334,$A$3:$E$9999,5,FALSE),"")</f>
        <v>Alik'r Desert</v>
      </c>
      <c r="K334" s="3" t="str">
        <f>IF(A334&lt;&gt;C334,VLOOKUP(C334,$A$3:$F$9999,6,FALSE),"")</f>
        <v>Le désert d'Alik'r</v>
      </c>
      <c r="L334" s="21">
        <f>A334</f>
        <v>570</v>
      </c>
      <c r="M334" s="21">
        <f>C334</f>
        <v>104</v>
      </c>
      <c r="N334">
        <v>0</v>
      </c>
      <c r="O334" t="str">
        <f>VLOOKUP(N334,'LibSets constants'!$A$2:$B$99,2,FALSE)</f>
        <v>Included in base game</v>
      </c>
    </row>
    <row r="335" spans="1:15" hidden="1" x14ac:dyDescent="0.25">
      <c r="A335" s="13">
        <v>571</v>
      </c>
      <c r="B335" s="5">
        <v>333</v>
      </c>
      <c r="C335" s="5">
        <v>104</v>
      </c>
      <c r="D335" s="4" t="str">
        <f>VLOOKUP(A335,'ESO zone names'!$A$3:$F$10000,4,FALSE)</f>
        <v>Suturahs Krypta</v>
      </c>
      <c r="E335" s="4" t="str">
        <f>VLOOKUP(A335,'ESO zone names'!$A$3:$F$10000,5,FALSE)</f>
        <v>Suturah's Crypt</v>
      </c>
      <c r="F335" s="4" t="str">
        <f>VLOOKUP(A335,'ESO zone names'!$A$3:$F$10000,6,FALSE)</f>
        <v>La crypte de Suturah</v>
      </c>
      <c r="G335" s="3" t="str">
        <f t="array" ref="G335">IF(OR(EXACT(A335,'ESO Dungeon constants'!$G$3:$G$999)),"X","")</f>
        <v/>
      </c>
      <c r="H335" s="3" t="str">
        <f>IF(EXACT(A335,C335),"X","")</f>
        <v/>
      </c>
      <c r="I335" s="3" t="str">
        <f>IF(A335&lt;&gt;C335,VLOOKUP(C335,$A$3:$D$9999,4,FALSE),"")</f>
        <v>Die Alik'r-Wüste</v>
      </c>
      <c r="J335" s="3" t="str">
        <f>IF(A335&lt;&gt;C335,VLOOKUP(C335,$A$3:$E$9999,5,FALSE),"")</f>
        <v>Alik'r Desert</v>
      </c>
      <c r="K335" s="3" t="str">
        <f>IF(A335&lt;&gt;C335,VLOOKUP(C335,$A$3:$F$9999,6,FALSE),"")</f>
        <v>Le désert d'Alik'r</v>
      </c>
      <c r="L335" s="21">
        <f>A335</f>
        <v>571</v>
      </c>
      <c r="M335" s="21">
        <f>C335</f>
        <v>104</v>
      </c>
      <c r="N335">
        <v>0</v>
      </c>
      <c r="O335" t="str">
        <f>VLOOKUP(N335,'LibSets constants'!$A$2:$B$99,2,FALSE)</f>
        <v>Included in base game</v>
      </c>
    </row>
    <row r="336" spans="1:15" hidden="1" x14ac:dyDescent="0.25">
      <c r="A336" s="13">
        <v>572</v>
      </c>
      <c r="B336" s="5">
        <v>334</v>
      </c>
      <c r="C336" s="5">
        <v>572</v>
      </c>
      <c r="D336" s="4" t="str">
        <f>VLOOKUP(A336,'ESO zone names'!$A$3:$F$10000,4,FALSE)</f>
        <v>Stirk</v>
      </c>
      <c r="E336" s="4" t="str">
        <f>VLOOKUP(A336,'ESO zone names'!$A$3:$F$10000,5,FALSE)</f>
        <v>Stirk</v>
      </c>
      <c r="F336" s="4" t="str">
        <f>VLOOKUP(A336,'ESO zone names'!$A$3:$F$10000,6,FALSE)</f>
        <v>Stirk</v>
      </c>
      <c r="G336" s="3" t="str">
        <f t="array" ref="G336">IF(OR(EXACT(A336,'ESO Dungeon constants'!$G$3:$G$999)),"X","")</f>
        <v/>
      </c>
      <c r="H336" s="3" t="str">
        <f>IF(EXACT(A336,C336),"X","")</f>
        <v>X</v>
      </c>
      <c r="I336" s="3" t="str">
        <f>IF(A336&lt;&gt;C336,VLOOKUP(C336,$A$3:$D$9999,4,FALSE),"")</f>
        <v/>
      </c>
      <c r="J336" s="3" t="str">
        <f>IF(A336&lt;&gt;C336,VLOOKUP(C336,$A$3:$E$9999,5,FALSE),"")</f>
        <v/>
      </c>
      <c r="K336" s="3" t="str">
        <f>IF(A336&lt;&gt;C336,VLOOKUP(C336,$A$3:$F$9999,6,FALSE),"")</f>
        <v/>
      </c>
      <c r="L336" s="21">
        <f>A336</f>
        <v>572</v>
      </c>
      <c r="M336" s="21">
        <f>C336</f>
        <v>572</v>
      </c>
      <c r="N336">
        <v>0</v>
      </c>
      <c r="O336" t="str">
        <f>VLOOKUP(N336,'LibSets constants'!$A$2:$B$99,2,FALSE)</f>
        <v>Included in base game</v>
      </c>
    </row>
    <row r="337" spans="1:15" hidden="1" x14ac:dyDescent="0.25">
      <c r="A337" s="13">
        <v>573</v>
      </c>
      <c r="B337" s="5">
        <v>335</v>
      </c>
      <c r="C337" s="5">
        <v>199</v>
      </c>
      <c r="D337" s="4" t="str">
        <f>VLOOKUP(A337,'ESO zone names'!$A$3:$F$10000,4,FALSE)</f>
        <v>Das Refugium des Wurms</v>
      </c>
      <c r="E337" s="4" t="str">
        <f>VLOOKUP(A337,'ESO zone names'!$A$3:$F$10000,5,FALSE)</f>
        <v>The Worm's Retreat</v>
      </c>
      <c r="F337" s="4" t="str">
        <f>VLOOKUP(A337,'ESO zone names'!$A$3:$F$10000,6,FALSE)</f>
        <v>La Retraite du Ver</v>
      </c>
      <c r="G337" s="3" t="str">
        <f t="array" ref="G337">IF(OR(EXACT(A337,'ESO Dungeon constants'!$G$3:$G$999)),"X","")</f>
        <v/>
      </c>
      <c r="H337" s="3" t="str">
        <f>IF(EXACT(A337,C337),"X","")</f>
        <v/>
      </c>
      <c r="I337" s="3" t="str">
        <f>IF(A337&lt;&gt;C337,VLOOKUP(C337,$A$3:$D$9999,4,FALSE),"")</f>
        <v>Die Zuflucht</v>
      </c>
      <c r="J337" s="3" t="str">
        <f>IF(A337&lt;&gt;C337,VLOOKUP(C337,$A$3:$E$9999,5,FALSE),"")</f>
        <v>The Harborage</v>
      </c>
      <c r="K337" s="3" t="str">
        <f>IF(A337&lt;&gt;C337,VLOOKUP(C337,$A$3:$F$9999,6,FALSE),"")</f>
        <v>Le port</v>
      </c>
      <c r="L337" s="21">
        <f>A337</f>
        <v>573</v>
      </c>
      <c r="M337" s="21">
        <f>C337</f>
        <v>199</v>
      </c>
      <c r="N337">
        <v>0</v>
      </c>
      <c r="O337" t="str">
        <f>VLOOKUP(N337,'LibSets constants'!$A$2:$B$99,2,FALSE)</f>
        <v>Included in base game</v>
      </c>
    </row>
    <row r="338" spans="1:15" hidden="1" x14ac:dyDescent="0.25">
      <c r="A338" s="13">
        <v>574</v>
      </c>
      <c r="B338" s="5">
        <v>336</v>
      </c>
      <c r="C338" s="5">
        <v>199</v>
      </c>
      <c r="D338" s="4" t="str">
        <f>VLOOKUP(A338,'ESO zone names'!$A$3:$F$10000,4,FALSE)</f>
        <v>Das Tal der Klingen</v>
      </c>
      <c r="E338" s="4" t="str">
        <f>VLOOKUP(A338,'ESO zone names'!$A$3:$F$10000,5,FALSE)</f>
        <v>The Valley of Blades</v>
      </c>
      <c r="F338" s="4" t="str">
        <f>VLOOKUP(A338,'ESO zone names'!$A$3:$F$10000,6,FALSE)</f>
        <v>La vallée des lames</v>
      </c>
      <c r="G338" s="3" t="str">
        <f t="array" ref="G338">IF(OR(EXACT(A338,'ESO Dungeon constants'!$G$3:$G$999)),"X","")</f>
        <v/>
      </c>
      <c r="H338" s="3" t="str">
        <f>IF(EXACT(A338,C338),"X","")</f>
        <v/>
      </c>
      <c r="I338" s="3" t="str">
        <f>IF(A338&lt;&gt;C338,VLOOKUP(C338,$A$3:$D$9999,4,FALSE),"")</f>
        <v>Die Zuflucht</v>
      </c>
      <c r="J338" s="3" t="str">
        <f>IF(A338&lt;&gt;C338,VLOOKUP(C338,$A$3:$E$9999,5,FALSE),"")</f>
        <v>The Harborage</v>
      </c>
      <c r="K338" s="3" t="str">
        <f>IF(A338&lt;&gt;C338,VLOOKUP(C338,$A$3:$F$9999,6,FALSE),"")</f>
        <v>Le port</v>
      </c>
      <c r="L338" s="21">
        <f>A338</f>
        <v>574</v>
      </c>
      <c r="M338" s="21">
        <f>C338</f>
        <v>199</v>
      </c>
      <c r="N338">
        <v>0</v>
      </c>
      <c r="O338" t="str">
        <f>VLOOKUP(N338,'LibSets constants'!$A$2:$B$99,2,FALSE)</f>
        <v>Included in base game</v>
      </c>
    </row>
    <row r="339" spans="1:15" hidden="1" x14ac:dyDescent="0.25">
      <c r="A339" s="13">
        <v>575</v>
      </c>
      <c r="B339" s="5">
        <v>337</v>
      </c>
      <c r="C339" s="5">
        <v>108</v>
      </c>
      <c r="D339" s="4" t="str">
        <f>VLOOKUP(A339,'ESO zone names'!$A$3:$F$10000,4,FALSE)</f>
        <v>Carac Dena</v>
      </c>
      <c r="E339" s="4" t="str">
        <f>VLOOKUP(A339,'ESO zone names'!$A$3:$F$10000,5,FALSE)</f>
        <v>Carac Dena</v>
      </c>
      <c r="F339" s="4" t="str">
        <f>VLOOKUP(A339,'ESO zone names'!$A$3:$F$10000,6,FALSE)</f>
        <v>Carac Dena</v>
      </c>
      <c r="G339" s="3" t="str">
        <f t="array" ref="G339">IF(OR(EXACT(A339,'ESO Dungeon constants'!$G$3:$G$999)),"X","")</f>
        <v/>
      </c>
      <c r="H339" s="3" t="str">
        <f>IF(EXACT(A339,C339),"X","")</f>
        <v/>
      </c>
      <c r="I339" s="3" t="str">
        <f>IF(A339&lt;&gt;C339,VLOOKUP(C339,$A$3:$D$9999,4,FALSE),"")</f>
        <v>Grünschatten</v>
      </c>
      <c r="J339" s="3" t="str">
        <f>IF(A339&lt;&gt;C339,VLOOKUP(C339,$A$3:$E$9999,5,FALSE),"")</f>
        <v>Greenshade</v>
      </c>
      <c r="K339" s="3" t="str">
        <f>IF(A339&lt;&gt;C339,VLOOKUP(C339,$A$3:$F$9999,6,FALSE),"")</f>
        <v>Prasin</v>
      </c>
      <c r="L339" s="21">
        <f>A339</f>
        <v>575</v>
      </c>
      <c r="M339" s="21">
        <f>C339</f>
        <v>108</v>
      </c>
      <c r="N339">
        <v>0</v>
      </c>
      <c r="O339" t="str">
        <f>VLOOKUP(N339,'LibSets constants'!$A$2:$B$99,2,FALSE)</f>
        <v>Included in base game</v>
      </c>
    </row>
    <row r="340" spans="1:15" hidden="1" x14ac:dyDescent="0.25">
      <c r="A340" s="13">
        <v>576</v>
      </c>
      <c r="B340" s="5">
        <v>338</v>
      </c>
      <c r="C340" s="5">
        <v>108</v>
      </c>
      <c r="D340" s="4" t="str">
        <f>VLOOKUP(A340,'ESO zone names'!$A$3:$F$10000,4,FALSE)</f>
        <v>Gurzags Mine</v>
      </c>
      <c r="E340" s="4" t="str">
        <f>VLOOKUP(A340,'ESO zone names'!$A$3:$F$10000,5,FALSE)</f>
        <v>Gurzag's Mine</v>
      </c>
      <c r="F340" s="4" t="str">
        <f>VLOOKUP(A340,'ESO zone names'!$A$3:$F$10000,6,FALSE)</f>
        <v>La mine de Gurzag</v>
      </c>
      <c r="G340" s="3" t="str">
        <f t="array" ref="G340">IF(OR(EXACT(A340,'ESO Dungeon constants'!$G$3:$G$999)),"X","")</f>
        <v/>
      </c>
      <c r="H340" s="3" t="str">
        <f>IF(EXACT(A340,C340),"X","")</f>
        <v/>
      </c>
      <c r="I340" s="3" t="str">
        <f>IF(A340&lt;&gt;C340,VLOOKUP(C340,$A$3:$D$9999,4,FALSE),"")</f>
        <v>Grünschatten</v>
      </c>
      <c r="J340" s="3" t="str">
        <f>IF(A340&lt;&gt;C340,VLOOKUP(C340,$A$3:$E$9999,5,FALSE),"")</f>
        <v>Greenshade</v>
      </c>
      <c r="K340" s="3" t="str">
        <f>IF(A340&lt;&gt;C340,VLOOKUP(C340,$A$3:$F$9999,6,FALSE),"")</f>
        <v>Prasin</v>
      </c>
      <c r="L340" s="21">
        <f>A340</f>
        <v>576</v>
      </c>
      <c r="M340" s="21">
        <f>C340</f>
        <v>108</v>
      </c>
      <c r="N340">
        <v>0</v>
      </c>
      <c r="O340" t="str">
        <f>VLOOKUP(N340,'LibSets constants'!$A$2:$B$99,2,FALSE)</f>
        <v>Included in base game</v>
      </c>
    </row>
    <row r="341" spans="1:15" hidden="1" x14ac:dyDescent="0.25">
      <c r="A341" s="13">
        <v>577</v>
      </c>
      <c r="B341" s="5">
        <v>339</v>
      </c>
      <c r="C341" s="5">
        <v>108</v>
      </c>
      <c r="D341" s="4" t="str">
        <f>VLOOKUP(A341,'ESO zone names'!$A$3:$F$10000,4,FALSE)</f>
        <v>Unterwurz</v>
      </c>
      <c r="E341" s="4" t="str">
        <f>VLOOKUP(A341,'ESO zone names'!$A$3:$F$10000,5,FALSE)</f>
        <v>The Underroot</v>
      </c>
      <c r="F341" s="4" t="str">
        <f>VLOOKUP(A341,'ESO zone names'!$A$3:$F$10000,6,FALSE)</f>
        <v>La Souracine</v>
      </c>
      <c r="G341" s="3" t="str">
        <f t="array" ref="G341">IF(OR(EXACT(A341,'ESO Dungeon constants'!$G$3:$G$999)),"X","")</f>
        <v/>
      </c>
      <c r="H341" s="3" t="str">
        <f>IF(EXACT(A341,C341),"X","")</f>
        <v/>
      </c>
      <c r="I341" s="3" t="str">
        <f>IF(A341&lt;&gt;C341,VLOOKUP(C341,$A$3:$D$9999,4,FALSE),"")</f>
        <v>Grünschatten</v>
      </c>
      <c r="J341" s="3" t="str">
        <f>IF(A341&lt;&gt;C341,VLOOKUP(C341,$A$3:$E$9999,5,FALSE),"")</f>
        <v>Greenshade</v>
      </c>
      <c r="K341" s="3" t="str">
        <f>IF(A341&lt;&gt;C341,VLOOKUP(C341,$A$3:$F$9999,6,FALSE),"")</f>
        <v>Prasin</v>
      </c>
      <c r="L341" s="21">
        <f>A341</f>
        <v>577</v>
      </c>
      <c r="M341" s="21">
        <f>C341</f>
        <v>108</v>
      </c>
      <c r="N341">
        <v>0</v>
      </c>
      <c r="O341" t="str">
        <f>VLOOKUP(N341,'LibSets constants'!$A$2:$B$99,2,FALSE)</f>
        <v>Included in base game</v>
      </c>
    </row>
    <row r="342" spans="1:15" hidden="1" x14ac:dyDescent="0.25">
      <c r="A342" s="13">
        <v>578</v>
      </c>
      <c r="B342" s="5">
        <v>340</v>
      </c>
      <c r="C342" s="5">
        <v>108</v>
      </c>
      <c r="D342" s="4" t="str">
        <f>VLOOKUP(A342,'ESO zone names'!$A$3:$F$10000,4,FALSE)</f>
        <v>Naril Nagaia</v>
      </c>
      <c r="E342" s="4" t="str">
        <f>VLOOKUP(A342,'ESO zone names'!$A$3:$F$10000,5,FALSE)</f>
        <v>Naril Nagaia</v>
      </c>
      <c r="F342" s="4" t="str">
        <f>VLOOKUP(A342,'ESO zone names'!$A$3:$F$10000,6,FALSE)</f>
        <v>Naril Nagaïa</v>
      </c>
      <c r="G342" s="3" t="str">
        <f t="array" ref="G342">IF(OR(EXACT(A342,'ESO Dungeon constants'!$G$3:$G$999)),"X","")</f>
        <v/>
      </c>
      <c r="H342" s="3" t="str">
        <f>IF(EXACT(A342,C342),"X","")</f>
        <v/>
      </c>
      <c r="I342" s="3" t="str">
        <f>IF(A342&lt;&gt;C342,VLOOKUP(C342,$A$3:$D$9999,4,FALSE),"")</f>
        <v>Grünschatten</v>
      </c>
      <c r="J342" s="3" t="str">
        <f>IF(A342&lt;&gt;C342,VLOOKUP(C342,$A$3:$E$9999,5,FALSE),"")</f>
        <v>Greenshade</v>
      </c>
      <c r="K342" s="3" t="str">
        <f>IF(A342&lt;&gt;C342,VLOOKUP(C342,$A$3:$F$9999,6,FALSE),"")</f>
        <v>Prasin</v>
      </c>
      <c r="L342" s="21">
        <f>A342</f>
        <v>578</v>
      </c>
      <c r="M342" s="21">
        <f>C342</f>
        <v>108</v>
      </c>
      <c r="N342">
        <v>0</v>
      </c>
      <c r="O342" t="str">
        <f>VLOOKUP(N342,'LibSets constants'!$A$2:$B$99,2,FALSE)</f>
        <v>Included in base game</v>
      </c>
    </row>
    <row r="343" spans="1:15" hidden="1" x14ac:dyDescent="0.25">
      <c r="A343" s="13">
        <v>579</v>
      </c>
      <c r="B343" s="5">
        <v>341</v>
      </c>
      <c r="C343" s="5">
        <v>108</v>
      </c>
      <c r="D343" s="4" t="str">
        <f>VLOOKUP(A343,'ESO zone names'!$A$3:$F$10000,4,FALSE)</f>
        <v>Der Zankweiberbau</v>
      </c>
      <c r="E343" s="4" t="str">
        <f>VLOOKUP(A343,'ESO zone names'!$A$3:$F$10000,5,FALSE)</f>
        <v>Harridan's Lair</v>
      </c>
      <c r="F343" s="4" t="str">
        <f>VLOOKUP(A343,'ESO zone names'!$A$3:$F$10000,6,FALSE)</f>
        <v>La tanière de l'Haridelle</v>
      </c>
      <c r="G343" s="3" t="str">
        <f t="array" ref="G343">IF(OR(EXACT(A343,'ESO Dungeon constants'!$G$3:$G$999)),"X","")</f>
        <v/>
      </c>
      <c r="H343" s="3" t="str">
        <f>IF(EXACT(A343,C343),"X","")</f>
        <v/>
      </c>
      <c r="I343" s="3" t="str">
        <f>IF(A343&lt;&gt;C343,VLOOKUP(C343,$A$3:$D$9999,4,FALSE),"")</f>
        <v>Grünschatten</v>
      </c>
      <c r="J343" s="3" t="str">
        <f>IF(A343&lt;&gt;C343,VLOOKUP(C343,$A$3:$E$9999,5,FALSE),"")</f>
        <v>Greenshade</v>
      </c>
      <c r="K343" s="3" t="str">
        <f>IF(A343&lt;&gt;C343,VLOOKUP(C343,$A$3:$F$9999,6,FALSE),"")</f>
        <v>Prasin</v>
      </c>
      <c r="L343" s="21">
        <f>A343</f>
        <v>579</v>
      </c>
      <c r="M343" s="21">
        <f>C343</f>
        <v>108</v>
      </c>
      <c r="N343">
        <v>0</v>
      </c>
      <c r="O343" t="str">
        <f>VLOOKUP(N343,'LibSets constants'!$A$2:$B$99,2,FALSE)</f>
        <v>Included in base game</v>
      </c>
    </row>
    <row r="344" spans="1:15" hidden="1" x14ac:dyDescent="0.25">
      <c r="A344" s="13">
        <v>580</v>
      </c>
      <c r="B344" s="5">
        <v>342</v>
      </c>
      <c r="C344" s="5">
        <v>108</v>
      </c>
      <c r="D344" s="4" t="str">
        <f>VLOOKUP(A344,'ESO zone names'!$A$3:$F$10000,4,FALSE)</f>
        <v>Die Hügelgrabung</v>
      </c>
      <c r="E344" s="4" t="str">
        <f>VLOOKUP(A344,'ESO zone names'!$A$3:$F$10000,5,FALSE)</f>
        <v>Barrow Trench</v>
      </c>
      <c r="F344" s="4" t="str">
        <f>VLOOKUP(A344,'ESO zone names'!$A$3:$F$10000,6,FALSE)</f>
        <v>La Tranchée du tertre</v>
      </c>
      <c r="G344" s="3" t="str">
        <f t="array" ref="G344">IF(OR(EXACT(A344,'ESO Dungeon constants'!$G$3:$G$999)),"X","")</f>
        <v/>
      </c>
      <c r="H344" s="3" t="str">
        <f>IF(EXACT(A344,C344),"X","")</f>
        <v/>
      </c>
      <c r="I344" s="3" t="str">
        <f>IF(A344&lt;&gt;C344,VLOOKUP(C344,$A$3:$D$9999,4,FALSE),"")</f>
        <v>Grünschatten</v>
      </c>
      <c r="J344" s="3" t="str">
        <f>IF(A344&lt;&gt;C344,VLOOKUP(C344,$A$3:$E$9999,5,FALSE),"")</f>
        <v>Greenshade</v>
      </c>
      <c r="K344" s="3" t="str">
        <f>IF(A344&lt;&gt;C344,VLOOKUP(C344,$A$3:$F$9999,6,FALSE),"")</f>
        <v>Prasin</v>
      </c>
      <c r="L344" s="21">
        <f>A344</f>
        <v>580</v>
      </c>
      <c r="M344" s="21">
        <f>C344</f>
        <v>108</v>
      </c>
      <c r="N344">
        <v>0</v>
      </c>
      <c r="O344" t="str">
        <f>VLOOKUP(N344,'LibSets constants'!$A$2:$B$99,2,FALSE)</f>
        <v>Included in base game</v>
      </c>
    </row>
    <row r="345" spans="1:15" hidden="1" x14ac:dyDescent="0.25">
      <c r="A345" s="13">
        <v>581</v>
      </c>
      <c r="B345" s="5">
        <v>343</v>
      </c>
      <c r="C345" s="5">
        <v>199</v>
      </c>
      <c r="D345" s="4" t="str">
        <f>VLOOKUP(A345,'ESO zone names'!$A$3:$F$10000,4,FALSE)</f>
        <v>Herzenskummer</v>
      </c>
      <c r="E345" s="4" t="str">
        <f>VLOOKUP(A345,'ESO zone names'!$A$3:$F$10000,5,FALSE)</f>
        <v>Heart's Grief</v>
      </c>
      <c r="F345" s="4" t="str">
        <f>VLOOKUP(A345,'ESO zone names'!$A$3:$F$10000,6,FALSE)</f>
        <v>La Peine de cœur</v>
      </c>
      <c r="G345" s="3" t="str">
        <f t="array" ref="G345">IF(OR(EXACT(A345,'ESO Dungeon constants'!$G$3:$G$999)),"X","")</f>
        <v/>
      </c>
      <c r="H345" s="3" t="str">
        <f>IF(EXACT(A345,C345),"X","")</f>
        <v/>
      </c>
      <c r="I345" s="3" t="str">
        <f>IF(A345&lt;&gt;C345,VLOOKUP(C345,$A$3:$D$9999,4,FALSE),"")</f>
        <v>Die Zuflucht</v>
      </c>
      <c r="J345" s="3" t="str">
        <f>IF(A345&lt;&gt;C345,VLOOKUP(C345,$A$3:$E$9999,5,FALSE),"")</f>
        <v>The Harborage</v>
      </c>
      <c r="K345" s="3" t="str">
        <f>IF(A345&lt;&gt;C345,VLOOKUP(C345,$A$3:$F$9999,6,FALSE),"")</f>
        <v>Le port</v>
      </c>
      <c r="L345" s="21">
        <f>A345</f>
        <v>581</v>
      </c>
      <c r="M345" s="21">
        <f>C345</f>
        <v>199</v>
      </c>
      <c r="N345">
        <v>0</v>
      </c>
      <c r="O345" t="str">
        <f>VLOOKUP(N345,'LibSets constants'!$A$2:$B$99,2,FALSE)</f>
        <v>Included in base game</v>
      </c>
    </row>
    <row r="346" spans="1:15" hidden="1" x14ac:dyDescent="0.25">
      <c r="A346" s="13">
        <v>582</v>
      </c>
      <c r="B346" s="5">
        <v>344</v>
      </c>
      <c r="C346" s="5">
        <v>381</v>
      </c>
      <c r="D346" s="4" t="str">
        <f>VLOOKUP(A346,'ESO zone names'!$A$3:$F$10000,4,FALSE)</f>
        <v>Der Tempel von Auri-El</v>
      </c>
      <c r="E346" s="4" t="str">
        <f>VLOOKUP(A346,'ESO zone names'!$A$3:$F$10000,5,FALSE)</f>
        <v>Temple of Auri-El</v>
      </c>
      <c r="F346" s="4" t="str">
        <f>VLOOKUP(A346,'ESO zone names'!$A$3:$F$10000,6,FALSE)</f>
        <v>Le Temple d'Auri-El</v>
      </c>
      <c r="G346" s="3" t="str">
        <f t="array" ref="G346">IF(OR(EXACT(A346,'ESO Dungeon constants'!$G$3:$G$999)),"X","")</f>
        <v/>
      </c>
      <c r="H346" s="3" t="str">
        <f>IF(EXACT(A346,C346),"X","")</f>
        <v/>
      </c>
      <c r="I346" s="3" t="str">
        <f>IF(A346&lt;&gt;C346,VLOOKUP(C346,$A$3:$D$9999,4,FALSE),"")</f>
        <v>Auridon</v>
      </c>
      <c r="J346" s="3" t="str">
        <f>IF(A346&lt;&gt;C346,VLOOKUP(C346,$A$3:$E$9999,5,FALSE),"")</f>
        <v>Auridon</v>
      </c>
      <c r="K346" s="3" t="str">
        <f>IF(A346&lt;&gt;C346,VLOOKUP(C346,$A$3:$F$9999,6,FALSE),"")</f>
        <v>Auridia</v>
      </c>
      <c r="L346" s="21">
        <f>A346</f>
        <v>582</v>
      </c>
      <c r="M346" s="21">
        <f>C346</f>
        <v>381</v>
      </c>
      <c r="N346">
        <v>0</v>
      </c>
      <c r="O346" t="str">
        <f>VLOOKUP(N346,'LibSets constants'!$A$2:$B$99,2,FALSE)</f>
        <v>Included in base game</v>
      </c>
    </row>
    <row r="347" spans="1:15" hidden="1" x14ac:dyDescent="0.25">
      <c r="A347" s="13">
        <v>584</v>
      </c>
      <c r="B347" s="5">
        <v>345</v>
      </c>
      <c r="C347" s="5">
        <v>584</v>
      </c>
      <c r="D347" s="4" t="str">
        <f>VLOOKUP(A347,'ESO zone names'!$A$3:$F$10000,4,FALSE)</f>
        <v>Die Kaiserstadt</v>
      </c>
      <c r="E347" s="4" t="str">
        <f>VLOOKUP(A347,'ESO zone names'!$A$3:$F$10000,5,FALSE)</f>
        <v>Imperial City</v>
      </c>
      <c r="F347" s="4" t="str">
        <f>VLOOKUP(A347,'ESO zone names'!$A$3:$F$10000,6,FALSE)</f>
        <v>La cité impériale</v>
      </c>
      <c r="G347" s="3" t="str">
        <f t="array" ref="G347">IF(OR(EXACT(A347,'ESO Dungeon constants'!$G$3:$G$999)),"X","")</f>
        <v/>
      </c>
      <c r="H347" s="3" t="str">
        <f>IF(EXACT(A347,C347),"X","")</f>
        <v>X</v>
      </c>
      <c r="I347" s="3" t="str">
        <f>IF(A347&lt;&gt;C347,VLOOKUP(C347,$A$3:$D$9999,4,FALSE),"")</f>
        <v/>
      </c>
      <c r="J347" s="3" t="str">
        <f>IF(A347&lt;&gt;C347,VLOOKUP(C347,$A$3:$E$9999,5,FALSE),"")</f>
        <v/>
      </c>
      <c r="K347" s="3" t="str">
        <f>IF(A347&lt;&gt;C347,VLOOKUP(C347,$A$3:$F$9999,6,FALSE),"")</f>
        <v/>
      </c>
      <c r="L347" s="21">
        <f>A347</f>
        <v>584</v>
      </c>
      <c r="M347" s="21">
        <f>C347</f>
        <v>584</v>
      </c>
      <c r="N347">
        <v>0</v>
      </c>
      <c r="O347" t="str">
        <f>VLOOKUP(N347,'LibSets constants'!$A$2:$B$99,2,FALSE)</f>
        <v>Included in base game</v>
      </c>
    </row>
    <row r="348" spans="1:15" hidden="1" x14ac:dyDescent="0.25">
      <c r="A348" s="13">
        <v>585</v>
      </c>
      <c r="B348" s="5">
        <v>346</v>
      </c>
      <c r="C348" s="5">
        <v>92</v>
      </c>
      <c r="D348" s="4" t="str">
        <f>VLOOKUP(A348,'ESO zone names'!$A$3:$F$10000,4,FALSE)</f>
        <v>Die Schwelle von Nchu Duabthar</v>
      </c>
      <c r="E348" s="4" t="str">
        <f>VLOOKUP(A348,'ESO zone names'!$A$3:$F$10000,5,FALSE)</f>
        <v>Nchu Duabthar Threshold</v>
      </c>
      <c r="F348" s="4" t="str">
        <f>VLOOKUP(A348,'ESO zone names'!$A$3:$F$10000,6,FALSE)</f>
        <v>Le seuil de Nchu Duabthar</v>
      </c>
      <c r="G348" s="3" t="str">
        <f t="array" ref="G348">IF(OR(EXACT(A348,'ESO Dungeon constants'!$G$3:$G$999)),"X","")</f>
        <v/>
      </c>
      <c r="H348" s="3" t="str">
        <f>IF(EXACT(A348,C348),"X","")</f>
        <v/>
      </c>
      <c r="I348" s="3" t="str">
        <f>IF(A348&lt;&gt;C348,VLOOKUP(C348,$A$3:$D$9999,4,FALSE),"")</f>
        <v>Bangkorai</v>
      </c>
      <c r="J348" s="3" t="str">
        <f>IF(A348&lt;&gt;C348,VLOOKUP(C348,$A$3:$E$9999,5,FALSE),"")</f>
        <v>Bangkorai</v>
      </c>
      <c r="K348" s="3" t="str">
        <f>IF(A348&lt;&gt;C348,VLOOKUP(C348,$A$3:$F$9999,6,FALSE),"")</f>
        <v>Bangkoraï</v>
      </c>
      <c r="L348" s="21">
        <f>A348</f>
        <v>585</v>
      </c>
      <c r="M348" s="21">
        <f>C348</f>
        <v>92</v>
      </c>
      <c r="N348">
        <v>0</v>
      </c>
      <c r="O348" t="str">
        <f>VLOOKUP(N348,'LibSets constants'!$A$2:$B$99,2,FALSE)</f>
        <v>Included in base game</v>
      </c>
    </row>
    <row r="349" spans="1:15" hidden="1" x14ac:dyDescent="0.25">
      <c r="A349" s="13">
        <v>586</v>
      </c>
      <c r="B349" s="5">
        <v>347</v>
      </c>
      <c r="C349" s="5">
        <v>586</v>
      </c>
      <c r="D349" s="4" t="str">
        <f>VLOOKUP(A349,'ESO zone names'!$A$3:$F$10000,4,FALSE)</f>
        <v>Der Wehklagende Kerker</v>
      </c>
      <c r="E349" s="4" t="str">
        <f>VLOOKUP(A349,'ESO zone names'!$A$3:$F$10000,5,FALSE)</f>
        <v>The Wailing Prison</v>
      </c>
      <c r="F349" s="4" t="str">
        <f>VLOOKUP(A349,'ESO zone names'!$A$3:$F$10000,6,FALSE)</f>
        <v>La Prison des lamentations</v>
      </c>
      <c r="G349" s="3" t="str">
        <f t="array" ref="G349">IF(OR(EXACT(A349,'ESO Dungeon constants'!$G$3:$G$999)),"X","")</f>
        <v/>
      </c>
      <c r="H349" s="3" t="str">
        <f>IF(EXACT(A349,C349),"X","")</f>
        <v>X</v>
      </c>
      <c r="I349" s="3" t="str">
        <f>IF(A349&lt;&gt;C349,VLOOKUP(C349,$A$3:$D$9999,4,FALSE),"")</f>
        <v/>
      </c>
      <c r="J349" s="3" t="str">
        <f>IF(A349&lt;&gt;C349,VLOOKUP(C349,$A$3:$E$9999,5,FALSE),"")</f>
        <v/>
      </c>
      <c r="K349" s="3" t="str">
        <f>IF(A349&lt;&gt;C349,VLOOKUP(C349,$A$3:$F$9999,6,FALSE),"")</f>
        <v/>
      </c>
      <c r="L349" s="21">
        <f>A349</f>
        <v>586</v>
      </c>
      <c r="M349" s="21">
        <f>C349</f>
        <v>586</v>
      </c>
      <c r="N349">
        <v>0</v>
      </c>
      <c r="O349" t="str">
        <f>VLOOKUP(N349,'LibSets constants'!$A$2:$B$99,2,FALSE)</f>
        <v>Included in base game</v>
      </c>
    </row>
    <row r="350" spans="1:15" hidden="1" x14ac:dyDescent="0.25">
      <c r="A350" s="13">
        <v>587</v>
      </c>
      <c r="B350" s="5">
        <v>348</v>
      </c>
      <c r="C350" s="5">
        <v>20</v>
      </c>
      <c r="D350" s="4" t="str">
        <f>VLOOKUP(A350,'ESO zone names'!$A$3:$F$10000,4,FALSE)</f>
        <v>Der Fieberzwinger</v>
      </c>
      <c r="E350" s="4" t="str">
        <f>VLOOKUP(A350,'ESO zone names'!$A$3:$F$10000,5,FALSE)</f>
        <v>Fevered Mews</v>
      </c>
      <c r="F350" s="4" t="str">
        <f>VLOOKUP(A350,'ESO zone names'!$A$3:$F$10000,6,FALSE)</f>
        <v>Les écuries enfiévrées</v>
      </c>
      <c r="G350" s="3" t="str">
        <f t="array" ref="G350">IF(OR(EXACT(A350,'ESO Dungeon constants'!$G$3:$G$999)),"X","")</f>
        <v/>
      </c>
      <c r="H350" s="3" t="str">
        <f>IF(EXACT(A350,C350),"X","")</f>
        <v/>
      </c>
      <c r="I350" s="3" t="str">
        <f>IF(A350&lt;&gt;C350,VLOOKUP(C350,$A$3:$D$9999,4,FALSE),"")</f>
        <v>Kluftspitze</v>
      </c>
      <c r="J350" s="3" t="str">
        <f>IF(A350&lt;&gt;C350,VLOOKUP(C350,$A$3:$E$9999,5,FALSE),"")</f>
        <v>Rivenspire</v>
      </c>
      <c r="K350" s="3" t="str">
        <f>IF(A350&lt;&gt;C350,VLOOKUP(C350,$A$3:$F$9999,6,FALSE),"")</f>
        <v>Fendretour</v>
      </c>
      <c r="L350" s="21">
        <f>A350</f>
        <v>587</v>
      </c>
      <c r="M350" s="21">
        <f>C350</f>
        <v>20</v>
      </c>
      <c r="N350">
        <v>0</v>
      </c>
      <c r="O350" t="str">
        <f>VLOOKUP(N350,'LibSets constants'!$A$2:$B$99,2,FALSE)</f>
        <v>Included in base game</v>
      </c>
    </row>
    <row r="351" spans="1:15" hidden="1" x14ac:dyDescent="0.25">
      <c r="A351" s="13">
        <v>588</v>
      </c>
      <c r="B351" s="5">
        <v>349</v>
      </c>
      <c r="C351" s="5">
        <v>20</v>
      </c>
      <c r="D351" s="4" t="str">
        <f>VLOOKUP(A351,'ESO zone names'!$A$3:$F$10000,4,FALSE)</f>
        <v>Die Unheilsklippe</v>
      </c>
      <c r="E351" s="4" t="str">
        <f>VLOOKUP(A351,'ESO zone names'!$A$3:$F$10000,5,FALSE)</f>
        <v>Doomcrag</v>
      </c>
      <c r="F351" s="4" t="str">
        <f>VLOOKUP(A351,'ESO zone names'!$A$3:$F$10000,6,FALSE)</f>
        <v>Morteroche</v>
      </c>
      <c r="G351" s="3" t="str">
        <f t="array" ref="G351">IF(OR(EXACT(A351,'ESO Dungeon constants'!$G$3:$G$999)),"X","")</f>
        <v/>
      </c>
      <c r="H351" s="3" t="str">
        <f>IF(EXACT(A351,C351),"X","")</f>
        <v/>
      </c>
      <c r="I351" s="3" t="str">
        <f>IF(A351&lt;&gt;C351,VLOOKUP(C351,$A$3:$D$9999,4,FALSE),"")</f>
        <v>Kluftspitze</v>
      </c>
      <c r="J351" s="3" t="str">
        <f>IF(A351&lt;&gt;C351,VLOOKUP(C351,$A$3:$E$9999,5,FALSE),"")</f>
        <v>Rivenspire</v>
      </c>
      <c r="K351" s="3" t="str">
        <f>IF(A351&lt;&gt;C351,VLOOKUP(C351,$A$3:$F$9999,6,FALSE),"")</f>
        <v>Fendretour</v>
      </c>
      <c r="L351" s="21">
        <f>A351</f>
        <v>588</v>
      </c>
      <c r="M351" s="21">
        <f>C351</f>
        <v>20</v>
      </c>
      <c r="N351">
        <v>0</v>
      </c>
      <c r="O351" t="str">
        <f>VLOOKUP(N351,'LibSets constants'!$A$2:$B$99,2,FALSE)</f>
        <v>Included in base game</v>
      </c>
    </row>
    <row r="352" spans="1:15" hidden="1" x14ac:dyDescent="0.25">
      <c r="A352" s="13">
        <v>589</v>
      </c>
      <c r="B352" s="5">
        <v>350</v>
      </c>
      <c r="C352" s="5">
        <v>20</v>
      </c>
      <c r="D352" s="4" t="str">
        <f>VLOOKUP(A352,'ESO zone names'!$A$3:$F$10000,4,FALSE)</f>
        <v>Nordspitz</v>
      </c>
      <c r="E352" s="4" t="str">
        <f>VLOOKUP(A352,'ESO zone names'!$A$3:$F$10000,5,FALSE)</f>
        <v>Northpoint</v>
      </c>
      <c r="F352" s="4" t="str">
        <f>VLOOKUP(A352,'ESO zone names'!$A$3:$F$10000,6,FALSE)</f>
        <v>Pointe-Nord</v>
      </c>
      <c r="G352" s="3" t="str">
        <f t="array" ref="G352">IF(OR(EXACT(A352,'ESO Dungeon constants'!$G$3:$G$999)),"X","")</f>
        <v/>
      </c>
      <c r="H352" s="3" t="str">
        <f>IF(EXACT(A352,C352),"X","")</f>
        <v/>
      </c>
      <c r="I352" s="3" t="str">
        <f>IF(A352&lt;&gt;C352,VLOOKUP(C352,$A$3:$D$9999,4,FALSE),"")</f>
        <v>Kluftspitze</v>
      </c>
      <c r="J352" s="3" t="str">
        <f>IF(A352&lt;&gt;C352,VLOOKUP(C352,$A$3:$E$9999,5,FALSE),"")</f>
        <v>Rivenspire</v>
      </c>
      <c r="K352" s="3" t="str">
        <f>IF(A352&lt;&gt;C352,VLOOKUP(C352,$A$3:$F$9999,6,FALSE),"")</f>
        <v>Fendretour</v>
      </c>
      <c r="L352" s="21">
        <f>A352</f>
        <v>589</v>
      </c>
      <c r="M352" s="21">
        <f>C352</f>
        <v>20</v>
      </c>
      <c r="N352">
        <v>0</v>
      </c>
      <c r="O352" t="str">
        <f>VLOOKUP(N352,'LibSets constants'!$A$2:$B$99,2,FALSE)</f>
        <v>Included in base game</v>
      </c>
    </row>
    <row r="353" spans="1:15" hidden="1" x14ac:dyDescent="0.25">
      <c r="A353" s="13">
        <v>590</v>
      </c>
      <c r="B353" s="5">
        <v>351</v>
      </c>
      <c r="C353" s="5">
        <v>20</v>
      </c>
      <c r="D353" s="4" t="str">
        <f>VLOOKUP(A353,'ESO zone names'!$A$3:$F$10000,4,FALSE)</f>
        <v>Der Edrald-Unterbau</v>
      </c>
      <c r="E353" s="4" t="str">
        <f>VLOOKUP(A353,'ESO zone names'!$A$3:$F$10000,5,FALSE)</f>
        <v>Edrald Undercroft</v>
      </c>
      <c r="F353" s="4" t="str">
        <f>VLOOKUP(A353,'ESO zone names'!$A$3:$F$10000,6,FALSE)</f>
        <v>La crypte d'Edrald</v>
      </c>
      <c r="G353" s="3" t="str">
        <f t="array" ref="G353">IF(OR(EXACT(A353,'ESO Dungeon constants'!$G$3:$G$999)),"X","")</f>
        <v/>
      </c>
      <c r="H353" s="3" t="str">
        <f>IF(EXACT(A353,C353),"X","")</f>
        <v/>
      </c>
      <c r="I353" s="3" t="str">
        <f>IF(A353&lt;&gt;C353,VLOOKUP(C353,$A$3:$D$9999,4,FALSE),"")</f>
        <v>Kluftspitze</v>
      </c>
      <c r="J353" s="3" t="str">
        <f>IF(A353&lt;&gt;C353,VLOOKUP(C353,$A$3:$E$9999,5,FALSE),"")</f>
        <v>Rivenspire</v>
      </c>
      <c r="K353" s="3" t="str">
        <f>IF(A353&lt;&gt;C353,VLOOKUP(C353,$A$3:$F$9999,6,FALSE),"")</f>
        <v>Fendretour</v>
      </c>
      <c r="L353" s="21">
        <f>A353</f>
        <v>590</v>
      </c>
      <c r="M353" s="21">
        <f>C353</f>
        <v>20</v>
      </c>
      <c r="N353">
        <v>0</v>
      </c>
      <c r="O353" t="str">
        <f>VLOOKUP(N353,'LibSets constants'!$A$2:$B$99,2,FALSE)</f>
        <v>Included in base game</v>
      </c>
    </row>
    <row r="354" spans="1:15" hidden="1" x14ac:dyDescent="0.25">
      <c r="A354" s="13">
        <v>591</v>
      </c>
      <c r="B354" s="5">
        <v>352</v>
      </c>
      <c r="C354" s="5">
        <v>20</v>
      </c>
      <c r="D354" s="4" t="str">
        <f>VLOOKUP(A354,'ESO zone names'!$A$3:$F$10000,4,FALSE)</f>
        <v>Die Ruinen von Lorkrata</v>
      </c>
      <c r="E354" s="4" t="str">
        <f>VLOOKUP(A354,'ESO zone names'!$A$3:$F$10000,5,FALSE)</f>
        <v>Lorkrata Ruins</v>
      </c>
      <c r="F354" s="4" t="str">
        <f>VLOOKUP(A354,'ESO zone names'!$A$3:$F$10000,6,FALSE)</f>
        <v>Les ruines de Lorkrata</v>
      </c>
      <c r="G354" s="3" t="str">
        <f t="array" ref="G354">IF(OR(EXACT(A354,'ESO Dungeon constants'!$G$3:$G$999)),"X","")</f>
        <v/>
      </c>
      <c r="H354" s="3" t="str">
        <f>IF(EXACT(A354,C354),"X","")</f>
        <v/>
      </c>
      <c r="I354" s="3" t="str">
        <f>IF(A354&lt;&gt;C354,VLOOKUP(C354,$A$3:$D$9999,4,FALSE),"")</f>
        <v>Kluftspitze</v>
      </c>
      <c r="J354" s="3" t="str">
        <f>IF(A354&lt;&gt;C354,VLOOKUP(C354,$A$3:$E$9999,5,FALSE),"")</f>
        <v>Rivenspire</v>
      </c>
      <c r="K354" s="3" t="str">
        <f>IF(A354&lt;&gt;C354,VLOOKUP(C354,$A$3:$F$9999,6,FALSE),"")</f>
        <v>Fendretour</v>
      </c>
      <c r="L354" s="21">
        <f>A354</f>
        <v>591</v>
      </c>
      <c r="M354" s="21">
        <f>C354</f>
        <v>20</v>
      </c>
      <c r="N354">
        <v>0</v>
      </c>
      <c r="O354" t="str">
        <f>VLOOKUP(N354,'LibSets constants'!$A$2:$B$99,2,FALSE)</f>
        <v>Included in base game</v>
      </c>
    </row>
    <row r="355" spans="1:15" hidden="1" x14ac:dyDescent="0.25">
      <c r="A355" s="13">
        <v>592</v>
      </c>
      <c r="B355" s="5">
        <v>353</v>
      </c>
      <c r="C355" s="5">
        <v>20</v>
      </c>
      <c r="D355" s="4" t="str">
        <f>VLOOKUP(A355,'ESO zone names'!$A$3:$F$10000,4,FALSE)</f>
        <v>Die Verhängniskaverne</v>
      </c>
      <c r="E355" s="4" t="str">
        <f>VLOOKUP(A355,'ESO zone names'!$A$3:$F$10000,5,FALSE)</f>
        <v>Shadowfate Cavern</v>
      </c>
      <c r="F355" s="4" t="str">
        <f>VLOOKUP(A355,'ESO zone names'!$A$3:$F$10000,6,FALSE)</f>
        <v>La grotte de Noirsort</v>
      </c>
      <c r="G355" s="3" t="str">
        <f t="array" ref="G355">IF(OR(EXACT(A355,'ESO Dungeon constants'!$G$3:$G$999)),"X","")</f>
        <v/>
      </c>
      <c r="H355" s="3" t="str">
        <f>IF(EXACT(A355,C355),"X","")</f>
        <v/>
      </c>
      <c r="I355" s="3" t="str">
        <f>IF(A355&lt;&gt;C355,VLOOKUP(C355,$A$3:$D$9999,4,FALSE),"")</f>
        <v>Kluftspitze</v>
      </c>
      <c r="J355" s="3" t="str">
        <f>IF(A355&lt;&gt;C355,VLOOKUP(C355,$A$3:$E$9999,5,FALSE),"")</f>
        <v>Rivenspire</v>
      </c>
      <c r="K355" s="3" t="str">
        <f>IF(A355&lt;&gt;C355,VLOOKUP(C355,$A$3:$F$9999,6,FALSE),"")</f>
        <v>Fendretour</v>
      </c>
      <c r="L355" s="21">
        <f>A355</f>
        <v>592</v>
      </c>
      <c r="M355" s="21">
        <f>C355</f>
        <v>20</v>
      </c>
      <c r="N355">
        <v>0</v>
      </c>
      <c r="O355" t="str">
        <f>VLOOKUP(N355,'LibSets constants'!$A$2:$B$99,2,FALSE)</f>
        <v>Included in base game</v>
      </c>
    </row>
    <row r="356" spans="1:15" hidden="1" x14ac:dyDescent="0.25">
      <c r="A356" s="13">
        <v>593</v>
      </c>
      <c r="B356" s="5">
        <v>354</v>
      </c>
      <c r="C356" s="5">
        <v>92</v>
      </c>
      <c r="D356" s="4" t="str">
        <f>VLOOKUP(A356,'ESO zone names'!$A$3:$F$10000,4,FALSE)</f>
        <v>Die Bangkorai-Garnison</v>
      </c>
      <c r="E356" s="4" t="str">
        <f>VLOOKUP(A356,'ESO zone names'!$A$3:$F$10000,5,FALSE)</f>
        <v>Bangkorai Garrison</v>
      </c>
      <c r="F356" s="4" t="str">
        <f>VLOOKUP(A356,'ESO zone names'!$A$3:$F$10000,6,FALSE)</f>
        <v>La garnison de Bangkoraï</v>
      </c>
      <c r="G356" s="3" t="str">
        <f t="array" ref="G356">IF(OR(EXACT(A356,'ESO Dungeon constants'!$G$3:$G$999)),"X","")</f>
        <v/>
      </c>
      <c r="H356" s="3" t="str">
        <f>IF(EXACT(A356,C356),"X","")</f>
        <v/>
      </c>
      <c r="I356" s="3" t="str">
        <f>IF(A356&lt;&gt;C356,VLOOKUP(C356,$A$3:$D$9999,4,FALSE),"")</f>
        <v>Bangkorai</v>
      </c>
      <c r="J356" s="3" t="str">
        <f>IF(A356&lt;&gt;C356,VLOOKUP(C356,$A$3:$E$9999,5,FALSE),"")</f>
        <v>Bangkorai</v>
      </c>
      <c r="K356" s="3" t="str">
        <f>IF(A356&lt;&gt;C356,VLOOKUP(C356,$A$3:$F$9999,6,FALSE),"")</f>
        <v>Bangkoraï</v>
      </c>
      <c r="L356" s="21">
        <f>A356</f>
        <v>593</v>
      </c>
      <c r="M356" s="21">
        <f>C356</f>
        <v>92</v>
      </c>
      <c r="N356">
        <v>0</v>
      </c>
      <c r="O356" t="str">
        <f>VLOOKUP(N356,'LibSets constants'!$A$2:$B$99,2,FALSE)</f>
        <v>Included in base game</v>
      </c>
    </row>
    <row r="357" spans="1:15" hidden="1" x14ac:dyDescent="0.25">
      <c r="A357" s="13">
        <v>594</v>
      </c>
      <c r="B357" s="5">
        <v>355</v>
      </c>
      <c r="C357" s="5">
        <v>92</v>
      </c>
      <c r="D357" s="4" t="str">
        <f>VLOOKUP(A357,'ESO zone names'!$A$3:$F$10000,4,FALSE)</f>
        <v>Die Fernen Ufer</v>
      </c>
      <c r="E357" s="4" t="str">
        <f>VLOOKUP(A357,'ESO zone names'!$A$3:$F$10000,5,FALSE)</f>
        <v>The Far Shores</v>
      </c>
      <c r="F357" s="4" t="str">
        <f>VLOOKUP(A357,'ESO zone names'!$A$3:$F$10000,6,FALSE)</f>
        <v>Les Rives lointaines</v>
      </c>
      <c r="G357" s="3" t="str">
        <f t="array" ref="G357">IF(OR(EXACT(A357,'ESO Dungeon constants'!$G$3:$G$999)),"X","")</f>
        <v/>
      </c>
      <c r="H357" s="3" t="str">
        <f>IF(EXACT(A357,C357),"X","")</f>
        <v/>
      </c>
      <c r="I357" s="3" t="str">
        <f>IF(A357&lt;&gt;C357,VLOOKUP(C357,$A$3:$D$9999,4,FALSE),"")</f>
        <v>Bangkorai</v>
      </c>
      <c r="J357" s="3" t="str">
        <f>IF(A357&lt;&gt;C357,VLOOKUP(C357,$A$3:$E$9999,5,FALSE),"")</f>
        <v>Bangkorai</v>
      </c>
      <c r="K357" s="3" t="str">
        <f>IF(A357&lt;&gt;C357,VLOOKUP(C357,$A$3:$F$9999,6,FALSE),"")</f>
        <v>Bangkoraï</v>
      </c>
      <c r="L357" s="21">
        <f>A357</f>
        <v>594</v>
      </c>
      <c r="M357" s="21">
        <f>C357</f>
        <v>92</v>
      </c>
      <c r="N357">
        <v>0</v>
      </c>
      <c r="O357" t="str">
        <f>VLOOKUP(N357,'LibSets constants'!$A$2:$B$99,2,FALSE)</f>
        <v>Included in base game</v>
      </c>
    </row>
    <row r="358" spans="1:15" hidden="1" x14ac:dyDescent="0.25">
      <c r="A358" s="13">
        <v>595</v>
      </c>
      <c r="B358" s="5">
        <v>356</v>
      </c>
      <c r="C358" s="5">
        <v>208</v>
      </c>
      <c r="D358" s="4" t="str">
        <f>VLOOKUP(A358,'ESO zone names'!$A$3:$F$10000,4,FALSE)</f>
        <v>Abagarlas</v>
      </c>
      <c r="E358" s="4" t="str">
        <f>VLOOKUP(A358,'ESO zone names'!$A$3:$F$10000,5,FALSE)</f>
        <v>Abagarlas</v>
      </c>
      <c r="F358" s="4" t="str">
        <f>VLOOKUP(A358,'ESO zone names'!$A$3:$F$10000,6,FALSE)</f>
        <v>Abagarlas</v>
      </c>
      <c r="G358" s="3" t="str">
        <f t="array" ref="G358">IF(OR(EXACT(A358,'ESO Dungeon constants'!$G$3:$G$999)),"X","")</f>
        <v/>
      </c>
      <c r="H358" s="3" t="str">
        <f>IF(EXACT(A358,C358),"X","")</f>
        <v/>
      </c>
      <c r="I358" s="3" t="str">
        <f>IF(A358&lt;&gt;C358,VLOOKUP(C358,$A$3:$D$9999,4,FALSE),"")</f>
        <v>Die Erdschmiede</v>
      </c>
      <c r="J358" s="3" t="str">
        <f>IF(A358&lt;&gt;C358,VLOOKUP(C358,$A$3:$E$9999,5,FALSE),"")</f>
        <v>The Earth Forge</v>
      </c>
      <c r="K358" s="3" t="str">
        <f>IF(A358&lt;&gt;C358,VLOOKUP(C358,$A$3:$F$9999,6,FALSE),"")</f>
        <v>La Forgeterre</v>
      </c>
      <c r="L358" s="21">
        <f>A358</f>
        <v>595</v>
      </c>
      <c r="M358" s="21">
        <f>C358</f>
        <v>208</v>
      </c>
      <c r="N358">
        <v>0</v>
      </c>
      <c r="O358" t="str">
        <f>VLOOKUP(N358,'LibSets constants'!$A$2:$B$99,2,FALSE)</f>
        <v>Included in base game</v>
      </c>
    </row>
    <row r="359" spans="1:15" hidden="1" x14ac:dyDescent="0.25">
      <c r="A359" s="13">
        <v>596</v>
      </c>
      <c r="B359" s="5">
        <v>357</v>
      </c>
      <c r="C359" s="5">
        <v>103</v>
      </c>
      <c r="D359" s="4" t="str">
        <f>VLOOKUP(A359,'ESO zone names'!$A$3:$F$10000,4,FALSE)</f>
        <v>Die Krypta der Blutmatrone</v>
      </c>
      <c r="E359" s="4" t="str">
        <f>VLOOKUP(A359,'ESO zone names'!$A$3:$F$10000,5,FALSE)</f>
        <v>Blood Matron's Crypt</v>
      </c>
      <c r="F359" s="4" t="str">
        <f>VLOOKUP(A359,'ESO zone names'!$A$3:$F$10000,6,FALSE)</f>
        <v>La crypte de la matrone sanguinaire</v>
      </c>
      <c r="G359" s="3" t="str">
        <f t="array" ref="G359">IF(OR(EXACT(A359,'ESO Dungeon constants'!$G$3:$G$999)),"X","")</f>
        <v/>
      </c>
      <c r="H359" s="3" t="str">
        <f>IF(EXACT(A359,C359),"X","")</f>
        <v/>
      </c>
      <c r="I359" s="3" t="str">
        <f>IF(A359&lt;&gt;C359,VLOOKUP(C359,$A$3:$D$9999,4,FALSE),"")</f>
        <v>Rift</v>
      </c>
      <c r="J359" s="3" t="str">
        <f>IF(A359&lt;&gt;C359,VLOOKUP(C359,$A$3:$E$9999,5,FALSE),"")</f>
        <v>The Rift</v>
      </c>
      <c r="K359" s="3" t="str">
        <f>IF(A359&lt;&gt;C359,VLOOKUP(C359,$A$3:$F$9999,6,FALSE),"")</f>
        <v>La Brèche</v>
      </c>
      <c r="L359" s="21">
        <f>A359</f>
        <v>596</v>
      </c>
      <c r="M359" s="21">
        <f>C359</f>
        <v>103</v>
      </c>
      <c r="N359">
        <v>0</v>
      </c>
      <c r="O359" t="str">
        <f>VLOOKUP(N359,'LibSets constants'!$A$2:$B$99,2,FALSE)</f>
        <v>Included in base game</v>
      </c>
    </row>
    <row r="360" spans="1:15" hidden="1" x14ac:dyDescent="0.25">
      <c r="A360" s="13">
        <v>598</v>
      </c>
      <c r="B360" s="5">
        <v>358</v>
      </c>
      <c r="C360" s="5">
        <v>199</v>
      </c>
      <c r="D360" s="4" t="str">
        <f>VLOOKUP(A360,'ESO zone names'!$A$3:$F$10000,4,FALSE)</f>
        <v>Farbenspiel</v>
      </c>
      <c r="E360" s="4" t="str">
        <f>VLOOKUP(A360,'ESO zone names'!$A$3:$F$10000,5,FALSE)</f>
        <v>The Colored Rooms</v>
      </c>
      <c r="F360" s="4" t="str">
        <f>VLOOKUP(A360,'ESO zone names'!$A$3:$F$10000,6,FALSE)</f>
        <v>Les Chambres colorées</v>
      </c>
      <c r="G360" s="3" t="str">
        <f t="array" ref="G360">IF(OR(EXACT(A360,'ESO Dungeon constants'!$G$3:$G$999)),"X","")</f>
        <v/>
      </c>
      <c r="H360" s="3" t="str">
        <f>IF(EXACT(A360,C360),"X","")</f>
        <v/>
      </c>
      <c r="I360" s="3" t="str">
        <f>IF(A360&lt;&gt;C360,VLOOKUP(C360,$A$3:$D$9999,4,FALSE),"")</f>
        <v>Die Zuflucht</v>
      </c>
      <c r="J360" s="3" t="str">
        <f>IF(A360&lt;&gt;C360,VLOOKUP(C360,$A$3:$E$9999,5,FALSE),"")</f>
        <v>The Harborage</v>
      </c>
      <c r="K360" s="3" t="str">
        <f>IF(A360&lt;&gt;C360,VLOOKUP(C360,$A$3:$F$9999,6,FALSE),"")</f>
        <v>Le port</v>
      </c>
      <c r="L360" s="21">
        <f>A360</f>
        <v>598</v>
      </c>
      <c r="M360" s="21">
        <f>C360</f>
        <v>199</v>
      </c>
      <c r="N360">
        <v>0</v>
      </c>
      <c r="O360" t="str">
        <f>VLOOKUP(N360,'LibSets constants'!$A$2:$B$99,2,FALSE)</f>
        <v>Included in base game</v>
      </c>
    </row>
    <row r="361" spans="1:15" hidden="1" x14ac:dyDescent="0.25">
      <c r="A361" s="13">
        <v>599</v>
      </c>
      <c r="B361" s="5">
        <v>359</v>
      </c>
      <c r="C361" s="5">
        <v>572</v>
      </c>
      <c r="D361" s="4" t="str">
        <f>VLOOKUP(A361,'ESO zone names'!$A$3:$F$10000,4,FALSE)</f>
        <v>Eldenwurz</v>
      </c>
      <c r="E361" s="4" t="str">
        <f>VLOOKUP(A361,'ESO zone names'!$A$3:$F$10000,5,FALSE)</f>
        <v>Elden Root</v>
      </c>
      <c r="F361" s="4" t="str">
        <f>VLOOKUP(A361,'ESO zone names'!$A$3:$F$10000,6,FALSE)</f>
        <v>Faneracine</v>
      </c>
      <c r="G361" s="3" t="str">
        <f t="array" ref="G361">IF(OR(EXACT(A361,'ESO Dungeon constants'!$G$3:$G$999)),"X","")</f>
        <v/>
      </c>
      <c r="H361" s="3" t="str">
        <f>IF(EXACT(A361,C361),"X","")</f>
        <v/>
      </c>
      <c r="I361" s="3" t="str">
        <f>IF(A361&lt;&gt;C361,VLOOKUP(C361,$A$3:$D$9999,4,FALSE),"")</f>
        <v>Stirk</v>
      </c>
      <c r="J361" s="3" t="str">
        <f>IF(A361&lt;&gt;C361,VLOOKUP(C361,$A$3:$E$9999,5,FALSE),"")</f>
        <v>Stirk</v>
      </c>
      <c r="K361" s="3" t="str">
        <f>IF(A361&lt;&gt;C361,VLOOKUP(C361,$A$3:$F$9999,6,FALSE),"")</f>
        <v>Stirk</v>
      </c>
      <c r="L361" s="21">
        <f>A361</f>
        <v>599</v>
      </c>
      <c r="M361" s="21">
        <f>C361</f>
        <v>572</v>
      </c>
      <c r="N361">
        <v>0</v>
      </c>
      <c r="O361" t="str">
        <f>VLOOKUP(N361,'LibSets constants'!$A$2:$B$99,2,FALSE)</f>
        <v>Included in base game</v>
      </c>
    </row>
    <row r="362" spans="1:15" hidden="1" x14ac:dyDescent="0.25">
      <c r="A362" s="13">
        <v>600</v>
      </c>
      <c r="B362" s="5">
        <v>360</v>
      </c>
      <c r="C362" s="5">
        <v>572</v>
      </c>
      <c r="D362" s="4" t="str">
        <f>VLOOKUP(A362,'ESO zone names'!$A$3:$F$10000,4,FALSE)</f>
        <v>Gramfeste</v>
      </c>
      <c r="E362" s="4" t="str">
        <f>VLOOKUP(A362,'ESO zone names'!$A$3:$F$10000,5,FALSE)</f>
        <v>Mournhold</v>
      </c>
      <c r="F362" s="4" t="str">
        <f>VLOOKUP(A362,'ESO zone names'!$A$3:$F$10000,6,FALSE)</f>
        <v>Longsanglot</v>
      </c>
      <c r="G362" s="3" t="str">
        <f t="array" ref="G362">IF(OR(EXACT(A362,'ESO Dungeon constants'!$G$3:$G$999)),"X","")</f>
        <v/>
      </c>
      <c r="H362" s="3" t="str">
        <f>IF(EXACT(A362,C362),"X","")</f>
        <v/>
      </c>
      <c r="I362" s="3" t="str">
        <f>IF(A362&lt;&gt;C362,VLOOKUP(C362,$A$3:$D$9999,4,FALSE),"")</f>
        <v>Stirk</v>
      </c>
      <c r="J362" s="3" t="str">
        <f>IF(A362&lt;&gt;C362,VLOOKUP(C362,$A$3:$E$9999,5,FALSE),"")</f>
        <v>Stirk</v>
      </c>
      <c r="K362" s="3" t="str">
        <f>IF(A362&lt;&gt;C362,VLOOKUP(C362,$A$3:$F$9999,6,FALSE),"")</f>
        <v>Stirk</v>
      </c>
      <c r="L362" s="21">
        <f>A362</f>
        <v>600</v>
      </c>
      <c r="M362" s="21">
        <f>C362</f>
        <v>572</v>
      </c>
      <c r="N362">
        <v>0</v>
      </c>
      <c r="O362" t="str">
        <f>VLOOKUP(N362,'LibSets constants'!$A$2:$B$99,2,FALSE)</f>
        <v>Included in base game</v>
      </c>
    </row>
    <row r="363" spans="1:15" hidden="1" x14ac:dyDescent="0.25">
      <c r="A363" s="13">
        <v>601</v>
      </c>
      <c r="B363" s="5">
        <v>361</v>
      </c>
      <c r="C363" s="5">
        <v>572</v>
      </c>
      <c r="D363" s="4" t="str">
        <f>VLOOKUP(A363,'ESO zone names'!$A$3:$F$10000,4,FALSE)</f>
        <v>Wegesruh</v>
      </c>
      <c r="E363" s="4" t="str">
        <f>VLOOKUP(A363,'ESO zone names'!$A$3:$F$10000,5,FALSE)</f>
        <v>Wayrest</v>
      </c>
      <c r="F363" s="4" t="str">
        <f>VLOOKUP(A363,'ESO zone names'!$A$3:$F$10000,6,FALSE)</f>
        <v>Haltevoie</v>
      </c>
      <c r="G363" s="3" t="str">
        <f t="array" ref="G363">IF(OR(EXACT(A363,'ESO Dungeon constants'!$G$3:$G$999)),"X","")</f>
        <v/>
      </c>
      <c r="H363" s="3" t="str">
        <f>IF(EXACT(A363,C363),"X","")</f>
        <v/>
      </c>
      <c r="I363" s="3" t="str">
        <f>IF(A363&lt;&gt;C363,VLOOKUP(C363,$A$3:$D$9999,4,FALSE),"")</f>
        <v>Stirk</v>
      </c>
      <c r="J363" s="3" t="str">
        <f>IF(A363&lt;&gt;C363,VLOOKUP(C363,$A$3:$E$9999,5,FALSE),"")</f>
        <v>Stirk</v>
      </c>
      <c r="K363" s="3" t="str">
        <f>IF(A363&lt;&gt;C363,VLOOKUP(C363,$A$3:$F$9999,6,FALSE),"")</f>
        <v>Stirk</v>
      </c>
      <c r="L363" s="21">
        <f>A363</f>
        <v>601</v>
      </c>
      <c r="M363" s="21">
        <f>C363</f>
        <v>572</v>
      </c>
      <c r="N363">
        <v>0</v>
      </c>
      <c r="O363" t="str">
        <f>VLOOKUP(N363,'LibSets constants'!$A$2:$B$99,2,FALSE)</f>
        <v>Included in base game</v>
      </c>
    </row>
    <row r="364" spans="1:15" hidden="1" x14ac:dyDescent="0.25">
      <c r="A364" s="13">
        <v>628</v>
      </c>
      <c r="B364" s="5">
        <v>362</v>
      </c>
      <c r="C364" s="5">
        <v>20</v>
      </c>
      <c r="D364" s="4" t="str">
        <f>VLOOKUP(A364,'ESO zone names'!$A$3:$F$10000,4,FALSE)</f>
        <v>Die Unheilsklippe</v>
      </c>
      <c r="E364" s="4" t="str">
        <f>VLOOKUP(A364,'ESO zone names'!$A$3:$F$10000,5,FALSE)</f>
        <v>Doomcrag</v>
      </c>
      <c r="F364" s="4" t="str">
        <f>VLOOKUP(A364,'ESO zone names'!$A$3:$F$10000,6,FALSE)</f>
        <v>Morteroche</v>
      </c>
      <c r="G364" s="3" t="str">
        <f t="array" ref="G364">IF(OR(EXACT(A364,'ESO Dungeon constants'!$G$3:$G$999)),"X","")</f>
        <v/>
      </c>
      <c r="H364" s="3" t="str">
        <f>IF(EXACT(A364,C364),"X","")</f>
        <v/>
      </c>
      <c r="I364" s="3" t="str">
        <f>IF(A364&lt;&gt;C364,VLOOKUP(C364,$A$3:$D$9999,4,FALSE),"")</f>
        <v>Kluftspitze</v>
      </c>
      <c r="J364" s="3" t="str">
        <f>IF(A364&lt;&gt;C364,VLOOKUP(C364,$A$3:$E$9999,5,FALSE),"")</f>
        <v>Rivenspire</v>
      </c>
      <c r="K364" s="3" t="str">
        <f>IF(A364&lt;&gt;C364,VLOOKUP(C364,$A$3:$F$9999,6,FALSE),"")</f>
        <v>Fendretour</v>
      </c>
      <c r="L364" s="21">
        <f>A364</f>
        <v>628</v>
      </c>
      <c r="M364" s="21">
        <f>C364</f>
        <v>20</v>
      </c>
      <c r="N364">
        <v>0</v>
      </c>
      <c r="O364" t="str">
        <f>VLOOKUP(N364,'LibSets constants'!$A$2:$B$99,2,FALSE)</f>
        <v>Included in base game</v>
      </c>
    </row>
    <row r="365" spans="1:15" hidden="1" x14ac:dyDescent="0.25">
      <c r="A365" s="13">
        <v>632</v>
      </c>
      <c r="B365" s="5">
        <v>363</v>
      </c>
      <c r="C365" s="5">
        <v>888</v>
      </c>
      <c r="D365" s="4" t="str">
        <f>VLOOKUP(A365,'ESO zone names'!$A$3:$F$10000,4,FALSE)</f>
        <v>Die Feste Himmelsgriff</v>
      </c>
      <c r="E365" s="4" t="str">
        <f>VLOOKUP(A365,'ESO zone names'!$A$3:$F$10000,5,FALSE)</f>
        <v>Skyreach Hold</v>
      </c>
      <c r="F365" s="4" t="str">
        <f>VLOOKUP(A365,'ESO zone names'!$A$3:$F$10000,6,FALSE)</f>
        <v>Fort Frôleciel</v>
      </c>
      <c r="G365" s="3" t="str">
        <f t="array" ref="G365">IF(OR(EXACT(A365,'ESO Dungeon constants'!$G$3:$G$999)),"X","")</f>
        <v/>
      </c>
      <c r="H365" s="3" t="str">
        <f>IF(EXACT(A365,C365),"X","")</f>
        <v/>
      </c>
      <c r="I365" s="3" t="str">
        <f>IF(A365&lt;&gt;C365,VLOOKUP(C365,$A$3:$D$9999,4,FALSE),"")</f>
        <v>Kargstein</v>
      </c>
      <c r="J365" s="3" t="str">
        <f>IF(A365&lt;&gt;C365,VLOOKUP(C365,$A$3:$E$9999,5,FALSE),"")</f>
        <v>Craglorn</v>
      </c>
      <c r="K365" s="3" t="str">
        <f>IF(A365&lt;&gt;C365,VLOOKUP(C365,$A$3:$F$9999,6,FALSE),"")</f>
        <v>Raidelorn</v>
      </c>
      <c r="L365" s="21">
        <f>A365</f>
        <v>632</v>
      </c>
      <c r="M365" s="21">
        <f>C365</f>
        <v>888</v>
      </c>
      <c r="N365">
        <v>0</v>
      </c>
      <c r="O365" t="str">
        <f>VLOOKUP(N365,'LibSets constants'!$A$2:$B$99,2,FALSE)</f>
        <v>Included in base game</v>
      </c>
    </row>
    <row r="366" spans="1:15" hidden="1" x14ac:dyDescent="0.25">
      <c r="A366" s="13">
        <v>635</v>
      </c>
      <c r="B366" s="5">
        <v>364</v>
      </c>
      <c r="C366" s="5">
        <v>888</v>
      </c>
      <c r="D366" s="4" t="str">
        <f>VLOOKUP(A366,'ESO zone names'!$A$3:$F$10000,4,FALSE)</f>
        <v>Die Drachenstern-Arena</v>
      </c>
      <c r="E366" s="4" t="str">
        <f>VLOOKUP(A366,'ESO zone names'!$A$3:$F$10000,5,FALSE)</f>
        <v>Dragonstar Arena</v>
      </c>
      <c r="F366" s="4" t="str">
        <f>VLOOKUP(A366,'ESO zone names'!$A$3:$F$10000,6,FALSE)</f>
        <v>L’arène de l'Étoile du dragon</v>
      </c>
      <c r="G366" s="3" t="str">
        <f t="array" ref="G366">IF(OR(EXACT(A366,'ESO Dungeon constants'!$G$3:$G$999)),"X","")</f>
        <v/>
      </c>
      <c r="H366" s="3" t="str">
        <f>IF(EXACT(A366,C366),"X","")</f>
        <v/>
      </c>
      <c r="I366" s="3" t="str">
        <f>IF(A366&lt;&gt;C366,VLOOKUP(C366,$A$3:$D$9999,4,FALSE),"")</f>
        <v>Kargstein</v>
      </c>
      <c r="J366" s="3" t="str">
        <f>IF(A366&lt;&gt;C366,VLOOKUP(C366,$A$3:$E$9999,5,FALSE),"")</f>
        <v>Craglorn</v>
      </c>
      <c r="K366" s="3" t="str">
        <f>IF(A366&lt;&gt;C366,VLOOKUP(C366,$A$3:$F$9999,6,FALSE),"")</f>
        <v>Raidelorn</v>
      </c>
      <c r="L366" s="21">
        <f>A366</f>
        <v>635</v>
      </c>
      <c r="M366" s="21">
        <f>C366</f>
        <v>888</v>
      </c>
      <c r="N366">
        <v>0</v>
      </c>
      <c r="O366" t="str">
        <f>VLOOKUP(N366,'LibSets constants'!$A$2:$B$99,2,FALSE)</f>
        <v>Included in base game</v>
      </c>
    </row>
    <row r="367" spans="1:15" hidden="1" x14ac:dyDescent="0.25">
      <c r="A367" s="13">
        <v>636</v>
      </c>
      <c r="B367" s="5">
        <v>365</v>
      </c>
      <c r="C367" s="5">
        <v>888</v>
      </c>
      <c r="D367" s="4" t="str">
        <f>VLOOKUP(A367,'ESO zone names'!$A$3:$F$10000,4,FALSE)</f>
        <v>Die Zitadelle von Hel Ra</v>
      </c>
      <c r="E367" s="4" t="str">
        <f>VLOOKUP(A367,'ESO zone names'!$A$3:$F$10000,5,FALSE)</f>
        <v>Hel Ra Citadel</v>
      </c>
      <c r="F367" s="4" t="str">
        <f>VLOOKUP(A367,'ESO zone names'!$A$3:$F$10000,6,FALSE)</f>
        <v>La citadelle d'Hel Ra</v>
      </c>
      <c r="G367" s="3" t="str">
        <f t="array" ref="G367">IF(OR(EXACT(A367,'ESO Dungeon constants'!$G$3:$G$999)),"X","")</f>
        <v>X</v>
      </c>
      <c r="H367" s="3" t="str">
        <f>IF(EXACT(A367,C367),"X","")</f>
        <v/>
      </c>
      <c r="I367" s="3" t="str">
        <f>IF(A367&lt;&gt;C367,VLOOKUP(C367,$A$3:$D$9999,4,FALSE),"")</f>
        <v>Kargstein</v>
      </c>
      <c r="J367" s="3" t="str">
        <f>IF(A367&lt;&gt;C367,VLOOKUP(C367,$A$3:$E$9999,5,FALSE),"")</f>
        <v>Craglorn</v>
      </c>
      <c r="K367" s="3" t="str">
        <f>IF(A367&lt;&gt;C367,VLOOKUP(C367,$A$3:$F$9999,6,FALSE),"")</f>
        <v>Raidelorn</v>
      </c>
      <c r="L367" s="21">
        <f>A367</f>
        <v>636</v>
      </c>
      <c r="M367" s="21">
        <f>C367</f>
        <v>888</v>
      </c>
      <c r="N367">
        <v>0</v>
      </c>
      <c r="O367" t="str">
        <f>VLOOKUP(N367,'LibSets constants'!$A$2:$B$99,2,FALSE)</f>
        <v>Included in base game</v>
      </c>
    </row>
    <row r="368" spans="1:15" hidden="1" x14ac:dyDescent="0.25">
      <c r="A368" s="13">
        <v>637</v>
      </c>
      <c r="B368" s="5">
        <v>366</v>
      </c>
      <c r="C368" s="5">
        <v>57</v>
      </c>
      <c r="D368" s="4" t="str">
        <f>VLOOKUP(A368,'ESO zone names'!$A$3:$F$10000,4,FALSE)</f>
        <v>Die Katakomben von Serkamora</v>
      </c>
      <c r="E368" s="4" t="str">
        <f>VLOOKUP(A368,'ESO zone names'!$A$3:$F$10000,5,FALSE)</f>
        <v>Quarantine Serk Catacombs</v>
      </c>
      <c r="F368" s="4" t="str">
        <f>VLOOKUP(A368,'ESO zone names'!$A$3:$F$10000,6,FALSE)</f>
        <v>Les catacombes de la maladrerie</v>
      </c>
      <c r="G368" s="3" t="str">
        <f t="array" ref="G368">IF(OR(EXACT(A368,'ESO Dungeon constants'!$G$3:$G$999)),"X","")</f>
        <v/>
      </c>
      <c r="H368" s="3" t="str">
        <f>IF(EXACT(A368,C368),"X","")</f>
        <v/>
      </c>
      <c r="I368" s="3" t="str">
        <f>IF(A368&lt;&gt;C368,VLOOKUP(C368,$A$3:$D$9999,4,FALSE),"")</f>
        <v>Deshaan</v>
      </c>
      <c r="J368" s="3" t="str">
        <f>IF(A368&lt;&gt;C368,VLOOKUP(C368,$A$3:$E$9999,5,FALSE),"")</f>
        <v>Deshaan</v>
      </c>
      <c r="K368" s="3" t="str">
        <f>IF(A368&lt;&gt;C368,VLOOKUP(C368,$A$3:$F$9999,6,FALSE),"")</f>
        <v>Deshaan</v>
      </c>
      <c r="L368" s="21">
        <f>A368</f>
        <v>637</v>
      </c>
      <c r="M368" s="21">
        <f>C368</f>
        <v>57</v>
      </c>
      <c r="N368">
        <v>0</v>
      </c>
      <c r="O368" t="str">
        <f>VLOOKUP(N368,'LibSets constants'!$A$2:$B$99,2,FALSE)</f>
        <v>Included in base game</v>
      </c>
    </row>
    <row r="369" spans="1:15" hidden="1" x14ac:dyDescent="0.25">
      <c r="A369" s="13">
        <v>638</v>
      </c>
      <c r="B369" s="5">
        <v>367</v>
      </c>
      <c r="C369" s="5">
        <v>888</v>
      </c>
      <c r="D369" s="4" t="str">
        <f>VLOOKUP(A369,'ESO zone names'!$A$3:$F$10000,4,FALSE)</f>
        <v>Das Ätherische Archiv</v>
      </c>
      <c r="E369" s="4" t="str">
        <f>VLOOKUP(A369,'ESO zone names'!$A$3:$F$10000,5,FALSE)</f>
        <v>Aetherian Archive</v>
      </c>
      <c r="F369" s="4" t="str">
        <f>VLOOKUP(A369,'ESO zone names'!$A$3:$F$10000,6,FALSE)</f>
        <v>L’Archive æthérienne</v>
      </c>
      <c r="G369" s="3" t="str">
        <f t="array" ref="G369">IF(OR(EXACT(A369,'ESO Dungeon constants'!$G$3:$G$999)),"X","")</f>
        <v>X</v>
      </c>
      <c r="H369" s="3" t="str">
        <f>IF(EXACT(A369,C369),"X","")</f>
        <v/>
      </c>
      <c r="I369" s="3" t="str">
        <f>IF(A369&lt;&gt;C369,VLOOKUP(C369,$A$3:$D$9999,4,FALSE),"")</f>
        <v>Kargstein</v>
      </c>
      <c r="J369" s="3" t="str">
        <f>IF(A369&lt;&gt;C369,VLOOKUP(C369,$A$3:$E$9999,5,FALSE),"")</f>
        <v>Craglorn</v>
      </c>
      <c r="K369" s="3" t="str">
        <f>IF(A369&lt;&gt;C369,VLOOKUP(C369,$A$3:$F$9999,6,FALSE),"")</f>
        <v>Raidelorn</v>
      </c>
      <c r="L369" s="21">
        <f>A369</f>
        <v>638</v>
      </c>
      <c r="M369" s="21">
        <f>C369</f>
        <v>888</v>
      </c>
      <c r="N369">
        <v>0</v>
      </c>
      <c r="O369" t="str">
        <f>VLOOKUP(N369,'LibSets constants'!$A$2:$B$99,2,FALSE)</f>
        <v>Included in base game</v>
      </c>
    </row>
    <row r="370" spans="1:15" hidden="1" x14ac:dyDescent="0.25">
      <c r="A370" s="13">
        <v>639</v>
      </c>
      <c r="B370" s="5">
        <v>368</v>
      </c>
      <c r="C370" s="5">
        <v>888</v>
      </c>
      <c r="D370" s="4" t="str">
        <f>VLOOKUP(A370,'ESO zone names'!$A$3:$F$10000,4,FALSE)</f>
        <v>Das Sanctum Ophidia</v>
      </c>
      <c r="E370" s="4" t="str">
        <f>VLOOKUP(A370,'ESO zone names'!$A$3:$F$10000,5,FALSE)</f>
        <v>Sanctum Ophidia</v>
      </c>
      <c r="F370" s="4" t="str">
        <f>VLOOKUP(A370,'ESO zone names'!$A$3:$F$10000,6,FALSE)</f>
        <v>Sanctum ophidia</v>
      </c>
      <c r="G370" s="3" t="str">
        <f t="array" ref="G370">IF(OR(EXACT(A370,'ESO Dungeon constants'!$G$3:$G$999)),"X","")</f>
        <v>X</v>
      </c>
      <c r="H370" s="3" t="str">
        <f>IF(EXACT(A370,C370),"X","")</f>
        <v/>
      </c>
      <c r="I370" s="3" t="str">
        <f>IF(A370&lt;&gt;C370,VLOOKUP(C370,$A$3:$D$9999,4,FALSE),"")</f>
        <v>Kargstein</v>
      </c>
      <c r="J370" s="3" t="str">
        <f>IF(A370&lt;&gt;C370,VLOOKUP(C370,$A$3:$E$9999,5,FALSE),"")</f>
        <v>Craglorn</v>
      </c>
      <c r="K370" s="3" t="str">
        <f>IF(A370&lt;&gt;C370,VLOOKUP(C370,$A$3:$F$9999,6,FALSE),"")</f>
        <v>Raidelorn</v>
      </c>
      <c r="L370" s="21">
        <f>A370</f>
        <v>639</v>
      </c>
      <c r="M370" s="21">
        <f>C370</f>
        <v>888</v>
      </c>
      <c r="N370">
        <v>0</v>
      </c>
      <c r="O370" t="str">
        <f>VLOOKUP(N370,'LibSets constants'!$A$2:$B$99,2,FALSE)</f>
        <v>Included in base game</v>
      </c>
    </row>
    <row r="371" spans="1:15" hidden="1" x14ac:dyDescent="0.25">
      <c r="A371" s="13">
        <v>640</v>
      </c>
      <c r="B371" s="5">
        <v>369</v>
      </c>
      <c r="C371" s="5">
        <v>19</v>
      </c>
      <c r="D371" s="4" t="str">
        <f>VLOOKUP(A371,'ESO zone names'!$A$3:$F$10000,4,FALSE)</f>
        <v>Godruns Traum</v>
      </c>
      <c r="E371" s="4" t="str">
        <f>VLOOKUP(A371,'ESO zone names'!$A$3:$F$10000,5,FALSE)</f>
        <v>Godrun's Dream</v>
      </c>
      <c r="F371" s="4" t="str">
        <f>VLOOKUP(A371,'ESO zone names'!$A$3:$F$10000,6,FALSE)</f>
        <v>Le rêve de Godrun</v>
      </c>
      <c r="G371" s="3" t="str">
        <f t="array" ref="G371">IF(OR(EXACT(A371,'ESO Dungeon constants'!$G$3:$G$999)),"X","")</f>
        <v/>
      </c>
      <c r="H371" s="3" t="str">
        <f>IF(EXACT(A371,C371),"X","")</f>
        <v/>
      </c>
      <c r="I371" s="3" t="str">
        <f>IF(A371&lt;&gt;C371,VLOOKUP(C371,$A$3:$D$9999,4,FALSE),"")</f>
        <v>Sturmhafen</v>
      </c>
      <c r="J371" s="3" t="str">
        <f>IF(A371&lt;&gt;C371,VLOOKUP(C371,$A$3:$E$9999,5,FALSE),"")</f>
        <v>Stormhaven</v>
      </c>
      <c r="K371" s="3" t="str">
        <f>IF(A371&lt;&gt;C371,VLOOKUP(C371,$A$3:$F$9999,6,FALSE),"")</f>
        <v>Havre-tempête</v>
      </c>
      <c r="L371" s="21">
        <f>A371</f>
        <v>640</v>
      </c>
      <c r="M371" s="21">
        <f>C371</f>
        <v>19</v>
      </c>
      <c r="N371">
        <v>0</v>
      </c>
      <c r="O371" t="str">
        <f>VLOOKUP(N371,'LibSets constants'!$A$2:$B$99,2,FALSE)</f>
        <v>Included in base game</v>
      </c>
    </row>
    <row r="372" spans="1:15" hidden="1" x14ac:dyDescent="0.25">
      <c r="A372" s="13">
        <v>641</v>
      </c>
      <c r="B372" s="5">
        <v>370</v>
      </c>
      <c r="C372" s="5">
        <v>3</v>
      </c>
      <c r="D372" s="4" t="str">
        <f>VLOOKUP(A372,'ESO zone names'!$A$3:$F$10000,4,FALSE)</f>
        <v>Die Themond-Mine</v>
      </c>
      <c r="E372" s="4" t="str">
        <f>VLOOKUP(A372,'ESO zone names'!$A$3:$F$10000,5,FALSE)</f>
        <v>Themond Mine</v>
      </c>
      <c r="F372" s="4" t="str">
        <f>VLOOKUP(A372,'ESO zone names'!$A$3:$F$10000,6,FALSE)</f>
        <v>La mine de Thémond</v>
      </c>
      <c r="G372" s="3" t="str">
        <f t="array" ref="G372">IF(OR(EXACT(A372,'ESO Dungeon constants'!$G$3:$G$999)),"X","")</f>
        <v/>
      </c>
      <c r="H372" s="3" t="str">
        <f>IF(EXACT(A372,C372),"X","")</f>
        <v/>
      </c>
      <c r="I372" s="3" t="str">
        <f>IF(A372&lt;&gt;C372,VLOOKUP(C372,$A$3:$D$9999,4,FALSE),"")</f>
        <v>Glenumbra</v>
      </c>
      <c r="J372" s="3" t="str">
        <f>IF(A372&lt;&gt;C372,VLOOKUP(C372,$A$3:$E$9999,5,FALSE),"")</f>
        <v>Glenumbra</v>
      </c>
      <c r="K372" s="3" t="str">
        <f>IF(A372&lt;&gt;C372,VLOOKUP(C372,$A$3:$F$9999,6,FALSE),"")</f>
        <v>La Glénumbrie</v>
      </c>
      <c r="L372" s="21">
        <f>A372</f>
        <v>641</v>
      </c>
      <c r="M372" s="21">
        <f>C372</f>
        <v>3</v>
      </c>
      <c r="N372">
        <v>0</v>
      </c>
      <c r="O372" t="str">
        <f>VLOOKUP(N372,'LibSets constants'!$A$2:$B$99,2,FALSE)</f>
        <v>Included in base game</v>
      </c>
    </row>
    <row r="373" spans="1:15" hidden="1" x14ac:dyDescent="0.25">
      <c r="A373" s="13">
        <v>642</v>
      </c>
      <c r="B373" s="5">
        <v>371</v>
      </c>
      <c r="C373" s="5">
        <v>642</v>
      </c>
      <c r="D373" s="4" t="str">
        <f>VLOOKUP(A373,'ESO zone names'!$A$3:$F$10000,4,FALSE)</f>
        <v>Die Erdschmiede</v>
      </c>
      <c r="E373" s="4" t="str">
        <f>VLOOKUP(A373,'ESO zone names'!$A$3:$F$10000,5,FALSE)</f>
        <v>The Earth Forge</v>
      </c>
      <c r="F373" s="4" t="str">
        <f>VLOOKUP(A373,'ESO zone names'!$A$3:$F$10000,6,FALSE)</f>
        <v>La Forgeterre</v>
      </c>
      <c r="G373" s="3" t="str">
        <f t="array" ref="G373">IF(OR(EXACT(A373,'ESO Dungeon constants'!$G$3:$G$999)),"X","")</f>
        <v/>
      </c>
      <c r="H373" s="3" t="str">
        <f>IF(EXACT(A373,C373),"X","")</f>
        <v>X</v>
      </c>
      <c r="I373" s="3" t="str">
        <f>IF(A373&lt;&gt;C373,VLOOKUP(C373,$A$3:$D$9999,4,FALSE),"")</f>
        <v/>
      </c>
      <c r="J373" s="3" t="str">
        <f>IF(A373&lt;&gt;C373,VLOOKUP(C373,$A$3:$E$9999,5,FALSE),"")</f>
        <v/>
      </c>
      <c r="K373" s="3" t="str">
        <f>IF(A373&lt;&gt;C373,VLOOKUP(C373,$A$3:$F$9999,6,FALSE),"")</f>
        <v/>
      </c>
      <c r="L373" s="21">
        <f>A373</f>
        <v>642</v>
      </c>
      <c r="M373" s="21">
        <f>C373</f>
        <v>642</v>
      </c>
      <c r="N373">
        <v>0</v>
      </c>
      <c r="O373" t="str">
        <f>VLOOKUP(N373,'LibSets constants'!$A$2:$B$99,2,FALSE)</f>
        <v>Included in base game</v>
      </c>
    </row>
    <row r="374" spans="1:15" hidden="1" x14ac:dyDescent="0.25">
      <c r="A374" s="13">
        <v>643</v>
      </c>
      <c r="B374" s="5">
        <v>372</v>
      </c>
      <c r="C374" s="5">
        <v>584</v>
      </c>
      <c r="D374" s="4" t="str">
        <f>VLOOKUP(A374,'ESO zone names'!$A$3:$F$10000,4,FALSE)</f>
        <v>Die Kanalisation der Kaiserstadt</v>
      </c>
      <c r="E374" s="4" t="str">
        <f>VLOOKUP(A374,'ESO zone names'!$A$3:$F$10000,5,FALSE)</f>
        <v>Imperial Sewers</v>
      </c>
      <c r="F374" s="4" t="str">
        <f>VLOOKUP(A374,'ESO zone names'!$A$3:$F$10000,6,FALSE)</f>
        <v>Les égouts impériaux</v>
      </c>
      <c r="G374" s="3" t="str">
        <f t="array" ref="G374">IF(OR(EXACT(A374,'ESO Dungeon constants'!$G$3:$G$999)),"X","")</f>
        <v/>
      </c>
      <c r="H374" s="3" t="str">
        <f>IF(EXACT(A374,C374),"X","")</f>
        <v/>
      </c>
      <c r="I374" s="3" t="str">
        <f>IF(A374&lt;&gt;C374,VLOOKUP(C374,$A$3:$D$9999,4,FALSE),"")</f>
        <v>Die Kaiserstadt</v>
      </c>
      <c r="J374" s="3" t="str">
        <f>IF(A374&lt;&gt;C374,VLOOKUP(C374,$A$3:$E$9999,5,FALSE),"")</f>
        <v>Imperial City</v>
      </c>
      <c r="K374" s="3" t="str">
        <f>IF(A374&lt;&gt;C374,VLOOKUP(C374,$A$3:$F$9999,6,FALSE),"")</f>
        <v>La cité impériale</v>
      </c>
      <c r="L374" s="21">
        <f>A374</f>
        <v>643</v>
      </c>
      <c r="M374" s="21">
        <f>C374</f>
        <v>584</v>
      </c>
      <c r="N374">
        <v>1</v>
      </c>
      <c r="O374" t="str">
        <f>VLOOKUP(N374,'LibSets constants'!$A$2:$B$99,2,FALSE)</f>
        <v>Imperial City</v>
      </c>
    </row>
    <row r="375" spans="1:15" hidden="1" x14ac:dyDescent="0.25">
      <c r="A375" s="13">
        <v>649</v>
      </c>
      <c r="B375" s="5">
        <v>373</v>
      </c>
      <c r="C375" s="5">
        <v>584</v>
      </c>
      <c r="D375" s="4" t="str">
        <f>VLOOKUP(A375,'ESO zone names'!$A$3:$F$10000,4,FALSE)</f>
        <v>Die Drachenfeuerkathedrale</v>
      </c>
      <c r="E375" s="4" t="str">
        <f>VLOOKUP(A375,'ESO zone names'!$A$3:$F$10000,5,FALSE)</f>
        <v>The Dragonfire Cathedral</v>
      </c>
      <c r="F375" s="4" t="str">
        <f>VLOOKUP(A375,'ESO zone names'!$A$3:$F$10000,6,FALSE)</f>
        <v>La cathédrale du feu du dragon</v>
      </c>
      <c r="G375" s="3" t="str">
        <f t="array" ref="G375">IF(OR(EXACT(A375,'ESO Dungeon constants'!$G$3:$G$999)),"X","")</f>
        <v/>
      </c>
      <c r="H375" s="3" t="str">
        <f>IF(EXACT(A375,C375),"X","")</f>
        <v/>
      </c>
      <c r="I375" s="3" t="str">
        <f>IF(A375&lt;&gt;C375,VLOOKUP(C375,$A$3:$D$9999,4,FALSE),"")</f>
        <v>Die Kaiserstadt</v>
      </c>
      <c r="J375" s="3" t="str">
        <f>IF(A375&lt;&gt;C375,VLOOKUP(C375,$A$3:$E$9999,5,FALSE),"")</f>
        <v>Imperial City</v>
      </c>
      <c r="K375" s="3" t="str">
        <f>IF(A375&lt;&gt;C375,VLOOKUP(C375,$A$3:$F$9999,6,FALSE),"")</f>
        <v>La cité impériale</v>
      </c>
      <c r="L375" s="21">
        <f>A375</f>
        <v>649</v>
      </c>
      <c r="M375" s="21">
        <f>C375</f>
        <v>584</v>
      </c>
      <c r="N375">
        <v>1</v>
      </c>
      <c r="O375" t="str">
        <f>VLOOKUP(N375,'LibSets constants'!$A$2:$B$99,2,FALSE)</f>
        <v>Imperial City</v>
      </c>
    </row>
    <row r="376" spans="1:15" hidden="1" x14ac:dyDescent="0.25">
      <c r="A376" s="13">
        <v>676</v>
      </c>
      <c r="B376" s="5">
        <v>374</v>
      </c>
      <c r="C376" s="5">
        <v>816</v>
      </c>
      <c r="D376" s="4" t="str">
        <f>VLOOKUP(A376,'ESO zone names'!$A$3:$F$10000,4,FALSE)</f>
        <v>Die Haizahngrotte</v>
      </c>
      <c r="E376" s="4" t="str">
        <f>VLOOKUP(A376,'ESO zone names'!$A$3:$F$10000,5,FALSE)</f>
        <v>Shark's Teeth Grotto</v>
      </c>
      <c r="F376" s="4" t="str">
        <f>VLOOKUP(A376,'ESO zone names'!$A$3:$F$10000,6,FALSE)</f>
        <v>La Grotte des dents du requin</v>
      </c>
      <c r="G376" s="3" t="str">
        <f t="array" ref="G376">IF(OR(EXACT(A376,'ESO Dungeon constants'!$G$3:$G$999)),"X","")</f>
        <v/>
      </c>
      <c r="H376" s="3" t="str">
        <f>IF(EXACT(A376,C376),"X","")</f>
        <v/>
      </c>
      <c r="I376" s="3" t="str">
        <f>IF(A376&lt;&gt;C376,VLOOKUP(C376,$A$3:$D$9999,4,FALSE),"")</f>
        <v>Hews Fluch</v>
      </c>
      <c r="J376" s="3" t="str">
        <f>IF(A376&lt;&gt;C376,VLOOKUP(C376,$A$3:$E$9999,5,FALSE),"")</f>
        <v>Hew's Bane</v>
      </c>
      <c r="K376" s="3" t="str">
        <f>IF(A376&lt;&gt;C376,VLOOKUP(C376,$A$3:$F$9999,6,FALSE),"")</f>
        <v>Le Trépas des Cognées</v>
      </c>
      <c r="L376" s="21">
        <f>A376</f>
        <v>676</v>
      </c>
      <c r="M376" s="21">
        <f>C376</f>
        <v>816</v>
      </c>
      <c r="N376">
        <v>3</v>
      </c>
      <c r="O376" t="str">
        <f>VLOOKUP(N376,'LibSets constants'!$A$2:$B$99,2,FALSE)</f>
        <v>Thieves Guild</v>
      </c>
    </row>
    <row r="377" spans="1:15" hidden="1" x14ac:dyDescent="0.25">
      <c r="A377" s="13">
        <v>677</v>
      </c>
      <c r="B377" s="5">
        <v>375</v>
      </c>
      <c r="C377" s="5">
        <v>684</v>
      </c>
      <c r="D377" s="4" t="str">
        <f>VLOOKUP(A377,'ESO zone names'!$A$3:$F$10000,4,FALSE)</f>
        <v>Die Mahlstrom-Arena</v>
      </c>
      <c r="E377" s="4" t="str">
        <f>VLOOKUP(A377,'ESO zone names'!$A$3:$F$10000,5,FALSE)</f>
        <v>Maelstrom Arena</v>
      </c>
      <c r="F377" s="4" t="str">
        <f>VLOOKUP(A377,'ESO zone names'!$A$3:$F$10000,6,FALSE)</f>
        <v>L’Arène de Maelström</v>
      </c>
      <c r="G377" s="3" t="str">
        <f t="array" ref="G377">IF(OR(EXACT(A377,'ESO Dungeon constants'!$G$3:$G$999)),"X","")</f>
        <v/>
      </c>
      <c r="H377" s="3" t="str">
        <f>IF(EXACT(A377,C377),"X","")</f>
        <v/>
      </c>
      <c r="I377" s="3" t="str">
        <f>IF(A377&lt;&gt;C377,VLOOKUP(C377,$A$3:$D$9999,4,FALSE),"")</f>
        <v>Wrothgar</v>
      </c>
      <c r="J377" s="3" t="str">
        <f>IF(A377&lt;&gt;C377,VLOOKUP(C377,$A$3:$E$9999,5,FALSE),"")</f>
        <v>Wrothgar</v>
      </c>
      <c r="K377" s="3" t="str">
        <f>IF(A377&lt;&gt;C377,VLOOKUP(C377,$A$3:$F$9999,6,FALSE),"")</f>
        <v>Wrothgar</v>
      </c>
      <c r="L377" s="21">
        <f>A377</f>
        <v>677</v>
      </c>
      <c r="M377" s="21">
        <f>C377</f>
        <v>684</v>
      </c>
      <c r="N377">
        <v>2</v>
      </c>
      <c r="O377" t="str">
        <f>VLOOKUP(N377,'LibSets constants'!$A$2:$B$99,2,FALSE)</f>
        <v>Orsinium</v>
      </c>
    </row>
    <row r="378" spans="1:15" hidden="1" x14ac:dyDescent="0.25">
      <c r="A378" s="13">
        <v>678</v>
      </c>
      <c r="B378" s="5">
        <v>376</v>
      </c>
      <c r="C378" s="5">
        <v>584</v>
      </c>
      <c r="D378" s="4" t="str">
        <f>VLOOKUP(A378,'ESO zone names'!$A$3:$F$10000,4,FALSE)</f>
        <v>Das Gefängnis der Kaiserstadt</v>
      </c>
      <c r="E378" s="4" t="str">
        <f>VLOOKUP(A378,'ESO zone names'!$A$3:$F$10000,5,FALSE)</f>
        <v>Imperial City Prison</v>
      </c>
      <c r="F378" s="4" t="str">
        <f>VLOOKUP(A378,'ESO zone names'!$A$3:$F$10000,6,FALSE)</f>
        <v>La Prison de la cité impériale</v>
      </c>
      <c r="G378" s="3" t="str">
        <f t="array" ref="G378">IF(OR(EXACT(A378,'ESO Dungeon constants'!$G$3:$G$999)),"X","")</f>
        <v>X</v>
      </c>
      <c r="H378" s="3" t="str">
        <f>IF(EXACT(A378,C378),"X","")</f>
        <v/>
      </c>
      <c r="I378" s="3" t="str">
        <f>IF(A378&lt;&gt;C378,VLOOKUP(C378,$A$3:$D$9999,4,FALSE),"")</f>
        <v>Die Kaiserstadt</v>
      </c>
      <c r="J378" s="3" t="str">
        <f>IF(A378&lt;&gt;C378,VLOOKUP(C378,$A$3:$E$9999,5,FALSE),"")</f>
        <v>Imperial City</v>
      </c>
      <c r="K378" s="3" t="str">
        <f>IF(A378&lt;&gt;C378,VLOOKUP(C378,$A$3:$F$9999,6,FALSE),"")</f>
        <v>La cité impériale</v>
      </c>
      <c r="L378" s="21">
        <f>A378</f>
        <v>678</v>
      </c>
      <c r="M378" s="21">
        <f>C378</f>
        <v>584</v>
      </c>
      <c r="N378">
        <v>1</v>
      </c>
      <c r="O378" t="str">
        <f>VLOOKUP(N378,'LibSets constants'!$A$2:$B$99,2,FALSE)</f>
        <v>Imperial City</v>
      </c>
    </row>
    <row r="379" spans="1:15" hidden="1" x14ac:dyDescent="0.25">
      <c r="A379" s="13">
        <v>681</v>
      </c>
      <c r="B379" s="5">
        <v>377</v>
      </c>
      <c r="C379" s="5">
        <v>108</v>
      </c>
      <c r="D379" s="4" t="str">
        <f>VLOOKUP(A379,'ESO zone names'!$A$3:$F$10000,4,FALSE)</f>
        <v>Die Stadt der Asche II</v>
      </c>
      <c r="E379" s="4" t="str">
        <f>VLOOKUP(A379,'ESO zone names'!$A$3:$F$10000,5,FALSE)</f>
        <v>City of Ash II</v>
      </c>
      <c r="F379" s="4" t="str">
        <f>VLOOKUP(A379,'ESO zone names'!$A$3:$F$10000,6,FALSE)</f>
        <v>La Cité des cendres II</v>
      </c>
      <c r="G379" s="3" t="str">
        <f t="array" ref="G379">IF(OR(EXACT(A379,'ESO Dungeon constants'!$G$3:$G$999)),"X","")</f>
        <v>X</v>
      </c>
      <c r="H379" s="3" t="str">
        <f>IF(EXACT(A379,C379),"X","")</f>
        <v/>
      </c>
      <c r="I379" s="3" t="str">
        <f>IF(A379&lt;&gt;C379,VLOOKUP(C379,$A$3:$D$9999,4,FALSE),"")</f>
        <v>Grünschatten</v>
      </c>
      <c r="J379" s="3" t="str">
        <f>IF(A379&lt;&gt;C379,VLOOKUP(C379,$A$3:$E$9999,5,FALSE),"")</f>
        <v>Greenshade</v>
      </c>
      <c r="K379" s="3" t="str">
        <f>IF(A379&lt;&gt;C379,VLOOKUP(C379,$A$3:$F$9999,6,FALSE),"")</f>
        <v>Prasin</v>
      </c>
      <c r="L379" s="21">
        <f>A379</f>
        <v>681</v>
      </c>
      <c r="M379" s="21">
        <f>C379</f>
        <v>108</v>
      </c>
      <c r="N379">
        <v>0</v>
      </c>
      <c r="O379" t="str">
        <f>VLOOKUP(N379,'LibSets constants'!$A$2:$B$99,2,FALSE)</f>
        <v>Included in base game</v>
      </c>
    </row>
    <row r="380" spans="1:15" hidden="1" x14ac:dyDescent="0.25">
      <c r="A380" s="13">
        <v>684</v>
      </c>
      <c r="B380" s="5">
        <v>378</v>
      </c>
      <c r="C380" s="5">
        <v>684</v>
      </c>
      <c r="D380" s="4" t="str">
        <f>VLOOKUP(A380,'ESO zone names'!$A$3:$F$10000,4,FALSE)</f>
        <v>Wrothgar</v>
      </c>
      <c r="E380" s="4" t="str">
        <f>VLOOKUP(A380,'ESO zone names'!$A$3:$F$10000,5,FALSE)</f>
        <v>Wrothgar</v>
      </c>
      <c r="F380" s="4" t="str">
        <f>VLOOKUP(A380,'ESO zone names'!$A$3:$F$10000,6,FALSE)</f>
        <v>Wrothgar</v>
      </c>
      <c r="G380" s="3" t="str">
        <f t="array" ref="G380">IF(OR(EXACT(A380,'ESO Dungeon constants'!$G$3:$G$999)),"X","")</f>
        <v/>
      </c>
      <c r="H380" s="3" t="str">
        <f>IF(EXACT(A380,C380),"X","")</f>
        <v>X</v>
      </c>
      <c r="I380" s="3" t="str">
        <f>IF(A380&lt;&gt;C380,VLOOKUP(C380,$A$3:$D$9999,4,FALSE),"")</f>
        <v/>
      </c>
      <c r="J380" s="3" t="str">
        <f>IF(A380&lt;&gt;C380,VLOOKUP(C380,$A$3:$E$9999,5,FALSE),"")</f>
        <v/>
      </c>
      <c r="K380" s="3" t="str">
        <f>IF(A380&lt;&gt;C380,VLOOKUP(C380,$A$3:$F$9999,6,FALSE),"")</f>
        <v/>
      </c>
      <c r="L380" s="21">
        <f>A380</f>
        <v>684</v>
      </c>
      <c r="M380" s="21">
        <f>C380</f>
        <v>684</v>
      </c>
      <c r="N380">
        <v>0</v>
      </c>
      <c r="O380" t="str">
        <f>VLOOKUP(N380,'LibSets constants'!$A$2:$B$99,2,FALSE)</f>
        <v>Included in base game</v>
      </c>
    </row>
    <row r="381" spans="1:15" hidden="1" x14ac:dyDescent="0.25">
      <c r="A381" s="13">
        <v>688</v>
      </c>
      <c r="B381" s="5">
        <v>379</v>
      </c>
      <c r="C381" s="5">
        <v>584</v>
      </c>
      <c r="D381" s="4" t="str">
        <f>VLOOKUP(A381,'ESO zone names'!$A$3:$F$10000,4,FALSE)</f>
        <v>Der Weißgoldturm</v>
      </c>
      <c r="E381" s="4" t="str">
        <f>VLOOKUP(A381,'ESO zone names'!$A$3:$F$10000,5,FALSE)</f>
        <v>White-Gold Tower</v>
      </c>
      <c r="F381" s="4" t="str">
        <f>VLOOKUP(A381,'ESO zone names'!$A$3:$F$10000,6,FALSE)</f>
        <v>La Tour d'or blanc</v>
      </c>
      <c r="G381" s="3" t="str">
        <f t="array" ref="G381">IF(OR(EXACT(A381,'ESO Dungeon constants'!$G$3:$G$999)),"X","")</f>
        <v>X</v>
      </c>
      <c r="H381" s="3" t="str">
        <f>IF(EXACT(A381,C381),"X","")</f>
        <v/>
      </c>
      <c r="I381" s="3" t="str">
        <f>IF(A381&lt;&gt;C381,VLOOKUP(C381,$A$3:$D$9999,4,FALSE),"")</f>
        <v>Die Kaiserstadt</v>
      </c>
      <c r="J381" s="3" t="str">
        <f>IF(A381&lt;&gt;C381,VLOOKUP(C381,$A$3:$E$9999,5,FALSE),"")</f>
        <v>Imperial City</v>
      </c>
      <c r="K381" s="3" t="str">
        <f>IF(A381&lt;&gt;C381,VLOOKUP(C381,$A$3:$F$9999,6,FALSE),"")</f>
        <v>La cité impériale</v>
      </c>
      <c r="L381" s="21">
        <f>A381</f>
        <v>688</v>
      </c>
      <c r="M381" s="21">
        <f>C381</f>
        <v>584</v>
      </c>
      <c r="N381">
        <v>1</v>
      </c>
      <c r="O381" t="str">
        <f>VLOOKUP(N381,'LibSets constants'!$A$2:$B$99,2,FALSE)</f>
        <v>Imperial City</v>
      </c>
    </row>
    <row r="382" spans="1:15" hidden="1" x14ac:dyDescent="0.25">
      <c r="A382" s="13">
        <v>689</v>
      </c>
      <c r="B382" s="5">
        <v>380</v>
      </c>
      <c r="C382" s="5">
        <v>684</v>
      </c>
      <c r="D382" s="4" t="str">
        <f>VLOOKUP(A382,'ESO zone names'!$A$3:$F$10000,4,FALSE)</f>
        <v>Nikolvaras Zwinger</v>
      </c>
      <c r="E382" s="4" t="str">
        <f>VLOOKUP(A382,'ESO zone names'!$A$3:$F$10000,5,FALSE)</f>
        <v>Nikolvara's Kennel</v>
      </c>
      <c r="F382" s="4" t="str">
        <f>VLOOKUP(A382,'ESO zone names'!$A$3:$F$10000,6,FALSE)</f>
        <v>Le chenil de Nikolvara</v>
      </c>
      <c r="G382" s="3" t="str">
        <f t="array" ref="G382">IF(OR(EXACT(A382,'ESO Dungeon constants'!$G$3:$G$999)),"X","")</f>
        <v/>
      </c>
      <c r="H382" s="3" t="str">
        <f>IF(EXACT(A382,C382),"X","")</f>
        <v/>
      </c>
      <c r="I382" s="3" t="str">
        <f>IF(A382&lt;&gt;C382,VLOOKUP(C382,$A$3:$D$9999,4,FALSE),"")</f>
        <v>Wrothgar</v>
      </c>
      <c r="J382" s="3" t="str">
        <f>IF(A382&lt;&gt;C382,VLOOKUP(C382,$A$3:$E$9999,5,FALSE),"")</f>
        <v>Wrothgar</v>
      </c>
      <c r="K382" s="3" t="str">
        <f>IF(A382&lt;&gt;C382,VLOOKUP(C382,$A$3:$F$9999,6,FALSE),"")</f>
        <v>Wrothgar</v>
      </c>
      <c r="L382" s="21">
        <f>A382</f>
        <v>689</v>
      </c>
      <c r="M382" s="21">
        <f>C382</f>
        <v>684</v>
      </c>
      <c r="N382">
        <v>2</v>
      </c>
      <c r="O382" t="str">
        <f>VLOOKUP(N382,'LibSets constants'!$A$2:$B$99,2,FALSE)</f>
        <v>Orsinium</v>
      </c>
    </row>
    <row r="383" spans="1:15" hidden="1" x14ac:dyDescent="0.25">
      <c r="A383" s="13">
        <v>691</v>
      </c>
      <c r="B383" s="5">
        <v>381</v>
      </c>
      <c r="C383" s="5">
        <v>684</v>
      </c>
      <c r="D383" s="4" t="str">
        <f>VLOOKUP(A383,'ESO zone names'!$A$3:$F$10000,4,FALSE)</f>
        <v>Thukhozods Heiligtum</v>
      </c>
      <c r="E383" s="4" t="str">
        <f>VLOOKUP(A383,'ESO zone names'!$A$3:$F$10000,5,FALSE)</f>
        <v>Thukhozod's Sanctum</v>
      </c>
      <c r="F383" s="4" t="str">
        <f>VLOOKUP(A383,'ESO zone names'!$A$3:$F$10000,6,FALSE)</f>
        <v>Le sanctuaire de Thukhozod</v>
      </c>
      <c r="G383" s="3" t="str">
        <f t="array" ref="G383">IF(OR(EXACT(A383,'ESO Dungeon constants'!$G$3:$G$999)),"X","")</f>
        <v/>
      </c>
      <c r="H383" s="3" t="str">
        <f>IF(EXACT(A383,C383),"X","")</f>
        <v/>
      </c>
      <c r="I383" s="3" t="str">
        <f>IF(A383&lt;&gt;C383,VLOOKUP(C383,$A$3:$D$9999,4,FALSE),"")</f>
        <v>Wrothgar</v>
      </c>
      <c r="J383" s="3" t="str">
        <f>IF(A383&lt;&gt;C383,VLOOKUP(C383,$A$3:$E$9999,5,FALSE),"")</f>
        <v>Wrothgar</v>
      </c>
      <c r="K383" s="3" t="str">
        <f>IF(A383&lt;&gt;C383,VLOOKUP(C383,$A$3:$F$9999,6,FALSE),"")</f>
        <v>Wrothgar</v>
      </c>
      <c r="L383" s="21">
        <f>A383</f>
        <v>691</v>
      </c>
      <c r="M383" s="21">
        <f>C383</f>
        <v>684</v>
      </c>
      <c r="N383">
        <v>2</v>
      </c>
      <c r="O383" t="str">
        <f>VLOOKUP(N383,'LibSets constants'!$A$2:$B$99,2,FALSE)</f>
        <v>Orsinium</v>
      </c>
    </row>
    <row r="384" spans="1:15" hidden="1" x14ac:dyDescent="0.25">
      <c r="A384" s="13">
        <v>692</v>
      </c>
      <c r="B384" s="5">
        <v>382</v>
      </c>
      <c r="C384" s="5">
        <v>684</v>
      </c>
      <c r="D384" s="4" t="str">
        <f>VLOOKUP(A384,'ESO zone names'!$A$3:$F$10000,4,FALSE)</f>
        <v>Die Spähwacht</v>
      </c>
      <c r="E384" s="4" t="str">
        <f>VLOOKUP(A384,'ESO zone names'!$A$3:$F$10000,5,FALSE)</f>
        <v>Watcher's Hold</v>
      </c>
      <c r="F384" s="4" t="str">
        <f>VLOOKUP(A384,'ESO zone names'!$A$3:$F$10000,6,FALSE)</f>
        <v>Le retranchement du guetteur</v>
      </c>
      <c r="G384" s="3" t="str">
        <f t="array" ref="G384">IF(OR(EXACT(A384,'ESO Dungeon constants'!$G$3:$G$999)),"X","")</f>
        <v/>
      </c>
      <c r="H384" s="3" t="str">
        <f>IF(EXACT(A384,C384),"X","")</f>
        <v/>
      </c>
      <c r="I384" s="3" t="str">
        <f>IF(A384&lt;&gt;C384,VLOOKUP(C384,$A$3:$D$9999,4,FALSE),"")</f>
        <v>Wrothgar</v>
      </c>
      <c r="J384" s="3" t="str">
        <f>IF(A384&lt;&gt;C384,VLOOKUP(C384,$A$3:$E$9999,5,FALSE),"")</f>
        <v>Wrothgar</v>
      </c>
      <c r="K384" s="3" t="str">
        <f>IF(A384&lt;&gt;C384,VLOOKUP(C384,$A$3:$F$9999,6,FALSE),"")</f>
        <v>Wrothgar</v>
      </c>
      <c r="L384" s="21">
        <f>A384</f>
        <v>692</v>
      </c>
      <c r="M384" s="21">
        <f>C384</f>
        <v>684</v>
      </c>
      <c r="N384">
        <v>2</v>
      </c>
      <c r="O384" t="str">
        <f>VLOOKUP(N384,'LibSets constants'!$A$2:$B$99,2,FALSE)</f>
        <v>Orsinium</v>
      </c>
    </row>
    <row r="385" spans="1:15" hidden="1" x14ac:dyDescent="0.25">
      <c r="A385" s="13">
        <v>693</v>
      </c>
      <c r="B385" s="5">
        <v>383</v>
      </c>
      <c r="C385" s="5">
        <v>684</v>
      </c>
      <c r="D385" s="4" t="str">
        <f>VLOOKUP(A385,'ESO zone names'!$A$3:$F$10000,4,FALSE)</f>
        <v>Die Kaltpferchkaverne</v>
      </c>
      <c r="E385" s="4" t="str">
        <f>VLOOKUP(A385,'ESO zone names'!$A$3:$F$10000,5,FALSE)</f>
        <v>Coldperch Cavern</v>
      </c>
      <c r="F385" s="4" t="str">
        <f>VLOOKUP(A385,'ESO zone names'!$A$3:$F$10000,6,FALSE)</f>
        <v>La caverne de Froideperche</v>
      </c>
      <c r="G385" s="3" t="str">
        <f t="array" ref="G385">IF(OR(EXACT(A385,'ESO Dungeon constants'!$G$3:$G$999)),"X","")</f>
        <v/>
      </c>
      <c r="H385" s="3" t="str">
        <f>IF(EXACT(A385,C385),"X","")</f>
        <v/>
      </c>
      <c r="I385" s="3" t="str">
        <f>IF(A385&lt;&gt;C385,VLOOKUP(C385,$A$3:$D$9999,4,FALSE),"")</f>
        <v>Wrothgar</v>
      </c>
      <c r="J385" s="3" t="str">
        <f>IF(A385&lt;&gt;C385,VLOOKUP(C385,$A$3:$E$9999,5,FALSE),"")</f>
        <v>Wrothgar</v>
      </c>
      <c r="K385" s="3" t="str">
        <f>IF(A385&lt;&gt;C385,VLOOKUP(C385,$A$3:$F$9999,6,FALSE),"")</f>
        <v>Wrothgar</v>
      </c>
      <c r="L385" s="21">
        <f>A385</f>
        <v>693</v>
      </c>
      <c r="M385" s="21">
        <f>C385</f>
        <v>684</v>
      </c>
      <c r="N385">
        <v>2</v>
      </c>
      <c r="O385" t="str">
        <f>VLOOKUP(N385,'LibSets constants'!$A$2:$B$99,2,FALSE)</f>
        <v>Orsinium</v>
      </c>
    </row>
    <row r="386" spans="1:15" hidden="1" x14ac:dyDescent="0.25">
      <c r="A386" s="13">
        <v>694</v>
      </c>
      <c r="B386" s="5">
        <v>384</v>
      </c>
      <c r="C386" s="5">
        <v>684</v>
      </c>
      <c r="D386" s="4" t="str">
        <f>VLOOKUP(A386,'ESO zone names'!$A$3:$F$10000,4,FALSE)</f>
        <v>Die Argentummine</v>
      </c>
      <c r="E386" s="4" t="str">
        <f>VLOOKUP(A386,'ESO zone names'!$A$3:$F$10000,5,FALSE)</f>
        <v>Argent Mine</v>
      </c>
      <c r="F386" s="4" t="str">
        <f>VLOOKUP(A386,'ESO zone names'!$A$3:$F$10000,6,FALSE)</f>
        <v>La mine d'argent</v>
      </c>
      <c r="G386" s="3" t="str">
        <f t="array" ref="G386">IF(OR(EXACT(A386,'ESO Dungeon constants'!$G$3:$G$999)),"X","")</f>
        <v/>
      </c>
      <c r="H386" s="3" t="str">
        <f>IF(EXACT(A386,C386),"X","")</f>
        <v/>
      </c>
      <c r="I386" s="3" t="str">
        <f>IF(A386&lt;&gt;C386,VLOOKUP(C386,$A$3:$D$9999,4,FALSE),"")</f>
        <v>Wrothgar</v>
      </c>
      <c r="J386" s="3" t="str">
        <f>IF(A386&lt;&gt;C386,VLOOKUP(C386,$A$3:$E$9999,5,FALSE),"")</f>
        <v>Wrothgar</v>
      </c>
      <c r="K386" s="3" t="str">
        <f>IF(A386&lt;&gt;C386,VLOOKUP(C386,$A$3:$F$9999,6,FALSE),"")</f>
        <v>Wrothgar</v>
      </c>
      <c r="L386" s="21">
        <f>A386</f>
        <v>694</v>
      </c>
      <c r="M386" s="21">
        <f>C386</f>
        <v>684</v>
      </c>
      <c r="N386">
        <v>2</v>
      </c>
      <c r="O386" t="str">
        <f>VLOOKUP(N386,'LibSets constants'!$A$2:$B$99,2,FALSE)</f>
        <v>Orsinium</v>
      </c>
    </row>
    <row r="387" spans="1:15" hidden="1" x14ac:dyDescent="0.25">
      <c r="A387" s="13">
        <v>695</v>
      </c>
      <c r="B387" s="5">
        <v>385</v>
      </c>
      <c r="C387" s="5">
        <v>684</v>
      </c>
      <c r="D387" s="4" t="str">
        <f>VLOOKUP(A387,'ESO zone names'!$A$3:$F$10000,4,FALSE)</f>
        <v>Kaltwinds Bau</v>
      </c>
      <c r="E387" s="4" t="str">
        <f>VLOOKUP(A387,'ESO zone names'!$A$3:$F$10000,5,FALSE)</f>
        <v>Coldwind's Den</v>
      </c>
      <c r="F387" s="4" t="str">
        <f>VLOOKUP(A387,'ESO zone names'!$A$3:$F$10000,6,FALSE)</f>
        <v>La Tanière de Bora</v>
      </c>
      <c r="G387" s="3" t="str">
        <f t="array" ref="G387">IF(OR(EXACT(A387,'ESO Dungeon constants'!$G$3:$G$999)),"X","")</f>
        <v/>
      </c>
      <c r="H387" s="3" t="str">
        <f>IF(EXACT(A387,C387),"X","")</f>
        <v/>
      </c>
      <c r="I387" s="3" t="str">
        <f>IF(A387&lt;&gt;C387,VLOOKUP(C387,$A$3:$D$9999,4,FALSE),"")</f>
        <v>Wrothgar</v>
      </c>
      <c r="J387" s="3" t="str">
        <f>IF(A387&lt;&gt;C387,VLOOKUP(C387,$A$3:$E$9999,5,FALSE),"")</f>
        <v>Wrothgar</v>
      </c>
      <c r="K387" s="3" t="str">
        <f>IF(A387&lt;&gt;C387,VLOOKUP(C387,$A$3:$F$9999,6,FALSE),"")</f>
        <v>Wrothgar</v>
      </c>
      <c r="L387" s="21">
        <f>A387</f>
        <v>695</v>
      </c>
      <c r="M387" s="21">
        <f>C387</f>
        <v>684</v>
      </c>
      <c r="N387">
        <v>2</v>
      </c>
      <c r="O387" t="str">
        <f>VLOOKUP(N387,'LibSets constants'!$A$2:$B$99,2,FALSE)</f>
        <v>Orsinium</v>
      </c>
    </row>
    <row r="388" spans="1:15" hidden="1" x14ac:dyDescent="0.25">
      <c r="A388" s="13">
        <v>697</v>
      </c>
      <c r="B388" s="5">
        <v>386</v>
      </c>
      <c r="C388" s="5">
        <v>684</v>
      </c>
      <c r="D388" s="4" t="str">
        <f>VLOOKUP(A388,'ESO zone names'!$A$3:$F$10000,4,FALSE)</f>
        <v>Zthenganaz</v>
      </c>
      <c r="E388" s="4" t="str">
        <f>VLOOKUP(A388,'ESO zone names'!$A$3:$F$10000,5,FALSE)</f>
        <v>Zthenganaz</v>
      </c>
      <c r="F388" s="4" t="str">
        <f>VLOOKUP(A388,'ESO zone names'!$A$3:$F$10000,6,FALSE)</f>
        <v>Zthenganaz</v>
      </c>
      <c r="G388" s="3" t="str">
        <f t="array" ref="G388">IF(OR(EXACT(A388,'ESO Dungeon constants'!$G$3:$G$999)),"X","")</f>
        <v/>
      </c>
      <c r="H388" s="3" t="str">
        <f>IF(EXACT(A388,C388),"X","")</f>
        <v/>
      </c>
      <c r="I388" s="3" t="str">
        <f>IF(A388&lt;&gt;C388,VLOOKUP(C388,$A$3:$D$9999,4,FALSE),"")</f>
        <v>Wrothgar</v>
      </c>
      <c r="J388" s="3" t="str">
        <f>IF(A388&lt;&gt;C388,VLOOKUP(C388,$A$3:$E$9999,5,FALSE),"")</f>
        <v>Wrothgar</v>
      </c>
      <c r="K388" s="3" t="str">
        <f>IF(A388&lt;&gt;C388,VLOOKUP(C388,$A$3:$F$9999,6,FALSE),"")</f>
        <v>Wrothgar</v>
      </c>
      <c r="L388" s="21">
        <f>A388</f>
        <v>697</v>
      </c>
      <c r="M388" s="21">
        <f>C388</f>
        <v>684</v>
      </c>
      <c r="N388">
        <v>2</v>
      </c>
      <c r="O388" t="str">
        <f>VLOOKUP(N388,'LibSets constants'!$A$2:$B$99,2,FALSE)</f>
        <v>Orsinium</v>
      </c>
    </row>
    <row r="389" spans="1:15" hidden="1" x14ac:dyDescent="0.25">
      <c r="A389" s="13">
        <v>698</v>
      </c>
      <c r="B389" s="5">
        <v>387</v>
      </c>
      <c r="C389" s="5">
        <v>684</v>
      </c>
      <c r="D389" s="4" t="str">
        <f>VLOOKUP(A389,'ESO zone names'!$A$3:$F$10000,4,FALSE)</f>
        <v>Der Morkul-Abstieg</v>
      </c>
      <c r="E389" s="4" t="str">
        <f>VLOOKUP(A389,'ESO zone names'!$A$3:$F$10000,5,FALSE)</f>
        <v>Morkul Descent</v>
      </c>
      <c r="F389" s="4" t="str">
        <f>VLOOKUP(A389,'ESO zone names'!$A$3:$F$10000,6,FALSE)</f>
        <v>La descente de Morkul</v>
      </c>
      <c r="G389" s="3" t="str">
        <f t="array" ref="G389">IF(OR(EXACT(A389,'ESO Dungeon constants'!$G$3:$G$999)),"X","")</f>
        <v/>
      </c>
      <c r="H389" s="3" t="str">
        <f>IF(EXACT(A389,C389),"X","")</f>
        <v/>
      </c>
      <c r="I389" s="3" t="str">
        <f>IF(A389&lt;&gt;C389,VLOOKUP(C389,$A$3:$D$9999,4,FALSE),"")</f>
        <v>Wrothgar</v>
      </c>
      <c r="J389" s="3" t="str">
        <f>IF(A389&lt;&gt;C389,VLOOKUP(C389,$A$3:$E$9999,5,FALSE),"")</f>
        <v>Wrothgar</v>
      </c>
      <c r="K389" s="3" t="str">
        <f>IF(A389&lt;&gt;C389,VLOOKUP(C389,$A$3:$F$9999,6,FALSE),"")</f>
        <v>Wrothgar</v>
      </c>
      <c r="L389" s="21">
        <f>A389</f>
        <v>698</v>
      </c>
      <c r="M389" s="21">
        <f>C389</f>
        <v>684</v>
      </c>
      <c r="N389">
        <v>2</v>
      </c>
      <c r="O389" t="str">
        <f>VLOOKUP(N389,'LibSets constants'!$A$2:$B$99,2,FALSE)</f>
        <v>Orsinium</v>
      </c>
    </row>
    <row r="390" spans="1:15" hidden="1" x14ac:dyDescent="0.25">
      <c r="A390" s="13">
        <v>699</v>
      </c>
      <c r="B390" s="5">
        <v>388</v>
      </c>
      <c r="C390" s="5">
        <v>684</v>
      </c>
      <c r="D390" s="4" t="str">
        <f>VLOOKUP(A390,'ESO zone names'!$A$3:$F$10000,4,FALSE)</f>
        <v>Ehrenruh</v>
      </c>
      <c r="E390" s="4" t="str">
        <f>VLOOKUP(A390,'ESO zone names'!$A$3:$F$10000,5,FALSE)</f>
        <v>Honor's Rest</v>
      </c>
      <c r="F390" s="4" t="str">
        <f>VLOOKUP(A390,'ESO zone names'!$A$3:$F$10000,6,FALSE)</f>
        <v>Le Repos de l'honneur</v>
      </c>
      <c r="G390" s="3" t="str">
        <f t="array" ref="G390">IF(OR(EXACT(A390,'ESO Dungeon constants'!$G$3:$G$999)),"X","")</f>
        <v/>
      </c>
      <c r="H390" s="3" t="str">
        <f>IF(EXACT(A390,C390),"X","")</f>
        <v/>
      </c>
      <c r="I390" s="3" t="str">
        <f>IF(A390&lt;&gt;C390,VLOOKUP(C390,$A$3:$D$9999,4,FALSE),"")</f>
        <v>Wrothgar</v>
      </c>
      <c r="J390" s="3" t="str">
        <f>IF(A390&lt;&gt;C390,VLOOKUP(C390,$A$3:$E$9999,5,FALSE),"")</f>
        <v>Wrothgar</v>
      </c>
      <c r="K390" s="3" t="str">
        <f>IF(A390&lt;&gt;C390,VLOOKUP(C390,$A$3:$F$9999,6,FALSE),"")</f>
        <v>Wrothgar</v>
      </c>
      <c r="L390" s="21">
        <f>A390</f>
        <v>699</v>
      </c>
      <c r="M390" s="21">
        <f>C390</f>
        <v>684</v>
      </c>
      <c r="N390">
        <v>2</v>
      </c>
      <c r="O390" t="str">
        <f>VLOOKUP(N390,'LibSets constants'!$A$2:$B$99,2,FALSE)</f>
        <v>Orsinium</v>
      </c>
    </row>
    <row r="391" spans="1:15" hidden="1" x14ac:dyDescent="0.25">
      <c r="A391" s="13">
        <v>700</v>
      </c>
      <c r="B391" s="5">
        <v>389</v>
      </c>
      <c r="C391" s="5">
        <v>684</v>
      </c>
      <c r="D391" s="4" t="str">
        <f>VLOOKUP(A391,'ESO zone names'!$A$3:$F$10000,4,FALSE)</f>
        <v>Das Hügelgrab des Ausgestoßenen</v>
      </c>
      <c r="E391" s="4" t="str">
        <f>VLOOKUP(A391,'ESO zone names'!$A$3:$F$10000,5,FALSE)</f>
        <v>Exile's Barrow</v>
      </c>
      <c r="F391" s="4" t="str">
        <f>VLOOKUP(A391,'ESO zone names'!$A$3:$F$10000,6,FALSE)</f>
        <v>Le tertre des exilés</v>
      </c>
      <c r="G391" s="3" t="str">
        <f t="array" ref="G391">IF(OR(EXACT(A391,'ESO Dungeon constants'!$G$3:$G$999)),"X","")</f>
        <v/>
      </c>
      <c r="H391" s="3" t="str">
        <f>IF(EXACT(A391,C391),"X","")</f>
        <v/>
      </c>
      <c r="I391" s="3" t="str">
        <f>IF(A391&lt;&gt;C391,VLOOKUP(C391,$A$3:$D$9999,4,FALSE),"")</f>
        <v>Wrothgar</v>
      </c>
      <c r="J391" s="3" t="str">
        <f>IF(A391&lt;&gt;C391,VLOOKUP(C391,$A$3:$E$9999,5,FALSE),"")</f>
        <v>Wrothgar</v>
      </c>
      <c r="K391" s="3" t="str">
        <f>IF(A391&lt;&gt;C391,VLOOKUP(C391,$A$3:$F$9999,6,FALSE),"")</f>
        <v>Wrothgar</v>
      </c>
      <c r="L391" s="21">
        <f>A391</f>
        <v>700</v>
      </c>
      <c r="M391" s="21">
        <f>C391</f>
        <v>684</v>
      </c>
      <c r="N391">
        <v>2</v>
      </c>
      <c r="O391" t="str">
        <f>VLOOKUP(N391,'LibSets constants'!$A$2:$B$99,2,FALSE)</f>
        <v>Orsinium</v>
      </c>
    </row>
    <row r="392" spans="1:15" hidden="1" x14ac:dyDescent="0.25">
      <c r="A392" s="13">
        <v>701</v>
      </c>
      <c r="B392" s="5">
        <v>390</v>
      </c>
      <c r="C392" s="5">
        <v>684</v>
      </c>
      <c r="D392" s="4" t="str">
        <f>VLOOKUP(A392,'ESO zone names'!$A$3:$F$10000,4,FALSE)</f>
        <v>Die Tiefen des Graustein-Steinbruchs</v>
      </c>
      <c r="E392" s="4" t="str">
        <f>VLOOKUP(A392,'ESO zone names'!$A$3:$F$10000,5,FALSE)</f>
        <v>Graystone Quarry Depths</v>
      </c>
      <c r="F392" s="4" t="str">
        <f>VLOOKUP(A392,'ESO zone names'!$A$3:$F$10000,6,FALSE)</f>
        <v>Les profondeurs de la carrière de Grisepierre</v>
      </c>
      <c r="G392" s="3" t="str">
        <f t="array" ref="G392">IF(OR(EXACT(A392,'ESO Dungeon constants'!$G$3:$G$999)),"X","")</f>
        <v/>
      </c>
      <c r="H392" s="3" t="str">
        <f>IF(EXACT(A392,C392),"X","")</f>
        <v/>
      </c>
      <c r="I392" s="3" t="str">
        <f>IF(A392&lt;&gt;C392,VLOOKUP(C392,$A$3:$D$9999,4,FALSE),"")</f>
        <v>Wrothgar</v>
      </c>
      <c r="J392" s="3" t="str">
        <f>IF(A392&lt;&gt;C392,VLOOKUP(C392,$A$3:$E$9999,5,FALSE),"")</f>
        <v>Wrothgar</v>
      </c>
      <c r="K392" s="3" t="str">
        <f>IF(A392&lt;&gt;C392,VLOOKUP(C392,$A$3:$F$9999,6,FALSE),"")</f>
        <v>Wrothgar</v>
      </c>
      <c r="L392" s="21">
        <f>A392</f>
        <v>701</v>
      </c>
      <c r="M392" s="21">
        <f>C392</f>
        <v>684</v>
      </c>
      <c r="N392">
        <v>2</v>
      </c>
      <c r="O392" t="str">
        <f>VLOOKUP(N392,'LibSets constants'!$A$2:$B$99,2,FALSE)</f>
        <v>Orsinium</v>
      </c>
    </row>
    <row r="393" spans="1:15" hidden="1" x14ac:dyDescent="0.25">
      <c r="A393" s="13">
        <v>702</v>
      </c>
      <c r="B393" s="5">
        <v>391</v>
      </c>
      <c r="C393" s="5">
        <v>684</v>
      </c>
      <c r="D393" s="4" t="str">
        <f>VLOOKUP(A393,'ESO zone names'!$A$3:$F$10000,4,FALSE)</f>
        <v>Die Frostbruchfestung</v>
      </c>
      <c r="E393" s="4" t="str">
        <f>VLOOKUP(A393,'ESO zone names'!$A$3:$F$10000,5,FALSE)</f>
        <v>Frostbreak Fortress</v>
      </c>
      <c r="F393" s="4" t="str">
        <f>VLOOKUP(A393,'ESO zone names'!$A$3:$F$10000,6,FALSE)</f>
        <v>La forteresse de Brisegivre</v>
      </c>
      <c r="G393" s="3" t="str">
        <f t="array" ref="G393">IF(OR(EXACT(A393,'ESO Dungeon constants'!$G$3:$G$999)),"X","")</f>
        <v/>
      </c>
      <c r="H393" s="3" t="str">
        <f>IF(EXACT(A393,C393),"X","")</f>
        <v/>
      </c>
      <c r="I393" s="3" t="str">
        <f>IF(A393&lt;&gt;C393,VLOOKUP(C393,$A$3:$D$9999,4,FALSE),"")</f>
        <v>Wrothgar</v>
      </c>
      <c r="J393" s="3" t="str">
        <f>IF(A393&lt;&gt;C393,VLOOKUP(C393,$A$3:$E$9999,5,FALSE),"")</f>
        <v>Wrothgar</v>
      </c>
      <c r="K393" s="3" t="str">
        <f>IF(A393&lt;&gt;C393,VLOOKUP(C393,$A$3:$F$9999,6,FALSE),"")</f>
        <v>Wrothgar</v>
      </c>
      <c r="L393" s="21">
        <f>A393</f>
        <v>702</v>
      </c>
      <c r="M393" s="21">
        <f>C393</f>
        <v>684</v>
      </c>
      <c r="N393">
        <v>2</v>
      </c>
      <c r="O393" t="str">
        <f>VLOOKUP(N393,'LibSets constants'!$A$2:$B$99,2,FALSE)</f>
        <v>Orsinium</v>
      </c>
    </row>
    <row r="394" spans="1:15" hidden="1" x14ac:dyDescent="0.25">
      <c r="A394" s="13">
        <v>703</v>
      </c>
      <c r="B394" s="5">
        <v>392</v>
      </c>
      <c r="C394" s="5">
        <v>684</v>
      </c>
      <c r="D394" s="4" t="str">
        <f>VLOOKUP(A394,'ESO zone names'!$A$3:$F$10000,4,FALSE)</f>
        <v>Das Gedenken des Vorbilds</v>
      </c>
      <c r="E394" s="4" t="str">
        <f>VLOOKUP(A394,'ESO zone names'!$A$3:$F$10000,5,FALSE)</f>
        <v>Paragon's Remembrance</v>
      </c>
      <c r="F394" s="4" t="str">
        <f>VLOOKUP(A394,'ESO zone names'!$A$3:$F$10000,6,FALSE)</f>
        <v>Le souvenir du Parangon</v>
      </c>
      <c r="G394" s="3" t="str">
        <f t="array" ref="G394">IF(OR(EXACT(A394,'ESO Dungeon constants'!$G$3:$G$999)),"X","")</f>
        <v/>
      </c>
      <c r="H394" s="3" t="str">
        <f>IF(EXACT(A394,C394),"X","")</f>
        <v/>
      </c>
      <c r="I394" s="3" t="str">
        <f>IF(A394&lt;&gt;C394,VLOOKUP(C394,$A$3:$D$9999,4,FALSE),"")</f>
        <v>Wrothgar</v>
      </c>
      <c r="J394" s="3" t="str">
        <f>IF(A394&lt;&gt;C394,VLOOKUP(C394,$A$3:$E$9999,5,FALSE),"")</f>
        <v>Wrothgar</v>
      </c>
      <c r="K394" s="3" t="str">
        <f>IF(A394&lt;&gt;C394,VLOOKUP(C394,$A$3:$F$9999,6,FALSE),"")</f>
        <v>Wrothgar</v>
      </c>
      <c r="L394" s="21">
        <f>A394</f>
        <v>703</v>
      </c>
      <c r="M394" s="21">
        <f>C394</f>
        <v>684</v>
      </c>
      <c r="N394">
        <v>2</v>
      </c>
      <c r="O394" t="str">
        <f>VLOOKUP(N394,'LibSets constants'!$A$2:$B$99,2,FALSE)</f>
        <v>Orsinium</v>
      </c>
    </row>
    <row r="395" spans="1:15" hidden="1" x14ac:dyDescent="0.25">
      <c r="A395" s="13">
        <v>704</v>
      </c>
      <c r="B395" s="5">
        <v>393</v>
      </c>
      <c r="C395" s="5">
        <v>684</v>
      </c>
      <c r="D395" s="4" t="str">
        <f>VLOOKUP(A395,'ESO zone names'!$A$3:$F$10000,4,FALSE)</f>
        <v>Die Knochenfelskaverne</v>
      </c>
      <c r="E395" s="4" t="str">
        <f>VLOOKUP(A395,'ESO zone names'!$A$3:$F$10000,5,FALSE)</f>
        <v>Bonerock Cavern</v>
      </c>
      <c r="F395" s="4" t="str">
        <f>VLOOKUP(A395,'ESO zone names'!$A$3:$F$10000,6,FALSE)</f>
        <v>La caverne d'Osroche</v>
      </c>
      <c r="G395" s="3" t="str">
        <f t="array" ref="G395">IF(OR(EXACT(A395,'ESO Dungeon constants'!$G$3:$G$999)),"X","")</f>
        <v/>
      </c>
      <c r="H395" s="3" t="str">
        <f>IF(EXACT(A395,C395),"X","")</f>
        <v/>
      </c>
      <c r="I395" s="3" t="str">
        <f>IF(A395&lt;&gt;C395,VLOOKUP(C395,$A$3:$D$9999,4,FALSE),"")</f>
        <v>Wrothgar</v>
      </c>
      <c r="J395" s="3" t="str">
        <f>IF(A395&lt;&gt;C395,VLOOKUP(C395,$A$3:$E$9999,5,FALSE),"")</f>
        <v>Wrothgar</v>
      </c>
      <c r="K395" s="3" t="str">
        <f>IF(A395&lt;&gt;C395,VLOOKUP(C395,$A$3:$F$9999,6,FALSE),"")</f>
        <v>Wrothgar</v>
      </c>
      <c r="L395" s="21">
        <f>A395</f>
        <v>704</v>
      </c>
      <c r="M395" s="21">
        <f>C395</f>
        <v>684</v>
      </c>
      <c r="N395">
        <v>2</v>
      </c>
      <c r="O395" t="str">
        <f>VLOOKUP(N395,'LibSets constants'!$A$2:$B$99,2,FALSE)</f>
        <v>Orsinium</v>
      </c>
    </row>
    <row r="396" spans="1:15" hidden="1" x14ac:dyDescent="0.25">
      <c r="A396" s="13">
        <v>705</v>
      </c>
      <c r="B396" s="5">
        <v>394</v>
      </c>
      <c r="C396" s="5">
        <v>684</v>
      </c>
      <c r="D396" s="4" t="str">
        <f>VLOOKUP(A396,'ESO zone names'!$A$3:$F$10000,4,FALSE)</f>
        <v>Rkindaleft</v>
      </c>
      <c r="E396" s="4" t="str">
        <f>VLOOKUP(A396,'ESO zone names'!$A$3:$F$10000,5,FALSE)</f>
        <v>Rkindaleft</v>
      </c>
      <c r="F396" s="4" t="str">
        <f>VLOOKUP(A396,'ESO zone names'!$A$3:$F$10000,6,FALSE)</f>
        <v>Rkindaleft</v>
      </c>
      <c r="G396" s="3" t="str">
        <f t="array" ref="G396">IF(OR(EXACT(A396,'ESO Dungeon constants'!$G$3:$G$999)),"X","")</f>
        <v/>
      </c>
      <c r="H396" s="3" t="str">
        <f>IF(EXACT(A396,C396),"X","")</f>
        <v/>
      </c>
      <c r="I396" s="3" t="str">
        <f>IF(A396&lt;&gt;C396,VLOOKUP(C396,$A$3:$D$9999,4,FALSE),"")</f>
        <v>Wrothgar</v>
      </c>
      <c r="J396" s="3" t="str">
        <f>IF(A396&lt;&gt;C396,VLOOKUP(C396,$A$3:$E$9999,5,FALSE),"")</f>
        <v>Wrothgar</v>
      </c>
      <c r="K396" s="3" t="str">
        <f>IF(A396&lt;&gt;C396,VLOOKUP(C396,$A$3:$F$9999,6,FALSE),"")</f>
        <v>Wrothgar</v>
      </c>
      <c r="L396" s="21">
        <f>A396</f>
        <v>705</v>
      </c>
      <c r="M396" s="21">
        <f>C396</f>
        <v>684</v>
      </c>
      <c r="N396">
        <v>2</v>
      </c>
      <c r="O396" t="str">
        <f>VLOOKUP(N396,'LibSets constants'!$A$2:$B$99,2,FALSE)</f>
        <v>Orsinium</v>
      </c>
    </row>
    <row r="397" spans="1:15" hidden="1" x14ac:dyDescent="0.25">
      <c r="A397" s="13">
        <v>706</v>
      </c>
      <c r="B397" s="5">
        <v>395</v>
      </c>
      <c r="C397" s="5">
        <v>684</v>
      </c>
      <c r="D397" s="4" t="str">
        <f>VLOOKUP(A397,'ESO zone names'!$A$3:$F$10000,4,FALSE)</f>
        <v>Das alte Orsinium</v>
      </c>
      <c r="E397" s="4" t="str">
        <f>VLOOKUP(A397,'ESO zone names'!$A$3:$F$10000,5,FALSE)</f>
        <v>Old Orsinium</v>
      </c>
      <c r="F397" s="4" t="str">
        <f>VLOOKUP(A397,'ESO zone names'!$A$3:$F$10000,6,FALSE)</f>
        <v>Orsinium-la-Vieille</v>
      </c>
      <c r="G397" s="3" t="str">
        <f t="array" ref="G397">IF(OR(EXACT(A397,'ESO Dungeon constants'!$G$3:$G$999)),"X","")</f>
        <v/>
      </c>
      <c r="H397" s="3" t="str">
        <f>IF(EXACT(A397,C397),"X","")</f>
        <v/>
      </c>
      <c r="I397" s="3" t="str">
        <f>IF(A397&lt;&gt;C397,VLOOKUP(C397,$A$3:$D$9999,4,FALSE),"")</f>
        <v>Wrothgar</v>
      </c>
      <c r="J397" s="3" t="str">
        <f>IF(A397&lt;&gt;C397,VLOOKUP(C397,$A$3:$E$9999,5,FALSE),"")</f>
        <v>Wrothgar</v>
      </c>
      <c r="K397" s="3" t="str">
        <f>IF(A397&lt;&gt;C397,VLOOKUP(C397,$A$3:$F$9999,6,FALSE),"")</f>
        <v>Wrothgar</v>
      </c>
      <c r="L397" s="21">
        <f>A397</f>
        <v>706</v>
      </c>
      <c r="M397" s="21">
        <f>C397</f>
        <v>684</v>
      </c>
      <c r="N397">
        <v>2</v>
      </c>
      <c r="O397" t="str">
        <f>VLOOKUP(N397,'LibSets constants'!$A$2:$B$99,2,FALSE)</f>
        <v>Orsinium</v>
      </c>
    </row>
    <row r="398" spans="1:15" hidden="1" x14ac:dyDescent="0.25">
      <c r="A398" s="13">
        <v>707</v>
      </c>
      <c r="B398" s="5">
        <v>396</v>
      </c>
      <c r="C398" s="5">
        <v>684</v>
      </c>
      <c r="D398" s="4" t="str">
        <f>VLOOKUP(A398,'ESO zone names'!$A$3:$F$10000,4,FALSE)</f>
        <v>Eisherz' Versteck</v>
      </c>
      <c r="E398" s="4" t="str">
        <f>VLOOKUP(A398,'ESO zone names'!$A$3:$F$10000,5,FALSE)</f>
        <v>Ice-Heart's Lair</v>
      </c>
      <c r="F398" s="4" t="str">
        <f>VLOOKUP(A398,'ESO zone names'!$A$3:$F$10000,6,FALSE)</f>
        <v>L’antre de Cœurgel</v>
      </c>
      <c r="G398" s="3" t="str">
        <f t="array" ref="G398">IF(OR(EXACT(A398,'ESO Dungeon constants'!$G$3:$G$999)),"X","")</f>
        <v/>
      </c>
      <c r="H398" s="3" t="str">
        <f>IF(EXACT(A398,C398),"X","")</f>
        <v/>
      </c>
      <c r="I398" s="3" t="str">
        <f>IF(A398&lt;&gt;C398,VLOOKUP(C398,$A$3:$D$9999,4,FALSE),"")</f>
        <v>Wrothgar</v>
      </c>
      <c r="J398" s="3" t="str">
        <f>IF(A398&lt;&gt;C398,VLOOKUP(C398,$A$3:$E$9999,5,FALSE),"")</f>
        <v>Wrothgar</v>
      </c>
      <c r="K398" s="3" t="str">
        <f>IF(A398&lt;&gt;C398,VLOOKUP(C398,$A$3:$F$9999,6,FALSE),"")</f>
        <v>Wrothgar</v>
      </c>
      <c r="L398" s="21">
        <f>A398</f>
        <v>707</v>
      </c>
      <c r="M398" s="21">
        <f>C398</f>
        <v>684</v>
      </c>
      <c r="N398">
        <v>2</v>
      </c>
      <c r="O398" t="str">
        <f>VLOOKUP(N398,'LibSets constants'!$A$2:$B$99,2,FALSE)</f>
        <v>Orsinium</v>
      </c>
    </row>
    <row r="399" spans="1:15" hidden="1" x14ac:dyDescent="0.25">
      <c r="A399" s="13">
        <v>708</v>
      </c>
      <c r="B399" s="5">
        <v>397</v>
      </c>
      <c r="C399" s="5">
        <v>684</v>
      </c>
      <c r="D399" s="4" t="str">
        <f>VLOOKUP(A399,'ESO zone names'!$A$3:$F$10000,4,FALSE)</f>
        <v>Die Tempelbibliothek</v>
      </c>
      <c r="E399" s="4" t="str">
        <f>VLOOKUP(A399,'ESO zone names'!$A$3:$F$10000,5,FALSE)</f>
        <v>Temple Library</v>
      </c>
      <c r="F399" s="4" t="str">
        <f>VLOOKUP(A399,'ESO zone names'!$A$3:$F$10000,6,FALSE)</f>
        <v>La Bibliothèque du temple</v>
      </c>
      <c r="G399" s="3" t="str">
        <f t="array" ref="G399">IF(OR(EXACT(A399,'ESO Dungeon constants'!$G$3:$G$999)),"X","")</f>
        <v/>
      </c>
      <c r="H399" s="3" t="str">
        <f>IF(EXACT(A399,C399),"X","")</f>
        <v/>
      </c>
      <c r="I399" s="3" t="str">
        <f>IF(A399&lt;&gt;C399,VLOOKUP(C399,$A$3:$D$9999,4,FALSE),"")</f>
        <v>Wrothgar</v>
      </c>
      <c r="J399" s="3" t="str">
        <f>IF(A399&lt;&gt;C399,VLOOKUP(C399,$A$3:$E$9999,5,FALSE),"")</f>
        <v>Wrothgar</v>
      </c>
      <c r="K399" s="3" t="str">
        <f>IF(A399&lt;&gt;C399,VLOOKUP(C399,$A$3:$F$9999,6,FALSE),"")</f>
        <v>Wrothgar</v>
      </c>
      <c r="L399" s="21">
        <f>A399</f>
        <v>708</v>
      </c>
      <c r="M399" s="21">
        <f>C399</f>
        <v>684</v>
      </c>
      <c r="N399">
        <v>2</v>
      </c>
      <c r="O399" t="str">
        <f>VLOOKUP(N399,'LibSets constants'!$A$2:$B$99,2,FALSE)</f>
        <v>Orsinium</v>
      </c>
    </row>
    <row r="400" spans="1:15" hidden="1" x14ac:dyDescent="0.25">
      <c r="A400" s="13">
        <v>710</v>
      </c>
      <c r="B400" s="5">
        <v>398</v>
      </c>
      <c r="C400" s="5">
        <v>684</v>
      </c>
      <c r="D400" s="4" t="str">
        <f>VLOOKUP(A400,'ESO zone names'!$A$3:$F$10000,4,FALSE)</f>
        <v>Das Gefängnis von Fharun</v>
      </c>
      <c r="E400" s="4" t="str">
        <f>VLOOKUP(A400,'ESO zone names'!$A$3:$F$10000,5,FALSE)</f>
        <v>Fharun Prison</v>
      </c>
      <c r="F400" s="4" t="str">
        <f>VLOOKUP(A400,'ESO zone names'!$A$3:$F$10000,6,FALSE)</f>
        <v>La Prison de Fharun</v>
      </c>
      <c r="G400" s="3" t="str">
        <f t="array" ref="G400">IF(OR(EXACT(A400,'ESO Dungeon constants'!$G$3:$G$999)),"X","")</f>
        <v/>
      </c>
      <c r="H400" s="3" t="str">
        <f>IF(EXACT(A400,C400),"X","")</f>
        <v/>
      </c>
      <c r="I400" s="3" t="str">
        <f>IF(A400&lt;&gt;C400,VLOOKUP(C400,$A$3:$D$9999,4,FALSE),"")</f>
        <v>Wrothgar</v>
      </c>
      <c r="J400" s="3" t="str">
        <f>IF(A400&lt;&gt;C400,VLOOKUP(C400,$A$3:$E$9999,5,FALSE),"")</f>
        <v>Wrothgar</v>
      </c>
      <c r="K400" s="3" t="str">
        <f>IF(A400&lt;&gt;C400,VLOOKUP(C400,$A$3:$F$9999,6,FALSE),"")</f>
        <v>Wrothgar</v>
      </c>
      <c r="L400" s="21">
        <f>A400</f>
        <v>710</v>
      </c>
      <c r="M400" s="21">
        <f>C400</f>
        <v>684</v>
      </c>
      <c r="N400">
        <v>2</v>
      </c>
      <c r="O400" t="str">
        <f>VLOOKUP(N400,'LibSets constants'!$A$2:$B$99,2,FALSE)</f>
        <v>Orsinium</v>
      </c>
    </row>
    <row r="401" spans="1:15" hidden="1" x14ac:dyDescent="0.25">
      <c r="A401" s="13">
        <v>711</v>
      </c>
      <c r="B401" s="5">
        <v>399</v>
      </c>
      <c r="C401" s="5">
        <v>684</v>
      </c>
      <c r="D401" s="4" t="str">
        <f>VLOOKUP(A401,'ESO zone names'!$A$3:$F$10000,4,FALSE)</f>
        <v>Tempelpfarrei</v>
      </c>
      <c r="E401" s="4" t="str">
        <f>VLOOKUP(A401,'ESO zone names'!$A$3:$F$10000,5,FALSE)</f>
        <v>Temple Rectory</v>
      </c>
      <c r="F401" s="4" t="str">
        <f>VLOOKUP(A401,'ESO zone names'!$A$3:$F$10000,6,FALSE)</f>
        <v>Le presbytère du Temple</v>
      </c>
      <c r="G401" s="3" t="str">
        <f t="array" ref="G401">IF(OR(EXACT(A401,'ESO Dungeon constants'!$G$3:$G$999)),"X","")</f>
        <v/>
      </c>
      <c r="H401" s="3" t="str">
        <f>IF(EXACT(A401,C401),"X","")</f>
        <v/>
      </c>
      <c r="I401" s="3" t="str">
        <f>IF(A401&lt;&gt;C401,VLOOKUP(C401,$A$3:$D$9999,4,FALSE),"")</f>
        <v>Wrothgar</v>
      </c>
      <c r="J401" s="3" t="str">
        <f>IF(A401&lt;&gt;C401,VLOOKUP(C401,$A$3:$E$9999,5,FALSE),"")</f>
        <v>Wrothgar</v>
      </c>
      <c r="K401" s="3" t="str">
        <f>IF(A401&lt;&gt;C401,VLOOKUP(C401,$A$3:$F$9999,6,FALSE),"")</f>
        <v>Wrothgar</v>
      </c>
      <c r="L401" s="21">
        <f>A401</f>
        <v>711</v>
      </c>
      <c r="M401" s="21">
        <f>C401</f>
        <v>684</v>
      </c>
      <c r="N401">
        <v>2</v>
      </c>
      <c r="O401" t="str">
        <f>VLOOKUP(N401,'LibSets constants'!$A$2:$B$99,2,FALSE)</f>
        <v>Orsinium</v>
      </c>
    </row>
    <row r="402" spans="1:15" hidden="1" x14ac:dyDescent="0.25">
      <c r="A402" s="13">
        <v>712</v>
      </c>
      <c r="B402" s="5">
        <v>400</v>
      </c>
      <c r="C402" s="5">
        <v>684</v>
      </c>
      <c r="D402" s="4" t="str">
        <f>VLOOKUP(A402,'ESO zone names'!$A$3:$F$10000,4,FALSE)</f>
        <v>Die Kammern der Loyalität</v>
      </c>
      <c r="E402" s="4" t="str">
        <f>VLOOKUP(A402,'ESO zone names'!$A$3:$F$10000,5,FALSE)</f>
        <v>Chambers of Loyalty</v>
      </c>
      <c r="F402" s="4" t="str">
        <f>VLOOKUP(A402,'ESO zone names'!$A$3:$F$10000,6,FALSE)</f>
        <v>Les chambres de la Loyauté</v>
      </c>
      <c r="G402" s="3" t="str">
        <f t="array" ref="G402">IF(OR(EXACT(A402,'ESO Dungeon constants'!$G$3:$G$999)),"X","")</f>
        <v/>
      </c>
      <c r="H402" s="3" t="str">
        <f>IF(EXACT(A402,C402),"X","")</f>
        <v/>
      </c>
      <c r="I402" s="3" t="str">
        <f>IF(A402&lt;&gt;C402,VLOOKUP(C402,$A$3:$D$9999,4,FALSE),"")</f>
        <v>Wrothgar</v>
      </c>
      <c r="J402" s="3" t="str">
        <f>IF(A402&lt;&gt;C402,VLOOKUP(C402,$A$3:$E$9999,5,FALSE),"")</f>
        <v>Wrothgar</v>
      </c>
      <c r="K402" s="3" t="str">
        <f>IF(A402&lt;&gt;C402,VLOOKUP(C402,$A$3:$F$9999,6,FALSE),"")</f>
        <v>Wrothgar</v>
      </c>
      <c r="L402" s="21">
        <f>A402</f>
        <v>712</v>
      </c>
      <c r="M402" s="21">
        <f>C402</f>
        <v>684</v>
      </c>
      <c r="N402">
        <v>2</v>
      </c>
      <c r="O402" t="str">
        <f>VLOOKUP(N402,'LibSets constants'!$A$2:$B$99,2,FALSE)</f>
        <v>Orsinium</v>
      </c>
    </row>
    <row r="403" spans="1:15" hidden="1" x14ac:dyDescent="0.25">
      <c r="A403" s="13">
        <v>715</v>
      </c>
      <c r="B403" s="5">
        <v>401</v>
      </c>
      <c r="C403" s="5">
        <v>684</v>
      </c>
      <c r="D403" s="4" t="str">
        <f>VLOOKUP(A403,'ESO zone names'!$A$3:$F$10000,4,FALSE)</f>
        <v>Das Heiligtum der Tüchtigkeit</v>
      </c>
      <c r="E403" s="4" t="str">
        <f>VLOOKUP(A403,'ESO zone names'!$A$3:$F$10000,5,FALSE)</f>
        <v>Sanctum of Prowess</v>
      </c>
      <c r="F403" s="4" t="str">
        <f>VLOOKUP(A403,'ESO zone names'!$A$3:$F$10000,6,FALSE)</f>
        <v>Le sanctuaire de la prouesse</v>
      </c>
      <c r="G403" s="3" t="str">
        <f t="array" ref="G403">IF(OR(EXACT(A403,'ESO Dungeon constants'!$G$3:$G$999)),"X","")</f>
        <v/>
      </c>
      <c r="H403" s="3" t="str">
        <f>IF(EXACT(A403,C403),"X","")</f>
        <v/>
      </c>
      <c r="I403" s="3" t="str">
        <f>IF(A403&lt;&gt;C403,VLOOKUP(C403,$A$3:$D$9999,4,FALSE),"")</f>
        <v>Wrothgar</v>
      </c>
      <c r="J403" s="3" t="str">
        <f>IF(A403&lt;&gt;C403,VLOOKUP(C403,$A$3:$E$9999,5,FALSE),"")</f>
        <v>Wrothgar</v>
      </c>
      <c r="K403" s="3" t="str">
        <f>IF(A403&lt;&gt;C403,VLOOKUP(C403,$A$3:$F$9999,6,FALSE),"")</f>
        <v>Wrothgar</v>
      </c>
      <c r="L403" s="21">
        <f>A403</f>
        <v>715</v>
      </c>
      <c r="M403" s="21">
        <f>C403</f>
        <v>684</v>
      </c>
      <c r="N403">
        <v>2</v>
      </c>
      <c r="O403" t="str">
        <f>VLOOKUP(N403,'LibSets constants'!$A$2:$B$99,2,FALSE)</f>
        <v>Orsinium</v>
      </c>
    </row>
    <row r="404" spans="1:15" hidden="1" x14ac:dyDescent="0.25">
      <c r="A404" s="13">
        <v>719</v>
      </c>
      <c r="B404" s="5">
        <v>402</v>
      </c>
      <c r="C404" s="5">
        <v>1011</v>
      </c>
      <c r="D404" s="4" t="str">
        <f>VLOOKUP(A404,'ESO zone names'!$A$3:$F$10000,4,FALSE)</f>
        <v>Der zeitlose Thronsaal</v>
      </c>
      <c r="E404" s="4" t="str">
        <f>VLOOKUP(A404,'ESO zone names'!$A$3:$F$10000,5,FALSE)</f>
        <v>Time-Lost Throne Room</v>
      </c>
      <c r="F404" s="4" t="str">
        <f>VLOOKUP(A404,'ESO zone names'!$A$3:$F$10000,6,FALSE)</f>
        <v>Salle du trône perdue dans le temps</v>
      </c>
      <c r="G404" s="3" t="str">
        <f t="array" ref="G404">IF(OR(EXACT(A404,'ESO Dungeon constants'!$G$3:$G$999)),"X","")</f>
        <v/>
      </c>
      <c r="H404" s="3" t="str">
        <f>IF(EXACT(A404,C404),"X","")</f>
        <v/>
      </c>
      <c r="I404" s="3" t="str">
        <f>IF(A404&lt;&gt;C404,VLOOKUP(C404,$A$3:$D$9999,4,FALSE),"")</f>
        <v>Sommersend</v>
      </c>
      <c r="J404" s="3" t="str">
        <f>IF(A404&lt;&gt;C404,VLOOKUP(C404,$A$3:$E$9999,5,FALSE),"")</f>
        <v>Summerset</v>
      </c>
      <c r="K404" s="3" t="str">
        <f>IF(A404&lt;&gt;C404,VLOOKUP(C404,$A$3:$F$9999,6,FALSE),"")</f>
        <v>Le Couchant</v>
      </c>
      <c r="L404" s="21">
        <f>A404</f>
        <v>719</v>
      </c>
      <c r="M404" s="21">
        <f>C404</f>
        <v>1011</v>
      </c>
      <c r="N404">
        <v>10</v>
      </c>
      <c r="O404" t="str">
        <f>VLOOKUP(N404,'LibSets constants'!$A$2:$B$99,2,FALSE)</f>
        <v>Summerset</v>
      </c>
    </row>
    <row r="405" spans="1:15" hidden="1" x14ac:dyDescent="0.25">
      <c r="A405" s="13">
        <v>723</v>
      </c>
      <c r="B405" s="5">
        <v>403</v>
      </c>
      <c r="C405" s="5">
        <v>199</v>
      </c>
      <c r="D405" s="4" t="str">
        <f>VLOOKUP(A405,'ESO zone names'!$A$3:$F$10000,4,FALSE)</f>
        <v>Herzenskummer</v>
      </c>
      <c r="E405" s="4" t="str">
        <f>VLOOKUP(A405,'ESO zone names'!$A$3:$F$10000,5,FALSE)</f>
        <v>Heart's Grief</v>
      </c>
      <c r="F405" s="4" t="str">
        <f>VLOOKUP(A405,'ESO zone names'!$A$3:$F$10000,6,FALSE)</f>
        <v>La Peine de cœur</v>
      </c>
      <c r="G405" s="3" t="str">
        <f t="array" ref="G405">IF(OR(EXACT(A405,'ESO Dungeon constants'!$G$3:$G$999)),"X","")</f>
        <v/>
      </c>
      <c r="H405" s="3" t="str">
        <f>IF(EXACT(A405,C405),"X","")</f>
        <v/>
      </c>
      <c r="I405" s="3" t="str">
        <f>IF(A405&lt;&gt;C405,VLOOKUP(C405,$A$3:$D$9999,4,FALSE),"")</f>
        <v>Die Zuflucht</v>
      </c>
      <c r="J405" s="3" t="str">
        <f>IF(A405&lt;&gt;C405,VLOOKUP(C405,$A$3:$E$9999,5,FALSE),"")</f>
        <v>The Harborage</v>
      </c>
      <c r="K405" s="3" t="str">
        <f>IF(A405&lt;&gt;C405,VLOOKUP(C405,$A$3:$F$9999,6,FALSE),"")</f>
        <v>Le port</v>
      </c>
      <c r="L405" s="21">
        <f>A405</f>
        <v>723</v>
      </c>
      <c r="M405" s="21">
        <f>C405</f>
        <v>199</v>
      </c>
      <c r="N405">
        <v>0</v>
      </c>
      <c r="O405" t="str">
        <f>VLOOKUP(N405,'LibSets constants'!$A$2:$B$99,2,FALSE)</f>
        <v>Included in base game</v>
      </c>
    </row>
    <row r="406" spans="1:15" hidden="1" x14ac:dyDescent="0.25">
      <c r="A406" s="13">
        <v>724</v>
      </c>
      <c r="B406" s="5">
        <v>404</v>
      </c>
      <c r="C406" s="5">
        <v>684</v>
      </c>
      <c r="D406" s="4" t="str">
        <f>VLOOKUP(A406,'ESO zone names'!$A$3:$F$10000,4,FALSE)</f>
        <v>Der Kummer</v>
      </c>
      <c r="E406" s="4" t="str">
        <f>VLOOKUP(A406,'ESO zone names'!$A$3:$F$10000,5,FALSE)</f>
        <v>Sorrow</v>
      </c>
      <c r="F406" s="4" t="str">
        <f>VLOOKUP(A406,'ESO zone names'!$A$3:$F$10000,6,FALSE)</f>
        <v>Chagrin</v>
      </c>
      <c r="G406" s="3" t="str">
        <f t="array" ref="G406">IF(OR(EXACT(A406,'ESO Dungeon constants'!$G$3:$G$999)),"X","")</f>
        <v/>
      </c>
      <c r="H406" s="3" t="str">
        <f>IF(EXACT(A406,C406),"X","")</f>
        <v/>
      </c>
      <c r="I406" s="3" t="str">
        <f>IF(A406&lt;&gt;C406,VLOOKUP(C406,$A$3:$D$9999,4,FALSE),"")</f>
        <v>Wrothgar</v>
      </c>
      <c r="J406" s="3" t="str">
        <f>IF(A406&lt;&gt;C406,VLOOKUP(C406,$A$3:$E$9999,5,FALSE),"")</f>
        <v>Wrothgar</v>
      </c>
      <c r="K406" s="3" t="str">
        <f>IF(A406&lt;&gt;C406,VLOOKUP(C406,$A$3:$F$9999,6,FALSE),"")</f>
        <v>Wrothgar</v>
      </c>
      <c r="L406" s="21">
        <f>A406</f>
        <v>724</v>
      </c>
      <c r="M406" s="21">
        <f>C406</f>
        <v>684</v>
      </c>
      <c r="N406">
        <v>2</v>
      </c>
      <c r="O406" t="str">
        <f>VLOOKUP(N406,'LibSets constants'!$A$2:$B$99,2,FALSE)</f>
        <v>Orsinium</v>
      </c>
    </row>
    <row r="407" spans="1:15" hidden="1" x14ac:dyDescent="0.25">
      <c r="A407" s="13">
        <v>725</v>
      </c>
      <c r="B407" s="5">
        <v>405</v>
      </c>
      <c r="C407" s="5">
        <v>816</v>
      </c>
      <c r="D407" s="4" t="str">
        <f>VLOOKUP(A407,'ESO zone names'!$A$3:$F$10000,4,FALSE)</f>
        <v>Schlund von Lorkhaj</v>
      </c>
      <c r="E407" s="4" t="str">
        <f>VLOOKUP(A407,'ESO zone names'!$A$3:$F$10000,5,FALSE)</f>
        <v>Maw of Lorkhaj</v>
      </c>
      <c r="F407" s="4" t="str">
        <f>VLOOKUP(A407,'ESO zone names'!$A$3:$F$10000,6,FALSE)</f>
        <v>La Gueule de Lorkhaj</v>
      </c>
      <c r="G407" s="3" t="str">
        <f t="array" ref="G407">IF(OR(EXACT(A407,'ESO Dungeon constants'!$G$3:$G$999)),"X","")</f>
        <v>X</v>
      </c>
      <c r="H407" s="3" t="str">
        <f>IF(EXACT(A407,C407),"X","")</f>
        <v/>
      </c>
      <c r="I407" s="3" t="str">
        <f>IF(A407&lt;&gt;C407,VLOOKUP(C407,$A$3:$D$9999,4,FALSE),"")</f>
        <v>Hews Fluch</v>
      </c>
      <c r="J407" s="3" t="str">
        <f>IF(A407&lt;&gt;C407,VLOOKUP(C407,$A$3:$E$9999,5,FALSE),"")</f>
        <v>Hew's Bane</v>
      </c>
      <c r="K407" s="3" t="str">
        <f>IF(A407&lt;&gt;C407,VLOOKUP(C407,$A$3:$F$9999,6,FALSE),"")</f>
        <v>Le Trépas des Cognées</v>
      </c>
      <c r="L407" s="21">
        <f>A407</f>
        <v>725</v>
      </c>
      <c r="M407" s="21">
        <f>C407</f>
        <v>816</v>
      </c>
      <c r="N407">
        <v>3</v>
      </c>
      <c r="O407" t="str">
        <f>VLOOKUP(N407,'LibSets constants'!$A$2:$B$99,2,FALSE)</f>
        <v>Thieves Guild</v>
      </c>
    </row>
    <row r="408" spans="1:15" hidden="1" x14ac:dyDescent="0.25">
      <c r="A408" s="13">
        <v>726</v>
      </c>
      <c r="B408" s="5">
        <v>406</v>
      </c>
      <c r="C408" s="5">
        <v>726</v>
      </c>
      <c r="D408" s="4" t="str">
        <f>VLOOKUP(A408,'ESO zone names'!$A$3:$F$10000,4,FALSE)</f>
        <v>Trübmoor</v>
      </c>
      <c r="E408" s="4" t="str">
        <f>VLOOKUP(A408,'ESO zone names'!$A$3:$F$10000,5,FALSE)</f>
        <v>Murkmire</v>
      </c>
      <c r="F408" s="4" t="str">
        <f>VLOOKUP(A408,'ESO zone names'!$A$3:$F$10000,6,FALSE)</f>
        <v>Tourbevase</v>
      </c>
      <c r="G408" s="3" t="str">
        <f t="array" ref="G408">IF(OR(EXACT(A408,'ESO Dungeon constants'!$G$3:$G$999)),"X","")</f>
        <v/>
      </c>
      <c r="H408" s="3" t="str">
        <f>IF(EXACT(A408,C408),"X","")</f>
        <v>X</v>
      </c>
      <c r="I408" s="3" t="str">
        <f>IF(A408&lt;&gt;C408,VLOOKUP(C408,$A$3:$D$9999,4,FALSE),"")</f>
        <v/>
      </c>
      <c r="J408" s="3" t="str">
        <f>IF(A408&lt;&gt;C408,VLOOKUP(C408,$A$3:$E$9999,5,FALSE),"")</f>
        <v/>
      </c>
      <c r="K408" s="3" t="str">
        <f>IF(A408&lt;&gt;C408,VLOOKUP(C408,$A$3:$F$9999,6,FALSE),"")</f>
        <v/>
      </c>
      <c r="L408" s="21">
        <f>A408</f>
        <v>726</v>
      </c>
      <c r="M408" s="21">
        <f>C408</f>
        <v>726</v>
      </c>
      <c r="N408">
        <v>0</v>
      </c>
      <c r="O408" t="str">
        <f>VLOOKUP(N408,'LibSets constants'!$A$2:$B$99,2,FALSE)</f>
        <v>Included in base game</v>
      </c>
    </row>
    <row r="409" spans="1:15" hidden="1" x14ac:dyDescent="0.25">
      <c r="A409" s="13">
        <v>745</v>
      </c>
      <c r="B409" s="5">
        <v>407</v>
      </c>
      <c r="C409" s="5">
        <v>41</v>
      </c>
      <c r="D409" s="4" t="str">
        <f>VLOOKUP(A409,'ESO zone names'!$A$3:$F$10000,4,FALSE)</f>
        <v>Der Kohlenkamm</v>
      </c>
      <c r="E409" s="4" t="str">
        <f>VLOOKUP(A409,'ESO zone names'!$A$3:$F$10000,5,FALSE)</f>
        <v>Charred Ridge</v>
      </c>
      <c r="F409" s="4" t="str">
        <f>VLOOKUP(A409,'ESO zone names'!$A$3:$F$10000,6,FALSE)</f>
        <v>La Corniche calcinée</v>
      </c>
      <c r="G409" s="3" t="str">
        <f t="array" ref="G409">IF(OR(EXACT(A409,'ESO Dungeon constants'!$G$3:$G$999)),"X","")</f>
        <v/>
      </c>
      <c r="H409" s="3" t="str">
        <f>IF(EXACT(A409,C409),"X","")</f>
        <v/>
      </c>
      <c r="I409" s="3" t="str">
        <f>IF(A409&lt;&gt;C409,VLOOKUP(C409,$A$3:$D$9999,4,FALSE),"")</f>
        <v>Steinfälle</v>
      </c>
      <c r="J409" s="3" t="str">
        <f>IF(A409&lt;&gt;C409,VLOOKUP(C409,$A$3:$E$9999,5,FALSE),"")</f>
        <v>Stonefalls</v>
      </c>
      <c r="K409" s="3" t="str">
        <f>IF(A409&lt;&gt;C409,VLOOKUP(C409,$A$3:$F$9999,6,FALSE),"")</f>
        <v>Les Éboulis</v>
      </c>
      <c r="L409" s="21">
        <f>A409</f>
        <v>745</v>
      </c>
      <c r="M409" s="21">
        <f>C409</f>
        <v>41</v>
      </c>
      <c r="N409">
        <v>0</v>
      </c>
      <c r="O409" t="str">
        <f>VLOOKUP(N409,'LibSets constants'!$A$2:$B$99,2,FALSE)</f>
        <v>Included in base game</v>
      </c>
    </row>
    <row r="410" spans="1:15" hidden="1" x14ac:dyDescent="0.25">
      <c r="A410" s="13">
        <v>746</v>
      </c>
      <c r="B410" s="5">
        <v>408</v>
      </c>
      <c r="C410" s="5">
        <v>381</v>
      </c>
      <c r="D410" s="4" t="str">
        <f>VLOOKUP(A410,'ESO zone names'!$A$3:$F$10000,4,FALSE)</f>
        <v>Der Vulkhelwacht-Unterschlupf</v>
      </c>
      <c r="E410" s="4" t="str">
        <f>VLOOKUP(A410,'ESO zone names'!$A$3:$F$10000,5,FALSE)</f>
        <v>Vulkhel Guard Outlaws Refuge</v>
      </c>
      <c r="F410" s="4" t="str">
        <f>VLOOKUP(A410,'ESO zone names'!$A$3:$F$10000,6,FALSE)</f>
        <v>Le Refuge de hors-la-loi du Guet de Vulkhel</v>
      </c>
      <c r="G410" s="3" t="str">
        <f t="array" ref="G410">IF(OR(EXACT(A410,'ESO Dungeon constants'!$G$3:$G$999)),"X","")</f>
        <v/>
      </c>
      <c r="H410" s="3" t="str">
        <f>IF(EXACT(A410,C410),"X","")</f>
        <v/>
      </c>
      <c r="I410" s="3" t="str">
        <f>IF(A410&lt;&gt;C410,VLOOKUP(C410,$A$3:$D$9999,4,FALSE),"")</f>
        <v>Auridon</v>
      </c>
      <c r="J410" s="3" t="str">
        <f>IF(A410&lt;&gt;C410,VLOOKUP(C410,$A$3:$E$9999,5,FALSE),"")</f>
        <v>Auridon</v>
      </c>
      <c r="K410" s="3" t="str">
        <f>IF(A410&lt;&gt;C410,VLOOKUP(C410,$A$3:$F$9999,6,FALSE),"")</f>
        <v>Auridia</v>
      </c>
      <c r="L410" s="21">
        <f>A410</f>
        <v>746</v>
      </c>
      <c r="M410" s="21">
        <f>C410</f>
        <v>381</v>
      </c>
      <c r="N410">
        <v>0</v>
      </c>
      <c r="O410" t="str">
        <f>VLOOKUP(N410,'LibSets constants'!$A$2:$B$99,2,FALSE)</f>
        <v>Included in base game</v>
      </c>
    </row>
    <row r="411" spans="1:15" hidden="1" x14ac:dyDescent="0.25">
      <c r="A411" s="13">
        <v>747</v>
      </c>
      <c r="B411" s="5">
        <v>409</v>
      </c>
      <c r="C411" s="5">
        <v>383</v>
      </c>
      <c r="D411" s="4" t="str">
        <f>VLOOKUP(A411,'ESO zone names'!$A$3:$F$10000,4,FALSE)</f>
        <v>Der Eldenwurz-Unterschlupf</v>
      </c>
      <c r="E411" s="4" t="str">
        <f>VLOOKUP(A411,'ESO zone names'!$A$3:$F$10000,5,FALSE)</f>
        <v>Elden Root Outlaws Refuge</v>
      </c>
      <c r="F411" s="4" t="str">
        <f>VLOOKUP(A411,'ESO zone names'!$A$3:$F$10000,6,FALSE)</f>
        <v>Le Refuge de hors-la-loi de Faneracine</v>
      </c>
      <c r="G411" s="3" t="str">
        <f t="array" ref="G411">IF(OR(EXACT(A411,'ESO Dungeon constants'!$G$3:$G$999)),"X","")</f>
        <v/>
      </c>
      <c r="H411" s="3" t="str">
        <f>IF(EXACT(A411,C411),"X","")</f>
        <v/>
      </c>
      <c r="I411" s="3" t="str">
        <f>IF(A411&lt;&gt;C411,VLOOKUP(C411,$A$3:$D$9999,4,FALSE),"")</f>
        <v>Grahtwald</v>
      </c>
      <c r="J411" s="3" t="str">
        <f>IF(A411&lt;&gt;C411,VLOOKUP(C411,$A$3:$E$9999,5,FALSE),"")</f>
        <v>Grahtwood</v>
      </c>
      <c r="K411" s="3" t="str">
        <f>IF(A411&lt;&gt;C411,VLOOKUP(C411,$A$3:$F$9999,6,FALSE),"")</f>
        <v>Le bois de Graht</v>
      </c>
      <c r="L411" s="21">
        <f>A411</f>
        <v>747</v>
      </c>
      <c r="M411" s="21">
        <f>C411</f>
        <v>383</v>
      </c>
      <c r="N411">
        <v>0</v>
      </c>
      <c r="O411" t="str">
        <f>VLOOKUP(N411,'LibSets constants'!$A$2:$B$99,2,FALSE)</f>
        <v>Included in base game</v>
      </c>
    </row>
    <row r="412" spans="1:15" hidden="1" x14ac:dyDescent="0.25">
      <c r="A412" s="13">
        <v>748</v>
      </c>
      <c r="B412" s="5">
        <v>410</v>
      </c>
      <c r="C412" s="5">
        <v>108</v>
      </c>
      <c r="D412" s="4" t="str">
        <f>VLOOKUP(A412,'ESO zone names'!$A$3:$F$10000,4,FALSE)</f>
        <v>Der Marbruk-Unterschlupf</v>
      </c>
      <c r="E412" s="4" t="str">
        <f>VLOOKUP(A412,'ESO zone names'!$A$3:$F$10000,5,FALSE)</f>
        <v>Marbruk Outlaws Refuge</v>
      </c>
      <c r="F412" s="4" t="str">
        <f>VLOOKUP(A412,'ESO zone names'!$A$3:$F$10000,6,FALSE)</f>
        <v>Le Refuge de hors-la-loi de Marbruk</v>
      </c>
      <c r="G412" s="3" t="str">
        <f t="array" ref="G412">IF(OR(EXACT(A412,'ESO Dungeon constants'!$G$3:$G$999)),"X","")</f>
        <v/>
      </c>
      <c r="H412" s="3" t="str">
        <f>IF(EXACT(A412,C412),"X","")</f>
        <v/>
      </c>
      <c r="I412" s="3" t="str">
        <f>IF(A412&lt;&gt;C412,VLOOKUP(C412,$A$3:$D$9999,4,FALSE),"")</f>
        <v>Grünschatten</v>
      </c>
      <c r="J412" s="3" t="str">
        <f>IF(A412&lt;&gt;C412,VLOOKUP(C412,$A$3:$E$9999,5,FALSE),"")</f>
        <v>Greenshade</v>
      </c>
      <c r="K412" s="3" t="str">
        <f>IF(A412&lt;&gt;C412,VLOOKUP(C412,$A$3:$F$9999,6,FALSE),"")</f>
        <v>Prasin</v>
      </c>
      <c r="L412" s="21">
        <f>A412</f>
        <v>748</v>
      </c>
      <c r="M412" s="21">
        <f>C412</f>
        <v>108</v>
      </c>
      <c r="N412">
        <v>0</v>
      </c>
      <c r="O412" t="str">
        <f>VLOOKUP(N412,'LibSets constants'!$A$2:$B$99,2,FALSE)</f>
        <v>Included in base game</v>
      </c>
    </row>
    <row r="413" spans="1:15" hidden="1" x14ac:dyDescent="0.25">
      <c r="A413" s="13">
        <v>749</v>
      </c>
      <c r="B413" s="5">
        <v>411</v>
      </c>
      <c r="C413" s="5">
        <v>58</v>
      </c>
      <c r="D413" s="4" t="str">
        <f>VLOOKUP(A413,'ESO zone names'!$A$3:$F$10000,4,FALSE)</f>
        <v>Der Velynhafen-Unterschlupf</v>
      </c>
      <c r="E413" s="4" t="str">
        <f>VLOOKUP(A413,'ESO zone names'!$A$3:$F$10000,5,FALSE)</f>
        <v>Velyn Harbor Outlaws Refuge</v>
      </c>
      <c r="F413" s="4" t="str">
        <f>VLOOKUP(A413,'ESO zone names'!$A$3:$F$10000,6,FALSE)</f>
        <v>Le Refuge de hors-la-loi de Port Vélyn</v>
      </c>
      <c r="G413" s="3" t="str">
        <f t="array" ref="G413">IF(OR(EXACT(A413,'ESO Dungeon constants'!$G$3:$G$999)),"X","")</f>
        <v/>
      </c>
      <c r="H413" s="3" t="str">
        <f>IF(EXACT(A413,C413),"X","")</f>
        <v/>
      </c>
      <c r="I413" s="3" t="str">
        <f>IF(A413&lt;&gt;C413,VLOOKUP(C413,$A$3:$D$9999,4,FALSE),"")</f>
        <v>Malabal Tor</v>
      </c>
      <c r="J413" s="3" t="str">
        <f>IF(A413&lt;&gt;C413,VLOOKUP(C413,$A$3:$E$9999,5,FALSE),"")</f>
        <v>Malabal Tor</v>
      </c>
      <c r="K413" s="3" t="str">
        <f>IF(A413&lt;&gt;C413,VLOOKUP(C413,$A$3:$F$9999,6,FALSE),"")</f>
        <v>Malabal Tor</v>
      </c>
      <c r="L413" s="21">
        <f>A413</f>
        <v>749</v>
      </c>
      <c r="M413" s="21">
        <f>C413</f>
        <v>58</v>
      </c>
      <c r="N413">
        <v>0</v>
      </c>
      <c r="O413" t="str">
        <f>VLOOKUP(N413,'LibSets constants'!$A$2:$B$99,2,FALSE)</f>
        <v>Included in base game</v>
      </c>
    </row>
    <row r="414" spans="1:15" hidden="1" x14ac:dyDescent="0.25">
      <c r="A414" s="13">
        <v>750</v>
      </c>
      <c r="B414" s="5">
        <v>412</v>
      </c>
      <c r="C414" s="5">
        <v>382</v>
      </c>
      <c r="D414" s="4" t="str">
        <f>VLOOKUP(A414,'ESO zone names'!$A$3:$F$10000,4,FALSE)</f>
        <v>Der Knurr'kha-Unterschlupf</v>
      </c>
      <c r="E414" s="4" t="str">
        <f>VLOOKUP(A414,'ESO zone names'!$A$3:$F$10000,5,FALSE)</f>
        <v>Rawl'kha Outlaws Refuge</v>
      </c>
      <c r="F414" s="4" t="str">
        <f>VLOOKUP(A414,'ESO zone names'!$A$3:$F$10000,6,FALSE)</f>
        <v>Le Refuge de hors-la-loi de Rawl'kha</v>
      </c>
      <c r="G414" s="3" t="str">
        <f t="array" ref="G414">IF(OR(EXACT(A414,'ESO Dungeon constants'!$G$3:$G$999)),"X","")</f>
        <v/>
      </c>
      <c r="H414" s="3" t="str">
        <f>IF(EXACT(A414,C414),"X","")</f>
        <v/>
      </c>
      <c r="I414" s="3" t="str">
        <f>IF(A414&lt;&gt;C414,VLOOKUP(C414,$A$3:$D$9999,4,FALSE),"")</f>
        <v>Schnittermark</v>
      </c>
      <c r="J414" s="3" t="str">
        <f>IF(A414&lt;&gt;C414,VLOOKUP(C414,$A$3:$E$9999,5,FALSE),"")</f>
        <v>Reaper's March</v>
      </c>
      <c r="K414" s="3" t="str">
        <f>IF(A414&lt;&gt;C414,VLOOKUP(C414,$A$3:$F$9999,6,FALSE),"")</f>
        <v>La marche de la Camarde</v>
      </c>
      <c r="L414" s="21">
        <f>A414</f>
        <v>750</v>
      </c>
      <c r="M414" s="21">
        <f>C414</f>
        <v>382</v>
      </c>
      <c r="N414">
        <v>0</v>
      </c>
      <c r="O414" t="str">
        <f>VLOOKUP(N414,'LibSets constants'!$A$2:$B$99,2,FALSE)</f>
        <v>Included in base game</v>
      </c>
    </row>
    <row r="415" spans="1:15" hidden="1" x14ac:dyDescent="0.25">
      <c r="A415" s="13">
        <v>751</v>
      </c>
      <c r="B415" s="5">
        <v>413</v>
      </c>
      <c r="C415" s="5">
        <v>888</v>
      </c>
      <c r="D415" s="4" t="str">
        <f>VLOOKUP(A415,'ESO zone names'!$A$3:$F$10000,4,FALSE)</f>
        <v>Der Belkarth-Unterschlupf</v>
      </c>
      <c r="E415" s="4" t="str">
        <f>VLOOKUP(A415,'ESO zone names'!$A$3:$F$10000,5,FALSE)</f>
        <v>Belkarth Outlaws Refuge</v>
      </c>
      <c r="F415" s="4" t="str">
        <f>VLOOKUP(A415,'ESO zone names'!$A$3:$F$10000,6,FALSE)</f>
        <v>Le Refuge de hors-la-loi de Belkarth</v>
      </c>
      <c r="G415" s="3" t="str">
        <f t="array" ref="G415">IF(OR(EXACT(A415,'ESO Dungeon constants'!$G$3:$G$999)),"X","")</f>
        <v/>
      </c>
      <c r="H415" s="3" t="str">
        <f>IF(EXACT(A415,C415),"X","")</f>
        <v/>
      </c>
      <c r="I415" s="3" t="str">
        <f>IF(A415&lt;&gt;C415,VLOOKUP(C415,$A$3:$D$9999,4,FALSE),"")</f>
        <v>Kargstein</v>
      </c>
      <c r="J415" s="3" t="str">
        <f>IF(A415&lt;&gt;C415,VLOOKUP(C415,$A$3:$E$9999,5,FALSE),"")</f>
        <v>Craglorn</v>
      </c>
      <c r="K415" s="3" t="str">
        <f>IF(A415&lt;&gt;C415,VLOOKUP(C415,$A$3:$F$9999,6,FALSE),"")</f>
        <v>Raidelorn</v>
      </c>
      <c r="L415" s="21">
        <f>A415</f>
        <v>751</v>
      </c>
      <c r="M415" s="21">
        <f>C415</f>
        <v>888</v>
      </c>
      <c r="N415">
        <v>0</v>
      </c>
      <c r="O415" t="str">
        <f>VLOOKUP(N415,'LibSets constants'!$A$2:$B$99,2,FALSE)</f>
        <v>Included in base game</v>
      </c>
    </row>
    <row r="416" spans="1:15" hidden="1" x14ac:dyDescent="0.25">
      <c r="A416" s="13">
        <v>752</v>
      </c>
      <c r="B416" s="5">
        <v>414</v>
      </c>
      <c r="C416" s="5">
        <v>19</v>
      </c>
      <c r="D416" s="4" t="str">
        <f>VLOOKUP(A416,'ESO zone names'!$A$3:$F$10000,4,FALSE)</f>
        <v>Der Wegesruh-Unterschlupf</v>
      </c>
      <c r="E416" s="4" t="str">
        <f>VLOOKUP(A416,'ESO zone names'!$A$3:$F$10000,5,FALSE)</f>
        <v>Wayrest Outlaws Refuge</v>
      </c>
      <c r="F416" s="4" t="str">
        <f>VLOOKUP(A416,'ESO zone names'!$A$3:$F$10000,6,FALSE)</f>
        <v>Le Refuge de hors-la-loi d'Haltevoie</v>
      </c>
      <c r="G416" s="3" t="str">
        <f t="array" ref="G416">IF(OR(EXACT(A416,'ESO Dungeon constants'!$G$3:$G$999)),"X","")</f>
        <v/>
      </c>
      <c r="H416" s="3" t="str">
        <f>IF(EXACT(A416,C416),"X","")</f>
        <v/>
      </c>
      <c r="I416" s="3" t="str">
        <f>IF(A416&lt;&gt;C416,VLOOKUP(C416,$A$3:$D$9999,4,FALSE),"")</f>
        <v>Sturmhafen</v>
      </c>
      <c r="J416" s="3" t="str">
        <f>IF(A416&lt;&gt;C416,VLOOKUP(C416,$A$3:$E$9999,5,FALSE),"")</f>
        <v>Stormhaven</v>
      </c>
      <c r="K416" s="3" t="str">
        <f>IF(A416&lt;&gt;C416,VLOOKUP(C416,$A$3:$F$9999,6,FALSE),"")</f>
        <v>Havre-tempête</v>
      </c>
      <c r="L416" s="21">
        <f>A416</f>
        <v>752</v>
      </c>
      <c r="M416" s="21">
        <f>C416</f>
        <v>19</v>
      </c>
      <c r="N416">
        <v>0</v>
      </c>
      <c r="O416" t="str">
        <f>VLOOKUP(N416,'LibSets constants'!$A$2:$B$99,2,FALSE)</f>
        <v>Included in base game</v>
      </c>
    </row>
    <row r="417" spans="1:15" hidden="1" x14ac:dyDescent="0.25">
      <c r="A417" s="13">
        <v>753</v>
      </c>
      <c r="B417" s="5">
        <v>415</v>
      </c>
      <c r="C417" s="5">
        <v>3</v>
      </c>
      <c r="D417" s="4" t="str">
        <f>VLOOKUP(A417,'ESO zone names'!$A$3:$F$10000,4,FALSE)</f>
        <v>Der Dolchsturz-Unterschlupf</v>
      </c>
      <c r="E417" s="4" t="str">
        <f>VLOOKUP(A417,'ESO zone names'!$A$3:$F$10000,5,FALSE)</f>
        <v>Daggerfall Outlaws Refuge</v>
      </c>
      <c r="F417" s="4" t="str">
        <f>VLOOKUP(A417,'ESO zone names'!$A$3:$F$10000,6,FALSE)</f>
        <v>Le Refuge de hors-la-loi de Daguefilante</v>
      </c>
      <c r="G417" s="3" t="str">
        <f t="array" ref="G417">IF(OR(EXACT(A417,'ESO Dungeon constants'!$G$3:$G$999)),"X","")</f>
        <v/>
      </c>
      <c r="H417" s="3" t="str">
        <f>IF(EXACT(A417,C417),"X","")</f>
        <v/>
      </c>
      <c r="I417" s="3" t="str">
        <f>IF(A417&lt;&gt;C417,VLOOKUP(C417,$A$3:$D$9999,4,FALSE),"")</f>
        <v>Glenumbra</v>
      </c>
      <c r="J417" s="3" t="str">
        <f>IF(A417&lt;&gt;C417,VLOOKUP(C417,$A$3:$E$9999,5,FALSE),"")</f>
        <v>Glenumbra</v>
      </c>
      <c r="K417" s="3" t="str">
        <f>IF(A417&lt;&gt;C417,VLOOKUP(C417,$A$3:$F$9999,6,FALSE),"")</f>
        <v>La Glénumbrie</v>
      </c>
      <c r="L417" s="21">
        <f>A417</f>
        <v>753</v>
      </c>
      <c r="M417" s="21">
        <f>C417</f>
        <v>3</v>
      </c>
      <c r="N417">
        <v>0</v>
      </c>
      <c r="O417" t="str">
        <f>VLOOKUP(N417,'LibSets constants'!$A$2:$B$99,2,FALSE)</f>
        <v>Included in base game</v>
      </c>
    </row>
    <row r="418" spans="1:15" hidden="1" x14ac:dyDescent="0.25">
      <c r="A418" s="13">
        <v>754</v>
      </c>
      <c r="B418" s="5">
        <v>416</v>
      </c>
      <c r="C418" s="5">
        <v>92</v>
      </c>
      <c r="D418" s="4" t="str">
        <f>VLOOKUP(A418,'ESO zone names'!$A$3:$F$10000,4,FALSE)</f>
        <v>Der Immerfort-Unterschlupf</v>
      </c>
      <c r="E418" s="4" t="str">
        <f>VLOOKUP(A418,'ESO zone names'!$A$3:$F$10000,5,FALSE)</f>
        <v>Evermore Outlaws Refuge</v>
      </c>
      <c r="F418" s="4" t="str">
        <f>VLOOKUP(A418,'ESO zone names'!$A$3:$F$10000,6,FALSE)</f>
        <v>Le Refuge de hors-la-loi d'Abondance</v>
      </c>
      <c r="G418" s="3" t="str">
        <f t="array" ref="G418">IF(OR(EXACT(A418,'ESO Dungeon constants'!$G$3:$G$999)),"X","")</f>
        <v/>
      </c>
      <c r="H418" s="3" t="str">
        <f>IF(EXACT(A418,C418),"X","")</f>
        <v/>
      </c>
      <c r="I418" s="3" t="str">
        <f>IF(A418&lt;&gt;C418,VLOOKUP(C418,$A$3:$D$9999,4,FALSE),"")</f>
        <v>Bangkorai</v>
      </c>
      <c r="J418" s="3" t="str">
        <f>IF(A418&lt;&gt;C418,VLOOKUP(C418,$A$3:$E$9999,5,FALSE),"")</f>
        <v>Bangkorai</v>
      </c>
      <c r="K418" s="3" t="str">
        <f>IF(A418&lt;&gt;C418,VLOOKUP(C418,$A$3:$F$9999,6,FALSE),"")</f>
        <v>Bangkoraï</v>
      </c>
      <c r="L418" s="21">
        <f>A418</f>
        <v>754</v>
      </c>
      <c r="M418" s="21">
        <f>C418</f>
        <v>92</v>
      </c>
      <c r="N418">
        <v>0</v>
      </c>
      <c r="O418" t="str">
        <f>VLOOKUP(N418,'LibSets constants'!$A$2:$B$99,2,FALSE)</f>
        <v>Included in base game</v>
      </c>
    </row>
    <row r="419" spans="1:15" hidden="1" x14ac:dyDescent="0.25">
      <c r="A419" s="13">
        <v>755</v>
      </c>
      <c r="B419" s="5">
        <v>417</v>
      </c>
      <c r="C419" s="5">
        <v>20</v>
      </c>
      <c r="D419" s="4" t="str">
        <f>VLOOKUP(A419,'ESO zone names'!$A$3:$F$10000,4,FALSE)</f>
        <v>Der Schornhelm-Unterschlupf</v>
      </c>
      <c r="E419" s="4" t="str">
        <f>VLOOKUP(A419,'ESO zone names'!$A$3:$F$10000,5,FALSE)</f>
        <v>Shornhelm Outlaws Refuge</v>
      </c>
      <c r="F419" s="4" t="str">
        <f>VLOOKUP(A419,'ESO zone names'!$A$3:$F$10000,6,FALSE)</f>
        <v>Le Refuge de hors-la-loi de Taillemont</v>
      </c>
      <c r="G419" s="3" t="str">
        <f t="array" ref="G419">IF(OR(EXACT(A419,'ESO Dungeon constants'!$G$3:$G$999)),"X","")</f>
        <v/>
      </c>
      <c r="H419" s="3" t="str">
        <f>IF(EXACT(A419,C419),"X","")</f>
        <v/>
      </c>
      <c r="I419" s="3" t="str">
        <f>IF(A419&lt;&gt;C419,VLOOKUP(C419,$A$3:$D$9999,4,FALSE),"")</f>
        <v>Kluftspitze</v>
      </c>
      <c r="J419" s="3" t="str">
        <f>IF(A419&lt;&gt;C419,VLOOKUP(C419,$A$3:$E$9999,5,FALSE),"")</f>
        <v>Rivenspire</v>
      </c>
      <c r="K419" s="3" t="str">
        <f>IF(A419&lt;&gt;C419,VLOOKUP(C419,$A$3:$F$9999,6,FALSE),"")</f>
        <v>Fendretour</v>
      </c>
      <c r="L419" s="21">
        <f>A419</f>
        <v>755</v>
      </c>
      <c r="M419" s="21">
        <f>C419</f>
        <v>20</v>
      </c>
      <c r="N419">
        <v>0</v>
      </c>
      <c r="O419" t="str">
        <f>VLOOKUP(N419,'LibSets constants'!$A$2:$B$99,2,FALSE)</f>
        <v>Included in base game</v>
      </c>
    </row>
    <row r="420" spans="1:15" hidden="1" x14ac:dyDescent="0.25">
      <c r="A420" s="13">
        <v>756</v>
      </c>
      <c r="B420" s="5">
        <v>418</v>
      </c>
      <c r="C420" s="5">
        <v>104</v>
      </c>
      <c r="D420" s="4" t="str">
        <f>VLOOKUP(A420,'ESO zone names'!$A$3:$F$10000,4,FALSE)</f>
        <v>Der Schildwacht-Unterschlupf</v>
      </c>
      <c r="E420" s="4" t="str">
        <f>VLOOKUP(A420,'ESO zone names'!$A$3:$F$10000,5,FALSE)</f>
        <v>Sentinel Outlaws Refuge</v>
      </c>
      <c r="F420" s="4" t="str">
        <f>VLOOKUP(A420,'ESO zone names'!$A$3:$F$10000,6,FALSE)</f>
        <v>Le Refuge de hors-la-loi de Sentinelle</v>
      </c>
      <c r="G420" s="3" t="str">
        <f t="array" ref="G420">IF(OR(EXACT(A420,'ESO Dungeon constants'!$G$3:$G$999)),"X","")</f>
        <v/>
      </c>
      <c r="H420" s="3" t="str">
        <f>IF(EXACT(A420,C420),"X","")</f>
        <v/>
      </c>
      <c r="I420" s="3" t="str">
        <f>IF(A420&lt;&gt;C420,VLOOKUP(C420,$A$3:$D$9999,4,FALSE),"")</f>
        <v>Die Alik'r-Wüste</v>
      </c>
      <c r="J420" s="3" t="str">
        <f>IF(A420&lt;&gt;C420,VLOOKUP(C420,$A$3:$E$9999,5,FALSE),"")</f>
        <v>Alik'r Desert</v>
      </c>
      <c r="K420" s="3" t="str">
        <f>IF(A420&lt;&gt;C420,VLOOKUP(C420,$A$3:$F$9999,6,FALSE),"")</f>
        <v>Le désert d'Alik'r</v>
      </c>
      <c r="L420" s="21">
        <f>A420</f>
        <v>756</v>
      </c>
      <c r="M420" s="21">
        <f>C420</f>
        <v>104</v>
      </c>
      <c r="N420">
        <v>0</v>
      </c>
      <c r="O420" t="str">
        <f>VLOOKUP(N420,'LibSets constants'!$A$2:$B$99,2,FALSE)</f>
        <v>Included in base game</v>
      </c>
    </row>
    <row r="421" spans="1:15" hidden="1" x14ac:dyDescent="0.25">
      <c r="A421" s="13">
        <v>757</v>
      </c>
      <c r="B421" s="5">
        <v>419</v>
      </c>
      <c r="C421" s="5">
        <v>41</v>
      </c>
      <c r="D421" s="4" t="str">
        <f>VLOOKUP(A421,'ESO zone names'!$A$3:$F$10000,4,FALSE)</f>
        <v>Der Davons-Wacht-Unterschlupf</v>
      </c>
      <c r="E421" s="4" t="str">
        <f>VLOOKUP(A421,'ESO zone names'!$A$3:$F$10000,5,FALSE)</f>
        <v>Davon's Watch Outlaws Refuge</v>
      </c>
      <c r="F421" s="4" t="str">
        <f>VLOOKUP(A421,'ESO zone names'!$A$3:$F$10000,6,FALSE)</f>
        <v>Le Refuge de hors-la-loi du Guet de Davon</v>
      </c>
      <c r="G421" s="3" t="str">
        <f t="array" ref="G421">IF(OR(EXACT(A421,'ESO Dungeon constants'!$G$3:$G$999)),"X","")</f>
        <v/>
      </c>
      <c r="H421" s="3" t="str">
        <f>IF(EXACT(A421,C421),"X","")</f>
        <v/>
      </c>
      <c r="I421" s="3" t="str">
        <f>IF(A421&lt;&gt;C421,VLOOKUP(C421,$A$3:$D$9999,4,FALSE),"")</f>
        <v>Steinfälle</v>
      </c>
      <c r="J421" s="3" t="str">
        <f>IF(A421&lt;&gt;C421,VLOOKUP(C421,$A$3:$E$9999,5,FALSE),"")</f>
        <v>Stonefalls</v>
      </c>
      <c r="K421" s="3" t="str">
        <f>IF(A421&lt;&gt;C421,VLOOKUP(C421,$A$3:$F$9999,6,FALSE),"")</f>
        <v>Les Éboulis</v>
      </c>
      <c r="L421" s="21">
        <f>A421</f>
        <v>757</v>
      </c>
      <c r="M421" s="21">
        <f>C421</f>
        <v>41</v>
      </c>
      <c r="N421">
        <v>0</v>
      </c>
      <c r="O421" t="str">
        <f>VLOOKUP(N421,'LibSets constants'!$A$2:$B$99,2,FALSE)</f>
        <v>Included in base game</v>
      </c>
    </row>
    <row r="422" spans="1:15" hidden="1" x14ac:dyDescent="0.25">
      <c r="A422" s="13">
        <v>758</v>
      </c>
      <c r="B422" s="5">
        <v>420</v>
      </c>
      <c r="C422" s="5">
        <v>101</v>
      </c>
      <c r="D422" s="4" t="str">
        <f>VLOOKUP(A422,'ESO zone names'!$A$3:$F$10000,4,FALSE)</f>
        <v>Der Windhelm-Unterschlupf</v>
      </c>
      <c r="E422" s="4" t="str">
        <f>VLOOKUP(A422,'ESO zone names'!$A$3:$F$10000,5,FALSE)</f>
        <v>Windhelm Outlaws Refuge</v>
      </c>
      <c r="F422" s="4" t="str">
        <f>VLOOKUP(A422,'ESO zone names'!$A$3:$F$10000,6,FALSE)</f>
        <v>Le Refuge de hors-la-loi de Vendeaume</v>
      </c>
      <c r="G422" s="3" t="str">
        <f t="array" ref="G422">IF(OR(EXACT(A422,'ESO Dungeon constants'!$G$3:$G$999)),"X","")</f>
        <v/>
      </c>
      <c r="H422" s="3" t="str">
        <f>IF(EXACT(A422,C422),"X","")</f>
        <v/>
      </c>
      <c r="I422" s="3" t="str">
        <f>IF(A422&lt;&gt;C422,VLOOKUP(C422,$A$3:$D$9999,4,FALSE),"")</f>
        <v>Ostmarsch</v>
      </c>
      <c r="J422" s="3" t="str">
        <f>IF(A422&lt;&gt;C422,VLOOKUP(C422,$A$3:$E$9999,5,FALSE),"")</f>
        <v>Eastmarch</v>
      </c>
      <c r="K422" s="3" t="str">
        <f>IF(A422&lt;&gt;C422,VLOOKUP(C422,$A$3:$F$9999,6,FALSE),"")</f>
        <v>Estemarche</v>
      </c>
      <c r="L422" s="21">
        <f>A422</f>
        <v>758</v>
      </c>
      <c r="M422" s="21">
        <f>C422</f>
        <v>101</v>
      </c>
      <c r="N422">
        <v>0</v>
      </c>
      <c r="O422" t="str">
        <f>VLOOKUP(N422,'LibSets constants'!$A$2:$B$99,2,FALSE)</f>
        <v>Included in base game</v>
      </c>
    </row>
    <row r="423" spans="1:15" hidden="1" x14ac:dyDescent="0.25">
      <c r="A423" s="13">
        <v>759</v>
      </c>
      <c r="B423" s="5">
        <v>421</v>
      </c>
      <c r="C423" s="5">
        <v>117</v>
      </c>
      <c r="D423" s="4" t="str">
        <f>VLOOKUP(A423,'ESO zone names'!$A$3:$F$10000,4,FALSE)</f>
        <v>Der Sturmfeste-Unterschlupf</v>
      </c>
      <c r="E423" s="4" t="str">
        <f>VLOOKUP(A423,'ESO zone names'!$A$3:$F$10000,5,FALSE)</f>
        <v>Stormhold Outlaws Refuge</v>
      </c>
      <c r="F423" s="4" t="str">
        <f>VLOOKUP(A423,'ESO zone names'!$A$3:$F$10000,6,FALSE)</f>
        <v>Le Refuge de hors-la-loi de Fort-tempête</v>
      </c>
      <c r="G423" s="3" t="str">
        <f t="array" ref="G423">IF(OR(EXACT(A423,'ESO Dungeon constants'!$G$3:$G$999)),"X","")</f>
        <v/>
      </c>
      <c r="H423" s="3" t="str">
        <f>IF(EXACT(A423,C423),"X","")</f>
        <v/>
      </c>
      <c r="I423" s="3" t="str">
        <f>IF(A423&lt;&gt;C423,VLOOKUP(C423,$A$3:$D$9999,4,FALSE),"")</f>
        <v>Schattenfenn</v>
      </c>
      <c r="J423" s="3" t="str">
        <f>IF(A423&lt;&gt;C423,VLOOKUP(C423,$A$3:$E$9999,5,FALSE),"")</f>
        <v>Shadowfen</v>
      </c>
      <c r="K423" s="3" t="str">
        <f>IF(A423&lt;&gt;C423,VLOOKUP(C423,$A$3:$F$9999,6,FALSE),"")</f>
        <v>Fangeombre</v>
      </c>
      <c r="L423" s="21">
        <f>A423</f>
        <v>759</v>
      </c>
      <c r="M423" s="21">
        <f>C423</f>
        <v>117</v>
      </c>
      <c r="N423">
        <v>0</v>
      </c>
      <c r="O423" t="str">
        <f>VLOOKUP(N423,'LibSets constants'!$A$2:$B$99,2,FALSE)</f>
        <v>Included in base game</v>
      </c>
    </row>
    <row r="424" spans="1:15" hidden="1" x14ac:dyDescent="0.25">
      <c r="A424" s="13">
        <v>760</v>
      </c>
      <c r="B424" s="5">
        <v>422</v>
      </c>
      <c r="C424" s="5">
        <v>57</v>
      </c>
      <c r="D424" s="4" t="str">
        <f>VLOOKUP(A424,'ESO zone names'!$A$3:$F$10000,4,FALSE)</f>
        <v>Der Gramfeste-Unterschlupf</v>
      </c>
      <c r="E424" s="4" t="str">
        <f>VLOOKUP(A424,'ESO zone names'!$A$3:$F$10000,5,FALSE)</f>
        <v>Mournhold Outlaws Refuge</v>
      </c>
      <c r="F424" s="4" t="str">
        <f>VLOOKUP(A424,'ESO zone names'!$A$3:$F$10000,6,FALSE)</f>
        <v>Le Refuge de hors-la-loi de Longsanglot</v>
      </c>
      <c r="G424" s="3" t="str">
        <f t="array" ref="G424">IF(OR(EXACT(A424,'ESO Dungeon constants'!$G$3:$G$999)),"X","")</f>
        <v/>
      </c>
      <c r="H424" s="3" t="str">
        <f>IF(EXACT(A424,C424),"X","")</f>
        <v/>
      </c>
      <c r="I424" s="3" t="str">
        <f>IF(A424&lt;&gt;C424,VLOOKUP(C424,$A$3:$D$9999,4,FALSE),"")</f>
        <v>Deshaan</v>
      </c>
      <c r="J424" s="3" t="str">
        <f>IF(A424&lt;&gt;C424,VLOOKUP(C424,$A$3:$E$9999,5,FALSE),"")</f>
        <v>Deshaan</v>
      </c>
      <c r="K424" s="3" t="str">
        <f>IF(A424&lt;&gt;C424,VLOOKUP(C424,$A$3:$F$9999,6,FALSE),"")</f>
        <v>Deshaan</v>
      </c>
      <c r="L424" s="21">
        <f>A424</f>
        <v>760</v>
      </c>
      <c r="M424" s="21">
        <f>C424</f>
        <v>57</v>
      </c>
      <c r="N424">
        <v>0</v>
      </c>
      <c r="O424" t="str">
        <f>VLOOKUP(N424,'LibSets constants'!$A$2:$B$99,2,FALSE)</f>
        <v>Included in base game</v>
      </c>
    </row>
    <row r="425" spans="1:15" hidden="1" x14ac:dyDescent="0.25">
      <c r="A425" s="13">
        <v>761</v>
      </c>
      <c r="B425" s="5">
        <v>423</v>
      </c>
      <c r="C425" s="5">
        <v>103</v>
      </c>
      <c r="D425" s="4" t="str">
        <f>VLOOKUP(A425,'ESO zone names'!$A$3:$F$10000,4,FALSE)</f>
        <v>Der Riften-Unterschlupf</v>
      </c>
      <c r="E425" s="4" t="str">
        <f>VLOOKUP(A425,'ESO zone names'!$A$3:$F$10000,5,FALSE)</f>
        <v>Riften Outlaws Refuge</v>
      </c>
      <c r="F425" s="4" t="str">
        <f>VLOOKUP(A425,'ESO zone names'!$A$3:$F$10000,6,FALSE)</f>
        <v>Le Refuge de hors-la-loi de Faillaise</v>
      </c>
      <c r="G425" s="3" t="str">
        <f t="array" ref="G425">IF(OR(EXACT(A425,'ESO Dungeon constants'!$G$3:$G$999)),"X","")</f>
        <v/>
      </c>
      <c r="H425" s="3" t="str">
        <f>IF(EXACT(A425,C425),"X","")</f>
        <v/>
      </c>
      <c r="I425" s="3" t="str">
        <f>IF(A425&lt;&gt;C425,VLOOKUP(C425,$A$3:$D$9999,4,FALSE),"")</f>
        <v>Rift</v>
      </c>
      <c r="J425" s="3" t="str">
        <f>IF(A425&lt;&gt;C425,VLOOKUP(C425,$A$3:$E$9999,5,FALSE),"")</f>
        <v>The Rift</v>
      </c>
      <c r="K425" s="3" t="str">
        <f>IF(A425&lt;&gt;C425,VLOOKUP(C425,$A$3:$F$9999,6,FALSE),"")</f>
        <v>La Brèche</v>
      </c>
      <c r="L425" s="21">
        <f>A425</f>
        <v>761</v>
      </c>
      <c r="M425" s="21">
        <f>C425</f>
        <v>103</v>
      </c>
      <c r="N425">
        <v>0</v>
      </c>
      <c r="O425" t="str">
        <f>VLOOKUP(N425,'LibSets constants'!$A$2:$B$99,2,FALSE)</f>
        <v>Included in base game</v>
      </c>
    </row>
    <row r="426" spans="1:15" hidden="1" x14ac:dyDescent="0.25">
      <c r="A426" s="13">
        <v>763</v>
      </c>
      <c r="B426" s="5">
        <v>424</v>
      </c>
      <c r="C426" s="5">
        <v>816</v>
      </c>
      <c r="D426" s="4" t="str">
        <f>VLOOKUP(A426,'ESO zone names'!$A$3:$F$10000,4,FALSE)</f>
        <v>Abgelegene Kanalisation</v>
      </c>
      <c r="E426" s="4" t="str">
        <f>VLOOKUP(A426,'ESO zone names'!$A$3:$F$10000,5,FALSE)</f>
        <v>Secluded Sewers</v>
      </c>
      <c r="F426" s="4" t="str">
        <f>VLOOKUP(A426,'ESO zone names'!$A$3:$F$10000,6,FALSE)</f>
        <v>Les Égouts reculés</v>
      </c>
      <c r="G426" s="3" t="str">
        <f t="array" ref="G426">IF(OR(EXACT(A426,'ESO Dungeon constants'!$G$3:$G$999)),"X","")</f>
        <v/>
      </c>
      <c r="H426" s="3" t="str">
        <f>IF(EXACT(A426,C426),"X","")</f>
        <v/>
      </c>
      <c r="I426" s="3" t="str">
        <f>IF(A426&lt;&gt;C426,VLOOKUP(C426,$A$3:$D$9999,4,FALSE),"")</f>
        <v>Hews Fluch</v>
      </c>
      <c r="J426" s="3" t="str">
        <f>IF(A426&lt;&gt;C426,VLOOKUP(C426,$A$3:$E$9999,5,FALSE),"")</f>
        <v>Hew's Bane</v>
      </c>
      <c r="K426" s="3" t="str">
        <f>IF(A426&lt;&gt;C426,VLOOKUP(C426,$A$3:$F$9999,6,FALSE),"")</f>
        <v>Le Trépas des Cognées</v>
      </c>
      <c r="L426" s="21">
        <f>A426</f>
        <v>763</v>
      </c>
      <c r="M426" s="21">
        <f>C426</f>
        <v>816</v>
      </c>
      <c r="N426">
        <v>3</v>
      </c>
      <c r="O426" t="str">
        <f>VLOOKUP(N426,'LibSets constants'!$A$2:$B$99,2,FALSE)</f>
        <v>Thieves Guild</v>
      </c>
    </row>
    <row r="427" spans="1:15" hidden="1" x14ac:dyDescent="0.25">
      <c r="A427" s="13">
        <v>764</v>
      </c>
      <c r="B427" s="5">
        <v>425</v>
      </c>
      <c r="C427" s="5">
        <v>816</v>
      </c>
      <c r="D427" s="4" t="str">
        <f>VLOOKUP(A427,'ESO zone names'!$A$3:$F$10000,4,FALSE)</f>
        <v>Unterirdische Grabstätte</v>
      </c>
      <c r="E427" s="4" t="str">
        <f>VLOOKUP(A427,'ESO zone names'!$A$3:$F$10000,5,FALSE)</f>
        <v>Underground Sepulcher</v>
      </c>
      <c r="F427" s="4" t="str">
        <f>VLOOKUP(A427,'ESO zone names'!$A$3:$F$10000,6,FALSE)</f>
        <v>Sépulcre souterrain</v>
      </c>
      <c r="G427" s="3" t="str">
        <f t="array" ref="G427">IF(OR(EXACT(A427,'ESO Dungeon constants'!$G$3:$G$999)),"X","")</f>
        <v/>
      </c>
      <c r="H427" s="3" t="str">
        <f>IF(EXACT(A427,C427),"X","")</f>
        <v/>
      </c>
      <c r="I427" s="3" t="str">
        <f>IF(A427&lt;&gt;C427,VLOOKUP(C427,$A$3:$D$9999,4,FALSE),"")</f>
        <v>Hews Fluch</v>
      </c>
      <c r="J427" s="3" t="str">
        <f>IF(A427&lt;&gt;C427,VLOOKUP(C427,$A$3:$E$9999,5,FALSE),"")</f>
        <v>Hew's Bane</v>
      </c>
      <c r="K427" s="3" t="str">
        <f>IF(A427&lt;&gt;C427,VLOOKUP(C427,$A$3:$F$9999,6,FALSE),"")</f>
        <v>Le Trépas des Cognées</v>
      </c>
      <c r="L427" s="21">
        <f>A427</f>
        <v>764</v>
      </c>
      <c r="M427" s="21">
        <f>C427</f>
        <v>816</v>
      </c>
      <c r="N427">
        <v>3</v>
      </c>
      <c r="O427" t="str">
        <f>VLOOKUP(N427,'LibSets constants'!$A$2:$B$99,2,FALSE)</f>
        <v>Thieves Guild</v>
      </c>
    </row>
    <row r="428" spans="1:15" hidden="1" x14ac:dyDescent="0.25">
      <c r="A428" s="13">
        <v>765</v>
      </c>
      <c r="B428" s="5">
        <v>426</v>
      </c>
      <c r="C428" s="5">
        <v>823</v>
      </c>
      <c r="D428" s="4" t="str">
        <f>VLOOKUP(A428,'ESO zone names'!$A$3:$F$10000,4,FALSE)</f>
        <v>Schmugglernest</v>
      </c>
      <c r="E428" s="4" t="str">
        <f>VLOOKUP(A428,'ESO zone names'!$A$3:$F$10000,5,FALSE)</f>
        <v>Smuggler's Den</v>
      </c>
      <c r="F428" s="4" t="str">
        <f>VLOOKUP(A428,'ESO zone names'!$A$3:$F$10000,6,FALSE)</f>
        <v>L’Antre des contrebandiers</v>
      </c>
      <c r="G428" s="3" t="str">
        <f t="array" ref="G428">IF(OR(EXACT(A428,'ESO Dungeon constants'!$G$3:$G$999)),"X","")</f>
        <v/>
      </c>
      <c r="H428" s="3" t="str">
        <f>IF(EXACT(A428,C428),"X","")</f>
        <v/>
      </c>
      <c r="I428" s="3" t="str">
        <f>IF(A428&lt;&gt;C428,VLOOKUP(C428,$A$3:$D$9999,4,FALSE),"")</f>
        <v>Die Goldküste</v>
      </c>
      <c r="J428" s="3" t="str">
        <f>IF(A428&lt;&gt;C428,VLOOKUP(C428,$A$3:$E$9999,5,FALSE),"")</f>
        <v>Gold Coast</v>
      </c>
      <c r="K428" s="3" t="str">
        <f>IF(A428&lt;&gt;C428,VLOOKUP(C428,$A$3:$F$9999,6,FALSE),"")</f>
        <v>La Côte d'or</v>
      </c>
      <c r="L428" s="21">
        <f>A428</f>
        <v>765</v>
      </c>
      <c r="M428" s="21">
        <f>C428</f>
        <v>823</v>
      </c>
      <c r="N428">
        <v>4</v>
      </c>
      <c r="O428" t="str">
        <f>VLOOKUP(N428,'LibSets constants'!$A$2:$B$99,2,FALSE)</f>
        <v>Dark Brotherhood</v>
      </c>
    </row>
    <row r="429" spans="1:15" hidden="1" x14ac:dyDescent="0.25">
      <c r="A429" s="13">
        <v>766</v>
      </c>
      <c r="B429" s="5">
        <v>427</v>
      </c>
      <c r="C429" s="5">
        <v>823</v>
      </c>
      <c r="D429" s="4" t="str">
        <f>VLOOKUP(A429,'ESO zone names'!$A$3:$F$10000,4,FALSE)</f>
        <v>Die Händlerbucht</v>
      </c>
      <c r="E429" s="4" t="str">
        <f>VLOOKUP(A429,'ESO zone names'!$A$3:$F$10000,5,FALSE)</f>
        <v>Trader's Cove</v>
      </c>
      <c r="F429" s="4" t="str">
        <f>VLOOKUP(A429,'ESO zone names'!$A$3:$F$10000,6,FALSE)</f>
        <v>La Crique du marchand</v>
      </c>
      <c r="G429" s="3" t="str">
        <f t="array" ref="G429">IF(OR(EXACT(A429,'ESO Dungeon constants'!$G$3:$G$999)),"X","")</f>
        <v/>
      </c>
      <c r="H429" s="3" t="str">
        <f>IF(EXACT(A429,C429),"X","")</f>
        <v/>
      </c>
      <c r="I429" s="3" t="str">
        <f>IF(A429&lt;&gt;C429,VLOOKUP(C429,$A$3:$D$9999,4,FALSE),"")</f>
        <v>Die Goldküste</v>
      </c>
      <c r="J429" s="3" t="str">
        <f>IF(A429&lt;&gt;C429,VLOOKUP(C429,$A$3:$E$9999,5,FALSE),"")</f>
        <v>Gold Coast</v>
      </c>
      <c r="K429" s="3" t="str">
        <f>IF(A429&lt;&gt;C429,VLOOKUP(C429,$A$3:$F$9999,6,FALSE),"")</f>
        <v>La Côte d'or</v>
      </c>
      <c r="L429" s="21">
        <f>A429</f>
        <v>766</v>
      </c>
      <c r="M429" s="21">
        <f>C429</f>
        <v>823</v>
      </c>
      <c r="N429">
        <v>4</v>
      </c>
      <c r="O429" t="str">
        <f>VLOOKUP(N429,'LibSets constants'!$A$2:$B$99,2,FALSE)</f>
        <v>Dark Brotherhood</v>
      </c>
    </row>
    <row r="430" spans="1:15" hidden="1" x14ac:dyDescent="0.25">
      <c r="A430" s="13">
        <v>767</v>
      </c>
      <c r="B430" s="5">
        <v>428</v>
      </c>
      <c r="C430" s="5">
        <v>816</v>
      </c>
      <c r="D430" s="4" t="str">
        <f>VLOOKUP(A430,'ESO zone names'!$A$3:$F$10000,4,FALSE)</f>
        <v>Die Todkuhlenhallen</v>
      </c>
      <c r="E430" s="4" t="str">
        <f>VLOOKUP(A430,'ESO zone names'!$A$3:$F$10000,5,FALSE)</f>
        <v>Deadhollow Halls</v>
      </c>
      <c r="F430" s="4" t="str">
        <f>VLOOKUP(A430,'ESO zone names'!$A$3:$F$10000,6,FALSE)</f>
        <v>Les Salles du Sépulcre</v>
      </c>
      <c r="G430" s="3" t="str">
        <f t="array" ref="G430">IF(OR(EXACT(A430,'ESO Dungeon constants'!$G$3:$G$999)),"X","")</f>
        <v/>
      </c>
      <c r="H430" s="3" t="str">
        <f>IF(EXACT(A430,C430),"X","")</f>
        <v/>
      </c>
      <c r="I430" s="3" t="str">
        <f>IF(A430&lt;&gt;C430,VLOOKUP(C430,$A$3:$D$9999,4,FALSE),"")</f>
        <v>Hews Fluch</v>
      </c>
      <c r="J430" s="3" t="str">
        <f>IF(A430&lt;&gt;C430,VLOOKUP(C430,$A$3:$E$9999,5,FALSE),"")</f>
        <v>Hew's Bane</v>
      </c>
      <c r="K430" s="3" t="str">
        <f>IF(A430&lt;&gt;C430,VLOOKUP(C430,$A$3:$F$9999,6,FALSE),"")</f>
        <v>Le Trépas des Cognées</v>
      </c>
      <c r="L430" s="21">
        <f>A430</f>
        <v>767</v>
      </c>
      <c r="M430" s="21">
        <f>C430</f>
        <v>816</v>
      </c>
      <c r="N430">
        <v>3</v>
      </c>
      <c r="O430" t="str">
        <f>VLOOKUP(N430,'LibSets constants'!$A$2:$B$99,2,FALSE)</f>
        <v>Thieves Guild</v>
      </c>
    </row>
    <row r="431" spans="1:15" hidden="1" x14ac:dyDescent="0.25">
      <c r="A431" s="13">
        <v>769</v>
      </c>
      <c r="B431" s="5">
        <v>429</v>
      </c>
      <c r="C431" s="5">
        <v>823</v>
      </c>
      <c r="D431" s="4" t="str">
        <f>VLOOKUP(A431,'ESO zone names'!$A$3:$F$10000,4,FALSE)</f>
        <v>Kanalbehausung</v>
      </c>
      <c r="E431" s="4" t="str">
        <f>VLOOKUP(A431,'ESO zone names'!$A$3:$F$10000,5,FALSE)</f>
        <v>Sewer Tenement</v>
      </c>
      <c r="F431" s="4" t="str">
        <f>VLOOKUP(A431,'ESO zone names'!$A$3:$F$10000,6,FALSE)</f>
        <v>Le Bidonville des égouts</v>
      </c>
      <c r="G431" s="3" t="str">
        <f t="array" ref="G431">IF(OR(EXACT(A431,'ESO Dungeon constants'!$G$3:$G$999)),"X","")</f>
        <v/>
      </c>
      <c r="H431" s="3" t="str">
        <f>IF(EXACT(A431,C431),"X","")</f>
        <v/>
      </c>
      <c r="I431" s="3" t="str">
        <f>IF(A431&lt;&gt;C431,VLOOKUP(C431,$A$3:$D$9999,4,FALSE),"")</f>
        <v>Die Goldküste</v>
      </c>
      <c r="J431" s="3" t="str">
        <f>IF(A431&lt;&gt;C431,VLOOKUP(C431,$A$3:$E$9999,5,FALSE),"")</f>
        <v>Gold Coast</v>
      </c>
      <c r="K431" s="3" t="str">
        <f>IF(A431&lt;&gt;C431,VLOOKUP(C431,$A$3:$F$9999,6,FALSE),"")</f>
        <v>La Côte d'or</v>
      </c>
      <c r="L431" s="21">
        <f>A431</f>
        <v>769</v>
      </c>
      <c r="M431" s="21">
        <f>C431</f>
        <v>823</v>
      </c>
      <c r="N431">
        <v>4</v>
      </c>
      <c r="O431" t="str">
        <f>VLOOKUP(N431,'LibSets constants'!$A$2:$B$99,2,FALSE)</f>
        <v>Dark Brotherhood</v>
      </c>
    </row>
    <row r="432" spans="1:15" hidden="1" x14ac:dyDescent="0.25">
      <c r="A432" s="13">
        <v>770</v>
      </c>
      <c r="B432" s="5">
        <v>430</v>
      </c>
      <c r="C432" s="5">
        <v>816</v>
      </c>
      <c r="D432" s="4" t="str">
        <f>VLOOKUP(A432,'ESO zone names'!$A$3:$F$10000,4,FALSE)</f>
        <v>Das Versteck</v>
      </c>
      <c r="E432" s="4" t="str">
        <f>VLOOKUP(A432,'ESO zone names'!$A$3:$F$10000,5,FALSE)</f>
        <v>The Hideaway</v>
      </c>
      <c r="F432" s="4" t="str">
        <f>VLOOKUP(A432,'ESO zone names'!$A$3:$F$10000,6,FALSE)</f>
        <v>La Cachette</v>
      </c>
      <c r="G432" s="3" t="str">
        <f t="array" ref="G432">IF(OR(EXACT(A432,'ESO Dungeon constants'!$G$3:$G$999)),"X","")</f>
        <v/>
      </c>
      <c r="H432" s="3" t="str">
        <f>IF(EXACT(A432,C432),"X","")</f>
        <v/>
      </c>
      <c r="I432" s="3" t="str">
        <f>IF(A432&lt;&gt;C432,VLOOKUP(C432,$A$3:$D$9999,4,FALSE),"")</f>
        <v>Hews Fluch</v>
      </c>
      <c r="J432" s="3" t="str">
        <f>IF(A432&lt;&gt;C432,VLOOKUP(C432,$A$3:$E$9999,5,FALSE),"")</f>
        <v>Hew's Bane</v>
      </c>
      <c r="K432" s="3" t="str">
        <f>IF(A432&lt;&gt;C432,VLOOKUP(C432,$A$3:$F$9999,6,FALSE),"")</f>
        <v>Le Trépas des Cognées</v>
      </c>
      <c r="L432" s="21">
        <f>A432</f>
        <v>770</v>
      </c>
      <c r="M432" s="21">
        <f>C432</f>
        <v>816</v>
      </c>
      <c r="N432">
        <v>3</v>
      </c>
      <c r="O432" t="str">
        <f>VLOOKUP(N432,'LibSets constants'!$A$2:$B$99,2,FALSE)</f>
        <v>Thieves Guild</v>
      </c>
    </row>
    <row r="433" spans="1:15" hidden="1" x14ac:dyDescent="0.25">
      <c r="A433" s="13">
        <v>771</v>
      </c>
      <c r="B433" s="5">
        <v>431</v>
      </c>
      <c r="C433" s="5">
        <v>816</v>
      </c>
      <c r="D433" s="4" t="str">
        <f>VLOOKUP(A433,'ESO zone names'!$A$3:$F$10000,4,FALSE)</f>
        <v>Die funkelnde Grotte</v>
      </c>
      <c r="E433" s="4" t="str">
        <f>VLOOKUP(A433,'ESO zone names'!$A$3:$F$10000,5,FALSE)</f>
        <v>Glittering Grotto</v>
      </c>
      <c r="F433" s="4" t="str">
        <f>VLOOKUP(A433,'ESO zone names'!$A$3:$F$10000,6,FALSE)</f>
        <v>La grotte scintillante</v>
      </c>
      <c r="G433" s="3" t="str">
        <f t="array" ref="G433">IF(OR(EXACT(A433,'ESO Dungeon constants'!$G$3:$G$999)),"X","")</f>
        <v/>
      </c>
      <c r="H433" s="3" t="str">
        <f>IF(EXACT(A433,C433),"X","")</f>
        <v/>
      </c>
      <c r="I433" s="3" t="str">
        <f>IF(A433&lt;&gt;C433,VLOOKUP(C433,$A$3:$D$9999,4,FALSE),"")</f>
        <v>Hews Fluch</v>
      </c>
      <c r="J433" s="3" t="str">
        <f>IF(A433&lt;&gt;C433,VLOOKUP(C433,$A$3:$E$9999,5,FALSE),"")</f>
        <v>Hew's Bane</v>
      </c>
      <c r="K433" s="3" t="str">
        <f>IF(A433&lt;&gt;C433,VLOOKUP(C433,$A$3:$F$9999,6,FALSE),"")</f>
        <v>Le Trépas des Cognées</v>
      </c>
      <c r="L433" s="21">
        <f>A433</f>
        <v>771</v>
      </c>
      <c r="M433" s="21">
        <f>C433</f>
        <v>816</v>
      </c>
      <c r="N433">
        <v>3</v>
      </c>
      <c r="O433" t="str">
        <f>VLOOKUP(N433,'LibSets constants'!$A$2:$B$99,2,FALSE)</f>
        <v>Thieves Guild</v>
      </c>
    </row>
    <row r="434" spans="1:15" hidden="1" x14ac:dyDescent="0.25">
      <c r="A434" s="13">
        <v>773</v>
      </c>
      <c r="B434" s="5">
        <v>432</v>
      </c>
      <c r="C434" s="5">
        <v>117</v>
      </c>
      <c r="D434" s="4" t="str">
        <f>VLOOKUP(A434,'ESO zone names'!$A$3:$F$10000,4,FALSE)</f>
        <v>Die Kaltblutkaverne</v>
      </c>
      <c r="E434" s="4" t="str">
        <f>VLOOKUP(A434,'ESO zone names'!$A$3:$F$10000,5,FALSE)</f>
        <v>Cold-Blood Cavern</v>
      </c>
      <c r="F434" s="4" t="str">
        <f>VLOOKUP(A434,'ESO zone names'!$A$3:$F$10000,6,FALSE)</f>
        <v>La caverne du Sang-froid</v>
      </c>
      <c r="G434" s="3" t="str">
        <f t="array" ref="G434">IF(OR(EXACT(A434,'ESO Dungeon constants'!$G$3:$G$999)),"X","")</f>
        <v/>
      </c>
      <c r="H434" s="3" t="str">
        <f>IF(EXACT(A434,C434),"X","")</f>
        <v/>
      </c>
      <c r="I434" s="3" t="str">
        <f>IF(A434&lt;&gt;C434,VLOOKUP(C434,$A$3:$D$9999,4,FALSE),"")</f>
        <v>Schattenfenn</v>
      </c>
      <c r="J434" s="3" t="str">
        <f>IF(A434&lt;&gt;C434,VLOOKUP(C434,$A$3:$E$9999,5,FALSE),"")</f>
        <v>Shadowfen</v>
      </c>
      <c r="K434" s="3" t="str">
        <f>IF(A434&lt;&gt;C434,VLOOKUP(C434,$A$3:$F$9999,6,FALSE),"")</f>
        <v>Fangeombre</v>
      </c>
      <c r="L434" s="21">
        <f>A434</f>
        <v>773</v>
      </c>
      <c r="M434" s="21">
        <f>C434</f>
        <v>117</v>
      </c>
      <c r="N434">
        <v>0</v>
      </c>
      <c r="O434" t="str">
        <f>VLOOKUP(N434,'LibSets constants'!$A$2:$B$99,2,FALSE)</f>
        <v>Included in base game</v>
      </c>
    </row>
    <row r="435" spans="1:15" hidden="1" x14ac:dyDescent="0.25">
      <c r="A435" s="13">
        <v>774</v>
      </c>
      <c r="B435" s="5">
        <v>433</v>
      </c>
      <c r="C435" s="5">
        <v>1086</v>
      </c>
      <c r="D435" s="4" t="str">
        <f>VLOOKUP(A435,'ESO zone names'!$A$3:$F$10000,4,FALSE)</f>
        <v>Zuckerschlingers Versteck</v>
      </c>
      <c r="E435" s="4" t="str">
        <f>VLOOKUP(A435,'ESO zone names'!$A$3:$F$10000,5,FALSE)</f>
        <v>Sugar-Slinger's Den</v>
      </c>
      <c r="F435" s="4" t="str">
        <f>VLOOKUP(A435,'ESO zone names'!$A$3:$F$10000,6,FALSE)</f>
        <v>L’antre de Lance-sucre</v>
      </c>
      <c r="G435" s="3" t="str">
        <f t="array" ref="G435">IF(OR(EXACT(A435,'ESO Dungeon constants'!$G$3:$G$999)),"X","")</f>
        <v/>
      </c>
      <c r="H435" s="3" t="str">
        <f>IF(EXACT(A435,C435),"X","")</f>
        <v/>
      </c>
      <c r="I435" s="3" t="str">
        <f>IF(A435&lt;&gt;C435,VLOOKUP(C435,$A$3:$D$9999,4,FALSE),"")</f>
        <v>Das nördliche Elsweyr</v>
      </c>
      <c r="J435" s="3" t="str">
        <f>IF(A435&lt;&gt;C435,VLOOKUP(C435,$A$3:$E$9999,5,FALSE),"")</f>
        <v>Northern Elsweyr</v>
      </c>
      <c r="K435" s="3" t="str">
        <f>IF(A435&lt;&gt;C435,VLOOKUP(C435,$A$3:$F$9999,6,FALSE),"")</f>
        <v>Le Nord d'Elsweyr</v>
      </c>
      <c r="L435" s="21">
        <f>A435</f>
        <v>774</v>
      </c>
      <c r="M435" s="21">
        <f>C435</f>
        <v>1086</v>
      </c>
      <c r="N435">
        <v>14</v>
      </c>
      <c r="O435" t="str">
        <f>VLOOKUP(N435,'LibSets constants'!$A$2:$B$99,2,FALSE)</f>
        <v>Elsweyr</v>
      </c>
    </row>
    <row r="436" spans="1:15" hidden="1" x14ac:dyDescent="0.25">
      <c r="A436" s="13">
        <v>775</v>
      </c>
      <c r="B436" s="5">
        <v>434</v>
      </c>
      <c r="C436" s="5">
        <v>775</v>
      </c>
      <c r="D436" s="4" t="str">
        <f>VLOOKUP(A436,'ESO zone names'!$A$3:$F$10000,4,FALSE)</f>
        <v>Bandit 14</v>
      </c>
      <c r="E436" s="4" t="str">
        <f>VLOOKUP(A436,'ESO zone names'!$A$3:$F$10000,5,FALSE)</f>
        <v>Bandit 14</v>
      </c>
      <c r="F436" s="4" t="str">
        <f>VLOOKUP(A436,'ESO zone names'!$A$3:$F$10000,6,FALSE)</f>
        <v>Bandit 14</v>
      </c>
      <c r="G436" s="3" t="str">
        <f t="array" ref="G436">IF(OR(EXACT(A436,'ESO Dungeon constants'!$G$3:$G$999)),"X","")</f>
        <v/>
      </c>
      <c r="H436" s="3" t="str">
        <f>IF(EXACT(A436,C436),"X","")</f>
        <v>X</v>
      </c>
      <c r="I436" s="3" t="str">
        <f>IF(A436&lt;&gt;C436,VLOOKUP(C436,$A$3:$D$9999,4,FALSE),"")</f>
        <v/>
      </c>
      <c r="J436" s="3" t="str">
        <f>IF(A436&lt;&gt;C436,VLOOKUP(C436,$A$3:$E$9999,5,FALSE),"")</f>
        <v/>
      </c>
      <c r="K436" s="3" t="str">
        <f>IF(A436&lt;&gt;C436,VLOOKUP(C436,$A$3:$F$9999,6,FALSE),"")</f>
        <v/>
      </c>
      <c r="L436" s="21">
        <f>A436</f>
        <v>775</v>
      </c>
      <c r="M436" s="21">
        <f>C436</f>
        <v>775</v>
      </c>
      <c r="N436">
        <v>0</v>
      </c>
      <c r="O436" t="str">
        <f>VLOOKUP(N436,'LibSets constants'!$A$2:$B$99,2,FALSE)</f>
        <v>Included in base game</v>
      </c>
    </row>
    <row r="437" spans="1:15" hidden="1" x14ac:dyDescent="0.25">
      <c r="A437" s="13">
        <v>776</v>
      </c>
      <c r="B437" s="5">
        <v>435</v>
      </c>
      <c r="C437" s="5">
        <v>776</v>
      </c>
      <c r="D437" s="4" t="str">
        <f>VLOOKUP(A437,'ESO zone names'!$A$3:$F$10000,4,FALSE)</f>
        <v>Bandit 15</v>
      </c>
      <c r="E437" s="4" t="str">
        <f>VLOOKUP(A437,'ESO zone names'!$A$3:$F$10000,5,FALSE)</f>
        <v>Bandit 15</v>
      </c>
      <c r="F437" s="4" t="str">
        <f>VLOOKUP(A437,'ESO zone names'!$A$3:$F$10000,6,FALSE)</f>
        <v>Bandit 15</v>
      </c>
      <c r="G437" s="3" t="str">
        <f t="array" ref="G437">IF(OR(EXACT(A437,'ESO Dungeon constants'!$G$3:$G$999)),"X","")</f>
        <v/>
      </c>
      <c r="H437" s="3" t="str">
        <f>IF(EXACT(A437,C437),"X","")</f>
        <v>X</v>
      </c>
      <c r="I437" s="3" t="str">
        <f>IF(A437&lt;&gt;C437,VLOOKUP(C437,$A$3:$D$9999,4,FALSE),"")</f>
        <v/>
      </c>
      <c r="J437" s="3" t="str">
        <f>IF(A437&lt;&gt;C437,VLOOKUP(C437,$A$3:$E$9999,5,FALSE),"")</f>
        <v/>
      </c>
      <c r="K437" s="3" t="str">
        <f>IF(A437&lt;&gt;C437,VLOOKUP(C437,$A$3:$F$9999,6,FALSE),"")</f>
        <v/>
      </c>
      <c r="L437" s="21">
        <f>A437</f>
        <v>776</v>
      </c>
      <c r="M437" s="21">
        <f>C437</f>
        <v>776</v>
      </c>
      <c r="N437">
        <v>0</v>
      </c>
      <c r="O437" t="str">
        <f>VLOOKUP(N437,'LibSets constants'!$A$2:$B$99,2,FALSE)</f>
        <v>Included in base game</v>
      </c>
    </row>
    <row r="438" spans="1:15" hidden="1" x14ac:dyDescent="0.25">
      <c r="A438" s="13">
        <v>777</v>
      </c>
      <c r="B438" s="5">
        <v>436</v>
      </c>
      <c r="C438" s="5">
        <v>777</v>
      </c>
      <c r="D438" s="4" t="str">
        <f>VLOOKUP(A438,'ESO zone names'!$A$3:$F$10000,4,FALSE)</f>
        <v>Bandit 16</v>
      </c>
      <c r="E438" s="4" t="str">
        <f>VLOOKUP(A438,'ESO zone names'!$A$3:$F$10000,5,FALSE)</f>
        <v>Bandit 16</v>
      </c>
      <c r="F438" s="4" t="str">
        <f>VLOOKUP(A438,'ESO zone names'!$A$3:$F$10000,6,FALSE)</f>
        <v>Bandit 16</v>
      </c>
      <c r="G438" s="3" t="str">
        <f t="array" ref="G438">IF(OR(EXACT(A438,'ESO Dungeon constants'!$G$3:$G$999)),"X","")</f>
        <v/>
      </c>
      <c r="H438" s="3" t="str">
        <f>IF(EXACT(A438,C438),"X","")</f>
        <v>X</v>
      </c>
      <c r="I438" s="3" t="str">
        <f>IF(A438&lt;&gt;C438,VLOOKUP(C438,$A$3:$D$9999,4,FALSE),"")</f>
        <v/>
      </c>
      <c r="J438" s="3" t="str">
        <f>IF(A438&lt;&gt;C438,VLOOKUP(C438,$A$3:$E$9999,5,FALSE),"")</f>
        <v/>
      </c>
      <c r="K438" s="3" t="str">
        <f>IF(A438&lt;&gt;C438,VLOOKUP(C438,$A$3:$F$9999,6,FALSE),"")</f>
        <v/>
      </c>
      <c r="L438" s="21">
        <f>A438</f>
        <v>777</v>
      </c>
      <c r="M438" s="21">
        <f>C438</f>
        <v>777</v>
      </c>
      <c r="N438">
        <v>0</v>
      </c>
      <c r="O438" t="str">
        <f>VLOOKUP(N438,'LibSets constants'!$A$2:$B$99,2,FALSE)</f>
        <v>Included in base game</v>
      </c>
    </row>
    <row r="439" spans="1:15" hidden="1" x14ac:dyDescent="0.25">
      <c r="A439" s="13">
        <v>778</v>
      </c>
      <c r="B439" s="5">
        <v>437</v>
      </c>
      <c r="C439" s="5">
        <v>778</v>
      </c>
      <c r="D439" s="4" t="str">
        <f>VLOOKUP(A439,'ESO zone names'!$A$3:$F$10000,4,FALSE)</f>
        <v>Bandit 17</v>
      </c>
      <c r="E439" s="4" t="str">
        <f>VLOOKUP(A439,'ESO zone names'!$A$3:$F$10000,5,FALSE)</f>
        <v>Bandit 17</v>
      </c>
      <c r="F439" s="4" t="str">
        <f>VLOOKUP(A439,'ESO zone names'!$A$3:$F$10000,6,FALSE)</f>
        <v>Bandit 17</v>
      </c>
      <c r="G439" s="3" t="str">
        <f t="array" ref="G439">IF(OR(EXACT(A439,'ESO Dungeon constants'!$G$3:$G$999)),"X","")</f>
        <v/>
      </c>
      <c r="H439" s="3" t="str">
        <f>IF(EXACT(A439,C439),"X","")</f>
        <v>X</v>
      </c>
      <c r="I439" s="3" t="str">
        <f>IF(A439&lt;&gt;C439,VLOOKUP(C439,$A$3:$D$9999,4,FALSE),"")</f>
        <v/>
      </c>
      <c r="J439" s="3" t="str">
        <f>IF(A439&lt;&gt;C439,VLOOKUP(C439,$A$3:$E$9999,5,FALSE),"")</f>
        <v/>
      </c>
      <c r="K439" s="3" t="str">
        <f>IF(A439&lt;&gt;C439,VLOOKUP(C439,$A$3:$F$9999,6,FALSE),"")</f>
        <v/>
      </c>
      <c r="L439" s="21">
        <f>A439</f>
        <v>778</v>
      </c>
      <c r="M439" s="21">
        <f>C439</f>
        <v>778</v>
      </c>
      <c r="N439">
        <v>0</v>
      </c>
      <c r="O439" t="str">
        <f>VLOOKUP(N439,'LibSets constants'!$A$2:$B$99,2,FALSE)</f>
        <v>Included in base game</v>
      </c>
    </row>
    <row r="440" spans="1:15" hidden="1" x14ac:dyDescent="0.25">
      <c r="A440" s="13">
        <v>779</v>
      </c>
      <c r="B440" s="5">
        <v>438</v>
      </c>
      <c r="C440" s="5">
        <v>779</v>
      </c>
      <c r="D440" s="4" t="str">
        <f>VLOOKUP(A440,'ESO zone names'!$A$3:$F$10000,4,FALSE)</f>
        <v>Bandit 18</v>
      </c>
      <c r="E440" s="4" t="str">
        <f>VLOOKUP(A440,'ESO zone names'!$A$3:$F$10000,5,FALSE)</f>
        <v>Bandit 18</v>
      </c>
      <c r="F440" s="4" t="str">
        <f>VLOOKUP(A440,'ESO zone names'!$A$3:$F$10000,6,FALSE)</f>
        <v>Bandit 18</v>
      </c>
      <c r="G440" s="3" t="str">
        <f t="array" ref="G440">IF(OR(EXACT(A440,'ESO Dungeon constants'!$G$3:$G$999)),"X","")</f>
        <v/>
      </c>
      <c r="H440" s="3" t="str">
        <f>IF(EXACT(A440,C440),"X","")</f>
        <v>X</v>
      </c>
      <c r="I440" s="3" t="str">
        <f>IF(A440&lt;&gt;C440,VLOOKUP(C440,$A$3:$D$9999,4,FALSE),"")</f>
        <v/>
      </c>
      <c r="J440" s="3" t="str">
        <f>IF(A440&lt;&gt;C440,VLOOKUP(C440,$A$3:$E$9999,5,FALSE),"")</f>
        <v/>
      </c>
      <c r="K440" s="3" t="str">
        <f>IF(A440&lt;&gt;C440,VLOOKUP(C440,$A$3:$F$9999,6,FALSE),"")</f>
        <v/>
      </c>
      <c r="L440" s="21">
        <f>A440</f>
        <v>779</v>
      </c>
      <c r="M440" s="21">
        <f>C440</f>
        <v>779</v>
      </c>
      <c r="N440">
        <v>0</v>
      </c>
      <c r="O440" t="str">
        <f>VLOOKUP(N440,'LibSets constants'!$A$2:$B$99,2,FALSE)</f>
        <v>Included in base game</v>
      </c>
    </row>
    <row r="441" spans="1:15" hidden="1" x14ac:dyDescent="0.25">
      <c r="A441" s="13">
        <v>780</v>
      </c>
      <c r="B441" s="5">
        <v>439</v>
      </c>
      <c r="C441" s="5">
        <v>684</v>
      </c>
      <c r="D441" s="4" t="str">
        <f>VLOOKUP(A441,'ESO zone names'!$A$3:$F$10000,4,FALSE)</f>
        <v>Der Orsinium-Unterschlupf</v>
      </c>
      <c r="E441" s="4" t="str">
        <f>VLOOKUP(A441,'ESO zone names'!$A$3:$F$10000,5,FALSE)</f>
        <v>Orsinium Outlaws Refuge</v>
      </c>
      <c r="F441" s="4" t="str">
        <f>VLOOKUP(A441,'ESO zone names'!$A$3:$F$10000,6,FALSE)</f>
        <v>Le refuge de hors-la-loi d'Orsinium</v>
      </c>
      <c r="G441" s="3" t="str">
        <f t="array" ref="G441">IF(OR(EXACT(A441,'ESO Dungeon constants'!$G$3:$G$999)),"X","")</f>
        <v/>
      </c>
      <c r="H441" s="3" t="str">
        <f>IF(EXACT(A441,C441),"X","")</f>
        <v/>
      </c>
      <c r="I441" s="3" t="str">
        <f>IF(A441&lt;&gt;C441,VLOOKUP(C441,$A$3:$D$9999,4,FALSE),"")</f>
        <v>Wrothgar</v>
      </c>
      <c r="J441" s="3" t="str">
        <f>IF(A441&lt;&gt;C441,VLOOKUP(C441,$A$3:$E$9999,5,FALSE),"")</f>
        <v>Wrothgar</v>
      </c>
      <c r="K441" s="3" t="str">
        <f>IF(A441&lt;&gt;C441,VLOOKUP(C441,$A$3:$F$9999,6,FALSE),"")</f>
        <v>Wrothgar</v>
      </c>
      <c r="L441" s="21">
        <f>A441</f>
        <v>780</v>
      </c>
      <c r="M441" s="21">
        <f>C441</f>
        <v>684</v>
      </c>
      <c r="N441">
        <v>2</v>
      </c>
      <c r="O441" t="str">
        <f>VLOOKUP(N441,'LibSets constants'!$A$2:$B$99,2,FALSE)</f>
        <v>Orsinium</v>
      </c>
    </row>
    <row r="442" spans="1:15" hidden="1" x14ac:dyDescent="0.25">
      <c r="A442" s="13">
        <v>781</v>
      </c>
      <c r="B442" s="5">
        <v>440</v>
      </c>
      <c r="C442" s="5">
        <v>781</v>
      </c>
      <c r="D442" s="4" t="str">
        <f>VLOOKUP(A442,'ESO zone names'!$A$3:$F$10000,4,FALSE)</f>
        <v>Bandit 20</v>
      </c>
      <c r="E442" s="4" t="str">
        <f>VLOOKUP(A442,'ESO zone names'!$A$3:$F$10000,5,FALSE)</f>
        <v>Bandit 20</v>
      </c>
      <c r="F442" s="4" t="str">
        <f>VLOOKUP(A442,'ESO zone names'!$A$3:$F$10000,6,FALSE)</f>
        <v>Bandit 20</v>
      </c>
      <c r="G442" s="3" t="str">
        <f t="array" ref="G442">IF(OR(EXACT(A442,'ESO Dungeon constants'!$G$3:$G$999)),"X","")</f>
        <v/>
      </c>
      <c r="H442" s="3" t="str">
        <f>IF(EXACT(A442,C442),"X","")</f>
        <v>X</v>
      </c>
      <c r="I442" s="3" t="str">
        <f>IF(A442&lt;&gt;C442,VLOOKUP(C442,$A$3:$D$9999,4,FALSE),"")</f>
        <v/>
      </c>
      <c r="J442" s="3" t="str">
        <f>IF(A442&lt;&gt;C442,VLOOKUP(C442,$A$3:$E$9999,5,FALSE),"")</f>
        <v/>
      </c>
      <c r="K442" s="3" t="str">
        <f>IF(A442&lt;&gt;C442,VLOOKUP(C442,$A$3:$F$9999,6,FALSE),"")</f>
        <v/>
      </c>
      <c r="L442" s="21">
        <f>A442</f>
        <v>781</v>
      </c>
      <c r="M442" s="21">
        <f>C442</f>
        <v>781</v>
      </c>
      <c r="N442">
        <v>0</v>
      </c>
      <c r="O442" t="str">
        <f>VLOOKUP(N442,'LibSets constants'!$A$2:$B$99,2,FALSE)</f>
        <v>Included in base game</v>
      </c>
    </row>
    <row r="443" spans="1:15" hidden="1" x14ac:dyDescent="0.25">
      <c r="A443" s="13">
        <v>782</v>
      </c>
      <c r="B443" s="5">
        <v>441</v>
      </c>
      <c r="C443" s="5">
        <v>782</v>
      </c>
      <c r="D443" s="4" t="str">
        <f>VLOOKUP(A443,'ESO zone names'!$A$3:$F$10000,4,FALSE)</f>
        <v>Bandit 21</v>
      </c>
      <c r="E443" s="4" t="str">
        <f>VLOOKUP(A443,'ESO zone names'!$A$3:$F$10000,5,FALSE)</f>
        <v>Bandit 21</v>
      </c>
      <c r="F443" s="4" t="str">
        <f>VLOOKUP(A443,'ESO zone names'!$A$3:$F$10000,6,FALSE)</f>
        <v>Bandit 21</v>
      </c>
      <c r="G443" s="3" t="str">
        <f t="array" ref="G443">IF(OR(EXACT(A443,'ESO Dungeon constants'!$G$3:$G$999)),"X","")</f>
        <v/>
      </c>
      <c r="H443" s="3" t="str">
        <f>IF(EXACT(A443,C443),"X","")</f>
        <v>X</v>
      </c>
      <c r="I443" s="3" t="str">
        <f>IF(A443&lt;&gt;C443,VLOOKUP(C443,$A$3:$D$9999,4,FALSE),"")</f>
        <v/>
      </c>
      <c r="J443" s="3" t="str">
        <f>IF(A443&lt;&gt;C443,VLOOKUP(C443,$A$3:$E$9999,5,FALSE),"")</f>
        <v/>
      </c>
      <c r="K443" s="3" t="str">
        <f>IF(A443&lt;&gt;C443,VLOOKUP(C443,$A$3:$F$9999,6,FALSE),"")</f>
        <v/>
      </c>
      <c r="L443" s="21">
        <f>A443</f>
        <v>782</v>
      </c>
      <c r="M443" s="21">
        <f>C443</f>
        <v>782</v>
      </c>
      <c r="N443">
        <v>0</v>
      </c>
      <c r="O443" t="str">
        <f>VLOOKUP(N443,'LibSets constants'!$A$2:$B$99,2,FALSE)</f>
        <v>Included in base game</v>
      </c>
    </row>
    <row r="444" spans="1:15" hidden="1" x14ac:dyDescent="0.25">
      <c r="A444" s="13">
        <v>783</v>
      </c>
      <c r="B444" s="5">
        <v>442</v>
      </c>
      <c r="C444" s="5">
        <v>783</v>
      </c>
      <c r="D444" s="4" t="str">
        <f>VLOOKUP(A444,'ESO zone names'!$A$3:$F$10000,4,FALSE)</f>
        <v>Bandit 22</v>
      </c>
      <c r="E444" s="4" t="str">
        <f>VLOOKUP(A444,'ESO zone names'!$A$3:$F$10000,5,FALSE)</f>
        <v>Bandit 22</v>
      </c>
      <c r="F444" s="4" t="str">
        <f>VLOOKUP(A444,'ESO zone names'!$A$3:$F$10000,6,FALSE)</f>
        <v>Bandit 22</v>
      </c>
      <c r="G444" s="3" t="str">
        <f t="array" ref="G444">IF(OR(EXACT(A444,'ESO Dungeon constants'!$G$3:$G$999)),"X","")</f>
        <v/>
      </c>
      <c r="H444" s="3" t="str">
        <f>IF(EXACT(A444,C444),"X","")</f>
        <v>X</v>
      </c>
      <c r="I444" s="3" t="str">
        <f>IF(A444&lt;&gt;C444,VLOOKUP(C444,$A$3:$D$9999,4,FALSE),"")</f>
        <v/>
      </c>
      <c r="J444" s="3" t="str">
        <f>IF(A444&lt;&gt;C444,VLOOKUP(C444,$A$3:$E$9999,5,FALSE),"")</f>
        <v/>
      </c>
      <c r="K444" s="3" t="str">
        <f>IF(A444&lt;&gt;C444,VLOOKUP(C444,$A$3:$F$9999,6,FALSE),"")</f>
        <v/>
      </c>
      <c r="L444" s="21">
        <f>A444</f>
        <v>783</v>
      </c>
      <c r="M444" s="21">
        <f>C444</f>
        <v>783</v>
      </c>
      <c r="N444">
        <v>0</v>
      </c>
      <c r="O444" t="str">
        <f>VLOOKUP(N444,'LibSets constants'!$A$2:$B$99,2,FALSE)</f>
        <v>Included in base game</v>
      </c>
    </row>
    <row r="445" spans="1:15" hidden="1" x14ac:dyDescent="0.25">
      <c r="A445" s="13">
        <v>784</v>
      </c>
      <c r="B445" s="5">
        <v>443</v>
      </c>
      <c r="C445" s="5">
        <v>784</v>
      </c>
      <c r="D445" s="4" t="str">
        <f>VLOOKUP(A445,'ESO zone names'!$A$3:$F$10000,4,FALSE)</f>
        <v>Bandit 23</v>
      </c>
      <c r="E445" s="4" t="str">
        <f>VLOOKUP(A445,'ESO zone names'!$A$3:$F$10000,5,FALSE)</f>
        <v>Bandit 23</v>
      </c>
      <c r="F445" s="4" t="str">
        <f>VLOOKUP(A445,'ESO zone names'!$A$3:$F$10000,6,FALSE)</f>
        <v>Bandit 23</v>
      </c>
      <c r="G445" s="3" t="str">
        <f t="array" ref="G445">IF(OR(EXACT(A445,'ESO Dungeon constants'!$G$3:$G$999)),"X","")</f>
        <v/>
      </c>
      <c r="H445" s="3" t="str">
        <f>IF(EXACT(A445,C445),"X","")</f>
        <v>X</v>
      </c>
      <c r="I445" s="3" t="str">
        <f>IF(A445&lt;&gt;C445,VLOOKUP(C445,$A$3:$D$9999,4,FALSE),"")</f>
        <v/>
      </c>
      <c r="J445" s="3" t="str">
        <f>IF(A445&lt;&gt;C445,VLOOKUP(C445,$A$3:$E$9999,5,FALSE),"")</f>
        <v/>
      </c>
      <c r="K445" s="3" t="str">
        <f>IF(A445&lt;&gt;C445,VLOOKUP(C445,$A$3:$F$9999,6,FALSE),"")</f>
        <v/>
      </c>
      <c r="L445" s="21">
        <f>A445</f>
        <v>784</v>
      </c>
      <c r="M445" s="21">
        <f>C445</f>
        <v>784</v>
      </c>
      <c r="N445">
        <v>0</v>
      </c>
      <c r="O445" t="str">
        <f>VLOOKUP(N445,'LibSets constants'!$A$2:$B$99,2,FALSE)</f>
        <v>Included in base game</v>
      </c>
    </row>
    <row r="446" spans="1:15" hidden="1" x14ac:dyDescent="0.25">
      <c r="A446" s="13">
        <v>785</v>
      </c>
      <c r="B446" s="5">
        <v>444</v>
      </c>
      <c r="C446" s="5">
        <v>785</v>
      </c>
      <c r="D446" s="4" t="str">
        <f>VLOOKUP(A446,'ESO zone names'!$A$3:$F$10000,4,FALSE)</f>
        <v>Bandit 24</v>
      </c>
      <c r="E446" s="4" t="str">
        <f>VLOOKUP(A446,'ESO zone names'!$A$3:$F$10000,5,FALSE)</f>
        <v>Bandit 24</v>
      </c>
      <c r="F446" s="4" t="str">
        <f>VLOOKUP(A446,'ESO zone names'!$A$3:$F$10000,6,FALSE)</f>
        <v>Bandit 24</v>
      </c>
      <c r="G446" s="3" t="str">
        <f t="array" ref="G446">IF(OR(EXACT(A446,'ESO Dungeon constants'!$G$3:$G$999)),"X","")</f>
        <v/>
      </c>
      <c r="H446" s="3" t="str">
        <f>IF(EXACT(A446,C446),"X","")</f>
        <v>X</v>
      </c>
      <c r="I446" s="3" t="str">
        <f>IF(A446&lt;&gt;C446,VLOOKUP(C446,$A$3:$D$9999,4,FALSE),"")</f>
        <v/>
      </c>
      <c r="J446" s="3" t="str">
        <f>IF(A446&lt;&gt;C446,VLOOKUP(C446,$A$3:$E$9999,5,FALSE),"")</f>
        <v/>
      </c>
      <c r="K446" s="3" t="str">
        <f>IF(A446&lt;&gt;C446,VLOOKUP(C446,$A$3:$F$9999,6,FALSE),"")</f>
        <v/>
      </c>
      <c r="L446" s="21">
        <f>A446</f>
        <v>785</v>
      </c>
      <c r="M446" s="21">
        <f>C446</f>
        <v>785</v>
      </c>
      <c r="N446">
        <v>0</v>
      </c>
      <c r="O446" t="str">
        <f>VLOOKUP(N446,'LibSets constants'!$A$2:$B$99,2,FALSE)</f>
        <v>Included in base game</v>
      </c>
    </row>
    <row r="447" spans="1:15" hidden="1" x14ac:dyDescent="0.25">
      <c r="A447" s="13">
        <v>786</v>
      </c>
      <c r="B447" s="5">
        <v>445</v>
      </c>
      <c r="C447" s="5">
        <v>786</v>
      </c>
      <c r="D447" s="4" t="str">
        <f>VLOOKUP(A447,'ESO zone names'!$A$3:$F$10000,4,FALSE)</f>
        <v>Bandit 25</v>
      </c>
      <c r="E447" s="4" t="str">
        <f>VLOOKUP(A447,'ESO zone names'!$A$3:$F$10000,5,FALSE)</f>
        <v>Bandit 25</v>
      </c>
      <c r="F447" s="4" t="str">
        <f>VLOOKUP(A447,'ESO zone names'!$A$3:$F$10000,6,FALSE)</f>
        <v>Bandit 25</v>
      </c>
      <c r="G447" s="3" t="str">
        <f t="array" ref="G447">IF(OR(EXACT(A447,'ESO Dungeon constants'!$G$3:$G$999)),"X","")</f>
        <v/>
      </c>
      <c r="H447" s="3" t="str">
        <f>IF(EXACT(A447,C447),"X","")</f>
        <v>X</v>
      </c>
      <c r="I447" s="3" t="str">
        <f>IF(A447&lt;&gt;C447,VLOOKUP(C447,$A$3:$D$9999,4,FALSE),"")</f>
        <v/>
      </c>
      <c r="J447" s="3" t="str">
        <f>IF(A447&lt;&gt;C447,VLOOKUP(C447,$A$3:$E$9999,5,FALSE),"")</f>
        <v/>
      </c>
      <c r="K447" s="3" t="str">
        <f>IF(A447&lt;&gt;C447,VLOOKUP(C447,$A$3:$F$9999,6,FALSE),"")</f>
        <v/>
      </c>
      <c r="L447" s="21">
        <f>A447</f>
        <v>786</v>
      </c>
      <c r="M447" s="21">
        <f>C447</f>
        <v>786</v>
      </c>
      <c r="N447">
        <v>0</v>
      </c>
      <c r="O447" t="str">
        <f>VLOOKUP(N447,'LibSets constants'!$A$2:$B$99,2,FALSE)</f>
        <v>Included in base game</v>
      </c>
    </row>
    <row r="448" spans="1:15" hidden="1" x14ac:dyDescent="0.25">
      <c r="A448" s="13">
        <v>787</v>
      </c>
      <c r="B448" s="5">
        <v>446</v>
      </c>
      <c r="C448" s="5">
        <v>787</v>
      </c>
      <c r="D448" s="4" t="str">
        <f>VLOOKUP(A448,'ESO zone names'!$A$3:$F$10000,4,FALSE)</f>
        <v>Bandit 26</v>
      </c>
      <c r="E448" s="4" t="str">
        <f>VLOOKUP(A448,'ESO zone names'!$A$3:$F$10000,5,FALSE)</f>
        <v>Bandit 26</v>
      </c>
      <c r="F448" s="4" t="str">
        <f>VLOOKUP(A448,'ESO zone names'!$A$3:$F$10000,6,FALSE)</f>
        <v>Bandit 26</v>
      </c>
      <c r="G448" s="3" t="str">
        <f t="array" ref="G448">IF(OR(EXACT(A448,'ESO Dungeon constants'!$G$3:$G$999)),"X","")</f>
        <v/>
      </c>
      <c r="H448" s="3" t="str">
        <f>IF(EXACT(A448,C448),"X","")</f>
        <v>X</v>
      </c>
      <c r="I448" s="3" t="str">
        <f>IF(A448&lt;&gt;C448,VLOOKUP(C448,$A$3:$D$9999,4,FALSE),"")</f>
        <v/>
      </c>
      <c r="J448" s="3" t="str">
        <f>IF(A448&lt;&gt;C448,VLOOKUP(C448,$A$3:$E$9999,5,FALSE),"")</f>
        <v/>
      </c>
      <c r="K448" s="3" t="str">
        <f>IF(A448&lt;&gt;C448,VLOOKUP(C448,$A$3:$F$9999,6,FALSE),"")</f>
        <v/>
      </c>
      <c r="L448" s="21">
        <f>A448</f>
        <v>787</v>
      </c>
      <c r="M448" s="21">
        <f>C448</f>
        <v>787</v>
      </c>
      <c r="N448">
        <v>0</v>
      </c>
      <c r="O448" t="str">
        <f>VLOOKUP(N448,'LibSets constants'!$A$2:$B$99,2,FALSE)</f>
        <v>Included in base game</v>
      </c>
    </row>
    <row r="449" spans="1:15" hidden="1" x14ac:dyDescent="0.25">
      <c r="A449" s="13">
        <v>788</v>
      </c>
      <c r="B449" s="5">
        <v>447</v>
      </c>
      <c r="C449" s="5">
        <v>788</v>
      </c>
      <c r="D449" s="4" t="str">
        <f>VLOOKUP(A449,'ESO zone names'!$A$3:$F$10000,4,FALSE)</f>
        <v>Bandit 27</v>
      </c>
      <c r="E449" s="4" t="str">
        <f>VLOOKUP(A449,'ESO zone names'!$A$3:$F$10000,5,FALSE)</f>
        <v>Bandit 27</v>
      </c>
      <c r="F449" s="4" t="str">
        <f>VLOOKUP(A449,'ESO zone names'!$A$3:$F$10000,6,FALSE)</f>
        <v>Bandit 27</v>
      </c>
      <c r="G449" s="3" t="str">
        <f t="array" ref="G449">IF(OR(EXACT(A449,'ESO Dungeon constants'!$G$3:$G$999)),"X","")</f>
        <v/>
      </c>
      <c r="H449" s="3" t="str">
        <f>IF(EXACT(A449,C449),"X","")</f>
        <v>X</v>
      </c>
      <c r="I449" s="3" t="str">
        <f>IF(A449&lt;&gt;C449,VLOOKUP(C449,$A$3:$D$9999,4,FALSE),"")</f>
        <v/>
      </c>
      <c r="J449" s="3" t="str">
        <f>IF(A449&lt;&gt;C449,VLOOKUP(C449,$A$3:$E$9999,5,FALSE),"")</f>
        <v/>
      </c>
      <c r="K449" s="3" t="str">
        <f>IF(A449&lt;&gt;C449,VLOOKUP(C449,$A$3:$F$9999,6,FALSE),"")</f>
        <v/>
      </c>
      <c r="L449" s="21">
        <f>A449</f>
        <v>788</v>
      </c>
      <c r="M449" s="21">
        <f>C449</f>
        <v>788</v>
      </c>
      <c r="N449">
        <v>0</v>
      </c>
      <c r="O449" t="str">
        <f>VLOOKUP(N449,'LibSets constants'!$A$2:$B$99,2,FALSE)</f>
        <v>Included in base game</v>
      </c>
    </row>
    <row r="450" spans="1:15" hidden="1" x14ac:dyDescent="0.25">
      <c r="A450" s="13">
        <v>789</v>
      </c>
      <c r="B450" s="5">
        <v>448</v>
      </c>
      <c r="C450" s="5">
        <v>789</v>
      </c>
      <c r="D450" s="4" t="str">
        <f>VLOOKUP(A450,'ESO zone names'!$A$3:$F$10000,4,FALSE)</f>
        <v>Bandit 28</v>
      </c>
      <c r="E450" s="4" t="str">
        <f>VLOOKUP(A450,'ESO zone names'!$A$3:$F$10000,5,FALSE)</f>
        <v>Bandit 28</v>
      </c>
      <c r="F450" s="4" t="str">
        <f>VLOOKUP(A450,'ESO zone names'!$A$3:$F$10000,6,FALSE)</f>
        <v>Bandit 28</v>
      </c>
      <c r="G450" s="3" t="str">
        <f t="array" ref="G450">IF(OR(EXACT(A450,'ESO Dungeon constants'!$G$3:$G$999)),"X","")</f>
        <v/>
      </c>
      <c r="H450" s="3" t="str">
        <f>IF(EXACT(A450,C450),"X","")</f>
        <v>X</v>
      </c>
      <c r="I450" s="3" t="str">
        <f>IF(A450&lt;&gt;C450,VLOOKUP(C450,$A$3:$D$9999,4,FALSE),"")</f>
        <v/>
      </c>
      <c r="J450" s="3" t="str">
        <f>IF(A450&lt;&gt;C450,VLOOKUP(C450,$A$3:$E$9999,5,FALSE),"")</f>
        <v/>
      </c>
      <c r="K450" s="3" t="str">
        <f>IF(A450&lt;&gt;C450,VLOOKUP(C450,$A$3:$F$9999,6,FALSE),"")</f>
        <v/>
      </c>
      <c r="L450" s="21">
        <f>A450</f>
        <v>789</v>
      </c>
      <c r="M450" s="21">
        <f>C450</f>
        <v>789</v>
      </c>
      <c r="N450">
        <v>0</v>
      </c>
      <c r="O450" t="str">
        <f>VLOOKUP(N450,'LibSets constants'!$A$2:$B$99,2,FALSE)</f>
        <v>Included in base game</v>
      </c>
    </row>
    <row r="451" spans="1:15" hidden="1" x14ac:dyDescent="0.25">
      <c r="A451" s="13">
        <v>790</v>
      </c>
      <c r="B451" s="5">
        <v>449</v>
      </c>
      <c r="C451" s="5">
        <v>790</v>
      </c>
      <c r="D451" s="4" t="str">
        <f>VLOOKUP(A451,'ESO zone names'!$A$3:$F$10000,4,FALSE)</f>
        <v>Bandit 29</v>
      </c>
      <c r="E451" s="4" t="str">
        <f>VLOOKUP(A451,'ESO zone names'!$A$3:$F$10000,5,FALSE)</f>
        <v>Bandit 29</v>
      </c>
      <c r="F451" s="4" t="str">
        <f>VLOOKUP(A451,'ESO zone names'!$A$3:$F$10000,6,FALSE)</f>
        <v>Bandit 29</v>
      </c>
      <c r="G451" s="3" t="str">
        <f t="array" ref="G451">IF(OR(EXACT(A451,'ESO Dungeon constants'!$G$3:$G$999)),"X","")</f>
        <v/>
      </c>
      <c r="H451" s="3" t="str">
        <f>IF(EXACT(A451,C451),"X","")</f>
        <v>X</v>
      </c>
      <c r="I451" s="3" t="str">
        <f>IF(A451&lt;&gt;C451,VLOOKUP(C451,$A$3:$D$9999,4,FALSE),"")</f>
        <v/>
      </c>
      <c r="J451" s="3" t="str">
        <f>IF(A451&lt;&gt;C451,VLOOKUP(C451,$A$3:$E$9999,5,FALSE),"")</f>
        <v/>
      </c>
      <c r="K451" s="3" t="str">
        <f>IF(A451&lt;&gt;C451,VLOOKUP(C451,$A$3:$F$9999,6,FALSE),"")</f>
        <v/>
      </c>
      <c r="L451" s="21">
        <f>A451</f>
        <v>790</v>
      </c>
      <c r="M451" s="21">
        <f>C451</f>
        <v>790</v>
      </c>
      <c r="N451">
        <v>0</v>
      </c>
      <c r="O451" t="str">
        <f>VLOOKUP(N451,'LibSets constants'!$A$2:$B$99,2,FALSE)</f>
        <v>Included in base game</v>
      </c>
    </row>
    <row r="452" spans="1:15" hidden="1" x14ac:dyDescent="0.25">
      <c r="A452" s="13">
        <v>791</v>
      </c>
      <c r="B452" s="5">
        <v>450</v>
      </c>
      <c r="C452" s="5">
        <v>791</v>
      </c>
      <c r="D452" s="4" t="str">
        <f>VLOOKUP(A452,'ESO zone names'!$A$3:$F$10000,4,FALSE)</f>
        <v>Bandit 30</v>
      </c>
      <c r="E452" s="4" t="str">
        <f>VLOOKUP(A452,'ESO zone names'!$A$3:$F$10000,5,FALSE)</f>
        <v>Bandit 30</v>
      </c>
      <c r="F452" s="4" t="str">
        <f>VLOOKUP(A452,'ESO zone names'!$A$3:$F$10000,6,FALSE)</f>
        <v>Bandit 30</v>
      </c>
      <c r="G452" s="3" t="str">
        <f t="array" ref="G452">IF(OR(EXACT(A452,'ESO Dungeon constants'!$G$3:$G$999)),"X","")</f>
        <v/>
      </c>
      <c r="H452" s="3" t="str">
        <f>IF(EXACT(A452,C452),"X","")</f>
        <v>X</v>
      </c>
      <c r="I452" s="3" t="str">
        <f>IF(A452&lt;&gt;C452,VLOOKUP(C452,$A$3:$D$9999,4,FALSE),"")</f>
        <v/>
      </c>
      <c r="J452" s="3" t="str">
        <f>IF(A452&lt;&gt;C452,VLOOKUP(C452,$A$3:$E$9999,5,FALSE),"")</f>
        <v/>
      </c>
      <c r="K452" s="3" t="str">
        <f>IF(A452&lt;&gt;C452,VLOOKUP(C452,$A$3:$F$9999,6,FALSE),"")</f>
        <v/>
      </c>
      <c r="L452" s="21">
        <f>A452</f>
        <v>791</v>
      </c>
      <c r="M452" s="21">
        <f>C452</f>
        <v>791</v>
      </c>
      <c r="N452">
        <v>0</v>
      </c>
      <c r="O452" t="str">
        <f>VLOOKUP(N452,'LibSets constants'!$A$2:$B$99,2,FALSE)</f>
        <v>Included in base game</v>
      </c>
    </row>
    <row r="453" spans="1:15" hidden="1" x14ac:dyDescent="0.25">
      <c r="A453" s="13">
        <v>792</v>
      </c>
      <c r="B453" s="5">
        <v>451</v>
      </c>
      <c r="C453" s="5">
        <v>792</v>
      </c>
      <c r="D453" s="4" t="str">
        <f>VLOOKUP(A453,'ESO zone names'!$A$3:$F$10000,4,FALSE)</f>
        <v>Bandit 31</v>
      </c>
      <c r="E453" s="4" t="str">
        <f>VLOOKUP(A453,'ESO zone names'!$A$3:$F$10000,5,FALSE)</f>
        <v>Bandit 31</v>
      </c>
      <c r="F453" s="4" t="str">
        <f>VLOOKUP(A453,'ESO zone names'!$A$3:$F$10000,6,FALSE)</f>
        <v>Bandit 31</v>
      </c>
      <c r="G453" s="3" t="str">
        <f t="array" ref="G453">IF(OR(EXACT(A453,'ESO Dungeon constants'!$G$3:$G$999)),"X","")</f>
        <v/>
      </c>
      <c r="H453" s="3" t="str">
        <f>IF(EXACT(A453,C453),"X","")</f>
        <v>X</v>
      </c>
      <c r="I453" s="3" t="str">
        <f>IF(A453&lt;&gt;C453,VLOOKUP(C453,$A$3:$D$9999,4,FALSE),"")</f>
        <v/>
      </c>
      <c r="J453" s="3" t="str">
        <f>IF(A453&lt;&gt;C453,VLOOKUP(C453,$A$3:$E$9999,5,FALSE),"")</f>
        <v/>
      </c>
      <c r="K453" s="3" t="str">
        <f>IF(A453&lt;&gt;C453,VLOOKUP(C453,$A$3:$F$9999,6,FALSE),"")</f>
        <v/>
      </c>
      <c r="L453" s="21">
        <f>A453</f>
        <v>792</v>
      </c>
      <c r="M453" s="21">
        <f>C453</f>
        <v>792</v>
      </c>
      <c r="N453">
        <v>0</v>
      </c>
      <c r="O453" t="str">
        <f>VLOOKUP(N453,'LibSets constants'!$A$2:$B$99,2,FALSE)</f>
        <v>Included in base game</v>
      </c>
    </row>
    <row r="454" spans="1:15" hidden="1" x14ac:dyDescent="0.25">
      <c r="A454" s="13">
        <v>793</v>
      </c>
      <c r="B454" s="5">
        <v>452</v>
      </c>
      <c r="C454" s="5">
        <v>793</v>
      </c>
      <c r="D454" s="4" t="str">
        <f>VLOOKUP(A454,'ESO zone names'!$A$3:$F$10000,4,FALSE)</f>
        <v>Bandit 32</v>
      </c>
      <c r="E454" s="4" t="str">
        <f>VLOOKUP(A454,'ESO zone names'!$A$3:$F$10000,5,FALSE)</f>
        <v>Bandit 32</v>
      </c>
      <c r="F454" s="4" t="str">
        <f>VLOOKUP(A454,'ESO zone names'!$A$3:$F$10000,6,FALSE)</f>
        <v>Bandit 32</v>
      </c>
      <c r="G454" s="3" t="str">
        <f t="array" ref="G454">IF(OR(EXACT(A454,'ESO Dungeon constants'!$G$3:$G$999)),"X","")</f>
        <v/>
      </c>
      <c r="H454" s="3" t="str">
        <f>IF(EXACT(A454,C454),"X","")</f>
        <v>X</v>
      </c>
      <c r="I454" s="3" t="str">
        <f>IF(A454&lt;&gt;C454,VLOOKUP(C454,$A$3:$D$9999,4,FALSE),"")</f>
        <v/>
      </c>
      <c r="J454" s="3" t="str">
        <f>IF(A454&lt;&gt;C454,VLOOKUP(C454,$A$3:$E$9999,5,FALSE),"")</f>
        <v/>
      </c>
      <c r="K454" s="3" t="str">
        <f>IF(A454&lt;&gt;C454,VLOOKUP(C454,$A$3:$F$9999,6,FALSE),"")</f>
        <v/>
      </c>
      <c r="L454" s="21">
        <f>A454</f>
        <v>793</v>
      </c>
      <c r="M454" s="21">
        <f>C454</f>
        <v>793</v>
      </c>
      <c r="N454">
        <v>0</v>
      </c>
      <c r="O454" t="str">
        <f>VLOOKUP(N454,'LibSets constants'!$A$2:$B$99,2,FALSE)</f>
        <v>Included in base game</v>
      </c>
    </row>
    <row r="455" spans="1:15" hidden="1" x14ac:dyDescent="0.25">
      <c r="A455" s="13">
        <v>794</v>
      </c>
      <c r="B455" s="5">
        <v>453</v>
      </c>
      <c r="C455" s="5">
        <v>794</v>
      </c>
      <c r="D455" s="4" t="str">
        <f>VLOOKUP(A455,'ESO zone names'!$A$3:$F$10000,4,FALSE)</f>
        <v>Bandit 33</v>
      </c>
      <c r="E455" s="4" t="str">
        <f>VLOOKUP(A455,'ESO zone names'!$A$3:$F$10000,5,FALSE)</f>
        <v>Bandit 33</v>
      </c>
      <c r="F455" s="4" t="str">
        <f>VLOOKUP(A455,'ESO zone names'!$A$3:$F$10000,6,FALSE)</f>
        <v>Bandit 33</v>
      </c>
      <c r="G455" s="3" t="str">
        <f t="array" ref="G455">IF(OR(EXACT(A455,'ESO Dungeon constants'!$G$3:$G$999)),"X","")</f>
        <v/>
      </c>
      <c r="H455" s="3" t="str">
        <f>IF(EXACT(A455,C455),"X","")</f>
        <v>X</v>
      </c>
      <c r="I455" s="3" t="str">
        <f>IF(A455&lt;&gt;C455,VLOOKUP(C455,$A$3:$D$9999,4,FALSE),"")</f>
        <v/>
      </c>
      <c r="J455" s="3" t="str">
        <f>IF(A455&lt;&gt;C455,VLOOKUP(C455,$A$3:$E$9999,5,FALSE),"")</f>
        <v/>
      </c>
      <c r="K455" s="3" t="str">
        <f>IF(A455&lt;&gt;C455,VLOOKUP(C455,$A$3:$F$9999,6,FALSE),"")</f>
        <v/>
      </c>
      <c r="L455" s="21">
        <f>A455</f>
        <v>794</v>
      </c>
      <c r="M455" s="21">
        <f>C455</f>
        <v>794</v>
      </c>
      <c r="N455">
        <v>0</v>
      </c>
      <c r="O455" t="str">
        <f>VLOOKUP(N455,'LibSets constants'!$A$2:$B$99,2,FALSE)</f>
        <v>Included in base game</v>
      </c>
    </row>
    <row r="456" spans="1:15" hidden="1" x14ac:dyDescent="0.25">
      <c r="A456" s="13">
        <v>795</v>
      </c>
      <c r="B456" s="5">
        <v>454</v>
      </c>
      <c r="C456" s="5">
        <v>795</v>
      </c>
      <c r="D456" s="4" t="str">
        <f>VLOOKUP(A456,'ESO zone names'!$A$3:$F$10000,4,FALSE)</f>
        <v>Bandit 34</v>
      </c>
      <c r="E456" s="4" t="str">
        <f>VLOOKUP(A456,'ESO zone names'!$A$3:$F$10000,5,FALSE)</f>
        <v>Bandit 34</v>
      </c>
      <c r="F456" s="4" t="str">
        <f>VLOOKUP(A456,'ESO zone names'!$A$3:$F$10000,6,FALSE)</f>
        <v>Bandit 34</v>
      </c>
      <c r="G456" s="3" t="str">
        <f t="array" ref="G456">IF(OR(EXACT(A456,'ESO Dungeon constants'!$G$3:$G$999)),"X","")</f>
        <v/>
      </c>
      <c r="H456" s="3" t="str">
        <f>IF(EXACT(A456,C456),"X","")</f>
        <v>X</v>
      </c>
      <c r="I456" s="3" t="str">
        <f>IF(A456&lt;&gt;C456,VLOOKUP(C456,$A$3:$D$9999,4,FALSE),"")</f>
        <v/>
      </c>
      <c r="J456" s="3" t="str">
        <f>IF(A456&lt;&gt;C456,VLOOKUP(C456,$A$3:$E$9999,5,FALSE),"")</f>
        <v/>
      </c>
      <c r="K456" s="3" t="str">
        <f>IF(A456&lt;&gt;C456,VLOOKUP(C456,$A$3:$F$9999,6,FALSE),"")</f>
        <v/>
      </c>
      <c r="L456" s="21">
        <f>A456</f>
        <v>795</v>
      </c>
      <c r="M456" s="21">
        <f>C456</f>
        <v>795</v>
      </c>
      <c r="N456">
        <v>0</v>
      </c>
      <c r="O456" t="str">
        <f>VLOOKUP(N456,'LibSets constants'!$A$2:$B$99,2,FALSE)</f>
        <v>Included in base game</v>
      </c>
    </row>
    <row r="457" spans="1:15" hidden="1" x14ac:dyDescent="0.25">
      <c r="A457" s="13">
        <v>796</v>
      </c>
      <c r="B457" s="5">
        <v>455</v>
      </c>
      <c r="C457" s="5">
        <v>796</v>
      </c>
      <c r="D457" s="4" t="str">
        <f>VLOOKUP(A457,'ESO zone names'!$A$3:$F$10000,4,FALSE)</f>
        <v>Bandit 35</v>
      </c>
      <c r="E457" s="4" t="str">
        <f>VLOOKUP(A457,'ESO zone names'!$A$3:$F$10000,5,FALSE)</f>
        <v>Bandit 35</v>
      </c>
      <c r="F457" s="4" t="str">
        <f>VLOOKUP(A457,'ESO zone names'!$A$3:$F$10000,6,FALSE)</f>
        <v>Bandit 35</v>
      </c>
      <c r="G457" s="3" t="str">
        <f t="array" ref="G457">IF(OR(EXACT(A457,'ESO Dungeon constants'!$G$3:$G$999)),"X","")</f>
        <v/>
      </c>
      <c r="H457" s="3" t="str">
        <f>IF(EXACT(A457,C457),"X","")</f>
        <v>X</v>
      </c>
      <c r="I457" s="3" t="str">
        <f>IF(A457&lt;&gt;C457,VLOOKUP(C457,$A$3:$D$9999,4,FALSE),"")</f>
        <v/>
      </c>
      <c r="J457" s="3" t="str">
        <f>IF(A457&lt;&gt;C457,VLOOKUP(C457,$A$3:$E$9999,5,FALSE),"")</f>
        <v/>
      </c>
      <c r="K457" s="3" t="str">
        <f>IF(A457&lt;&gt;C457,VLOOKUP(C457,$A$3:$F$9999,6,FALSE),"")</f>
        <v/>
      </c>
      <c r="L457" s="21">
        <f>A457</f>
        <v>796</v>
      </c>
      <c r="M457" s="21">
        <f>C457</f>
        <v>796</v>
      </c>
      <c r="N457">
        <v>0</v>
      </c>
      <c r="O457" t="str">
        <f>VLOOKUP(N457,'LibSets constants'!$A$2:$B$99,2,FALSE)</f>
        <v>Included in base game</v>
      </c>
    </row>
    <row r="458" spans="1:15" hidden="1" x14ac:dyDescent="0.25">
      <c r="A458" s="13">
        <v>797</v>
      </c>
      <c r="B458" s="5">
        <v>456</v>
      </c>
      <c r="C458" s="5">
        <v>797</v>
      </c>
      <c r="D458" s="4" t="str">
        <f>VLOOKUP(A458,'ESO zone names'!$A$3:$F$10000,4,FALSE)</f>
        <v>Bandit 36</v>
      </c>
      <c r="E458" s="4" t="str">
        <f>VLOOKUP(A458,'ESO zone names'!$A$3:$F$10000,5,FALSE)</f>
        <v>Bandit 36</v>
      </c>
      <c r="F458" s="4" t="str">
        <f>VLOOKUP(A458,'ESO zone names'!$A$3:$F$10000,6,FALSE)</f>
        <v>Bandit 36</v>
      </c>
      <c r="G458" s="3" t="str">
        <f t="array" ref="G458">IF(OR(EXACT(A458,'ESO Dungeon constants'!$G$3:$G$999)),"X","")</f>
        <v/>
      </c>
      <c r="H458" s="3" t="str">
        <f>IF(EXACT(A458,C458),"X","")</f>
        <v>X</v>
      </c>
      <c r="I458" s="3" t="str">
        <f>IF(A458&lt;&gt;C458,VLOOKUP(C458,$A$3:$D$9999,4,FALSE),"")</f>
        <v/>
      </c>
      <c r="J458" s="3" t="str">
        <f>IF(A458&lt;&gt;C458,VLOOKUP(C458,$A$3:$E$9999,5,FALSE),"")</f>
        <v/>
      </c>
      <c r="K458" s="3" t="str">
        <f>IF(A458&lt;&gt;C458,VLOOKUP(C458,$A$3:$F$9999,6,FALSE),"")</f>
        <v/>
      </c>
      <c r="L458" s="21">
        <f>A458</f>
        <v>797</v>
      </c>
      <c r="M458" s="21">
        <f>C458</f>
        <v>797</v>
      </c>
      <c r="N458">
        <v>0</v>
      </c>
      <c r="O458" t="str">
        <f>VLOOKUP(N458,'LibSets constants'!$A$2:$B$99,2,FALSE)</f>
        <v>Included in base game</v>
      </c>
    </row>
    <row r="459" spans="1:15" hidden="1" x14ac:dyDescent="0.25">
      <c r="A459" s="13">
        <v>798</v>
      </c>
      <c r="B459" s="5">
        <v>457</v>
      </c>
      <c r="C459" s="5">
        <v>798</v>
      </c>
      <c r="D459" s="4" t="str">
        <f>VLOOKUP(A459,'ESO zone names'!$A$3:$F$10000,4,FALSE)</f>
        <v>Bandit 37</v>
      </c>
      <c r="E459" s="4" t="str">
        <f>VLOOKUP(A459,'ESO zone names'!$A$3:$F$10000,5,FALSE)</f>
        <v>Bandit 37</v>
      </c>
      <c r="F459" s="4" t="str">
        <f>VLOOKUP(A459,'ESO zone names'!$A$3:$F$10000,6,FALSE)</f>
        <v>Bandit 37</v>
      </c>
      <c r="G459" s="3" t="str">
        <f t="array" ref="G459">IF(OR(EXACT(A459,'ESO Dungeon constants'!$G$3:$G$999)),"X","")</f>
        <v/>
      </c>
      <c r="H459" s="3" t="str">
        <f>IF(EXACT(A459,C459),"X","")</f>
        <v>X</v>
      </c>
      <c r="I459" s="3" t="str">
        <f>IF(A459&lt;&gt;C459,VLOOKUP(C459,$A$3:$D$9999,4,FALSE),"")</f>
        <v/>
      </c>
      <c r="J459" s="3" t="str">
        <f>IF(A459&lt;&gt;C459,VLOOKUP(C459,$A$3:$E$9999,5,FALSE),"")</f>
        <v/>
      </c>
      <c r="K459" s="3" t="str">
        <f>IF(A459&lt;&gt;C459,VLOOKUP(C459,$A$3:$F$9999,6,FALSE),"")</f>
        <v/>
      </c>
      <c r="L459" s="21">
        <f>A459</f>
        <v>798</v>
      </c>
      <c r="M459" s="21">
        <f>C459</f>
        <v>798</v>
      </c>
      <c r="N459">
        <v>0</v>
      </c>
      <c r="O459" t="str">
        <f>VLOOKUP(N459,'LibSets constants'!$A$2:$B$99,2,FALSE)</f>
        <v>Included in base game</v>
      </c>
    </row>
    <row r="460" spans="1:15" hidden="1" x14ac:dyDescent="0.25">
      <c r="A460" s="13">
        <v>799</v>
      </c>
      <c r="B460" s="5">
        <v>458</v>
      </c>
      <c r="C460" s="5">
        <v>799</v>
      </c>
      <c r="D460" s="4" t="str">
        <f>VLOOKUP(A460,'ESO zone names'!$A$3:$F$10000,4,FALSE)</f>
        <v>Bandit 38</v>
      </c>
      <c r="E460" s="4" t="str">
        <f>VLOOKUP(A460,'ESO zone names'!$A$3:$F$10000,5,FALSE)</f>
        <v>Bandit 38</v>
      </c>
      <c r="F460" s="4" t="str">
        <f>VLOOKUP(A460,'ESO zone names'!$A$3:$F$10000,6,FALSE)</f>
        <v>Bandit 38</v>
      </c>
      <c r="G460" s="3" t="str">
        <f t="array" ref="G460">IF(OR(EXACT(A460,'ESO Dungeon constants'!$G$3:$G$999)),"X","")</f>
        <v/>
      </c>
      <c r="H460" s="3" t="str">
        <f>IF(EXACT(A460,C460),"X","")</f>
        <v>X</v>
      </c>
      <c r="I460" s="3" t="str">
        <f>IF(A460&lt;&gt;C460,VLOOKUP(C460,$A$3:$D$9999,4,FALSE),"")</f>
        <v/>
      </c>
      <c r="J460" s="3" t="str">
        <f>IF(A460&lt;&gt;C460,VLOOKUP(C460,$A$3:$E$9999,5,FALSE),"")</f>
        <v/>
      </c>
      <c r="K460" s="3" t="str">
        <f>IF(A460&lt;&gt;C460,VLOOKUP(C460,$A$3:$F$9999,6,FALSE),"")</f>
        <v/>
      </c>
      <c r="L460" s="21">
        <f>A460</f>
        <v>799</v>
      </c>
      <c r="M460" s="21">
        <f>C460</f>
        <v>799</v>
      </c>
      <c r="N460">
        <v>0</v>
      </c>
      <c r="O460" t="str">
        <f>VLOOKUP(N460,'LibSets constants'!$A$2:$B$99,2,FALSE)</f>
        <v>Included in base game</v>
      </c>
    </row>
    <row r="461" spans="1:15" hidden="1" x14ac:dyDescent="0.25">
      <c r="A461" s="13">
        <v>800</v>
      </c>
      <c r="B461" s="5">
        <v>459</v>
      </c>
      <c r="C461" s="5">
        <v>800</v>
      </c>
      <c r="D461" s="4" t="str">
        <f>VLOOKUP(A461,'ESO zone names'!$A$3:$F$10000,4,FALSE)</f>
        <v>Bandit 39</v>
      </c>
      <c r="E461" s="4" t="str">
        <f>VLOOKUP(A461,'ESO zone names'!$A$3:$F$10000,5,FALSE)</f>
        <v>Bandit 39</v>
      </c>
      <c r="F461" s="4" t="str">
        <f>VLOOKUP(A461,'ESO zone names'!$A$3:$F$10000,6,FALSE)</f>
        <v>Bandit 39</v>
      </c>
      <c r="G461" s="3" t="str">
        <f t="array" ref="G461">IF(OR(EXACT(A461,'ESO Dungeon constants'!$G$3:$G$999)),"X","")</f>
        <v/>
      </c>
      <c r="H461" s="3" t="str">
        <f>IF(EXACT(A461,C461),"X","")</f>
        <v>X</v>
      </c>
      <c r="I461" s="3" t="str">
        <f>IF(A461&lt;&gt;C461,VLOOKUP(C461,$A$3:$D$9999,4,FALSE),"")</f>
        <v/>
      </c>
      <c r="J461" s="3" t="str">
        <f>IF(A461&lt;&gt;C461,VLOOKUP(C461,$A$3:$E$9999,5,FALSE),"")</f>
        <v/>
      </c>
      <c r="K461" s="3" t="str">
        <f>IF(A461&lt;&gt;C461,VLOOKUP(C461,$A$3:$F$9999,6,FALSE),"")</f>
        <v/>
      </c>
      <c r="L461" s="21">
        <f>A461</f>
        <v>800</v>
      </c>
      <c r="M461" s="21">
        <f>C461</f>
        <v>800</v>
      </c>
      <c r="N461">
        <v>0</v>
      </c>
      <c r="O461" t="str">
        <f>VLOOKUP(N461,'LibSets constants'!$A$2:$B$99,2,FALSE)</f>
        <v>Included in base game</v>
      </c>
    </row>
    <row r="462" spans="1:15" hidden="1" x14ac:dyDescent="0.25">
      <c r="A462" s="13">
        <v>801</v>
      </c>
      <c r="B462" s="5">
        <v>460</v>
      </c>
      <c r="C462" s="5">
        <v>801</v>
      </c>
      <c r="D462" s="4" t="str">
        <f>VLOOKUP(A462,'ESO zone names'!$A$3:$F$10000,4,FALSE)</f>
        <v>Bandit 40</v>
      </c>
      <c r="E462" s="4" t="str">
        <f>VLOOKUP(A462,'ESO zone names'!$A$3:$F$10000,5,FALSE)</f>
        <v>Bandit 40</v>
      </c>
      <c r="F462" s="4" t="str">
        <f>VLOOKUP(A462,'ESO zone names'!$A$3:$F$10000,6,FALSE)</f>
        <v>Bandit 40</v>
      </c>
      <c r="G462" s="3" t="str">
        <f t="array" ref="G462">IF(OR(EXACT(A462,'ESO Dungeon constants'!$G$3:$G$999)),"X","")</f>
        <v/>
      </c>
      <c r="H462" s="3" t="str">
        <f>IF(EXACT(A462,C462),"X","")</f>
        <v>X</v>
      </c>
      <c r="I462" s="3" t="str">
        <f>IF(A462&lt;&gt;C462,VLOOKUP(C462,$A$3:$D$9999,4,FALSE),"")</f>
        <v/>
      </c>
      <c r="J462" s="3" t="str">
        <f>IF(A462&lt;&gt;C462,VLOOKUP(C462,$A$3:$E$9999,5,FALSE),"")</f>
        <v/>
      </c>
      <c r="K462" s="3" t="str">
        <f>IF(A462&lt;&gt;C462,VLOOKUP(C462,$A$3:$F$9999,6,FALSE),"")</f>
        <v/>
      </c>
      <c r="L462" s="21">
        <f>A462</f>
        <v>801</v>
      </c>
      <c r="M462" s="21">
        <f>C462</f>
        <v>801</v>
      </c>
      <c r="N462">
        <v>0</v>
      </c>
      <c r="O462" t="str">
        <f>VLOOKUP(N462,'LibSets constants'!$A$2:$B$99,2,FALSE)</f>
        <v>Included in base game</v>
      </c>
    </row>
    <row r="463" spans="1:15" hidden="1" x14ac:dyDescent="0.25">
      <c r="A463" s="13">
        <v>802</v>
      </c>
      <c r="B463" s="5">
        <v>461</v>
      </c>
      <c r="C463" s="5">
        <v>802</v>
      </c>
      <c r="D463" s="4" t="str">
        <f>VLOOKUP(A463,'ESO zone names'!$A$3:$F$10000,4,FALSE)</f>
        <v>Bandit 41</v>
      </c>
      <c r="E463" s="4" t="str">
        <f>VLOOKUP(A463,'ESO zone names'!$A$3:$F$10000,5,FALSE)</f>
        <v>Bandit 41</v>
      </c>
      <c r="F463" s="4" t="str">
        <f>VLOOKUP(A463,'ESO zone names'!$A$3:$F$10000,6,FALSE)</f>
        <v>Bandit 41</v>
      </c>
      <c r="G463" s="3" t="str">
        <f t="array" ref="G463">IF(OR(EXACT(A463,'ESO Dungeon constants'!$G$3:$G$999)),"X","")</f>
        <v/>
      </c>
      <c r="H463" s="3" t="str">
        <f>IF(EXACT(A463,C463),"X","")</f>
        <v>X</v>
      </c>
      <c r="I463" s="3" t="str">
        <f>IF(A463&lt;&gt;C463,VLOOKUP(C463,$A$3:$D$9999,4,FALSE),"")</f>
        <v/>
      </c>
      <c r="J463" s="3" t="str">
        <f>IF(A463&lt;&gt;C463,VLOOKUP(C463,$A$3:$E$9999,5,FALSE),"")</f>
        <v/>
      </c>
      <c r="K463" s="3" t="str">
        <f>IF(A463&lt;&gt;C463,VLOOKUP(C463,$A$3:$F$9999,6,FALSE),"")</f>
        <v/>
      </c>
      <c r="L463" s="21">
        <f>A463</f>
        <v>802</v>
      </c>
      <c r="M463" s="21">
        <f>C463</f>
        <v>802</v>
      </c>
      <c r="N463">
        <v>0</v>
      </c>
      <c r="O463" t="str">
        <f>VLOOKUP(N463,'LibSets constants'!$A$2:$B$99,2,FALSE)</f>
        <v>Included in base game</v>
      </c>
    </row>
    <row r="464" spans="1:15" hidden="1" x14ac:dyDescent="0.25">
      <c r="A464" s="13">
        <v>803</v>
      </c>
      <c r="B464" s="5">
        <v>462</v>
      </c>
      <c r="C464" s="5">
        <v>803</v>
      </c>
      <c r="D464" s="4" t="str">
        <f>VLOOKUP(A464,'ESO zone names'!$A$3:$F$10000,4,FALSE)</f>
        <v>Bandit 42</v>
      </c>
      <c r="E464" s="4" t="str">
        <f>VLOOKUP(A464,'ESO zone names'!$A$3:$F$10000,5,FALSE)</f>
        <v>Bandit 42</v>
      </c>
      <c r="F464" s="4" t="str">
        <f>VLOOKUP(A464,'ESO zone names'!$A$3:$F$10000,6,FALSE)</f>
        <v>Bandit 42</v>
      </c>
      <c r="G464" s="3" t="str">
        <f t="array" ref="G464">IF(OR(EXACT(A464,'ESO Dungeon constants'!$G$3:$G$999)),"X","")</f>
        <v/>
      </c>
      <c r="H464" s="3" t="str">
        <f>IF(EXACT(A464,C464),"X","")</f>
        <v>X</v>
      </c>
      <c r="I464" s="3" t="str">
        <f>IF(A464&lt;&gt;C464,VLOOKUP(C464,$A$3:$D$9999,4,FALSE),"")</f>
        <v/>
      </c>
      <c r="J464" s="3" t="str">
        <f>IF(A464&lt;&gt;C464,VLOOKUP(C464,$A$3:$E$9999,5,FALSE),"")</f>
        <v/>
      </c>
      <c r="K464" s="3" t="str">
        <f>IF(A464&lt;&gt;C464,VLOOKUP(C464,$A$3:$F$9999,6,FALSE),"")</f>
        <v/>
      </c>
      <c r="L464" s="21">
        <f>A464</f>
        <v>803</v>
      </c>
      <c r="M464" s="21">
        <f>C464</f>
        <v>803</v>
      </c>
      <c r="N464">
        <v>0</v>
      </c>
      <c r="O464" t="str">
        <f>VLOOKUP(N464,'LibSets constants'!$A$2:$B$99,2,FALSE)</f>
        <v>Included in base game</v>
      </c>
    </row>
    <row r="465" spans="1:15" hidden="1" x14ac:dyDescent="0.25">
      <c r="A465" s="13">
        <v>804</v>
      </c>
      <c r="B465" s="5">
        <v>463</v>
      </c>
      <c r="C465" s="5">
        <v>804</v>
      </c>
      <c r="D465" s="4" t="str">
        <f>VLOOKUP(A465,'ESO zone names'!$A$3:$F$10000,4,FALSE)</f>
        <v>Bandit 43</v>
      </c>
      <c r="E465" s="4" t="str">
        <f>VLOOKUP(A465,'ESO zone names'!$A$3:$F$10000,5,FALSE)</f>
        <v>Bandit 43</v>
      </c>
      <c r="F465" s="4" t="str">
        <f>VLOOKUP(A465,'ESO zone names'!$A$3:$F$10000,6,FALSE)</f>
        <v>Bandit 43</v>
      </c>
      <c r="G465" s="3" t="str">
        <f t="array" ref="G465">IF(OR(EXACT(A465,'ESO Dungeon constants'!$G$3:$G$999)),"X","")</f>
        <v/>
      </c>
      <c r="H465" s="3" t="str">
        <f>IF(EXACT(A465,C465),"X","")</f>
        <v>X</v>
      </c>
      <c r="I465" s="3" t="str">
        <f>IF(A465&lt;&gt;C465,VLOOKUP(C465,$A$3:$D$9999,4,FALSE),"")</f>
        <v/>
      </c>
      <c r="J465" s="3" t="str">
        <f>IF(A465&lt;&gt;C465,VLOOKUP(C465,$A$3:$E$9999,5,FALSE),"")</f>
        <v/>
      </c>
      <c r="K465" s="3" t="str">
        <f>IF(A465&lt;&gt;C465,VLOOKUP(C465,$A$3:$F$9999,6,FALSE),"")</f>
        <v/>
      </c>
      <c r="L465" s="21">
        <f>A465</f>
        <v>804</v>
      </c>
      <c r="M465" s="21">
        <f>C465</f>
        <v>804</v>
      </c>
      <c r="N465">
        <v>0</v>
      </c>
      <c r="O465" t="str">
        <f>VLOOKUP(N465,'LibSets constants'!$A$2:$B$99,2,FALSE)</f>
        <v>Included in base game</v>
      </c>
    </row>
    <row r="466" spans="1:15" hidden="1" x14ac:dyDescent="0.25">
      <c r="A466" s="13">
        <v>805</v>
      </c>
      <c r="B466" s="5">
        <v>464</v>
      </c>
      <c r="C466" s="5">
        <v>805</v>
      </c>
      <c r="D466" s="4" t="str">
        <f>VLOOKUP(A466,'ESO zone names'!$A$3:$F$10000,4,FALSE)</f>
        <v>Bandit 44</v>
      </c>
      <c r="E466" s="4" t="str">
        <f>VLOOKUP(A466,'ESO zone names'!$A$3:$F$10000,5,FALSE)</f>
        <v>Bandit 44</v>
      </c>
      <c r="F466" s="4" t="str">
        <f>VLOOKUP(A466,'ESO zone names'!$A$3:$F$10000,6,FALSE)</f>
        <v>Bandit 44</v>
      </c>
      <c r="G466" s="3" t="str">
        <f t="array" ref="G466">IF(OR(EXACT(A466,'ESO Dungeon constants'!$G$3:$G$999)),"X","")</f>
        <v/>
      </c>
      <c r="H466" s="3" t="str">
        <f>IF(EXACT(A466,C466),"X","")</f>
        <v>X</v>
      </c>
      <c r="I466" s="3" t="str">
        <f>IF(A466&lt;&gt;C466,VLOOKUP(C466,$A$3:$D$9999,4,FALSE),"")</f>
        <v/>
      </c>
      <c r="J466" s="3" t="str">
        <f>IF(A466&lt;&gt;C466,VLOOKUP(C466,$A$3:$E$9999,5,FALSE),"")</f>
        <v/>
      </c>
      <c r="K466" s="3" t="str">
        <f>IF(A466&lt;&gt;C466,VLOOKUP(C466,$A$3:$F$9999,6,FALSE),"")</f>
        <v/>
      </c>
      <c r="L466" s="21">
        <f>A466</f>
        <v>805</v>
      </c>
      <c r="M466" s="21">
        <f>C466</f>
        <v>805</v>
      </c>
      <c r="N466">
        <v>0</v>
      </c>
      <c r="O466" t="str">
        <f>VLOOKUP(N466,'LibSets constants'!$A$2:$B$99,2,FALSE)</f>
        <v>Included in base game</v>
      </c>
    </row>
    <row r="467" spans="1:15" hidden="1" x14ac:dyDescent="0.25">
      <c r="A467" s="13">
        <v>806</v>
      </c>
      <c r="B467" s="5">
        <v>465</v>
      </c>
      <c r="C467" s="5">
        <v>806</v>
      </c>
      <c r="D467" s="4" t="str">
        <f>VLOOKUP(A467,'ESO zone names'!$A$3:$F$10000,4,FALSE)</f>
        <v>Bandit 45</v>
      </c>
      <c r="E467" s="4" t="str">
        <f>VLOOKUP(A467,'ESO zone names'!$A$3:$F$10000,5,FALSE)</f>
        <v>Bandit 45</v>
      </c>
      <c r="F467" s="4" t="str">
        <f>VLOOKUP(A467,'ESO zone names'!$A$3:$F$10000,6,FALSE)</f>
        <v>Bandit 45</v>
      </c>
      <c r="G467" s="3" t="str">
        <f t="array" ref="G467">IF(OR(EXACT(A467,'ESO Dungeon constants'!$G$3:$G$999)),"X","")</f>
        <v/>
      </c>
      <c r="H467" s="3" t="str">
        <f>IF(EXACT(A467,C467),"X","")</f>
        <v>X</v>
      </c>
      <c r="I467" s="3" t="str">
        <f>IF(A467&lt;&gt;C467,VLOOKUP(C467,$A$3:$D$9999,4,FALSE),"")</f>
        <v/>
      </c>
      <c r="J467" s="3" t="str">
        <f>IF(A467&lt;&gt;C467,VLOOKUP(C467,$A$3:$E$9999,5,FALSE),"")</f>
        <v/>
      </c>
      <c r="K467" s="3" t="str">
        <f>IF(A467&lt;&gt;C467,VLOOKUP(C467,$A$3:$F$9999,6,FALSE),"")</f>
        <v/>
      </c>
      <c r="L467" s="21">
        <f>A467</f>
        <v>806</v>
      </c>
      <c r="M467" s="21">
        <f>C467</f>
        <v>806</v>
      </c>
      <c r="N467">
        <v>0</v>
      </c>
      <c r="O467" t="str">
        <f>VLOOKUP(N467,'LibSets constants'!$A$2:$B$99,2,FALSE)</f>
        <v>Included in base game</v>
      </c>
    </row>
    <row r="468" spans="1:15" hidden="1" x14ac:dyDescent="0.25">
      <c r="A468" s="13">
        <v>807</v>
      </c>
      <c r="B468" s="5">
        <v>466</v>
      </c>
      <c r="C468" s="5">
        <v>807</v>
      </c>
      <c r="D468" s="4" t="str">
        <f>VLOOKUP(A468,'ESO zone names'!$A$3:$F$10000,4,FALSE)</f>
        <v>Bandit 46</v>
      </c>
      <c r="E468" s="4" t="str">
        <f>VLOOKUP(A468,'ESO zone names'!$A$3:$F$10000,5,FALSE)</f>
        <v>Bandit 46</v>
      </c>
      <c r="F468" s="4" t="str">
        <f>VLOOKUP(A468,'ESO zone names'!$A$3:$F$10000,6,FALSE)</f>
        <v>Bandit 46</v>
      </c>
      <c r="G468" s="3" t="str">
        <f t="array" ref="G468">IF(OR(EXACT(A468,'ESO Dungeon constants'!$G$3:$G$999)),"X","")</f>
        <v/>
      </c>
      <c r="H468" s="3" t="str">
        <f>IF(EXACT(A468,C468),"X","")</f>
        <v>X</v>
      </c>
      <c r="I468" s="3" t="str">
        <f>IF(A468&lt;&gt;C468,VLOOKUP(C468,$A$3:$D$9999,4,FALSE),"")</f>
        <v/>
      </c>
      <c r="J468" s="3" t="str">
        <f>IF(A468&lt;&gt;C468,VLOOKUP(C468,$A$3:$E$9999,5,FALSE),"")</f>
        <v/>
      </c>
      <c r="K468" s="3" t="str">
        <f>IF(A468&lt;&gt;C468,VLOOKUP(C468,$A$3:$F$9999,6,FALSE),"")</f>
        <v/>
      </c>
      <c r="L468" s="21">
        <f>A468</f>
        <v>807</v>
      </c>
      <c r="M468" s="21">
        <f>C468</f>
        <v>807</v>
      </c>
      <c r="N468">
        <v>0</v>
      </c>
      <c r="O468" t="str">
        <f>VLOOKUP(N468,'LibSets constants'!$A$2:$B$99,2,FALSE)</f>
        <v>Included in base game</v>
      </c>
    </row>
    <row r="469" spans="1:15" hidden="1" x14ac:dyDescent="0.25">
      <c r="A469" s="13">
        <v>808</v>
      </c>
      <c r="B469" s="5">
        <v>467</v>
      </c>
      <c r="C469" s="5">
        <v>808</v>
      </c>
      <c r="D469" s="4" t="str">
        <f>VLOOKUP(A469,'ESO zone names'!$A$3:$F$10000,4,FALSE)</f>
        <v>Bandit 47</v>
      </c>
      <c r="E469" s="4" t="str">
        <f>VLOOKUP(A469,'ESO zone names'!$A$3:$F$10000,5,FALSE)</f>
        <v>Bandit 47</v>
      </c>
      <c r="F469" s="4" t="str">
        <f>VLOOKUP(A469,'ESO zone names'!$A$3:$F$10000,6,FALSE)</f>
        <v>Bandit 47</v>
      </c>
      <c r="G469" s="3" t="str">
        <f t="array" ref="G469">IF(OR(EXACT(A469,'ESO Dungeon constants'!$G$3:$G$999)),"X","")</f>
        <v/>
      </c>
      <c r="H469" s="3" t="str">
        <f>IF(EXACT(A469,C469),"X","")</f>
        <v>X</v>
      </c>
      <c r="I469" s="3" t="str">
        <f>IF(A469&lt;&gt;C469,VLOOKUP(C469,$A$3:$D$9999,4,FALSE),"")</f>
        <v/>
      </c>
      <c r="J469" s="3" t="str">
        <f>IF(A469&lt;&gt;C469,VLOOKUP(C469,$A$3:$E$9999,5,FALSE),"")</f>
        <v/>
      </c>
      <c r="K469" s="3" t="str">
        <f>IF(A469&lt;&gt;C469,VLOOKUP(C469,$A$3:$F$9999,6,FALSE),"")</f>
        <v/>
      </c>
      <c r="L469" s="21">
        <f>A469</f>
        <v>808</v>
      </c>
      <c r="M469" s="21">
        <f>C469</f>
        <v>808</v>
      </c>
      <c r="N469">
        <v>0</v>
      </c>
      <c r="O469" t="str">
        <f>VLOOKUP(N469,'LibSets constants'!$A$2:$B$99,2,FALSE)</f>
        <v>Included in base game</v>
      </c>
    </row>
    <row r="470" spans="1:15" hidden="1" x14ac:dyDescent="0.25">
      <c r="A470" s="13">
        <v>809</v>
      </c>
      <c r="B470" s="5">
        <v>468</v>
      </c>
      <c r="C470" s="5">
        <v>199</v>
      </c>
      <c r="D470" s="4" t="str">
        <f>VLOOKUP(A470,'ESO zone names'!$A$3:$F$10000,4,FALSE)</f>
        <v>Der Wehklagende Kerker</v>
      </c>
      <c r="E470" s="4" t="str">
        <f>VLOOKUP(A470,'ESO zone names'!$A$3:$F$10000,5,FALSE)</f>
        <v>The Wailing Prison</v>
      </c>
      <c r="F470" s="4" t="str">
        <f>VLOOKUP(A470,'ESO zone names'!$A$3:$F$10000,6,FALSE)</f>
        <v>La Prison des lamentations</v>
      </c>
      <c r="G470" s="3" t="str">
        <f t="array" ref="G470">IF(OR(EXACT(A470,'ESO Dungeon constants'!$G$3:$G$999)),"X","")</f>
        <v/>
      </c>
      <c r="H470" s="3" t="str">
        <f>IF(EXACT(A470,C470),"X","")</f>
        <v/>
      </c>
      <c r="I470" s="3" t="str">
        <f>IF(A470&lt;&gt;C470,VLOOKUP(C470,$A$3:$D$9999,4,FALSE),"")</f>
        <v>Die Zuflucht</v>
      </c>
      <c r="J470" s="3" t="str">
        <f>IF(A470&lt;&gt;C470,VLOOKUP(C470,$A$3:$E$9999,5,FALSE),"")</f>
        <v>The Harborage</v>
      </c>
      <c r="K470" s="3" t="str">
        <f>IF(A470&lt;&gt;C470,VLOOKUP(C470,$A$3:$F$9999,6,FALSE),"")</f>
        <v>Le port</v>
      </c>
      <c r="L470" s="21">
        <f>A470</f>
        <v>809</v>
      </c>
      <c r="M470" s="21">
        <f>C470</f>
        <v>199</v>
      </c>
      <c r="N470">
        <v>0</v>
      </c>
      <c r="O470" t="str">
        <f>VLOOKUP(N470,'LibSets constants'!$A$2:$B$99,2,FALSE)</f>
        <v>Included in base game</v>
      </c>
    </row>
    <row r="471" spans="1:15" hidden="1" x14ac:dyDescent="0.25">
      <c r="A471" s="13">
        <v>810</v>
      </c>
      <c r="B471" s="5">
        <v>469</v>
      </c>
      <c r="C471" s="5">
        <v>381</v>
      </c>
      <c r="D471" s="4" t="str">
        <f>VLOOKUP(A471,'ESO zone names'!$A$3:$F$10000,4,FALSE)</f>
        <v>Schmugglertunnel</v>
      </c>
      <c r="E471" s="4" t="str">
        <f>VLOOKUP(A471,'ESO zone names'!$A$3:$F$10000,5,FALSE)</f>
        <v>Smuggler's Tunnel</v>
      </c>
      <c r="F471" s="4" t="str">
        <f>VLOOKUP(A471,'ESO zone names'!$A$3:$F$10000,6,FALSE)</f>
        <v>Tunnel de contrebande</v>
      </c>
      <c r="G471" s="3" t="str">
        <f t="array" ref="G471">IF(OR(EXACT(A471,'ESO Dungeon constants'!$G$3:$G$999)),"X","")</f>
        <v/>
      </c>
      <c r="H471" s="3" t="str">
        <f>IF(EXACT(A471,C471),"X","")</f>
        <v/>
      </c>
      <c r="I471" s="3" t="str">
        <f>IF(A471&lt;&gt;C471,VLOOKUP(C471,$A$3:$D$9999,4,FALSE),"")</f>
        <v>Auridon</v>
      </c>
      <c r="J471" s="3" t="str">
        <f>IF(A471&lt;&gt;C471,VLOOKUP(C471,$A$3:$E$9999,5,FALSE),"")</f>
        <v>Auridon</v>
      </c>
      <c r="K471" s="3" t="str">
        <f>IF(A471&lt;&gt;C471,VLOOKUP(C471,$A$3:$F$9999,6,FALSE),"")</f>
        <v>Auridia</v>
      </c>
      <c r="L471" s="21">
        <f>A471</f>
        <v>810</v>
      </c>
      <c r="M471" s="21">
        <f>C471</f>
        <v>381</v>
      </c>
      <c r="N471">
        <v>0</v>
      </c>
      <c r="O471" t="str">
        <f>VLOOKUP(N471,'LibSets constants'!$A$2:$B$99,2,FALSE)</f>
        <v>Included in base game</v>
      </c>
    </row>
    <row r="472" spans="1:15" hidden="1" x14ac:dyDescent="0.25">
      <c r="A472" s="13">
        <v>811</v>
      </c>
      <c r="B472" s="5">
        <v>470</v>
      </c>
      <c r="C472" s="5">
        <v>535</v>
      </c>
      <c r="D472" s="4" t="str">
        <f>VLOOKUP(A472,'ESO zone names'!$A$3:$F$10000,4,FALSE)</f>
        <v>Carzogs Verderben</v>
      </c>
      <c r="E472" s="4" t="str">
        <f>VLOOKUP(A472,'ESO zone names'!$A$3:$F$10000,5,FALSE)</f>
        <v>Ancient Carzog's Demise</v>
      </c>
      <c r="F472" s="4" t="str">
        <f>VLOOKUP(A472,'ESO zone names'!$A$3:$F$10000,6,FALSE)</f>
        <v>La Chute de Carzog antique</v>
      </c>
      <c r="G472" s="3" t="str">
        <f t="array" ref="G472">IF(OR(EXACT(A472,'ESO Dungeon constants'!$G$3:$G$999)),"X","")</f>
        <v/>
      </c>
      <c r="H472" s="3" t="str">
        <f>IF(EXACT(A472,C472),"X","")</f>
        <v/>
      </c>
      <c r="I472" s="3" t="str">
        <f>IF(A472&lt;&gt;C472,VLOOKUP(C472,$A$3:$D$9999,4,FALSE),"")</f>
        <v>Betnikh</v>
      </c>
      <c r="J472" s="3" t="str">
        <f>IF(A472&lt;&gt;C472,VLOOKUP(C472,$A$3:$E$9999,5,FALSE),"")</f>
        <v>Betnikh</v>
      </c>
      <c r="K472" s="3" t="str">
        <f>IF(A472&lt;&gt;C472,VLOOKUP(C472,$A$3:$F$9999,6,FALSE),"")</f>
        <v>Betnikh</v>
      </c>
      <c r="L472" s="21">
        <f>A472</f>
        <v>811</v>
      </c>
      <c r="M472" s="21">
        <f>C472</f>
        <v>535</v>
      </c>
      <c r="N472">
        <v>0</v>
      </c>
      <c r="O472" t="str">
        <f>VLOOKUP(N472,'LibSets constants'!$A$2:$B$99,2,FALSE)</f>
        <v>Included in base game</v>
      </c>
    </row>
    <row r="473" spans="1:15" hidden="1" x14ac:dyDescent="0.25">
      <c r="A473" s="13">
        <v>814</v>
      </c>
      <c r="B473" s="5">
        <v>471</v>
      </c>
      <c r="C473" s="5">
        <v>684</v>
      </c>
      <c r="D473" s="4" t="str">
        <f>VLOOKUP(A473,'ESO zone names'!$A$3:$F$10000,4,FALSE)</f>
        <v>Der Tempel des Zorns</v>
      </c>
      <c r="E473" s="4" t="str">
        <f>VLOOKUP(A473,'ESO zone names'!$A$3:$F$10000,5,FALSE)</f>
        <v>Temple of Ire</v>
      </c>
      <c r="F473" s="4" t="str">
        <f>VLOOKUP(A473,'ESO zone names'!$A$3:$F$10000,6,FALSE)</f>
        <v>Le temple du courroux</v>
      </c>
      <c r="G473" s="3" t="str">
        <f t="array" ref="G473">IF(OR(EXACT(A473,'ESO Dungeon constants'!$G$3:$G$999)),"X","")</f>
        <v/>
      </c>
      <c r="H473" s="3" t="str">
        <f>IF(EXACT(A473,C473),"X","")</f>
        <v/>
      </c>
      <c r="I473" s="3" t="str">
        <f>IF(A473&lt;&gt;C473,VLOOKUP(C473,$A$3:$D$9999,4,FALSE),"")</f>
        <v>Wrothgar</v>
      </c>
      <c r="J473" s="3" t="str">
        <f>IF(A473&lt;&gt;C473,VLOOKUP(C473,$A$3:$E$9999,5,FALSE),"")</f>
        <v>Wrothgar</v>
      </c>
      <c r="K473" s="3" t="str">
        <f>IF(A473&lt;&gt;C473,VLOOKUP(C473,$A$3:$F$9999,6,FALSE),"")</f>
        <v>Wrothgar</v>
      </c>
      <c r="L473" s="21">
        <f>A473</f>
        <v>814</v>
      </c>
      <c r="M473" s="21">
        <f>C473</f>
        <v>684</v>
      </c>
      <c r="N473">
        <v>2</v>
      </c>
      <c r="O473" t="str">
        <f>VLOOKUP(N473,'LibSets constants'!$A$2:$B$99,2,FALSE)</f>
        <v>Orsinium</v>
      </c>
    </row>
    <row r="474" spans="1:15" hidden="1" x14ac:dyDescent="0.25">
      <c r="A474" s="13">
        <v>815</v>
      </c>
      <c r="B474" s="5">
        <v>472</v>
      </c>
      <c r="C474" s="5">
        <v>684</v>
      </c>
      <c r="D474" s="4" t="str">
        <f>VLOOKUP(A474,'ESO zone names'!$A$3:$F$10000,4,FALSE)</f>
        <v>Die Felsfeste</v>
      </c>
      <c r="E474" s="4" t="str">
        <f>VLOOKUP(A474,'ESO zone names'!$A$3:$F$10000,5,FALSE)</f>
        <v>Scarp Keep</v>
      </c>
      <c r="F474" s="4" t="str">
        <f>VLOOKUP(A474,'ESO zone names'!$A$3:$F$10000,6,FALSE)</f>
        <v>Le Fort de l'Escarpe</v>
      </c>
      <c r="G474" s="3" t="str">
        <f t="array" ref="G474">IF(OR(EXACT(A474,'ESO Dungeon constants'!$G$3:$G$999)),"X","")</f>
        <v/>
      </c>
      <c r="H474" s="3" t="str">
        <f>IF(EXACT(A474,C474),"X","")</f>
        <v/>
      </c>
      <c r="I474" s="3" t="str">
        <f>IF(A474&lt;&gt;C474,VLOOKUP(C474,$A$3:$D$9999,4,FALSE),"")</f>
        <v>Wrothgar</v>
      </c>
      <c r="J474" s="3" t="str">
        <f>IF(A474&lt;&gt;C474,VLOOKUP(C474,$A$3:$E$9999,5,FALSE),"")</f>
        <v>Wrothgar</v>
      </c>
      <c r="K474" s="3" t="str">
        <f>IF(A474&lt;&gt;C474,VLOOKUP(C474,$A$3:$F$9999,6,FALSE),"")</f>
        <v>Wrothgar</v>
      </c>
      <c r="L474" s="21">
        <f>A474</f>
        <v>815</v>
      </c>
      <c r="M474" s="21">
        <f>C474</f>
        <v>684</v>
      </c>
      <c r="N474">
        <v>2</v>
      </c>
      <c r="O474" t="str">
        <f>VLOOKUP(N474,'LibSets constants'!$A$2:$B$99,2,FALSE)</f>
        <v>Orsinium</v>
      </c>
    </row>
    <row r="475" spans="1:15" hidden="1" x14ac:dyDescent="0.25">
      <c r="A475" s="13">
        <v>816</v>
      </c>
      <c r="B475" s="5">
        <v>473</v>
      </c>
      <c r="C475" s="5">
        <v>816</v>
      </c>
      <c r="D475" s="4" t="str">
        <f>VLOOKUP(A475,'ESO zone names'!$A$3:$F$10000,4,FALSE)</f>
        <v>Hews Fluch</v>
      </c>
      <c r="E475" s="4" t="str">
        <f>VLOOKUP(A475,'ESO zone names'!$A$3:$F$10000,5,FALSE)</f>
        <v>Hew's Bane</v>
      </c>
      <c r="F475" s="4" t="str">
        <f>VLOOKUP(A475,'ESO zone names'!$A$3:$F$10000,6,FALSE)</f>
        <v>Le Trépas des Cognées</v>
      </c>
      <c r="G475" s="3" t="str">
        <f t="array" ref="G475">IF(OR(EXACT(A475,'ESO Dungeon constants'!$G$3:$G$999)),"X","")</f>
        <v/>
      </c>
      <c r="H475" s="3" t="str">
        <f>IF(EXACT(A475,C475),"X","")</f>
        <v>X</v>
      </c>
      <c r="I475" s="3" t="str">
        <f>IF(A475&lt;&gt;C475,VLOOKUP(C475,$A$3:$D$9999,4,FALSE),"")</f>
        <v/>
      </c>
      <c r="J475" s="3" t="str">
        <f>IF(A475&lt;&gt;C475,VLOOKUP(C475,$A$3:$E$9999,5,FALSE),"")</f>
        <v/>
      </c>
      <c r="K475" s="3" t="str">
        <f>IF(A475&lt;&gt;C475,VLOOKUP(C475,$A$3:$F$9999,6,FALSE),"")</f>
        <v/>
      </c>
      <c r="L475" s="21">
        <f>A475</f>
        <v>816</v>
      </c>
      <c r="M475" s="21">
        <f>C475</f>
        <v>816</v>
      </c>
      <c r="N475">
        <v>0</v>
      </c>
      <c r="O475" t="str">
        <f>VLOOKUP(N475,'LibSets constants'!$A$2:$B$99,2,FALSE)</f>
        <v>Included in base game</v>
      </c>
    </row>
    <row r="476" spans="1:15" hidden="1" x14ac:dyDescent="0.25">
      <c r="A476" s="13">
        <v>817</v>
      </c>
      <c r="B476" s="5">
        <v>474</v>
      </c>
      <c r="C476" s="5">
        <v>816</v>
      </c>
      <c r="D476" s="4" t="str">
        <f>VLOOKUP(A476,'ESO zone names'!$A$3:$F$10000,4,FALSE)</f>
        <v>Bahrahas Düsternis</v>
      </c>
      <c r="E476" s="4" t="str">
        <f>VLOOKUP(A476,'ESO zone names'!$A$3:$F$10000,5,FALSE)</f>
        <v>Bahraha's Gloom</v>
      </c>
      <c r="F476" s="4" t="str">
        <f>VLOOKUP(A476,'ESO zone names'!$A$3:$F$10000,6,FALSE)</f>
        <v>Les Pénombres de Bahraha</v>
      </c>
      <c r="G476" s="3" t="str">
        <f t="array" ref="G476">IF(OR(EXACT(A476,'ESO Dungeon constants'!$G$3:$G$999)),"X","")</f>
        <v/>
      </c>
      <c r="H476" s="3" t="str">
        <f>IF(EXACT(A476,C476),"X","")</f>
        <v/>
      </c>
      <c r="I476" s="3" t="str">
        <f>IF(A476&lt;&gt;C476,VLOOKUP(C476,$A$3:$D$9999,4,FALSE),"")</f>
        <v>Hews Fluch</v>
      </c>
      <c r="J476" s="3" t="str">
        <f>IF(A476&lt;&gt;C476,VLOOKUP(C476,$A$3:$E$9999,5,FALSE),"")</f>
        <v>Hew's Bane</v>
      </c>
      <c r="K476" s="3" t="str">
        <f>IF(A476&lt;&gt;C476,VLOOKUP(C476,$A$3:$F$9999,6,FALSE),"")</f>
        <v>Le Trépas des Cognées</v>
      </c>
      <c r="L476" s="21">
        <f>A476</f>
        <v>817</v>
      </c>
      <c r="M476" s="21">
        <f>C476</f>
        <v>816</v>
      </c>
      <c r="N476">
        <v>3</v>
      </c>
      <c r="O476" t="str">
        <f>VLOOKUP(N476,'LibSets constants'!$A$2:$B$99,2,FALSE)</f>
        <v>Thieves Guild</v>
      </c>
    </row>
    <row r="477" spans="1:15" hidden="1" x14ac:dyDescent="0.25">
      <c r="A477" s="13">
        <v>818</v>
      </c>
      <c r="B477" s="5">
        <v>475</v>
      </c>
      <c r="C477" s="5">
        <v>816</v>
      </c>
      <c r="D477" s="4" t="str">
        <f>VLOOKUP(A477,'ESO zone names'!$A$3:$F$10000,4,FALSE)</f>
        <v>Das Hauptquartier des Eisenrads</v>
      </c>
      <c r="E477" s="4" t="str">
        <f>VLOOKUP(A477,'ESO zone names'!$A$3:$F$10000,5,FALSE)</f>
        <v>Iron Wheel Headquarters</v>
      </c>
      <c r="F477" s="4" t="str">
        <f>VLOOKUP(A477,'ESO zone names'!$A$3:$F$10000,6,FALSE)</f>
        <v>Le quartier général de la Roue de Fer</v>
      </c>
      <c r="G477" s="3" t="str">
        <f t="array" ref="G477">IF(OR(EXACT(A477,'ESO Dungeon constants'!$G$3:$G$999)),"X","")</f>
        <v/>
      </c>
      <c r="H477" s="3" t="str">
        <f>IF(EXACT(A477,C477),"X","")</f>
        <v/>
      </c>
      <c r="I477" s="3" t="str">
        <f>IF(A477&lt;&gt;C477,VLOOKUP(C477,$A$3:$D$9999,4,FALSE),"")</f>
        <v>Hews Fluch</v>
      </c>
      <c r="J477" s="3" t="str">
        <f>IF(A477&lt;&gt;C477,VLOOKUP(C477,$A$3:$E$9999,5,FALSE),"")</f>
        <v>Hew's Bane</v>
      </c>
      <c r="K477" s="3" t="str">
        <f>IF(A477&lt;&gt;C477,VLOOKUP(C477,$A$3:$F$9999,6,FALSE),"")</f>
        <v>Le Trépas des Cognées</v>
      </c>
      <c r="L477" s="21">
        <f>A477</f>
        <v>818</v>
      </c>
      <c r="M477" s="21">
        <f>C477</f>
        <v>816</v>
      </c>
      <c r="N477">
        <v>3</v>
      </c>
      <c r="O477" t="str">
        <f>VLOOKUP(N477,'LibSets constants'!$A$2:$B$99,2,FALSE)</f>
        <v>Thieves Guild</v>
      </c>
    </row>
    <row r="478" spans="1:15" hidden="1" x14ac:dyDescent="0.25">
      <c r="A478" s="13">
        <v>819</v>
      </c>
      <c r="B478" s="5">
        <v>476</v>
      </c>
      <c r="C478" s="5">
        <v>816</v>
      </c>
      <c r="D478" s="4" t="str">
        <f>VLOOKUP(A478,'ESO zone names'!$A$3:$F$10000,4,FALSE)</f>
        <v>Das al-Danobia-Grabmal</v>
      </c>
      <c r="E478" s="4" t="str">
        <f>VLOOKUP(A478,'ESO zone names'!$A$3:$F$10000,5,FALSE)</f>
        <v>Al-Danobia Tomb</v>
      </c>
      <c r="F478" s="4" t="str">
        <f>VLOOKUP(A478,'ESO zone names'!$A$3:$F$10000,6,FALSE)</f>
        <v>Le Tombeau d'al-Danobia</v>
      </c>
      <c r="G478" s="3" t="str">
        <f t="array" ref="G478">IF(OR(EXACT(A478,'ESO Dungeon constants'!$G$3:$G$999)),"X","")</f>
        <v/>
      </c>
      <c r="H478" s="3" t="str">
        <f>IF(EXACT(A478,C478),"X","")</f>
        <v/>
      </c>
      <c r="I478" s="3" t="str">
        <f>IF(A478&lt;&gt;C478,VLOOKUP(C478,$A$3:$D$9999,4,FALSE),"")</f>
        <v>Hews Fluch</v>
      </c>
      <c r="J478" s="3" t="str">
        <f>IF(A478&lt;&gt;C478,VLOOKUP(C478,$A$3:$E$9999,5,FALSE),"")</f>
        <v>Hew's Bane</v>
      </c>
      <c r="K478" s="3" t="str">
        <f>IF(A478&lt;&gt;C478,VLOOKUP(C478,$A$3:$F$9999,6,FALSE),"")</f>
        <v>Le Trépas des Cognées</v>
      </c>
      <c r="L478" s="21">
        <f>A478</f>
        <v>819</v>
      </c>
      <c r="M478" s="21">
        <f>C478</f>
        <v>816</v>
      </c>
      <c r="N478">
        <v>3</v>
      </c>
      <c r="O478" t="str">
        <f>VLOOKUP(N478,'LibSets constants'!$A$2:$B$99,2,FALSE)</f>
        <v>Thieves Guild</v>
      </c>
    </row>
    <row r="479" spans="1:15" hidden="1" x14ac:dyDescent="0.25">
      <c r="A479" s="13">
        <v>820</v>
      </c>
      <c r="B479" s="5">
        <v>477</v>
      </c>
      <c r="C479" s="5">
        <v>816</v>
      </c>
      <c r="D479" s="4" t="str">
        <f>VLOOKUP(A479,'ESO zone names'!$A$3:$F$10000,4,FALSE)</f>
        <v>Hubalajads Palast</v>
      </c>
      <c r="E479" s="4" t="str">
        <f>VLOOKUP(A479,'ESO zone names'!$A$3:$F$10000,5,FALSE)</f>
        <v>Hubalajad Palace</v>
      </c>
      <c r="F479" s="4" t="str">
        <f>VLOOKUP(A479,'ESO zone names'!$A$3:$F$10000,6,FALSE)</f>
        <v>Le palais d'Hubalajad</v>
      </c>
      <c r="G479" s="3" t="str">
        <f t="array" ref="G479">IF(OR(EXACT(A479,'ESO Dungeon constants'!$G$3:$G$999)),"X","")</f>
        <v/>
      </c>
      <c r="H479" s="3" t="str">
        <f>IF(EXACT(A479,C479),"X","")</f>
        <v/>
      </c>
      <c r="I479" s="3" t="str">
        <f>IF(A479&lt;&gt;C479,VLOOKUP(C479,$A$3:$D$9999,4,FALSE),"")</f>
        <v>Hews Fluch</v>
      </c>
      <c r="J479" s="3" t="str">
        <f>IF(A479&lt;&gt;C479,VLOOKUP(C479,$A$3:$E$9999,5,FALSE),"")</f>
        <v>Hew's Bane</v>
      </c>
      <c r="K479" s="3" t="str">
        <f>IF(A479&lt;&gt;C479,VLOOKUP(C479,$A$3:$F$9999,6,FALSE),"")</f>
        <v>Le Trépas des Cognées</v>
      </c>
      <c r="L479" s="21">
        <f>A479</f>
        <v>820</v>
      </c>
      <c r="M479" s="21">
        <f>C479</f>
        <v>816</v>
      </c>
      <c r="N479">
        <v>3</v>
      </c>
      <c r="O479" t="str">
        <f>VLOOKUP(N479,'LibSets constants'!$A$2:$B$99,2,FALSE)</f>
        <v>Thieves Guild</v>
      </c>
    </row>
    <row r="480" spans="1:15" hidden="1" x14ac:dyDescent="0.25">
      <c r="A480" s="13">
        <v>821</v>
      </c>
      <c r="B480" s="5">
        <v>478</v>
      </c>
      <c r="C480" s="5">
        <v>816</v>
      </c>
      <c r="D480" s="4" t="str">
        <f>VLOOKUP(A480,'ESO zone names'!$A$3:$F$10000,4,FALSE)</f>
        <v>Diebesnest</v>
      </c>
      <c r="E480" s="4" t="str">
        <f>VLOOKUP(A480,'ESO zone names'!$A$3:$F$10000,5,FALSE)</f>
        <v>Thieves Den</v>
      </c>
      <c r="F480" s="4" t="str">
        <f>VLOOKUP(A480,'ESO zone names'!$A$3:$F$10000,6,FALSE)</f>
        <v>L’Antre des voleurs</v>
      </c>
      <c r="G480" s="3" t="str">
        <f t="array" ref="G480">IF(OR(EXACT(A480,'ESO Dungeon constants'!$G$3:$G$999)),"X","")</f>
        <v/>
      </c>
      <c r="H480" s="3" t="str">
        <f>IF(EXACT(A480,C480),"X","")</f>
        <v/>
      </c>
      <c r="I480" s="3" t="str">
        <f>IF(A480&lt;&gt;C480,VLOOKUP(C480,$A$3:$D$9999,4,FALSE),"")</f>
        <v>Hews Fluch</v>
      </c>
      <c r="J480" s="3" t="str">
        <f>IF(A480&lt;&gt;C480,VLOOKUP(C480,$A$3:$E$9999,5,FALSE),"")</f>
        <v>Hew's Bane</v>
      </c>
      <c r="K480" s="3" t="str">
        <f>IF(A480&lt;&gt;C480,VLOOKUP(C480,$A$3:$F$9999,6,FALSE),"")</f>
        <v>Le Trépas des Cognées</v>
      </c>
      <c r="L480" s="21">
        <f>A480</f>
        <v>821</v>
      </c>
      <c r="M480" s="21">
        <f>C480</f>
        <v>816</v>
      </c>
      <c r="N480">
        <v>3</v>
      </c>
      <c r="O480" t="str">
        <f>VLOOKUP(N480,'LibSets constants'!$A$2:$B$99,2,FALSE)</f>
        <v>Thieves Guild</v>
      </c>
    </row>
    <row r="481" spans="1:15" hidden="1" x14ac:dyDescent="0.25">
      <c r="A481" s="13">
        <v>823</v>
      </c>
      <c r="B481" s="5">
        <v>479</v>
      </c>
      <c r="C481" s="5">
        <v>823</v>
      </c>
      <c r="D481" s="4" t="str">
        <f>VLOOKUP(A481,'ESO zone names'!$A$3:$F$10000,4,FALSE)</f>
        <v>Die Goldküste</v>
      </c>
      <c r="E481" s="4" t="str">
        <f>VLOOKUP(A481,'ESO zone names'!$A$3:$F$10000,5,FALSE)</f>
        <v>Gold Coast</v>
      </c>
      <c r="F481" s="4" t="str">
        <f>VLOOKUP(A481,'ESO zone names'!$A$3:$F$10000,6,FALSE)</f>
        <v>La Côte d'or</v>
      </c>
      <c r="G481" s="3" t="str">
        <f t="array" ref="G481">IF(OR(EXACT(A481,'ESO Dungeon constants'!$G$3:$G$999)),"X","")</f>
        <v/>
      </c>
      <c r="H481" s="3" t="str">
        <f>IF(EXACT(A481,C481),"X","")</f>
        <v>X</v>
      </c>
      <c r="I481" s="3" t="str">
        <f>IF(A481&lt;&gt;C481,VLOOKUP(C481,$A$3:$D$9999,4,FALSE),"")</f>
        <v/>
      </c>
      <c r="J481" s="3" t="str">
        <f>IF(A481&lt;&gt;C481,VLOOKUP(C481,$A$3:$E$9999,5,FALSE),"")</f>
        <v/>
      </c>
      <c r="K481" s="3" t="str">
        <f>IF(A481&lt;&gt;C481,VLOOKUP(C481,$A$3:$F$9999,6,FALSE),"")</f>
        <v/>
      </c>
      <c r="L481" s="21">
        <f>A481</f>
        <v>823</v>
      </c>
      <c r="M481" s="21">
        <f>C481</f>
        <v>823</v>
      </c>
      <c r="N481">
        <v>0</v>
      </c>
      <c r="O481" t="str">
        <f>VLOOKUP(N481,'LibSets constants'!$A$2:$B$99,2,FALSE)</f>
        <v>Included in base game</v>
      </c>
    </row>
    <row r="482" spans="1:15" hidden="1" x14ac:dyDescent="0.25">
      <c r="A482" s="13">
        <v>824</v>
      </c>
      <c r="B482" s="5">
        <v>480</v>
      </c>
      <c r="C482" s="5">
        <v>823</v>
      </c>
      <c r="D482" s="4" t="str">
        <f>VLOOKUP(A482,'ESO zone names'!$A$3:$F$10000,4,FALSE)</f>
        <v>Die Hrotahöhle</v>
      </c>
      <c r="E482" s="4" t="str">
        <f>VLOOKUP(A482,'ESO zone names'!$A$3:$F$10000,5,FALSE)</f>
        <v>Hrota Cave</v>
      </c>
      <c r="F482" s="4" t="str">
        <f>VLOOKUP(A482,'ESO zone names'!$A$3:$F$10000,6,FALSE)</f>
        <v>La grotte de Hrota</v>
      </c>
      <c r="G482" s="3" t="str">
        <f t="array" ref="G482">IF(OR(EXACT(A482,'ESO Dungeon constants'!$G$3:$G$999)),"X","")</f>
        <v/>
      </c>
      <c r="H482" s="3" t="str">
        <f>IF(EXACT(A482,C482),"X","")</f>
        <v/>
      </c>
      <c r="I482" s="3" t="str">
        <f>IF(A482&lt;&gt;C482,VLOOKUP(C482,$A$3:$D$9999,4,FALSE),"")</f>
        <v>Die Goldküste</v>
      </c>
      <c r="J482" s="3" t="str">
        <f>IF(A482&lt;&gt;C482,VLOOKUP(C482,$A$3:$E$9999,5,FALSE),"")</f>
        <v>Gold Coast</v>
      </c>
      <c r="K482" s="3" t="str">
        <f>IF(A482&lt;&gt;C482,VLOOKUP(C482,$A$3:$F$9999,6,FALSE),"")</f>
        <v>La Côte d'or</v>
      </c>
      <c r="L482" s="21">
        <f>A482</f>
        <v>824</v>
      </c>
      <c r="M482" s="21">
        <f>C482</f>
        <v>823</v>
      </c>
      <c r="N482">
        <v>4</v>
      </c>
      <c r="O482" t="str">
        <f>VLOOKUP(N482,'LibSets constants'!$A$2:$B$99,2,FALSE)</f>
        <v>Dark Brotherhood</v>
      </c>
    </row>
    <row r="483" spans="1:15" hidden="1" x14ac:dyDescent="0.25">
      <c r="A483" s="13">
        <v>825</v>
      </c>
      <c r="B483" s="5">
        <v>481</v>
      </c>
      <c r="C483" s="5">
        <v>823</v>
      </c>
      <c r="D483" s="4" t="str">
        <f>VLOOKUP(A483,'ESO zone names'!$A$3:$F$10000,4,FALSE)</f>
        <v>Garlas Agea</v>
      </c>
      <c r="E483" s="4" t="str">
        <f>VLOOKUP(A483,'ESO zone names'!$A$3:$F$10000,5,FALSE)</f>
        <v>Garlas Agea</v>
      </c>
      <c r="F483" s="4" t="str">
        <f>VLOOKUP(A483,'ESO zone names'!$A$3:$F$10000,6,FALSE)</f>
        <v>Garlas Agéa</v>
      </c>
      <c r="G483" s="3" t="str">
        <f t="array" ref="G483">IF(OR(EXACT(A483,'ESO Dungeon constants'!$G$3:$G$999)),"X","")</f>
        <v/>
      </c>
      <c r="H483" s="3" t="str">
        <f>IF(EXACT(A483,C483),"X","")</f>
        <v/>
      </c>
      <c r="I483" s="3" t="str">
        <f>IF(A483&lt;&gt;C483,VLOOKUP(C483,$A$3:$D$9999,4,FALSE),"")</f>
        <v>Die Goldküste</v>
      </c>
      <c r="J483" s="3" t="str">
        <f>IF(A483&lt;&gt;C483,VLOOKUP(C483,$A$3:$E$9999,5,FALSE),"")</f>
        <v>Gold Coast</v>
      </c>
      <c r="K483" s="3" t="str">
        <f>IF(A483&lt;&gt;C483,VLOOKUP(C483,$A$3:$F$9999,6,FALSE),"")</f>
        <v>La Côte d'or</v>
      </c>
      <c r="L483" s="21">
        <f>A483</f>
        <v>825</v>
      </c>
      <c r="M483" s="21">
        <f>C483</f>
        <v>823</v>
      </c>
      <c r="N483">
        <v>4</v>
      </c>
      <c r="O483" t="str">
        <f>VLOOKUP(N483,'LibSets constants'!$A$2:$B$99,2,FALSE)</f>
        <v>Dark Brotherhood</v>
      </c>
    </row>
    <row r="484" spans="1:15" hidden="1" x14ac:dyDescent="0.25">
      <c r="A484" s="13">
        <v>826</v>
      </c>
      <c r="B484" s="5">
        <v>482</v>
      </c>
      <c r="C484" s="5">
        <v>823</v>
      </c>
      <c r="D484" s="4" t="str">
        <f>VLOOKUP(A484,'ESO zone names'!$A$3:$F$10000,4,FALSE)</f>
        <v>Freistatt der Dunklen Bruderschaft</v>
      </c>
      <c r="E484" s="4" t="str">
        <f>VLOOKUP(A484,'ESO zone names'!$A$3:$F$10000,5,FALSE)</f>
        <v>Dark Brotherhood Sanctuary</v>
      </c>
      <c r="F484" s="4" t="str">
        <f>VLOOKUP(A484,'ESO zone names'!$A$3:$F$10000,6,FALSE)</f>
        <v>Sanctuaire de la Confrérie noire</v>
      </c>
      <c r="G484" s="3" t="str">
        <f t="array" ref="G484">IF(OR(EXACT(A484,'ESO Dungeon constants'!$G$3:$G$999)),"X","")</f>
        <v/>
      </c>
      <c r="H484" s="3" t="str">
        <f>IF(EXACT(A484,C484),"X","")</f>
        <v/>
      </c>
      <c r="I484" s="3" t="str">
        <f>IF(A484&lt;&gt;C484,VLOOKUP(C484,$A$3:$D$9999,4,FALSE),"")</f>
        <v>Die Goldküste</v>
      </c>
      <c r="J484" s="3" t="str">
        <f>IF(A484&lt;&gt;C484,VLOOKUP(C484,$A$3:$E$9999,5,FALSE),"")</f>
        <v>Gold Coast</v>
      </c>
      <c r="K484" s="3" t="str">
        <f>IF(A484&lt;&gt;C484,VLOOKUP(C484,$A$3:$F$9999,6,FALSE),"")</f>
        <v>La Côte d'or</v>
      </c>
      <c r="L484" s="21">
        <f>A484</f>
        <v>826</v>
      </c>
      <c r="M484" s="21">
        <f>C484</f>
        <v>823</v>
      </c>
      <c r="N484">
        <v>4</v>
      </c>
      <c r="O484" t="str">
        <f>VLOOKUP(N484,'LibSets constants'!$A$2:$B$99,2,FALSE)</f>
        <v>Dark Brotherhood</v>
      </c>
    </row>
    <row r="485" spans="1:15" hidden="1" x14ac:dyDescent="0.25">
      <c r="A485" s="13">
        <v>827</v>
      </c>
      <c r="B485" s="5">
        <v>483</v>
      </c>
      <c r="C485" s="5">
        <v>823</v>
      </c>
      <c r="D485" s="4" t="str">
        <f>VLOOKUP(A485,'ESO zone names'!$A$3:$F$10000,4,FALSE)</f>
        <v>Das Jarol-Anwesen</v>
      </c>
      <c r="E485" s="4" t="str">
        <f>VLOOKUP(A485,'ESO zone names'!$A$3:$F$10000,5,FALSE)</f>
        <v>Jarol Estate</v>
      </c>
      <c r="F485" s="4" t="str">
        <f>VLOOKUP(A485,'ESO zone names'!$A$3:$F$10000,6,FALSE)</f>
        <v>La Propriété Jarol</v>
      </c>
      <c r="G485" s="3" t="str">
        <f t="array" ref="G485">IF(OR(EXACT(A485,'ESO Dungeon constants'!$G$3:$G$999)),"X","")</f>
        <v/>
      </c>
      <c r="H485" s="3" t="str">
        <f>IF(EXACT(A485,C485),"X","")</f>
        <v/>
      </c>
      <c r="I485" s="3" t="str">
        <f>IF(A485&lt;&gt;C485,VLOOKUP(C485,$A$3:$D$9999,4,FALSE),"")</f>
        <v>Die Goldküste</v>
      </c>
      <c r="J485" s="3" t="str">
        <f>IF(A485&lt;&gt;C485,VLOOKUP(C485,$A$3:$E$9999,5,FALSE),"")</f>
        <v>Gold Coast</v>
      </c>
      <c r="K485" s="3" t="str">
        <f>IF(A485&lt;&gt;C485,VLOOKUP(C485,$A$3:$F$9999,6,FALSE),"")</f>
        <v>La Côte d'or</v>
      </c>
      <c r="L485" s="21">
        <f>A485</f>
        <v>827</v>
      </c>
      <c r="M485" s="21">
        <f>C485</f>
        <v>823</v>
      </c>
      <c r="N485">
        <v>4</v>
      </c>
      <c r="O485" t="str">
        <f>VLOOKUP(N485,'LibSets constants'!$A$2:$B$99,2,FALSE)</f>
        <v>Dark Brotherhood</v>
      </c>
    </row>
    <row r="486" spans="1:15" hidden="1" x14ac:dyDescent="0.25">
      <c r="A486" s="13">
        <v>828</v>
      </c>
      <c r="B486" s="5">
        <v>484</v>
      </c>
      <c r="C486" s="5">
        <v>823</v>
      </c>
      <c r="D486" s="4" t="str">
        <f>VLOOKUP(A486,'ESO zone names'!$A$3:$F$10000,4,FALSE)</f>
        <v>Das at-Himah-Anwesen</v>
      </c>
      <c r="E486" s="4" t="str">
        <f>VLOOKUP(A486,'ESO zone names'!$A$3:$F$10000,5,FALSE)</f>
        <v>At-Himah Estate</v>
      </c>
      <c r="F486" s="4" t="str">
        <f>VLOOKUP(A486,'ESO zone names'!$A$3:$F$10000,6,FALSE)</f>
        <v>La Propriété at-Himah</v>
      </c>
      <c r="G486" s="3" t="str">
        <f t="array" ref="G486">IF(OR(EXACT(A486,'ESO Dungeon constants'!$G$3:$G$999)),"X","")</f>
        <v/>
      </c>
      <c r="H486" s="3" t="str">
        <f>IF(EXACT(A486,C486),"X","")</f>
        <v/>
      </c>
      <c r="I486" s="3" t="str">
        <f>IF(A486&lt;&gt;C486,VLOOKUP(C486,$A$3:$D$9999,4,FALSE),"")</f>
        <v>Die Goldküste</v>
      </c>
      <c r="J486" s="3" t="str">
        <f>IF(A486&lt;&gt;C486,VLOOKUP(C486,$A$3:$E$9999,5,FALSE),"")</f>
        <v>Gold Coast</v>
      </c>
      <c r="K486" s="3" t="str">
        <f>IF(A486&lt;&gt;C486,VLOOKUP(C486,$A$3:$F$9999,6,FALSE),"")</f>
        <v>La Côte d'or</v>
      </c>
      <c r="L486" s="21">
        <f>A486</f>
        <v>828</v>
      </c>
      <c r="M486" s="21">
        <f>C486</f>
        <v>823</v>
      </c>
      <c r="N486">
        <v>4</v>
      </c>
      <c r="O486" t="str">
        <f>VLOOKUP(N486,'LibSets constants'!$A$2:$B$99,2,FALSE)</f>
        <v>Dark Brotherhood</v>
      </c>
    </row>
    <row r="487" spans="1:15" hidden="1" x14ac:dyDescent="0.25">
      <c r="A487" s="13">
        <v>829</v>
      </c>
      <c r="B487" s="5">
        <v>485</v>
      </c>
      <c r="C487" s="5">
        <v>823</v>
      </c>
      <c r="D487" s="4" t="str">
        <f>VLOOKUP(A487,'ESO zone names'!$A$3:$F$10000,4,FALSE)</f>
        <v>Rittersgrab</v>
      </c>
      <c r="E487" s="4" t="str">
        <f>VLOOKUP(A487,'ESO zone names'!$A$3:$F$10000,5,FALSE)</f>
        <v>Knightsgrave</v>
      </c>
      <c r="F487" s="4" t="str">
        <f>VLOOKUP(A487,'ESO zone names'!$A$3:$F$10000,6,FALSE)</f>
        <v>Chevaliers-en-terre</v>
      </c>
      <c r="G487" s="3" t="str">
        <f t="array" ref="G487">IF(OR(EXACT(A487,'ESO Dungeon constants'!$G$3:$G$999)),"X","")</f>
        <v/>
      </c>
      <c r="H487" s="3" t="str">
        <f>IF(EXACT(A487,C487),"X","")</f>
        <v/>
      </c>
      <c r="I487" s="3" t="str">
        <f>IF(A487&lt;&gt;C487,VLOOKUP(C487,$A$3:$D$9999,4,FALSE),"")</f>
        <v>Die Goldküste</v>
      </c>
      <c r="J487" s="3" t="str">
        <f>IF(A487&lt;&gt;C487,VLOOKUP(C487,$A$3:$E$9999,5,FALSE),"")</f>
        <v>Gold Coast</v>
      </c>
      <c r="K487" s="3" t="str">
        <f>IF(A487&lt;&gt;C487,VLOOKUP(C487,$A$3:$F$9999,6,FALSE),"")</f>
        <v>La Côte d'or</v>
      </c>
      <c r="L487" s="21">
        <f>A487</f>
        <v>829</v>
      </c>
      <c r="M487" s="21">
        <f>C487</f>
        <v>823</v>
      </c>
      <c r="N487">
        <v>4</v>
      </c>
      <c r="O487" t="str">
        <f>VLOOKUP(N487,'LibSets constants'!$A$2:$B$99,2,FALSE)</f>
        <v>Dark Brotherhood</v>
      </c>
    </row>
    <row r="488" spans="1:15" hidden="1" x14ac:dyDescent="0.25">
      <c r="A488" s="13">
        <v>831</v>
      </c>
      <c r="B488" s="5">
        <v>486</v>
      </c>
      <c r="C488" s="5">
        <v>823</v>
      </c>
      <c r="D488" s="4" t="str">
        <f>VLOOKUP(A488,'ESO zone names'!$A$3:$F$10000,4,FALSE)</f>
        <v>Das Kastell von Anwil</v>
      </c>
      <c r="E488" s="4" t="str">
        <f>VLOOKUP(A488,'ESO zone names'!$A$3:$F$10000,5,FALSE)</f>
        <v>Anvil Castle</v>
      </c>
      <c r="F488" s="4" t="str">
        <f>VLOOKUP(A488,'ESO zone names'!$A$3:$F$10000,6,FALSE)</f>
        <v>Le château de Cœur-Enclume</v>
      </c>
      <c r="G488" s="3" t="str">
        <f t="array" ref="G488">IF(OR(EXACT(A488,'ESO Dungeon constants'!$G$3:$G$999)),"X","")</f>
        <v/>
      </c>
      <c r="H488" s="3" t="str">
        <f>IF(EXACT(A488,C488),"X","")</f>
        <v/>
      </c>
      <c r="I488" s="3" t="str">
        <f>IF(A488&lt;&gt;C488,VLOOKUP(C488,$A$3:$D$9999,4,FALSE),"")</f>
        <v>Die Goldküste</v>
      </c>
      <c r="J488" s="3" t="str">
        <f>IF(A488&lt;&gt;C488,VLOOKUP(C488,$A$3:$E$9999,5,FALSE),"")</f>
        <v>Gold Coast</v>
      </c>
      <c r="K488" s="3" t="str">
        <f>IF(A488&lt;&gt;C488,VLOOKUP(C488,$A$3:$F$9999,6,FALSE),"")</f>
        <v>La Côte d'or</v>
      </c>
      <c r="L488" s="21">
        <f>A488</f>
        <v>831</v>
      </c>
      <c r="M488" s="21">
        <f>C488</f>
        <v>823</v>
      </c>
      <c r="N488">
        <v>4</v>
      </c>
      <c r="O488" t="str">
        <f>VLOOKUP(N488,'LibSets constants'!$A$2:$B$99,2,FALSE)</f>
        <v>Dark Brotherhood</v>
      </c>
    </row>
    <row r="489" spans="1:15" hidden="1" x14ac:dyDescent="0.25">
      <c r="A489" s="13">
        <v>832</v>
      </c>
      <c r="B489" s="5">
        <v>487</v>
      </c>
      <c r="C489" s="5">
        <v>823</v>
      </c>
      <c r="D489" s="4" t="str">
        <f>VLOOKUP(A489,'ESO zone names'!$A$3:$F$10000,4,FALSE)</f>
        <v>Das Kastell Kvatch</v>
      </c>
      <c r="E489" s="4" t="str">
        <f>VLOOKUP(A489,'ESO zone names'!$A$3:$F$10000,5,FALSE)</f>
        <v>Castle Kvatch</v>
      </c>
      <c r="F489" s="4" t="str">
        <f>VLOOKUP(A489,'ESO zone names'!$A$3:$F$10000,6,FALSE)</f>
        <v>Le château Kvatch</v>
      </c>
      <c r="G489" s="3" t="str">
        <f t="array" ref="G489">IF(OR(EXACT(A489,'ESO Dungeon constants'!$G$3:$G$999)),"X","")</f>
        <v/>
      </c>
      <c r="H489" s="3" t="str">
        <f>IF(EXACT(A489,C489),"X","")</f>
        <v/>
      </c>
      <c r="I489" s="3" t="str">
        <f>IF(A489&lt;&gt;C489,VLOOKUP(C489,$A$3:$D$9999,4,FALSE),"")</f>
        <v>Die Goldküste</v>
      </c>
      <c r="J489" s="3" t="str">
        <f>IF(A489&lt;&gt;C489,VLOOKUP(C489,$A$3:$E$9999,5,FALSE),"")</f>
        <v>Gold Coast</v>
      </c>
      <c r="K489" s="3" t="str">
        <f>IF(A489&lt;&gt;C489,VLOOKUP(C489,$A$3:$F$9999,6,FALSE),"")</f>
        <v>La Côte d'or</v>
      </c>
      <c r="L489" s="21">
        <f>A489</f>
        <v>832</v>
      </c>
      <c r="M489" s="21">
        <f>C489</f>
        <v>823</v>
      </c>
      <c r="N489">
        <v>4</v>
      </c>
      <c r="O489" t="str">
        <f>VLOOKUP(N489,'LibSets constants'!$A$2:$B$99,2,FALSE)</f>
        <v>Dark Brotherhood</v>
      </c>
    </row>
    <row r="490" spans="1:15" hidden="1" x14ac:dyDescent="0.25">
      <c r="A490" s="13">
        <v>833</v>
      </c>
      <c r="B490" s="5">
        <v>488</v>
      </c>
      <c r="C490" s="5">
        <v>823</v>
      </c>
      <c r="D490" s="4" t="str">
        <f>VLOOKUP(A490,'ESO zone names'!$A$3:$F$10000,4,FALSE)</f>
        <v>Die Enklave des Stundenglases</v>
      </c>
      <c r="E490" s="4" t="str">
        <f>VLOOKUP(A490,'ESO zone names'!$A$3:$F$10000,5,FALSE)</f>
        <v>Enclave of the Hourglass</v>
      </c>
      <c r="F490" s="4" t="str">
        <f>VLOOKUP(A490,'ESO zone names'!$A$3:$F$10000,6,FALSE)</f>
        <v>L’enclave du Sablier</v>
      </c>
      <c r="G490" s="3" t="str">
        <f t="array" ref="G490">IF(OR(EXACT(A490,'ESO Dungeon constants'!$G$3:$G$999)),"X","")</f>
        <v/>
      </c>
      <c r="H490" s="3" t="str">
        <f>IF(EXACT(A490,C490),"X","")</f>
        <v/>
      </c>
      <c r="I490" s="3" t="str">
        <f>IF(A490&lt;&gt;C490,VLOOKUP(C490,$A$3:$D$9999,4,FALSE),"")</f>
        <v>Die Goldküste</v>
      </c>
      <c r="J490" s="3" t="str">
        <f>IF(A490&lt;&gt;C490,VLOOKUP(C490,$A$3:$E$9999,5,FALSE),"")</f>
        <v>Gold Coast</v>
      </c>
      <c r="K490" s="3" t="str">
        <f>IF(A490&lt;&gt;C490,VLOOKUP(C490,$A$3:$F$9999,6,FALSE),"")</f>
        <v>La Côte d'or</v>
      </c>
      <c r="L490" s="21">
        <f>A490</f>
        <v>833</v>
      </c>
      <c r="M490" s="21">
        <f>C490</f>
        <v>823</v>
      </c>
      <c r="N490">
        <v>4</v>
      </c>
      <c r="O490" t="str">
        <f>VLOOKUP(N490,'LibSets constants'!$A$2:$B$99,2,FALSE)</f>
        <v>Dark Brotherhood</v>
      </c>
    </row>
    <row r="491" spans="1:15" hidden="1" x14ac:dyDescent="0.25">
      <c r="A491" s="13">
        <v>834</v>
      </c>
      <c r="B491" s="5">
        <v>489</v>
      </c>
      <c r="C491" s="5">
        <v>816</v>
      </c>
      <c r="D491" s="4" t="str">
        <f>VLOOKUP(A491,'ESO zone names'!$A$3:$F$10000,4,FALSE)</f>
        <v>Die Fulstrom-Heimstätte</v>
      </c>
      <c r="E491" s="4" t="str">
        <f>VLOOKUP(A491,'ESO zone names'!$A$3:$F$10000,5,FALSE)</f>
        <v>Fulstrom Homestead</v>
      </c>
      <c r="F491" s="4" t="str">
        <f>VLOOKUP(A491,'ESO zone names'!$A$3:$F$10000,6,FALSE)</f>
        <v>Le domaine de Fulstrom</v>
      </c>
      <c r="G491" s="3" t="str">
        <f t="array" ref="G491">IF(OR(EXACT(A491,'ESO Dungeon constants'!$G$3:$G$999)),"X","")</f>
        <v/>
      </c>
      <c r="H491" s="3" t="str">
        <f>IF(EXACT(A491,C491),"X","")</f>
        <v/>
      </c>
      <c r="I491" s="3" t="str">
        <f>IF(A491&lt;&gt;C491,VLOOKUP(C491,$A$3:$D$9999,4,FALSE),"")</f>
        <v>Hews Fluch</v>
      </c>
      <c r="J491" s="3" t="str">
        <f>IF(A491&lt;&gt;C491,VLOOKUP(C491,$A$3:$E$9999,5,FALSE),"")</f>
        <v>Hew's Bane</v>
      </c>
      <c r="K491" s="3" t="str">
        <f>IF(A491&lt;&gt;C491,VLOOKUP(C491,$A$3:$F$9999,6,FALSE),"")</f>
        <v>Le Trépas des Cognées</v>
      </c>
      <c r="L491" s="21">
        <f>A491</f>
        <v>834</v>
      </c>
      <c r="M491" s="21">
        <f>C491</f>
        <v>816</v>
      </c>
      <c r="N491">
        <v>3</v>
      </c>
      <c r="O491" t="str">
        <f>VLOOKUP(N491,'LibSets constants'!$A$2:$B$99,2,FALSE)</f>
        <v>Thieves Guild</v>
      </c>
    </row>
    <row r="492" spans="1:15" hidden="1" x14ac:dyDescent="0.25">
      <c r="A492" s="13">
        <v>836</v>
      </c>
      <c r="B492" s="5">
        <v>490</v>
      </c>
      <c r="C492" s="5">
        <v>823</v>
      </c>
      <c r="D492" s="4" t="str">
        <f>VLOOKUP(A492,'ESO zone names'!$A$3:$F$10000,4,FALSE)</f>
        <v>Die Kathedrale von Akatosh</v>
      </c>
      <c r="E492" s="4" t="str">
        <f>VLOOKUP(A492,'ESO zone names'!$A$3:$F$10000,5,FALSE)</f>
        <v>Cathedral of Akatosh</v>
      </c>
      <c r="F492" s="4" t="str">
        <f>VLOOKUP(A492,'ESO zone names'!$A$3:$F$10000,6,FALSE)</f>
        <v>La cathédrale d'Akatosh</v>
      </c>
      <c r="G492" s="3" t="str">
        <f t="array" ref="G492">IF(OR(EXACT(A492,'ESO Dungeon constants'!$G$3:$G$999)),"X","")</f>
        <v/>
      </c>
      <c r="H492" s="3" t="str">
        <f>IF(EXACT(A492,C492),"X","")</f>
        <v/>
      </c>
      <c r="I492" s="3" t="str">
        <f>IF(A492&lt;&gt;C492,VLOOKUP(C492,$A$3:$D$9999,4,FALSE),"")</f>
        <v>Die Goldküste</v>
      </c>
      <c r="J492" s="3" t="str">
        <f>IF(A492&lt;&gt;C492,VLOOKUP(C492,$A$3:$E$9999,5,FALSE),"")</f>
        <v>Gold Coast</v>
      </c>
      <c r="K492" s="3" t="str">
        <f>IF(A492&lt;&gt;C492,VLOOKUP(C492,$A$3:$F$9999,6,FALSE),"")</f>
        <v>La Côte d'or</v>
      </c>
      <c r="L492" s="21">
        <f>A492</f>
        <v>836</v>
      </c>
      <c r="M492" s="21">
        <f>C492</f>
        <v>823</v>
      </c>
      <c r="N492">
        <v>4</v>
      </c>
      <c r="O492" t="str">
        <f>VLOOKUP(N492,'LibSets constants'!$A$2:$B$99,2,FALSE)</f>
        <v>Dark Brotherhood</v>
      </c>
    </row>
    <row r="493" spans="1:15" hidden="1" x14ac:dyDescent="0.25">
      <c r="A493" s="13">
        <v>837</v>
      </c>
      <c r="B493" s="5">
        <v>491</v>
      </c>
      <c r="C493" s="5">
        <v>823</v>
      </c>
      <c r="D493" s="4" t="str">
        <f>VLOOKUP(A493,'ESO zone names'!$A$3:$F$10000,4,FALSE)</f>
        <v>Der Anwil-Unterschlupf</v>
      </c>
      <c r="E493" s="4" t="str">
        <f>VLOOKUP(A493,'ESO zone names'!$A$3:$F$10000,5,FALSE)</f>
        <v>Anvil Outlaws Refuge</v>
      </c>
      <c r="F493" s="4" t="str">
        <f>VLOOKUP(A493,'ESO zone names'!$A$3:$F$10000,6,FALSE)</f>
        <v>Refuge de hors-la-loi de Cœur-Enclume</v>
      </c>
      <c r="G493" s="3" t="str">
        <f t="array" ref="G493">IF(OR(EXACT(A493,'ESO Dungeon constants'!$G$3:$G$999)),"X","")</f>
        <v/>
      </c>
      <c r="H493" s="3" t="str">
        <f>IF(EXACT(A493,C493),"X","")</f>
        <v/>
      </c>
      <c r="I493" s="3" t="str">
        <f>IF(A493&lt;&gt;C493,VLOOKUP(C493,$A$3:$D$9999,4,FALSE),"")</f>
        <v>Die Goldküste</v>
      </c>
      <c r="J493" s="3" t="str">
        <f>IF(A493&lt;&gt;C493,VLOOKUP(C493,$A$3:$E$9999,5,FALSE),"")</f>
        <v>Gold Coast</v>
      </c>
      <c r="K493" s="3" t="str">
        <f>IF(A493&lt;&gt;C493,VLOOKUP(C493,$A$3:$F$9999,6,FALSE),"")</f>
        <v>La Côte d'or</v>
      </c>
      <c r="L493" s="21">
        <f>A493</f>
        <v>837</v>
      </c>
      <c r="M493" s="21">
        <f>C493</f>
        <v>823</v>
      </c>
      <c r="N493">
        <v>4</v>
      </c>
      <c r="O493" t="str">
        <f>VLOOKUP(N493,'LibSets constants'!$A$2:$B$99,2,FALSE)</f>
        <v>Dark Brotherhood</v>
      </c>
    </row>
    <row r="494" spans="1:15" hidden="1" x14ac:dyDescent="0.25">
      <c r="A494" s="13">
        <v>841</v>
      </c>
      <c r="B494" s="5">
        <v>492</v>
      </c>
      <c r="C494" s="5">
        <v>823</v>
      </c>
      <c r="D494" s="4" t="str">
        <f>VLOOKUP(A494,'ESO zone names'!$A$3:$F$10000,4,FALSE)</f>
        <v>Der Holzfällerpfad durch die Jerallberge</v>
      </c>
      <c r="E494" s="4" t="str">
        <f>VLOOKUP(A494,'ESO zone names'!$A$3:$F$10000,5,FALSE)</f>
        <v>Jerall Mountains Logging Track</v>
      </c>
      <c r="F494" s="4" t="str">
        <f>VLOOKUP(A494,'ESO zone names'!$A$3:$F$10000,6,FALSE)</f>
        <v>La piste de bûcherons des monts Jerall</v>
      </c>
      <c r="G494" s="3" t="str">
        <f t="array" ref="G494">IF(OR(EXACT(A494,'ESO Dungeon constants'!$G$3:$G$999)),"X","")</f>
        <v/>
      </c>
      <c r="H494" s="3" t="str">
        <f>IF(EXACT(A494,C494),"X","")</f>
        <v/>
      </c>
      <c r="I494" s="3" t="str">
        <f>IF(A494&lt;&gt;C494,VLOOKUP(C494,$A$3:$D$9999,4,FALSE),"")</f>
        <v>Die Goldküste</v>
      </c>
      <c r="J494" s="3" t="str">
        <f>IF(A494&lt;&gt;C494,VLOOKUP(C494,$A$3:$E$9999,5,FALSE),"")</f>
        <v>Gold Coast</v>
      </c>
      <c r="K494" s="3" t="str">
        <f>IF(A494&lt;&gt;C494,VLOOKUP(C494,$A$3:$F$9999,6,FALSE),"")</f>
        <v>La Côte d'or</v>
      </c>
      <c r="L494" s="21">
        <f>A494</f>
        <v>841</v>
      </c>
      <c r="M494" s="21">
        <f>C494</f>
        <v>823</v>
      </c>
      <c r="N494">
        <v>4</v>
      </c>
      <c r="O494" t="str">
        <f>VLOOKUP(N494,'LibSets constants'!$A$2:$B$99,2,FALSE)</f>
        <v>Dark Brotherhood</v>
      </c>
    </row>
    <row r="495" spans="1:15" hidden="1" x14ac:dyDescent="0.25">
      <c r="A495" s="13">
        <v>842</v>
      </c>
      <c r="B495" s="5">
        <v>493</v>
      </c>
      <c r="C495" s="5">
        <v>823</v>
      </c>
      <c r="D495" s="4" t="str">
        <f>VLOOKUP(A495,'ESO zone names'!$A$3:$F$10000,4,FALSE)</f>
        <v>Das Grenzland von Dunkelforst</v>
      </c>
      <c r="E495" s="4" t="str">
        <f>VLOOKUP(A495,'ESO zone names'!$A$3:$F$10000,5,FALSE)</f>
        <v>Blackwood Borderlands</v>
      </c>
      <c r="F495" s="4" t="str">
        <f>VLOOKUP(A495,'ESO zone names'!$A$3:$F$10000,6,FALSE)</f>
        <v>La frontière du Bois noir</v>
      </c>
      <c r="G495" s="3" t="str">
        <f t="array" ref="G495">IF(OR(EXACT(A495,'ESO Dungeon constants'!$G$3:$G$999)),"X","")</f>
        <v/>
      </c>
      <c r="H495" s="3" t="str">
        <f>IF(EXACT(A495,C495),"X","")</f>
        <v/>
      </c>
      <c r="I495" s="3" t="str">
        <f>IF(A495&lt;&gt;C495,VLOOKUP(C495,$A$3:$D$9999,4,FALSE),"")</f>
        <v>Die Goldküste</v>
      </c>
      <c r="J495" s="3" t="str">
        <f>IF(A495&lt;&gt;C495,VLOOKUP(C495,$A$3:$E$9999,5,FALSE),"")</f>
        <v>Gold Coast</v>
      </c>
      <c r="K495" s="3" t="str">
        <f>IF(A495&lt;&gt;C495,VLOOKUP(C495,$A$3:$F$9999,6,FALSE),"")</f>
        <v>La Côte d'or</v>
      </c>
      <c r="L495" s="21">
        <f>A495</f>
        <v>842</v>
      </c>
      <c r="M495" s="21">
        <f>C495</f>
        <v>823</v>
      </c>
      <c r="N495">
        <v>4</v>
      </c>
      <c r="O495" t="str">
        <f>VLOOKUP(N495,'LibSets constants'!$A$2:$B$99,2,FALSE)</f>
        <v>Dark Brotherhood</v>
      </c>
    </row>
    <row r="496" spans="1:15" hidden="1" x14ac:dyDescent="0.25">
      <c r="A496" s="13">
        <v>843</v>
      </c>
      <c r="B496" s="5">
        <v>494</v>
      </c>
      <c r="C496" s="5">
        <v>117</v>
      </c>
      <c r="D496" s="4" t="str">
        <f>VLOOKUP(A496,'ESO zone names'!$A$3:$F$10000,4,FALSE)</f>
        <v>Die Ruinen von Mazzatun</v>
      </c>
      <c r="E496" s="4" t="str">
        <f>VLOOKUP(A496,'ESO zone names'!$A$3:$F$10000,5,FALSE)</f>
        <v>Ruins of Mazzatun</v>
      </c>
      <c r="F496" s="4" t="str">
        <f>VLOOKUP(A496,'ESO zone names'!$A$3:$F$10000,6,FALSE)</f>
        <v>Les Ruines de Mazzatun</v>
      </c>
      <c r="G496" s="3" t="str">
        <f t="array" ref="G496">IF(OR(EXACT(A496,'ESO Dungeon constants'!$G$3:$G$999)),"X","")</f>
        <v>X</v>
      </c>
      <c r="H496" s="3" t="str">
        <f>IF(EXACT(A496,C496),"X","")</f>
        <v/>
      </c>
      <c r="I496" s="3" t="str">
        <f>IF(A496&lt;&gt;C496,VLOOKUP(C496,$A$3:$D$9999,4,FALSE),"")</f>
        <v>Schattenfenn</v>
      </c>
      <c r="J496" s="3" t="str">
        <f>IF(A496&lt;&gt;C496,VLOOKUP(C496,$A$3:$E$9999,5,FALSE),"")</f>
        <v>Shadowfen</v>
      </c>
      <c r="K496" s="3" t="str">
        <f>IF(A496&lt;&gt;C496,VLOOKUP(C496,$A$3:$F$9999,6,FALSE),"")</f>
        <v>Fangeombre</v>
      </c>
      <c r="L496" s="21">
        <f>A496</f>
        <v>843</v>
      </c>
      <c r="M496" s="21">
        <f>C496</f>
        <v>117</v>
      </c>
      <c r="N496">
        <v>0</v>
      </c>
      <c r="O496" t="str">
        <f>VLOOKUP(N496,'LibSets constants'!$A$2:$B$99,2,FALSE)</f>
        <v>Included in base game</v>
      </c>
    </row>
    <row r="497" spans="1:15" hidden="1" x14ac:dyDescent="0.25">
      <c r="A497" s="13">
        <v>844</v>
      </c>
      <c r="B497" s="5">
        <v>495</v>
      </c>
      <c r="C497" s="5">
        <v>816</v>
      </c>
      <c r="D497" s="4" t="str">
        <f>VLOOKUP(A497,'ESO zone names'!$A$3:$F$10000,4,FALSE)</f>
        <v>Das Sulima-Herrenhaus</v>
      </c>
      <c r="E497" s="4" t="str">
        <f>VLOOKUP(A497,'ESO zone names'!$A$3:$F$10000,5,FALSE)</f>
        <v>Sulima Mansion</v>
      </c>
      <c r="F497" s="4" t="str">
        <f>VLOOKUP(A497,'ESO zone names'!$A$3:$F$10000,6,FALSE)</f>
        <v>Le Manoir de Sulima</v>
      </c>
      <c r="G497" s="3" t="str">
        <f t="array" ref="G497">IF(OR(EXACT(A497,'ESO Dungeon constants'!$G$3:$G$999)),"X","")</f>
        <v/>
      </c>
      <c r="H497" s="3" t="str">
        <f>IF(EXACT(A497,C497),"X","")</f>
        <v/>
      </c>
      <c r="I497" s="3" t="str">
        <f>IF(A497&lt;&gt;C497,VLOOKUP(C497,$A$3:$D$9999,4,FALSE),"")</f>
        <v>Hews Fluch</v>
      </c>
      <c r="J497" s="3" t="str">
        <f>IF(A497&lt;&gt;C497,VLOOKUP(C497,$A$3:$E$9999,5,FALSE),"")</f>
        <v>Hew's Bane</v>
      </c>
      <c r="K497" s="3" t="str">
        <f>IF(A497&lt;&gt;C497,VLOOKUP(C497,$A$3:$F$9999,6,FALSE),"")</f>
        <v>Le Trépas des Cognées</v>
      </c>
      <c r="L497" s="21">
        <f>A497</f>
        <v>844</v>
      </c>
      <c r="M497" s="21">
        <f>C497</f>
        <v>816</v>
      </c>
      <c r="N497">
        <v>3</v>
      </c>
      <c r="O497" t="str">
        <f>VLOOKUP(N497,'LibSets constants'!$A$2:$B$99,2,FALSE)</f>
        <v>Thieves Guild</v>
      </c>
    </row>
    <row r="498" spans="1:15" hidden="1" x14ac:dyDescent="0.25">
      <c r="A498" s="13">
        <v>845</v>
      </c>
      <c r="B498" s="5">
        <v>496</v>
      </c>
      <c r="C498" s="5">
        <v>816</v>
      </c>
      <c r="D498" s="4" t="str">
        <f>VLOOKUP(A498,'ESO zone names'!$A$3:$F$10000,4,FALSE)</f>
        <v>Das Velmont-Herrenhaus</v>
      </c>
      <c r="E498" s="4" t="str">
        <f>VLOOKUP(A498,'ESO zone names'!$A$3:$F$10000,5,FALSE)</f>
        <v>Velmont Mansion</v>
      </c>
      <c r="F498" s="4" t="str">
        <f>VLOOKUP(A498,'ESO zone names'!$A$3:$F$10000,6,FALSE)</f>
        <v>Le Manoir Velmont</v>
      </c>
      <c r="G498" s="3" t="str">
        <f t="array" ref="G498">IF(OR(EXACT(A498,'ESO Dungeon constants'!$G$3:$G$999)),"X","")</f>
        <v/>
      </c>
      <c r="H498" s="3" t="str">
        <f>IF(EXACT(A498,C498),"X","")</f>
        <v/>
      </c>
      <c r="I498" s="3" t="str">
        <f>IF(A498&lt;&gt;C498,VLOOKUP(C498,$A$3:$D$9999,4,FALSE),"")</f>
        <v>Hews Fluch</v>
      </c>
      <c r="J498" s="3" t="str">
        <f>IF(A498&lt;&gt;C498,VLOOKUP(C498,$A$3:$E$9999,5,FALSE),"")</f>
        <v>Hew's Bane</v>
      </c>
      <c r="K498" s="3" t="str">
        <f>IF(A498&lt;&gt;C498,VLOOKUP(C498,$A$3:$F$9999,6,FALSE),"")</f>
        <v>Le Trépas des Cognées</v>
      </c>
      <c r="L498" s="21">
        <f>A498</f>
        <v>845</v>
      </c>
      <c r="M498" s="21">
        <f>C498</f>
        <v>816</v>
      </c>
      <c r="N498">
        <v>3</v>
      </c>
      <c r="O498" t="str">
        <f>VLOOKUP(N498,'LibSets constants'!$A$2:$B$99,2,FALSE)</f>
        <v>Thieves Guild</v>
      </c>
    </row>
    <row r="499" spans="1:15" hidden="1" x14ac:dyDescent="0.25">
      <c r="A499" s="13">
        <v>848</v>
      </c>
      <c r="B499" s="5">
        <v>497</v>
      </c>
      <c r="C499" s="5">
        <v>117</v>
      </c>
      <c r="D499" s="4" t="str">
        <f>VLOOKUP(A499,'ESO zone names'!$A$3:$F$10000,4,FALSE)</f>
        <v>Die Wiege der Schatten</v>
      </c>
      <c r="E499" s="4" t="str">
        <f>VLOOKUP(A499,'ESO zone names'!$A$3:$F$10000,5,FALSE)</f>
        <v>Cradle of Shadows</v>
      </c>
      <c r="F499" s="4" t="str">
        <f>VLOOKUP(A499,'ESO zone names'!$A$3:$F$10000,6,FALSE)</f>
        <v>Le Berceau des ombres</v>
      </c>
      <c r="G499" s="3" t="str">
        <f t="array" ref="G499">IF(OR(EXACT(A499,'ESO Dungeon constants'!$G$3:$G$999)),"X","")</f>
        <v>X</v>
      </c>
      <c r="H499" s="3" t="str">
        <f>IF(EXACT(A499,C499),"X","")</f>
        <v/>
      </c>
      <c r="I499" s="3" t="str">
        <f>IF(A499&lt;&gt;C499,VLOOKUP(C499,$A$3:$D$9999,4,FALSE),"")</f>
        <v>Schattenfenn</v>
      </c>
      <c r="J499" s="3" t="str">
        <f>IF(A499&lt;&gt;C499,VLOOKUP(C499,$A$3:$E$9999,5,FALSE),"")</f>
        <v>Shadowfen</v>
      </c>
      <c r="K499" s="3" t="str">
        <f>IF(A499&lt;&gt;C499,VLOOKUP(C499,$A$3:$F$9999,6,FALSE),"")</f>
        <v>Fangeombre</v>
      </c>
      <c r="L499" s="21">
        <f>A499</f>
        <v>848</v>
      </c>
      <c r="M499" s="21">
        <f>C499</f>
        <v>117</v>
      </c>
      <c r="N499">
        <v>0</v>
      </c>
      <c r="O499" t="str">
        <f>VLOOKUP(N499,'LibSets constants'!$A$2:$B$99,2,FALSE)</f>
        <v>Included in base game</v>
      </c>
    </row>
    <row r="500" spans="1:15" hidden="1" x14ac:dyDescent="0.25">
      <c r="A500" s="13">
        <v>849</v>
      </c>
      <c r="B500" s="5">
        <v>498</v>
      </c>
      <c r="C500" s="5">
        <v>849</v>
      </c>
      <c r="D500" s="4" t="str">
        <f>VLOOKUP(A500,'ESO zone names'!$A$3:$F$10000,4,FALSE)</f>
        <v>Vvardenfell</v>
      </c>
      <c r="E500" s="4" t="str">
        <f>VLOOKUP(A500,'ESO zone names'!$A$3:$F$10000,5,FALSE)</f>
        <v>Vvardenfell</v>
      </c>
      <c r="F500" s="4" t="str">
        <f>VLOOKUP(A500,'ESO zone names'!$A$3:$F$10000,6,FALSE)</f>
        <v>Vvardenfell</v>
      </c>
      <c r="G500" s="3" t="str">
        <f t="array" ref="G500">IF(OR(EXACT(A500,'ESO Dungeon constants'!$G$3:$G$999)),"X","")</f>
        <v/>
      </c>
      <c r="H500" s="3" t="str">
        <f>IF(EXACT(A500,C500),"X","")</f>
        <v>X</v>
      </c>
      <c r="I500" s="3" t="str">
        <f>IF(A500&lt;&gt;C500,VLOOKUP(C500,$A$3:$D$9999,4,FALSE),"")</f>
        <v/>
      </c>
      <c r="J500" s="3" t="str">
        <f>IF(A500&lt;&gt;C500,VLOOKUP(C500,$A$3:$E$9999,5,FALSE),"")</f>
        <v/>
      </c>
      <c r="K500" s="3" t="str">
        <f>IF(A500&lt;&gt;C500,VLOOKUP(C500,$A$3:$F$9999,6,FALSE),"")</f>
        <v/>
      </c>
      <c r="L500" s="21">
        <f>A500</f>
        <v>849</v>
      </c>
      <c r="M500" s="21">
        <f>C500</f>
        <v>849</v>
      </c>
      <c r="N500">
        <v>0</v>
      </c>
      <c r="O500" t="str">
        <f>VLOOKUP(N500,'LibSets constants'!$A$2:$B$99,2,FALSE)</f>
        <v>Included in base game</v>
      </c>
    </row>
    <row r="501" spans="1:15" hidden="1" x14ac:dyDescent="0.25">
      <c r="A501" s="13">
        <v>852</v>
      </c>
      <c r="B501" s="5">
        <v>499</v>
      </c>
      <c r="C501" s="5">
        <v>3</v>
      </c>
      <c r="D501" s="4" t="str">
        <f>VLOOKUP(A501,'ESO zone names'!$A$3:$F$10000,4,FALSE)</f>
        <v>Kapitän Margaux' Heim</v>
      </c>
      <c r="E501" s="4" t="str">
        <f>VLOOKUP(A501,'ESO zone names'!$A$3:$F$10000,5,FALSE)</f>
        <v>Captain Margaux's Place</v>
      </c>
      <c r="F501" s="4" t="str">
        <f>VLOOKUP(A501,'ESO zone names'!$A$3:$F$10000,6,FALSE)</f>
        <v>Chez le capitaine Margaux</v>
      </c>
      <c r="G501" s="3" t="str">
        <f t="array" ref="G501">IF(OR(EXACT(A501,'ESO Dungeon constants'!$G$3:$G$999)),"X","")</f>
        <v/>
      </c>
      <c r="H501" s="3" t="str">
        <f>IF(EXACT(A501,C501),"X","")</f>
        <v/>
      </c>
      <c r="I501" s="3" t="str">
        <f>IF(A501&lt;&gt;C501,VLOOKUP(C501,$A$3:$D$9999,4,FALSE),"")</f>
        <v>Glenumbra</v>
      </c>
      <c r="J501" s="3" t="str">
        <f>IF(A501&lt;&gt;C501,VLOOKUP(C501,$A$3:$E$9999,5,FALSE),"")</f>
        <v>Glenumbra</v>
      </c>
      <c r="K501" s="3" t="str">
        <f>IF(A501&lt;&gt;C501,VLOOKUP(C501,$A$3:$F$9999,6,FALSE),"")</f>
        <v>La Glénumbrie</v>
      </c>
      <c r="L501" s="21">
        <f>A501</f>
        <v>852</v>
      </c>
      <c r="M501" s="21">
        <f>C501</f>
        <v>3</v>
      </c>
      <c r="N501">
        <v>0</v>
      </c>
      <c r="O501" t="str">
        <f>VLOOKUP(N501,'LibSets constants'!$A$2:$B$99,2,FALSE)</f>
        <v>Included in base game</v>
      </c>
    </row>
    <row r="502" spans="1:15" hidden="1" x14ac:dyDescent="0.25">
      <c r="A502" s="13">
        <v>853</v>
      </c>
      <c r="B502" s="5">
        <v>500</v>
      </c>
      <c r="C502" s="5">
        <v>20</v>
      </c>
      <c r="D502" s="4" t="str">
        <f>VLOOKUP(A502,'ESO zone names'!$A$3:$F$10000,4,FALSE)</f>
        <v>Rabenwäldchen</v>
      </c>
      <c r="E502" s="4" t="str">
        <f>VLOOKUP(A502,'ESO zone names'!$A$3:$F$10000,5,FALSE)</f>
        <v>Ravenhurst</v>
      </c>
      <c r="F502" s="4" t="str">
        <f>VLOOKUP(A502,'ESO zone names'!$A$3:$F$10000,6,FALSE)</f>
        <v>La Butte-aux-Corbeaux</v>
      </c>
      <c r="G502" s="3" t="str">
        <f t="array" ref="G502">IF(OR(EXACT(A502,'ESO Dungeon constants'!$G$3:$G$999)),"X","")</f>
        <v/>
      </c>
      <c r="H502" s="3" t="str">
        <f>IF(EXACT(A502,C502),"X","")</f>
        <v/>
      </c>
      <c r="I502" s="3" t="str">
        <f>IF(A502&lt;&gt;C502,VLOOKUP(C502,$A$3:$D$9999,4,FALSE),"")</f>
        <v>Kluftspitze</v>
      </c>
      <c r="J502" s="3" t="str">
        <f>IF(A502&lt;&gt;C502,VLOOKUP(C502,$A$3:$E$9999,5,FALSE),"")</f>
        <v>Rivenspire</v>
      </c>
      <c r="K502" s="3" t="str">
        <f>IF(A502&lt;&gt;C502,VLOOKUP(C502,$A$3:$F$9999,6,FALSE),"")</f>
        <v>Fendretour</v>
      </c>
      <c r="L502" s="21">
        <f>A502</f>
        <v>853</v>
      </c>
      <c r="M502" s="21">
        <f>C502</f>
        <v>20</v>
      </c>
      <c r="N502">
        <v>0</v>
      </c>
      <c r="O502" t="str">
        <f>VLOOKUP(N502,'LibSets constants'!$A$2:$B$99,2,FALSE)</f>
        <v>Included in base game</v>
      </c>
    </row>
    <row r="503" spans="1:15" hidden="1" x14ac:dyDescent="0.25">
      <c r="A503" s="13">
        <v>854</v>
      </c>
      <c r="B503" s="5">
        <v>501</v>
      </c>
      <c r="C503" s="5">
        <v>92</v>
      </c>
      <c r="D503" s="4" t="str">
        <f>VLOOKUP(A503,'ESO zone names'!$A$3:$F$10000,4,FALSE)</f>
        <v>Die Feste Gramen</v>
      </c>
      <c r="E503" s="4" t="str">
        <f>VLOOKUP(A503,'ESO zone names'!$A$3:$F$10000,5,FALSE)</f>
        <v>Mournoth Keep</v>
      </c>
      <c r="F503" s="4" t="str">
        <f>VLOOKUP(A503,'ESO zone names'!$A$3:$F$10000,6,FALSE)</f>
        <v>Fort Sangloth</v>
      </c>
      <c r="G503" s="3" t="str">
        <f t="array" ref="G503">IF(OR(EXACT(A503,'ESO Dungeon constants'!$G$3:$G$999)),"X","")</f>
        <v/>
      </c>
      <c r="H503" s="3" t="str">
        <f>IF(EXACT(A503,C503),"X","")</f>
        <v/>
      </c>
      <c r="I503" s="3" t="str">
        <f>IF(A503&lt;&gt;C503,VLOOKUP(C503,$A$3:$D$9999,4,FALSE),"")</f>
        <v>Bangkorai</v>
      </c>
      <c r="J503" s="3" t="str">
        <f>IF(A503&lt;&gt;C503,VLOOKUP(C503,$A$3:$E$9999,5,FALSE),"")</f>
        <v>Bangkorai</v>
      </c>
      <c r="K503" s="3" t="str">
        <f>IF(A503&lt;&gt;C503,VLOOKUP(C503,$A$3:$F$9999,6,FALSE),"")</f>
        <v>Bangkoraï</v>
      </c>
      <c r="L503" s="21">
        <f>A503</f>
        <v>854</v>
      </c>
      <c r="M503" s="21">
        <f>C503</f>
        <v>92</v>
      </c>
      <c r="N503">
        <v>0</v>
      </c>
      <c r="O503" t="str">
        <f>VLOOKUP(N503,'LibSets constants'!$A$2:$B$99,2,FALSE)</f>
        <v>Included in base game</v>
      </c>
    </row>
    <row r="504" spans="1:15" hidden="1" x14ac:dyDescent="0.25">
      <c r="A504" s="13">
        <v>855</v>
      </c>
      <c r="B504" s="5">
        <v>502</v>
      </c>
      <c r="C504" s="5">
        <v>19</v>
      </c>
      <c r="D504" s="4" t="str">
        <f>VLOOKUP(A504,'ESO zone names'!$A$3:$F$10000,4,FALSE)</f>
        <v>Der Hammertod-Bungalow</v>
      </c>
      <c r="E504" s="4" t="str">
        <f>VLOOKUP(A504,'ESO zone names'!$A$3:$F$10000,5,FALSE)</f>
        <v>Hammerdeath Bungalow</v>
      </c>
      <c r="F504" s="4" t="str">
        <f>VLOOKUP(A504,'ESO zone names'!$A$3:$F$10000,6,FALSE)</f>
        <v>Le Bungalow de Martelmort</v>
      </c>
      <c r="G504" s="3" t="str">
        <f t="array" ref="G504">IF(OR(EXACT(A504,'ESO Dungeon constants'!$G$3:$G$999)),"X","")</f>
        <v/>
      </c>
      <c r="H504" s="3" t="str">
        <f>IF(EXACT(A504,C504),"X","")</f>
        <v/>
      </c>
      <c r="I504" s="3" t="str">
        <f>IF(A504&lt;&gt;C504,VLOOKUP(C504,$A$3:$D$9999,4,FALSE),"")</f>
        <v>Sturmhafen</v>
      </c>
      <c r="J504" s="3" t="str">
        <f>IF(A504&lt;&gt;C504,VLOOKUP(C504,$A$3:$E$9999,5,FALSE),"")</f>
        <v>Stormhaven</v>
      </c>
      <c r="K504" s="3" t="str">
        <f>IF(A504&lt;&gt;C504,VLOOKUP(C504,$A$3:$F$9999,6,FALSE),"")</f>
        <v>Havre-tempête</v>
      </c>
      <c r="L504" s="21">
        <f>A504</f>
        <v>855</v>
      </c>
      <c r="M504" s="21">
        <f>C504</f>
        <v>19</v>
      </c>
      <c r="N504">
        <v>0</v>
      </c>
      <c r="O504" t="str">
        <f>VLOOKUP(N504,'LibSets constants'!$A$2:$B$99,2,FALSE)</f>
        <v>Included in base game</v>
      </c>
    </row>
    <row r="505" spans="1:15" hidden="1" x14ac:dyDescent="0.25">
      <c r="A505" s="13">
        <v>856</v>
      </c>
      <c r="B505" s="5">
        <v>503</v>
      </c>
      <c r="C505" s="5">
        <v>92</v>
      </c>
      <c r="D505" s="4" t="str">
        <f>VLOOKUP(A505,'ESO zone names'!$A$3:$F$10000,4,FALSE)</f>
        <v>Zwillingsbogen</v>
      </c>
      <c r="E505" s="4" t="str">
        <f>VLOOKUP(A505,'ESO zone names'!$A$3:$F$10000,5,FALSE)</f>
        <v>Twin Arches</v>
      </c>
      <c r="F505" s="4" t="str">
        <f>VLOOKUP(A505,'ESO zone names'!$A$3:$F$10000,6,FALSE)</f>
        <v>Les Arches jumelles</v>
      </c>
      <c r="G505" s="3" t="str">
        <f t="array" ref="G505">IF(OR(EXACT(A505,'ESO Dungeon constants'!$G$3:$G$999)),"X","")</f>
        <v/>
      </c>
      <c r="H505" s="3" t="str">
        <f>IF(EXACT(A505,C505),"X","")</f>
        <v/>
      </c>
      <c r="I505" s="3" t="str">
        <f>IF(A505&lt;&gt;C505,VLOOKUP(C505,$A$3:$D$9999,4,FALSE),"")</f>
        <v>Bangkorai</v>
      </c>
      <c r="J505" s="3" t="str">
        <f>IF(A505&lt;&gt;C505,VLOOKUP(C505,$A$3:$E$9999,5,FALSE),"")</f>
        <v>Bangkorai</v>
      </c>
      <c r="K505" s="3" t="str">
        <f>IF(A505&lt;&gt;C505,VLOOKUP(C505,$A$3:$F$9999,6,FALSE),"")</f>
        <v>Bangkoraï</v>
      </c>
      <c r="L505" s="21">
        <f>A505</f>
        <v>856</v>
      </c>
      <c r="M505" s="21">
        <f>C505</f>
        <v>92</v>
      </c>
      <c r="N505">
        <v>0</v>
      </c>
      <c r="O505" t="str">
        <f>VLOOKUP(N505,'LibSets constants'!$A$2:$B$99,2,FALSE)</f>
        <v>Included in base game</v>
      </c>
    </row>
    <row r="506" spans="1:15" hidden="1" x14ac:dyDescent="0.25">
      <c r="A506" s="13">
        <v>857</v>
      </c>
      <c r="B506" s="5">
        <v>504</v>
      </c>
      <c r="C506" s="5">
        <v>104</v>
      </c>
      <c r="D506" s="4" t="str">
        <f>VLOOKUP(A506,'ESO zone names'!$A$3:$F$10000,4,FALSE)</f>
        <v>Das Haus des leisen Magnifico</v>
      </c>
      <c r="E506" s="4" t="str">
        <f>VLOOKUP(A506,'ESO zone names'!$A$3:$F$10000,5,FALSE)</f>
        <v>House of the Silent Magnifico</v>
      </c>
      <c r="F506" s="4" t="str">
        <f>VLOOKUP(A506,'ESO zone names'!$A$3:$F$10000,6,FALSE)</f>
        <v>La Maison du Magnifico silencieux</v>
      </c>
      <c r="G506" s="3" t="str">
        <f t="array" ref="G506">IF(OR(EXACT(A506,'ESO Dungeon constants'!$G$3:$G$999)),"X","")</f>
        <v/>
      </c>
      <c r="H506" s="3" t="str">
        <f>IF(EXACT(A506,C506),"X","")</f>
        <v/>
      </c>
      <c r="I506" s="3" t="str">
        <f>IF(A506&lt;&gt;C506,VLOOKUP(C506,$A$3:$D$9999,4,FALSE),"")</f>
        <v>Die Alik'r-Wüste</v>
      </c>
      <c r="J506" s="3" t="str">
        <f>IF(A506&lt;&gt;C506,VLOOKUP(C506,$A$3:$E$9999,5,FALSE),"")</f>
        <v>Alik'r Desert</v>
      </c>
      <c r="K506" s="3" t="str">
        <f>IF(A506&lt;&gt;C506,VLOOKUP(C506,$A$3:$F$9999,6,FALSE),"")</f>
        <v>Le désert d'Alik'r</v>
      </c>
      <c r="L506" s="21">
        <f>A506</f>
        <v>857</v>
      </c>
      <c r="M506" s="21">
        <f>C506</f>
        <v>104</v>
      </c>
      <c r="N506">
        <v>0</v>
      </c>
      <c r="O506" t="str">
        <f>VLOOKUP(N506,'LibSets constants'!$A$2:$B$99,2,FALSE)</f>
        <v>Included in base game</v>
      </c>
    </row>
    <row r="507" spans="1:15" hidden="1" x14ac:dyDescent="0.25">
      <c r="A507" s="13">
        <v>858</v>
      </c>
      <c r="B507" s="5">
        <v>505</v>
      </c>
      <c r="C507" s="5">
        <v>108</v>
      </c>
      <c r="D507" s="4" t="str">
        <f>VLOOKUP(A507,'ESO zone names'!$A$3:$F$10000,4,FALSE)</f>
        <v>Klippschatten</v>
      </c>
      <c r="E507" s="4" t="str">
        <f>VLOOKUP(A507,'ESO zone names'!$A$3:$F$10000,5,FALSE)</f>
        <v>Cliffshade</v>
      </c>
      <c r="F507" s="4" t="str">
        <f>VLOOKUP(A507,'ESO zone names'!$A$3:$F$10000,6,FALSE)</f>
        <v>Ombrescarpe</v>
      </c>
      <c r="G507" s="3" t="str">
        <f t="array" ref="G507">IF(OR(EXACT(A507,'ESO Dungeon constants'!$G$3:$G$999)),"X","")</f>
        <v/>
      </c>
      <c r="H507" s="3" t="str">
        <f>IF(EXACT(A507,C507),"X","")</f>
        <v/>
      </c>
      <c r="I507" s="3" t="str">
        <f>IF(A507&lt;&gt;C507,VLOOKUP(C507,$A$3:$D$9999,4,FALSE),"")</f>
        <v>Grünschatten</v>
      </c>
      <c r="J507" s="3" t="str">
        <f>IF(A507&lt;&gt;C507,VLOOKUP(C507,$A$3:$E$9999,5,FALSE),"")</f>
        <v>Greenshade</v>
      </c>
      <c r="K507" s="3" t="str">
        <f>IF(A507&lt;&gt;C507,VLOOKUP(C507,$A$3:$F$9999,6,FALSE),"")</f>
        <v>Prasin</v>
      </c>
      <c r="L507" s="21">
        <f>A507</f>
        <v>858</v>
      </c>
      <c r="M507" s="21">
        <f>C507</f>
        <v>108</v>
      </c>
      <c r="N507">
        <v>0</v>
      </c>
      <c r="O507" t="str">
        <f>VLOOKUP(N507,'LibSets constants'!$A$2:$B$99,2,FALSE)</f>
        <v>Included in base game</v>
      </c>
    </row>
    <row r="508" spans="1:15" hidden="1" x14ac:dyDescent="0.25">
      <c r="A508" s="13">
        <v>859</v>
      </c>
      <c r="B508" s="5">
        <v>506</v>
      </c>
      <c r="C508" s="5">
        <v>58</v>
      </c>
      <c r="D508" s="4" t="str">
        <f>VLOOKUP(A508,'ESO zone names'!$A$3:$F$10000,4,FALSE)</f>
        <v>Die Schwarzrankenvilla</v>
      </c>
      <c r="E508" s="4" t="str">
        <f>VLOOKUP(A508,'ESO zone names'!$A$3:$F$10000,5,FALSE)</f>
        <v>Black Vine Villa</v>
      </c>
      <c r="F508" s="4" t="str">
        <f>VLOOKUP(A508,'ESO zone names'!$A$3:$F$10000,6,FALSE)</f>
        <v>Villa de la liane noire</v>
      </c>
      <c r="G508" s="3" t="str">
        <f t="array" ref="G508">IF(OR(EXACT(A508,'ESO Dungeon constants'!$G$3:$G$999)),"X","")</f>
        <v/>
      </c>
      <c r="H508" s="3" t="str">
        <f>IF(EXACT(A508,C508),"X","")</f>
        <v/>
      </c>
      <c r="I508" s="3" t="str">
        <f>IF(A508&lt;&gt;C508,VLOOKUP(C508,$A$3:$D$9999,4,FALSE),"")</f>
        <v>Malabal Tor</v>
      </c>
      <c r="J508" s="3" t="str">
        <f>IF(A508&lt;&gt;C508,VLOOKUP(C508,$A$3:$E$9999,5,FALSE),"")</f>
        <v>Malabal Tor</v>
      </c>
      <c r="K508" s="3" t="str">
        <f>IF(A508&lt;&gt;C508,VLOOKUP(C508,$A$3:$F$9999,6,FALSE),"")</f>
        <v>Malabal Tor</v>
      </c>
      <c r="L508" s="21">
        <f>A508</f>
        <v>859</v>
      </c>
      <c r="M508" s="21">
        <f>C508</f>
        <v>58</v>
      </c>
      <c r="N508">
        <v>0</v>
      </c>
      <c r="O508" t="str">
        <f>VLOOKUP(N508,'LibSets constants'!$A$2:$B$99,2,FALSE)</f>
        <v>Included in base game</v>
      </c>
    </row>
    <row r="509" spans="1:15" hidden="1" x14ac:dyDescent="0.25">
      <c r="A509" s="13">
        <v>860</v>
      </c>
      <c r="B509" s="5">
        <v>507</v>
      </c>
      <c r="C509" s="5">
        <v>383</v>
      </c>
      <c r="D509" s="4" t="str">
        <f>VLOOKUP(A509,'ESO zone names'!$A$3:$F$10000,4,FALSE)</f>
        <v>Die Kuschelkapsel</v>
      </c>
      <c r="E509" s="4" t="str">
        <f>VLOOKUP(A509,'ESO zone names'!$A$3:$F$10000,5,FALSE)</f>
        <v>Snugpod</v>
      </c>
      <c r="F509" s="4" t="str">
        <f>VLOOKUP(A509,'ESO zone names'!$A$3:$F$10000,6,FALSE)</f>
        <v>La Cosse</v>
      </c>
      <c r="G509" s="3" t="str">
        <f t="array" ref="G509">IF(OR(EXACT(A509,'ESO Dungeon constants'!$G$3:$G$999)),"X","")</f>
        <v/>
      </c>
      <c r="H509" s="3" t="str">
        <f>IF(EXACT(A509,C509),"X","")</f>
        <v/>
      </c>
      <c r="I509" s="3" t="str">
        <f>IF(A509&lt;&gt;C509,VLOOKUP(C509,$A$3:$D$9999,4,FALSE),"")</f>
        <v>Grahtwald</v>
      </c>
      <c r="J509" s="3" t="str">
        <f>IF(A509&lt;&gt;C509,VLOOKUP(C509,$A$3:$E$9999,5,FALSE),"")</f>
        <v>Grahtwood</v>
      </c>
      <c r="K509" s="3" t="str">
        <f>IF(A509&lt;&gt;C509,VLOOKUP(C509,$A$3:$F$9999,6,FALSE),"")</f>
        <v>Le bois de Graht</v>
      </c>
      <c r="L509" s="21">
        <f>A509</f>
        <v>860</v>
      </c>
      <c r="M509" s="21">
        <f>C509</f>
        <v>383</v>
      </c>
      <c r="N509">
        <v>0</v>
      </c>
      <c r="O509" t="str">
        <f>VLOOKUP(N509,'LibSets constants'!$A$2:$B$99,2,FALSE)</f>
        <v>Included in base game</v>
      </c>
    </row>
    <row r="510" spans="1:15" hidden="1" x14ac:dyDescent="0.25">
      <c r="A510" s="13">
        <v>861</v>
      </c>
      <c r="B510" s="5">
        <v>508</v>
      </c>
      <c r="C510" s="5">
        <v>108</v>
      </c>
      <c r="D510" s="4" t="str">
        <f>VLOOKUP(A510,'ESO zone names'!$A$3:$F$10000,4,FALSE)</f>
        <v>Die Felsbaumzuflucht</v>
      </c>
      <c r="E510" s="4" t="str">
        <f>VLOOKUP(A510,'ESO zone names'!$A$3:$F$10000,5,FALSE)</f>
        <v>Bouldertree Refuge</v>
      </c>
      <c r="F510" s="4" t="str">
        <f>VLOOKUP(A510,'ESO zone names'!$A$3:$F$10000,6,FALSE)</f>
        <v>Le Refuge d'Arbreroche</v>
      </c>
      <c r="G510" s="3" t="str">
        <f t="array" ref="G510">IF(OR(EXACT(A510,'ESO Dungeon constants'!$G$3:$G$999)),"X","")</f>
        <v/>
      </c>
      <c r="H510" s="3" t="str">
        <f>IF(EXACT(A510,C510),"X","")</f>
        <v/>
      </c>
      <c r="I510" s="3" t="str">
        <f>IF(A510&lt;&gt;C510,VLOOKUP(C510,$A$3:$D$9999,4,FALSE),"")</f>
        <v>Grünschatten</v>
      </c>
      <c r="J510" s="3" t="str">
        <f>IF(A510&lt;&gt;C510,VLOOKUP(C510,$A$3:$E$9999,5,FALSE),"")</f>
        <v>Greenshade</v>
      </c>
      <c r="K510" s="3" t="str">
        <f>IF(A510&lt;&gt;C510,VLOOKUP(C510,$A$3:$F$9999,6,FALSE),"")</f>
        <v>Prasin</v>
      </c>
      <c r="L510" s="21">
        <f>A510</f>
        <v>861</v>
      </c>
      <c r="M510" s="21">
        <f>C510</f>
        <v>108</v>
      </c>
      <c r="N510">
        <v>0</v>
      </c>
      <c r="O510" t="str">
        <f>VLOOKUP(N510,'LibSets constants'!$A$2:$B$99,2,FALSE)</f>
        <v>Included in base game</v>
      </c>
    </row>
    <row r="511" spans="1:15" hidden="1" x14ac:dyDescent="0.25">
      <c r="A511" s="13">
        <v>862</v>
      </c>
      <c r="B511" s="5">
        <v>509</v>
      </c>
      <c r="C511" s="5">
        <v>382</v>
      </c>
      <c r="D511" s="4" t="str">
        <f>VLOOKUP(A511,'ESO zone names'!$A$3:$F$10000,4,FALSE)</f>
        <v>Das Glattbachhaus</v>
      </c>
      <c r="E511" s="4" t="str">
        <f>VLOOKUP(A511,'ESO zone names'!$A$3:$F$10000,5,FALSE)</f>
        <v>Sleek Creek House</v>
      </c>
      <c r="F511" s="4" t="str">
        <f>VLOOKUP(A511,'ESO zone names'!$A$3:$F$10000,6,FALSE)</f>
        <v>La Maison de Vive-Crique</v>
      </c>
      <c r="G511" s="3" t="str">
        <f t="array" ref="G511">IF(OR(EXACT(A511,'ESO Dungeon constants'!$G$3:$G$999)),"X","")</f>
        <v/>
      </c>
      <c r="H511" s="3" t="str">
        <f>IF(EXACT(A511,C511),"X","")</f>
        <v/>
      </c>
      <c r="I511" s="3" t="str">
        <f>IF(A511&lt;&gt;C511,VLOOKUP(C511,$A$3:$D$9999,4,FALSE),"")</f>
        <v>Schnittermark</v>
      </c>
      <c r="J511" s="3" t="str">
        <f>IF(A511&lt;&gt;C511,VLOOKUP(C511,$A$3:$E$9999,5,FALSE),"")</f>
        <v>Reaper's March</v>
      </c>
      <c r="K511" s="3" t="str">
        <f>IF(A511&lt;&gt;C511,VLOOKUP(C511,$A$3:$F$9999,6,FALSE),"")</f>
        <v>La marche de la Camarde</v>
      </c>
      <c r="L511" s="21">
        <f>A511</f>
        <v>862</v>
      </c>
      <c r="M511" s="21">
        <f>C511</f>
        <v>382</v>
      </c>
      <c r="N511">
        <v>0</v>
      </c>
      <c r="O511" t="str">
        <f>VLOOKUP(N511,'LibSets constants'!$A$2:$B$99,2,FALSE)</f>
        <v>Included in base game</v>
      </c>
    </row>
    <row r="512" spans="1:15" hidden="1" x14ac:dyDescent="0.25">
      <c r="A512" s="13">
        <v>863</v>
      </c>
      <c r="B512" s="5">
        <v>510</v>
      </c>
      <c r="C512" s="5">
        <v>537</v>
      </c>
      <c r="D512" s="4" t="str">
        <f>VLOOKUP(A512,'ESO zone names'!$A$3:$F$10000,4,FALSE)</f>
        <v>Das Mondfreudehaus</v>
      </c>
      <c r="E512" s="4" t="str">
        <f>VLOOKUP(A512,'ESO zone names'!$A$3:$F$10000,5,FALSE)</f>
        <v>Moonmirth House</v>
      </c>
      <c r="F512" s="4" t="str">
        <f>VLOOKUP(A512,'ESO zone names'!$A$3:$F$10000,6,FALSE)</f>
        <v>La Maison Rilune</v>
      </c>
      <c r="G512" s="3" t="str">
        <f t="array" ref="G512">IF(OR(EXACT(A512,'ESO Dungeon constants'!$G$3:$G$999)),"X","")</f>
        <v/>
      </c>
      <c r="H512" s="3" t="str">
        <f>IF(EXACT(A512,C512),"X","")</f>
        <v/>
      </c>
      <c r="I512" s="3" t="str">
        <f>IF(A512&lt;&gt;C512,VLOOKUP(C512,$A$3:$D$9999,4,FALSE),"")</f>
        <v>Khenarthis Rast</v>
      </c>
      <c r="J512" s="3" t="str">
        <f>IF(A512&lt;&gt;C512,VLOOKUP(C512,$A$3:$E$9999,5,FALSE),"")</f>
        <v>Khenarthi's Roost</v>
      </c>
      <c r="K512" s="3" t="str">
        <f>IF(A512&lt;&gt;C512,VLOOKUP(C512,$A$3:$F$9999,6,FALSE),"")</f>
        <v>Le perchoir de Khenarthi</v>
      </c>
      <c r="L512" s="21">
        <f>A512</f>
        <v>863</v>
      </c>
      <c r="M512" s="21">
        <f>C512</f>
        <v>537</v>
      </c>
      <c r="N512">
        <v>0</v>
      </c>
      <c r="O512" t="str">
        <f>VLOOKUP(N512,'LibSets constants'!$A$2:$B$99,2,FALSE)</f>
        <v>Included in base game</v>
      </c>
    </row>
    <row r="513" spans="1:15" hidden="1" x14ac:dyDescent="0.25">
      <c r="A513" s="13">
        <v>864</v>
      </c>
      <c r="B513" s="5">
        <v>511</v>
      </c>
      <c r="C513" s="5">
        <v>103</v>
      </c>
      <c r="D513" s="4" t="str">
        <f>VLOOKUP(A513,'ESO zone names'!$A$3:$F$10000,4,FALSE)</f>
        <v>Herbsttor</v>
      </c>
      <c r="E513" s="4" t="str">
        <f>VLOOKUP(A513,'ESO zone names'!$A$3:$F$10000,5,FALSE)</f>
        <v>Autumn's-Gate</v>
      </c>
      <c r="F513" s="4" t="str">
        <f>VLOOKUP(A513,'ESO zone names'!$A$3:$F$10000,6,FALSE)</f>
        <v>La Porte-de-l'Automne</v>
      </c>
      <c r="G513" s="3" t="str">
        <f t="array" ref="G513">IF(OR(EXACT(A513,'ESO Dungeon constants'!$G$3:$G$999)),"X","")</f>
        <v/>
      </c>
      <c r="H513" s="3" t="str">
        <f>IF(EXACT(A513,C513),"X","")</f>
        <v/>
      </c>
      <c r="I513" s="3" t="str">
        <f>IF(A513&lt;&gt;C513,VLOOKUP(C513,$A$3:$D$9999,4,FALSE),"")</f>
        <v>Rift</v>
      </c>
      <c r="J513" s="3" t="str">
        <f>IF(A513&lt;&gt;C513,VLOOKUP(C513,$A$3:$E$9999,5,FALSE),"")</f>
        <v>The Rift</v>
      </c>
      <c r="K513" s="3" t="str">
        <f>IF(A513&lt;&gt;C513,VLOOKUP(C513,$A$3:$F$9999,6,FALSE),"")</f>
        <v>La Brèche</v>
      </c>
      <c r="L513" s="21">
        <f>A513</f>
        <v>864</v>
      </c>
      <c r="M513" s="21">
        <f>C513</f>
        <v>103</v>
      </c>
      <c r="N513">
        <v>0</v>
      </c>
      <c r="O513" t="str">
        <f>VLOOKUP(N513,'LibSets constants'!$A$2:$B$99,2,FALSE)</f>
        <v>Included in base game</v>
      </c>
    </row>
    <row r="514" spans="1:15" hidden="1" x14ac:dyDescent="0.25">
      <c r="A514" s="13">
        <v>865</v>
      </c>
      <c r="B514" s="5">
        <v>512</v>
      </c>
      <c r="C514" s="5">
        <v>101</v>
      </c>
      <c r="D514" s="4" t="str">
        <f>VLOOKUP(A514,'ESO zone names'!$A$3:$F$10000,4,FALSE)</f>
        <v>Grymharths Wehe</v>
      </c>
      <c r="E514" s="4" t="str">
        <f>VLOOKUP(A514,'ESO zone names'!$A$3:$F$10000,5,FALSE)</f>
        <v>Grymharth's Woe</v>
      </c>
      <c r="F514" s="4" t="str">
        <f>VLOOKUP(A514,'ESO zone names'!$A$3:$F$10000,6,FALSE)</f>
        <v>Le Chagrin de Grymharth</v>
      </c>
      <c r="G514" s="3" t="str">
        <f t="array" ref="G514">IF(OR(EXACT(A514,'ESO Dungeon constants'!$G$3:$G$999)),"X","")</f>
        <v/>
      </c>
      <c r="H514" s="3" t="str">
        <f>IF(EXACT(A514,C514),"X","")</f>
        <v/>
      </c>
      <c r="I514" s="3" t="str">
        <f>IF(A514&lt;&gt;C514,VLOOKUP(C514,$A$3:$D$9999,4,FALSE),"")</f>
        <v>Ostmarsch</v>
      </c>
      <c r="J514" s="3" t="str">
        <f>IF(A514&lt;&gt;C514,VLOOKUP(C514,$A$3:$E$9999,5,FALSE),"")</f>
        <v>Eastmarch</v>
      </c>
      <c r="K514" s="3" t="str">
        <f>IF(A514&lt;&gt;C514,VLOOKUP(C514,$A$3:$F$9999,6,FALSE),"")</f>
        <v>Estemarche</v>
      </c>
      <c r="L514" s="21">
        <f>A514</f>
        <v>865</v>
      </c>
      <c r="M514" s="21">
        <f>C514</f>
        <v>101</v>
      </c>
      <c r="N514">
        <v>0</v>
      </c>
      <c r="O514" t="str">
        <f>VLOOKUP(N514,'LibSets constants'!$A$2:$B$99,2,FALSE)</f>
        <v>Included in base game</v>
      </c>
    </row>
    <row r="515" spans="1:15" hidden="1" x14ac:dyDescent="0.25">
      <c r="A515" s="13">
        <v>866</v>
      </c>
      <c r="B515" s="5">
        <v>513</v>
      </c>
      <c r="C515" s="5">
        <v>57</v>
      </c>
      <c r="D515" s="4" t="str">
        <f>VLOOKUP(A515,'ESO zone names'!$A$3:$F$10000,4,FALSE)</f>
        <v>Die Velothiträumerei</v>
      </c>
      <c r="E515" s="4" t="str">
        <f>VLOOKUP(A515,'ESO zone names'!$A$3:$F$10000,5,FALSE)</f>
        <v>Velothi Reverie</v>
      </c>
      <c r="F515" s="4" t="str">
        <f>VLOOKUP(A515,'ESO zone names'!$A$3:$F$10000,6,FALSE)</f>
        <v>La Rêverie vélothie</v>
      </c>
      <c r="G515" s="3" t="str">
        <f t="array" ref="G515">IF(OR(EXACT(A515,'ESO Dungeon constants'!$G$3:$G$999)),"X","")</f>
        <v/>
      </c>
      <c r="H515" s="3" t="str">
        <f>IF(EXACT(A515,C515),"X","")</f>
        <v/>
      </c>
      <c r="I515" s="3" t="str">
        <f>IF(A515&lt;&gt;C515,VLOOKUP(C515,$A$3:$D$9999,4,FALSE),"")</f>
        <v>Deshaan</v>
      </c>
      <c r="J515" s="3" t="str">
        <f>IF(A515&lt;&gt;C515,VLOOKUP(C515,$A$3:$E$9999,5,FALSE),"")</f>
        <v>Deshaan</v>
      </c>
      <c r="K515" s="3" t="str">
        <f>IF(A515&lt;&gt;C515,VLOOKUP(C515,$A$3:$F$9999,6,FALSE),"")</f>
        <v>Deshaan</v>
      </c>
      <c r="L515" s="21">
        <f>A515</f>
        <v>866</v>
      </c>
      <c r="M515" s="21">
        <f>C515</f>
        <v>57</v>
      </c>
      <c r="N515">
        <v>0</v>
      </c>
      <c r="O515" t="str">
        <f>VLOOKUP(N515,'LibSets constants'!$A$2:$B$99,2,FALSE)</f>
        <v>Included in base game</v>
      </c>
    </row>
    <row r="516" spans="1:15" hidden="1" x14ac:dyDescent="0.25">
      <c r="A516" s="13">
        <v>867</v>
      </c>
      <c r="B516" s="5">
        <v>514</v>
      </c>
      <c r="C516" s="5">
        <v>41</v>
      </c>
      <c r="D516" s="4" t="str">
        <f>VLOOKUP(A516,'ESO zone names'!$A$3:$F$10000,4,FALSE)</f>
        <v>Das Kragenheim</v>
      </c>
      <c r="E516" s="4" t="str">
        <f>VLOOKUP(A516,'ESO zone names'!$A$3:$F$10000,5,FALSE)</f>
        <v>Kragenhome</v>
      </c>
      <c r="F516" s="4" t="str">
        <f>VLOOKUP(A516,'ESO zone names'!$A$3:$F$10000,6,FALSE)</f>
        <v>Maison-Kragen</v>
      </c>
      <c r="G516" s="3" t="str">
        <f t="array" ref="G516">IF(OR(EXACT(A516,'ESO Dungeon constants'!$G$3:$G$999)),"X","")</f>
        <v/>
      </c>
      <c r="H516" s="3" t="str">
        <f>IF(EXACT(A516,C516),"X","")</f>
        <v/>
      </c>
      <c r="I516" s="3" t="str">
        <f>IF(A516&lt;&gt;C516,VLOOKUP(C516,$A$3:$D$9999,4,FALSE),"")</f>
        <v>Steinfälle</v>
      </c>
      <c r="J516" s="3" t="str">
        <f>IF(A516&lt;&gt;C516,VLOOKUP(C516,$A$3:$E$9999,5,FALSE),"")</f>
        <v>Stonefalls</v>
      </c>
      <c r="K516" s="3" t="str">
        <f>IF(A516&lt;&gt;C516,VLOOKUP(C516,$A$3:$F$9999,6,FALSE),"")</f>
        <v>Les Éboulis</v>
      </c>
      <c r="L516" s="21">
        <f>A516</f>
        <v>867</v>
      </c>
      <c r="M516" s="21">
        <f>C516</f>
        <v>41</v>
      </c>
      <c r="N516">
        <v>0</v>
      </c>
      <c r="O516" t="str">
        <f>VLOOKUP(N516,'LibSets constants'!$A$2:$B$99,2,FALSE)</f>
        <v>Included in base game</v>
      </c>
    </row>
    <row r="517" spans="1:15" hidden="1" x14ac:dyDescent="0.25">
      <c r="A517" s="13">
        <v>868</v>
      </c>
      <c r="B517" s="5">
        <v>515</v>
      </c>
      <c r="C517" s="5">
        <v>281</v>
      </c>
      <c r="D517" s="4" t="str">
        <f>VLOOKUP(A517,'ESO zone names'!$A$3:$F$10000,4,FALSE)</f>
        <v>Demutschlamm</v>
      </c>
      <c r="E517" s="4" t="str">
        <f>VLOOKUP(A517,'ESO zone names'!$A$3:$F$10000,5,FALSE)</f>
        <v>Humblemud</v>
      </c>
      <c r="F517" s="4" t="str">
        <f>VLOOKUP(A517,'ESO zone names'!$A$3:$F$10000,6,FALSE)</f>
        <v>Humbleboue</v>
      </c>
      <c r="G517" s="3" t="str">
        <f t="array" ref="G517">IF(OR(EXACT(A517,'ESO Dungeon constants'!$G$3:$G$999)),"X","")</f>
        <v/>
      </c>
      <c r="H517" s="3" t="str">
        <f>IF(EXACT(A517,C517),"X","")</f>
        <v/>
      </c>
      <c r="I517" s="3" t="str">
        <f>IF(A517&lt;&gt;C517,VLOOKUP(C517,$A$3:$D$9999,4,FALSE),"")</f>
        <v>Bal Foyen</v>
      </c>
      <c r="J517" s="3" t="str">
        <f>IF(A517&lt;&gt;C517,VLOOKUP(C517,$A$3:$E$9999,5,FALSE),"")</f>
        <v>Bal Foyen</v>
      </c>
      <c r="K517" s="3" t="str">
        <f>IF(A517&lt;&gt;C517,VLOOKUP(C517,$A$3:$F$9999,6,FALSE),"")</f>
        <v>Bal Foyen</v>
      </c>
      <c r="L517" s="21">
        <f>A517</f>
        <v>868</v>
      </c>
      <c r="M517" s="21">
        <f>C517</f>
        <v>281</v>
      </c>
      <c r="N517">
        <v>0</v>
      </c>
      <c r="O517" t="str">
        <f>VLOOKUP(N517,'LibSets constants'!$A$2:$B$99,2,FALSE)</f>
        <v>Included in base game</v>
      </c>
    </row>
    <row r="518" spans="1:15" hidden="1" x14ac:dyDescent="0.25">
      <c r="A518" s="13">
        <v>869</v>
      </c>
      <c r="B518" s="5">
        <v>516</v>
      </c>
      <c r="C518" s="5">
        <v>117</v>
      </c>
      <c r="D518" s="4" t="str">
        <f>VLOOKUP(A518,'ESO zone names'!$A$3:$F$10000,4,FALSE)</f>
        <v>Das Geräumige Domizil</v>
      </c>
      <c r="E518" s="4" t="str">
        <f>VLOOKUP(A518,'ESO zone names'!$A$3:$F$10000,5,FALSE)</f>
        <v>The Ample Domicile</v>
      </c>
      <c r="F518" s="4" t="str">
        <f>VLOOKUP(A518,'ESO zone names'!$A$3:$F$10000,6,FALSE)</f>
        <v>Le Domicile ample</v>
      </c>
      <c r="G518" s="3" t="str">
        <f t="array" ref="G518">IF(OR(EXACT(A518,'ESO Dungeon constants'!$G$3:$G$999)),"X","")</f>
        <v/>
      </c>
      <c r="H518" s="3" t="str">
        <f>IF(EXACT(A518,C518),"X","")</f>
        <v/>
      </c>
      <c r="I518" s="3" t="str">
        <f>IF(A518&lt;&gt;C518,VLOOKUP(C518,$A$3:$D$9999,4,FALSE),"")</f>
        <v>Schattenfenn</v>
      </c>
      <c r="J518" s="3" t="str">
        <f>IF(A518&lt;&gt;C518,VLOOKUP(C518,$A$3:$E$9999,5,FALSE),"")</f>
        <v>Shadowfen</v>
      </c>
      <c r="K518" s="3" t="str">
        <f>IF(A518&lt;&gt;C518,VLOOKUP(C518,$A$3:$F$9999,6,FALSE),"")</f>
        <v>Fangeombre</v>
      </c>
      <c r="L518" s="21">
        <f>A518</f>
        <v>869</v>
      </c>
      <c r="M518" s="21">
        <f>C518</f>
        <v>117</v>
      </c>
      <c r="N518">
        <v>0</v>
      </c>
      <c r="O518" t="str">
        <f>VLOOKUP(N518,'LibSets constants'!$A$2:$B$99,2,FALSE)</f>
        <v>Included in base game</v>
      </c>
    </row>
    <row r="519" spans="1:15" hidden="1" x14ac:dyDescent="0.25">
      <c r="A519" s="13">
        <v>870</v>
      </c>
      <c r="B519" s="5">
        <v>517</v>
      </c>
      <c r="C519" s="5">
        <v>888</v>
      </c>
      <c r="D519" s="4" t="str">
        <f>VLOOKUP(A519,'ESO zone names'!$A$3:$F$10000,4,FALSE)</f>
        <v>Domus Phrasticus</v>
      </c>
      <c r="E519" s="4" t="str">
        <f>VLOOKUP(A519,'ESO zone names'!$A$3:$F$10000,5,FALSE)</f>
        <v>Domus Phrasticus</v>
      </c>
      <c r="F519" s="4" t="str">
        <f>VLOOKUP(A519,'ESO zone names'!$A$3:$F$10000,6,FALSE)</f>
        <v>Domus Phrasticus</v>
      </c>
      <c r="G519" s="3" t="str">
        <f t="array" ref="G519">IF(OR(EXACT(A519,'ESO Dungeon constants'!$G$3:$G$999)),"X","")</f>
        <v/>
      </c>
      <c r="H519" s="3" t="str">
        <f>IF(EXACT(A519,C519),"X","")</f>
        <v/>
      </c>
      <c r="I519" s="3" t="str">
        <f>IF(A519&lt;&gt;C519,VLOOKUP(C519,$A$3:$D$9999,4,FALSE),"")</f>
        <v>Kargstein</v>
      </c>
      <c r="J519" s="3" t="str">
        <f>IF(A519&lt;&gt;C519,VLOOKUP(C519,$A$3:$E$9999,5,FALSE),"")</f>
        <v>Craglorn</v>
      </c>
      <c r="K519" s="3" t="str">
        <f>IF(A519&lt;&gt;C519,VLOOKUP(C519,$A$3:$F$9999,6,FALSE),"")</f>
        <v>Raidelorn</v>
      </c>
      <c r="L519" s="21">
        <f>A519</f>
        <v>870</v>
      </c>
      <c r="M519" s="21">
        <f>C519</f>
        <v>888</v>
      </c>
      <c r="N519">
        <v>0</v>
      </c>
      <c r="O519" t="str">
        <f>VLOOKUP(N519,'LibSets constants'!$A$2:$B$99,2,FALSE)</f>
        <v>Included in base game</v>
      </c>
    </row>
    <row r="520" spans="1:15" hidden="1" x14ac:dyDescent="0.25">
      <c r="A520" s="13">
        <v>871</v>
      </c>
      <c r="B520" s="5">
        <v>518</v>
      </c>
      <c r="C520" s="5">
        <v>58</v>
      </c>
      <c r="D520" s="4" t="str">
        <f>VLOOKUP(A520,'ESO zone names'!$A$3:$F$10000,4,FALSE)</f>
        <v>Cyrodiilisches Dschungelhaus</v>
      </c>
      <c r="E520" s="4" t="str">
        <f>VLOOKUP(A520,'ESO zone names'!$A$3:$F$10000,5,FALSE)</f>
        <v>Cyrodilic Jungle House</v>
      </c>
      <c r="F520" s="4" t="str">
        <f>VLOOKUP(A520,'ESO zone names'!$A$3:$F$10000,6,FALSE)</f>
        <v>La maison de jungle cyrodiiléenne</v>
      </c>
      <c r="G520" s="3" t="str">
        <f t="array" ref="G520">IF(OR(EXACT(A520,'ESO Dungeon constants'!$G$3:$G$999)),"X","")</f>
        <v/>
      </c>
      <c r="H520" s="3" t="str">
        <f>IF(EXACT(A520,C520),"X","")</f>
        <v/>
      </c>
      <c r="I520" s="3" t="str">
        <f>IF(A520&lt;&gt;C520,VLOOKUP(C520,$A$3:$D$9999,4,FALSE),"")</f>
        <v>Malabal Tor</v>
      </c>
      <c r="J520" s="3" t="str">
        <f>IF(A520&lt;&gt;C520,VLOOKUP(C520,$A$3:$E$9999,5,FALSE),"")</f>
        <v>Malabal Tor</v>
      </c>
      <c r="K520" s="3" t="str">
        <f>IF(A520&lt;&gt;C520,VLOOKUP(C520,$A$3:$F$9999,6,FALSE),"")</f>
        <v>Malabal Tor</v>
      </c>
      <c r="L520" s="21">
        <f>A520</f>
        <v>871</v>
      </c>
      <c r="M520" s="21">
        <f>C520</f>
        <v>58</v>
      </c>
      <c r="N520">
        <v>0</v>
      </c>
      <c r="O520" t="str">
        <f>VLOOKUP(N520,'LibSets constants'!$A$2:$B$99,2,FALSE)</f>
        <v>Included in base game</v>
      </c>
    </row>
    <row r="521" spans="1:15" hidden="1" x14ac:dyDescent="0.25">
      <c r="A521" s="13">
        <v>872</v>
      </c>
      <c r="B521" s="5">
        <v>519</v>
      </c>
      <c r="C521" s="5">
        <v>382</v>
      </c>
      <c r="D521" s="4" t="str">
        <f>VLOOKUP(A521,'ESO zone names'!$A$3:$F$10000,4,FALSE)</f>
        <v>Die Stridquelldomäne</v>
      </c>
      <c r="E521" s="4" t="str">
        <f>VLOOKUP(A521,'ESO zone names'!$A$3:$F$10000,5,FALSE)</f>
        <v>Strident Springs Demesne</v>
      </c>
      <c r="F521" s="4" t="str">
        <f>VLOOKUP(A521,'ESO zone names'!$A$3:$F$10000,6,FALSE)</f>
        <v>Domaine des sources stridentes</v>
      </c>
      <c r="G521" s="3" t="str">
        <f t="array" ref="G521">IF(OR(EXACT(A521,'ESO Dungeon constants'!$G$3:$G$999)),"X","")</f>
        <v/>
      </c>
      <c r="H521" s="3" t="str">
        <f>IF(EXACT(A521,C521),"X","")</f>
        <v/>
      </c>
      <c r="I521" s="3" t="str">
        <f>IF(A521&lt;&gt;C521,VLOOKUP(C521,$A$3:$D$9999,4,FALSE),"")</f>
        <v>Schnittermark</v>
      </c>
      <c r="J521" s="3" t="str">
        <f>IF(A521&lt;&gt;C521,VLOOKUP(C521,$A$3:$E$9999,5,FALSE),"")</f>
        <v>Reaper's March</v>
      </c>
      <c r="K521" s="3" t="str">
        <f>IF(A521&lt;&gt;C521,VLOOKUP(C521,$A$3:$F$9999,6,FALSE),"")</f>
        <v>La marche de la Camarde</v>
      </c>
      <c r="L521" s="21">
        <f>A521</f>
        <v>872</v>
      </c>
      <c r="M521" s="21">
        <f>C521</f>
        <v>382</v>
      </c>
      <c r="N521">
        <v>0</v>
      </c>
      <c r="O521" t="str">
        <f>VLOOKUP(N521,'LibSets constants'!$A$2:$B$99,2,FALSE)</f>
        <v>Included in base game</v>
      </c>
    </row>
    <row r="522" spans="1:15" hidden="1" x14ac:dyDescent="0.25">
      <c r="A522" s="13">
        <v>873</v>
      </c>
      <c r="B522" s="5">
        <v>520</v>
      </c>
      <c r="C522" s="5">
        <v>117</v>
      </c>
      <c r="D522" s="4" t="str">
        <f>VLOOKUP(A522,'ESO zone names'!$A$3:$F$10000,4,FALSE)</f>
        <v>Anwesen „Bleibt-feucht“</v>
      </c>
      <c r="E522" s="4" t="str">
        <f>VLOOKUP(A522,'ESO zone names'!$A$3:$F$10000,5,FALSE)</f>
        <v>Stay-Moist Mansion</v>
      </c>
      <c r="F522" s="4" t="str">
        <f>VLOOKUP(A522,'ESO zone names'!$A$3:$F$10000,6,FALSE)</f>
        <v>Le Manoir Restez-Humide</v>
      </c>
      <c r="G522" s="3" t="str">
        <f t="array" ref="G522">IF(OR(EXACT(A522,'ESO Dungeon constants'!$G$3:$G$999)),"X","")</f>
        <v/>
      </c>
      <c r="H522" s="3" t="str">
        <f>IF(EXACT(A522,C522),"X","")</f>
        <v/>
      </c>
      <c r="I522" s="3" t="str">
        <f>IF(A522&lt;&gt;C522,VLOOKUP(C522,$A$3:$D$9999,4,FALSE),"")</f>
        <v>Schattenfenn</v>
      </c>
      <c r="J522" s="3" t="str">
        <f>IF(A522&lt;&gt;C522,VLOOKUP(C522,$A$3:$E$9999,5,FALSE),"")</f>
        <v>Shadowfen</v>
      </c>
      <c r="K522" s="3" t="str">
        <f>IF(A522&lt;&gt;C522,VLOOKUP(C522,$A$3:$F$9999,6,FALSE),"")</f>
        <v>Fangeombre</v>
      </c>
      <c r="L522" s="21">
        <f>A522</f>
        <v>873</v>
      </c>
      <c r="M522" s="21">
        <f>C522</f>
        <v>117</v>
      </c>
      <c r="N522">
        <v>0</v>
      </c>
      <c r="O522" t="str">
        <f>VLOOKUP(N522,'LibSets constants'!$A$2:$B$99,2,FALSE)</f>
        <v>Included in base game</v>
      </c>
    </row>
    <row r="523" spans="1:15" hidden="1" x14ac:dyDescent="0.25">
      <c r="A523" s="13">
        <v>874</v>
      </c>
      <c r="B523" s="5">
        <v>521</v>
      </c>
      <c r="C523" s="5">
        <v>57</v>
      </c>
      <c r="D523" s="4" t="str">
        <f>VLOOKUP(A523,'ESO zone names'!$A$3:$F$10000,4,FALSE)</f>
        <v>Quondam Indorilia</v>
      </c>
      <c r="E523" s="4" t="str">
        <f>VLOOKUP(A523,'ESO zone names'!$A$3:$F$10000,5,FALSE)</f>
        <v>Quondam Indorilia</v>
      </c>
      <c r="F523" s="4" t="str">
        <f>VLOOKUP(A523,'ESO zone names'!$A$3:$F$10000,6,FALSE)</f>
        <v>Quondam Indorilia</v>
      </c>
      <c r="G523" s="3" t="str">
        <f t="array" ref="G523">IF(OR(EXACT(A523,'ESO Dungeon constants'!$G$3:$G$999)),"X","")</f>
        <v/>
      </c>
      <c r="H523" s="3" t="str">
        <f>IF(EXACT(A523,C523),"X","")</f>
        <v/>
      </c>
      <c r="I523" s="3" t="str">
        <f>IF(A523&lt;&gt;C523,VLOOKUP(C523,$A$3:$D$9999,4,FALSE),"")</f>
        <v>Deshaan</v>
      </c>
      <c r="J523" s="3" t="str">
        <f>IF(A523&lt;&gt;C523,VLOOKUP(C523,$A$3:$E$9999,5,FALSE),"")</f>
        <v>Deshaan</v>
      </c>
      <c r="K523" s="3" t="str">
        <f>IF(A523&lt;&gt;C523,VLOOKUP(C523,$A$3:$F$9999,6,FALSE),"")</f>
        <v>Deshaan</v>
      </c>
      <c r="L523" s="21">
        <f>A523</f>
        <v>874</v>
      </c>
      <c r="M523" s="21">
        <f>C523</f>
        <v>57</v>
      </c>
      <c r="N523">
        <v>0</v>
      </c>
      <c r="O523" t="str">
        <f>VLOOKUP(N523,'LibSets constants'!$A$2:$B$99,2,FALSE)</f>
        <v>Included in base game</v>
      </c>
    </row>
    <row r="524" spans="1:15" hidden="1" x14ac:dyDescent="0.25">
      <c r="A524" s="13">
        <v>875</v>
      </c>
      <c r="B524" s="5">
        <v>522</v>
      </c>
      <c r="C524" s="5">
        <v>103</v>
      </c>
      <c r="D524" s="4" t="str">
        <f>VLOOKUP(A524,'ESO zone names'!$A$3:$F$10000,4,FALSE)</f>
        <v>Das alte Nebelschleier-Herrenhaus</v>
      </c>
      <c r="E524" s="4" t="str">
        <f>VLOOKUP(A524,'ESO zone names'!$A$3:$F$10000,5,FALSE)</f>
        <v>Old Mistveil Manor</v>
      </c>
      <c r="F524" s="4" t="str">
        <f>VLOOKUP(A524,'ESO zone names'!$A$3:$F$10000,6,FALSE)</f>
        <v>Le Vieux manoir de Voilebrume</v>
      </c>
      <c r="G524" s="3" t="str">
        <f t="array" ref="G524">IF(OR(EXACT(A524,'ESO Dungeon constants'!$G$3:$G$999)),"X","")</f>
        <v/>
      </c>
      <c r="H524" s="3" t="str">
        <f>IF(EXACT(A524,C524),"X","")</f>
        <v/>
      </c>
      <c r="I524" s="3" t="str">
        <f>IF(A524&lt;&gt;C524,VLOOKUP(C524,$A$3:$D$9999,4,FALSE),"")</f>
        <v>Rift</v>
      </c>
      <c r="J524" s="3" t="str">
        <f>IF(A524&lt;&gt;C524,VLOOKUP(C524,$A$3:$E$9999,5,FALSE),"")</f>
        <v>The Rift</v>
      </c>
      <c r="K524" s="3" t="str">
        <f>IF(A524&lt;&gt;C524,VLOOKUP(C524,$A$3:$F$9999,6,FALSE),"")</f>
        <v>La Brèche</v>
      </c>
      <c r="L524" s="21">
        <f>A524</f>
        <v>875</v>
      </c>
      <c r="M524" s="21">
        <f>C524</f>
        <v>103</v>
      </c>
      <c r="N524">
        <v>0</v>
      </c>
      <c r="O524" t="str">
        <f>VLOOKUP(N524,'LibSets constants'!$A$2:$B$99,2,FALSE)</f>
        <v>Included in base game</v>
      </c>
    </row>
    <row r="525" spans="1:15" hidden="1" x14ac:dyDescent="0.25">
      <c r="A525" s="13">
        <v>876</v>
      </c>
      <c r="B525" s="5">
        <v>523</v>
      </c>
      <c r="C525" s="5">
        <v>382</v>
      </c>
      <c r="D525" s="4" t="str">
        <f>VLOOKUP(A525,'ESO zone names'!$A$3:$F$10000,4,FALSE)</f>
        <v>Dämmerschatten</v>
      </c>
      <c r="E525" s="4" t="str">
        <f>VLOOKUP(A525,'ESO zone names'!$A$3:$F$10000,5,FALSE)</f>
        <v>Dawnshadow</v>
      </c>
      <c r="F525" s="4" t="str">
        <f>VLOOKUP(A525,'ESO zone names'!$A$3:$F$10000,6,FALSE)</f>
        <v>Ombraube</v>
      </c>
      <c r="G525" s="3" t="str">
        <f t="array" ref="G525">IF(OR(EXACT(A525,'ESO Dungeon constants'!$G$3:$G$999)),"X","")</f>
        <v/>
      </c>
      <c r="H525" s="3" t="str">
        <f>IF(EXACT(A525,C525),"X","")</f>
        <v/>
      </c>
      <c r="I525" s="3" t="str">
        <f>IF(A525&lt;&gt;C525,VLOOKUP(C525,$A$3:$D$9999,4,FALSE),"")</f>
        <v>Schnittermark</v>
      </c>
      <c r="J525" s="3" t="str">
        <f>IF(A525&lt;&gt;C525,VLOOKUP(C525,$A$3:$E$9999,5,FALSE),"")</f>
        <v>Reaper's March</v>
      </c>
      <c r="K525" s="3" t="str">
        <f>IF(A525&lt;&gt;C525,VLOOKUP(C525,$A$3:$F$9999,6,FALSE),"")</f>
        <v>La marche de la Camarde</v>
      </c>
      <c r="L525" s="21">
        <f>A525</f>
        <v>876</v>
      </c>
      <c r="M525" s="21">
        <f>C525</f>
        <v>382</v>
      </c>
      <c r="N525">
        <v>0</v>
      </c>
      <c r="O525" t="str">
        <f>VLOOKUP(N525,'LibSets constants'!$A$2:$B$99,2,FALSE)</f>
        <v>Included in base game</v>
      </c>
    </row>
    <row r="526" spans="1:15" hidden="1" x14ac:dyDescent="0.25">
      <c r="A526" s="13">
        <v>877</v>
      </c>
      <c r="B526" s="5">
        <v>524</v>
      </c>
      <c r="C526" s="5">
        <v>383</v>
      </c>
      <c r="D526" s="4" t="str">
        <f>VLOOKUP(A526,'ESO zone names'!$A$3:$F$10000,4,FALSE)</f>
        <v>Das Gorinir-Anwesen</v>
      </c>
      <c r="E526" s="4" t="str">
        <f>VLOOKUP(A526,'ESO zone names'!$A$3:$F$10000,5,FALSE)</f>
        <v>The Gorinir Estate</v>
      </c>
      <c r="F526" s="4" t="str">
        <f>VLOOKUP(A526,'ESO zone names'!$A$3:$F$10000,6,FALSE)</f>
        <v>La Propriété Gorinir</v>
      </c>
      <c r="G526" s="3" t="str">
        <f t="array" ref="G526">IF(OR(EXACT(A526,'ESO Dungeon constants'!$G$3:$G$999)),"X","")</f>
        <v/>
      </c>
      <c r="H526" s="3" t="str">
        <f>IF(EXACT(A526,C526),"X","")</f>
        <v/>
      </c>
      <c r="I526" s="3" t="str">
        <f>IF(A526&lt;&gt;C526,VLOOKUP(C526,$A$3:$D$9999,4,FALSE),"")</f>
        <v>Grahtwald</v>
      </c>
      <c r="J526" s="3" t="str">
        <f>IF(A526&lt;&gt;C526,VLOOKUP(C526,$A$3:$E$9999,5,FALSE),"")</f>
        <v>Grahtwood</v>
      </c>
      <c r="K526" s="3" t="str">
        <f>IF(A526&lt;&gt;C526,VLOOKUP(C526,$A$3:$F$9999,6,FALSE),"")</f>
        <v>Le bois de Graht</v>
      </c>
      <c r="L526" s="21">
        <f>A526</f>
        <v>877</v>
      </c>
      <c r="M526" s="21">
        <f>C526</f>
        <v>383</v>
      </c>
      <c r="N526">
        <v>0</v>
      </c>
      <c r="O526" t="str">
        <f>VLOOKUP(N526,'LibSets constants'!$A$2:$B$99,2,FALSE)</f>
        <v>Included in base game</v>
      </c>
    </row>
    <row r="527" spans="1:15" hidden="1" x14ac:dyDescent="0.25">
      <c r="A527" s="13">
        <v>878</v>
      </c>
      <c r="B527" s="5">
        <v>525</v>
      </c>
      <c r="C527" s="5">
        <v>381</v>
      </c>
      <c r="D527" s="4" t="str">
        <f>VLOOKUP(A527,'ESO zone names'!$A$3:$F$10000,4,FALSE)</f>
        <v>Das Mathiisen-Herrenhaus</v>
      </c>
      <c r="E527" s="4" t="str">
        <f>VLOOKUP(A527,'ESO zone names'!$A$3:$F$10000,5,FALSE)</f>
        <v>Mathiisen Manor</v>
      </c>
      <c r="F527" s="4" t="str">
        <f>VLOOKUP(A527,'ESO zone names'!$A$3:$F$10000,6,FALSE)</f>
        <v>Le manoir de Mathiisen</v>
      </c>
      <c r="G527" s="3" t="str">
        <f t="array" ref="G527">IF(OR(EXACT(A527,'ESO Dungeon constants'!$G$3:$G$999)),"X","")</f>
        <v/>
      </c>
      <c r="H527" s="3" t="str">
        <f>IF(EXACT(A527,C527),"X","")</f>
        <v/>
      </c>
      <c r="I527" s="3" t="str">
        <f>IF(A527&lt;&gt;C527,VLOOKUP(C527,$A$3:$D$9999,4,FALSE),"")</f>
        <v>Auridon</v>
      </c>
      <c r="J527" s="3" t="str">
        <f>IF(A527&lt;&gt;C527,VLOOKUP(C527,$A$3:$E$9999,5,FALSE),"")</f>
        <v>Auridon</v>
      </c>
      <c r="K527" s="3" t="str">
        <f>IF(A527&lt;&gt;C527,VLOOKUP(C527,$A$3:$F$9999,6,FALSE),"")</f>
        <v>Auridia</v>
      </c>
      <c r="L527" s="21">
        <f>A527</f>
        <v>878</v>
      </c>
      <c r="M527" s="21">
        <f>C527</f>
        <v>381</v>
      </c>
      <c r="N527">
        <v>0</v>
      </c>
      <c r="O527" t="str">
        <f>VLOOKUP(N527,'LibSets constants'!$A$2:$B$99,2,FALSE)</f>
        <v>Included in base game</v>
      </c>
    </row>
    <row r="528" spans="1:15" hidden="1" x14ac:dyDescent="0.25">
      <c r="A528" s="13">
        <v>879</v>
      </c>
      <c r="B528" s="5">
        <v>526</v>
      </c>
      <c r="C528" s="5">
        <v>534</v>
      </c>
      <c r="D528" s="4" t="str">
        <f>VLOOKUP(A528,'ESO zone names'!$A$3:$F$10000,4,FALSE)</f>
        <v>Hundings Prunkhalle</v>
      </c>
      <c r="E528" s="4" t="str">
        <f>VLOOKUP(A528,'ESO zone names'!$A$3:$F$10000,5,FALSE)</f>
        <v>Hunding's Palatial Hall</v>
      </c>
      <c r="F528" s="4" t="str">
        <f>VLOOKUP(A528,'ESO zone names'!$A$3:$F$10000,6,FALSE)</f>
        <v>Le palais d'Hunding</v>
      </c>
      <c r="G528" s="3" t="str">
        <f t="array" ref="G528">IF(OR(EXACT(A528,'ESO Dungeon constants'!$G$3:$G$999)),"X","")</f>
        <v/>
      </c>
      <c r="H528" s="3" t="str">
        <f>IF(EXACT(A528,C528),"X","")</f>
        <v/>
      </c>
      <c r="I528" s="3" t="str">
        <f>IF(A528&lt;&gt;C528,VLOOKUP(C528,$A$3:$D$9999,4,FALSE),"")</f>
        <v>Stros M'Kai</v>
      </c>
      <c r="J528" s="3" t="str">
        <f>IF(A528&lt;&gt;C528,VLOOKUP(C528,$A$3:$E$9999,5,FALSE),"")</f>
        <v>Stros M'Kai</v>
      </c>
      <c r="K528" s="3" t="str">
        <f>IF(A528&lt;&gt;C528,VLOOKUP(C528,$A$3:$F$9999,6,FALSE),"")</f>
        <v>Stros M'Kai</v>
      </c>
      <c r="L528" s="21">
        <f>A528</f>
        <v>879</v>
      </c>
      <c r="M528" s="21">
        <f>C528</f>
        <v>534</v>
      </c>
      <c r="N528">
        <v>0</v>
      </c>
      <c r="O528" t="str">
        <f>VLOOKUP(N528,'LibSets constants'!$A$2:$B$99,2,FALSE)</f>
        <v>Included in base game</v>
      </c>
    </row>
    <row r="529" spans="1:15" hidden="1" x14ac:dyDescent="0.25">
      <c r="A529" s="13">
        <v>880</v>
      </c>
      <c r="B529" s="5">
        <v>527</v>
      </c>
      <c r="C529" s="5">
        <v>92</v>
      </c>
      <c r="D529" s="4" t="str">
        <f>VLOOKUP(A529,'ESO zone names'!$A$3:$F$10000,4,FALSE)</f>
        <v>Aufgegebene Festung</v>
      </c>
      <c r="E529" s="4" t="str">
        <f>VLOOKUP(A529,'ESO zone names'!$A$3:$F$10000,5,FALSE)</f>
        <v>Forsaken Stronghold</v>
      </c>
      <c r="F529" s="4" t="str">
        <f>VLOOKUP(A529,'ESO zone names'!$A$3:$F$10000,6,FALSE)</f>
        <v>Forteresse abandonnée</v>
      </c>
      <c r="G529" s="3" t="str">
        <f t="array" ref="G529">IF(OR(EXACT(A529,'ESO Dungeon constants'!$G$3:$G$999)),"X","")</f>
        <v/>
      </c>
      <c r="H529" s="3" t="str">
        <f>IF(EXACT(A529,C529),"X","")</f>
        <v/>
      </c>
      <c r="I529" s="3" t="str">
        <f>IF(A529&lt;&gt;C529,VLOOKUP(C529,$A$3:$D$9999,4,FALSE),"")</f>
        <v>Bangkorai</v>
      </c>
      <c r="J529" s="3" t="str">
        <f>IF(A529&lt;&gt;C529,VLOOKUP(C529,$A$3:$E$9999,5,FALSE),"")</f>
        <v>Bangkorai</v>
      </c>
      <c r="K529" s="3" t="str">
        <f>IF(A529&lt;&gt;C529,VLOOKUP(C529,$A$3:$F$9999,6,FALSE),"")</f>
        <v>Bangkoraï</v>
      </c>
      <c r="L529" s="21">
        <f>A529</f>
        <v>880</v>
      </c>
      <c r="M529" s="21">
        <f>C529</f>
        <v>92</v>
      </c>
      <c r="N529">
        <v>0</v>
      </c>
      <c r="O529" t="str">
        <f>VLOOKUP(N529,'LibSets constants'!$A$2:$B$99,2,FALSE)</f>
        <v>Included in base game</v>
      </c>
    </row>
    <row r="530" spans="1:15" hidden="1" x14ac:dyDescent="0.25">
      <c r="A530" s="13">
        <v>881</v>
      </c>
      <c r="B530" s="5">
        <v>528</v>
      </c>
      <c r="C530" s="5">
        <v>19</v>
      </c>
      <c r="D530" s="4" t="str">
        <f>VLOOKUP(A530,'ESO zone names'!$A$3:$F$10000,4,FALSE)</f>
        <v>Das Gardnerhaus</v>
      </c>
      <c r="E530" s="4" t="str">
        <f>VLOOKUP(A530,'ESO zone names'!$A$3:$F$10000,5,FALSE)</f>
        <v>Gardner House</v>
      </c>
      <c r="F530" s="4" t="str">
        <f>VLOOKUP(A530,'ESO zone names'!$A$3:$F$10000,6,FALSE)</f>
        <v>Maison du jardinier</v>
      </c>
      <c r="G530" s="3" t="str">
        <f t="array" ref="G530">IF(OR(EXACT(A530,'ESO Dungeon constants'!$G$3:$G$999)),"X","")</f>
        <v/>
      </c>
      <c r="H530" s="3" t="str">
        <f>IF(EXACT(A530,C530),"X","")</f>
        <v/>
      </c>
      <c r="I530" s="3" t="str">
        <f>IF(A530&lt;&gt;C530,VLOOKUP(C530,$A$3:$D$9999,4,FALSE),"")</f>
        <v>Sturmhafen</v>
      </c>
      <c r="J530" s="3" t="str">
        <f>IF(A530&lt;&gt;C530,VLOOKUP(C530,$A$3:$E$9999,5,FALSE),"")</f>
        <v>Stormhaven</v>
      </c>
      <c r="K530" s="3" t="str">
        <f>IF(A530&lt;&gt;C530,VLOOKUP(C530,$A$3:$F$9999,6,FALSE),"")</f>
        <v>Havre-tempête</v>
      </c>
      <c r="L530" s="21">
        <f>A530</f>
        <v>881</v>
      </c>
      <c r="M530" s="21">
        <f>C530</f>
        <v>19</v>
      </c>
      <c r="N530">
        <v>0</v>
      </c>
      <c r="O530" t="str">
        <f>VLOOKUP(N530,'LibSets constants'!$A$2:$B$99,2,FALSE)</f>
        <v>Included in base game</v>
      </c>
    </row>
    <row r="531" spans="1:15" hidden="1" x14ac:dyDescent="0.25">
      <c r="A531" s="13">
        <v>882</v>
      </c>
      <c r="B531" s="5">
        <v>529</v>
      </c>
      <c r="C531" s="5">
        <v>383</v>
      </c>
      <c r="D531" s="4" t="str">
        <f>VLOOKUP(A531,'ESO zone names'!$A$3:$F$10000,4,FALSE)</f>
        <v>Das große Topalversteck</v>
      </c>
      <c r="E531" s="4" t="str">
        <f>VLOOKUP(A531,'ESO zone names'!$A$3:$F$10000,5,FALSE)</f>
        <v>Grand Topal Hideaway</v>
      </c>
      <c r="F531" s="4" t="str">
        <f>VLOOKUP(A531,'ESO zone names'!$A$3:$F$10000,6,FALSE)</f>
        <v>Le Grand refuge de Topal</v>
      </c>
      <c r="G531" s="3" t="str">
        <f t="array" ref="G531">IF(OR(EXACT(A531,'ESO Dungeon constants'!$G$3:$G$999)),"X","")</f>
        <v/>
      </c>
      <c r="H531" s="3" t="str">
        <f>IF(EXACT(A531,C531),"X","")</f>
        <v/>
      </c>
      <c r="I531" s="3" t="str">
        <f>IF(A531&lt;&gt;C531,VLOOKUP(C531,$A$3:$D$9999,4,FALSE),"")</f>
        <v>Grahtwald</v>
      </c>
      <c r="J531" s="3" t="str">
        <f>IF(A531&lt;&gt;C531,VLOOKUP(C531,$A$3:$E$9999,5,FALSE),"")</f>
        <v>Grahtwood</v>
      </c>
      <c r="K531" s="3" t="str">
        <f>IF(A531&lt;&gt;C531,VLOOKUP(C531,$A$3:$F$9999,6,FALSE),"")</f>
        <v>Le bois de Graht</v>
      </c>
      <c r="L531" s="21">
        <f>A531</f>
        <v>882</v>
      </c>
      <c r="M531" s="21">
        <f>C531</f>
        <v>383</v>
      </c>
      <c r="N531">
        <v>0</v>
      </c>
      <c r="O531" t="str">
        <f>VLOOKUP(N531,'LibSets constants'!$A$2:$B$99,2,FALSE)</f>
        <v>Included in base game</v>
      </c>
    </row>
    <row r="532" spans="1:15" hidden="1" x14ac:dyDescent="0.25">
      <c r="A532" s="13">
        <v>883</v>
      </c>
      <c r="B532" s="5">
        <v>530</v>
      </c>
      <c r="C532" s="5">
        <v>888</v>
      </c>
      <c r="D532" s="4" t="str">
        <f>VLOOKUP(A532,'ESO zone names'!$A$3:$F$10000,4,FALSE)</f>
        <v>Die Erdtränenkaverne</v>
      </c>
      <c r="E532" s="4" t="str">
        <f>VLOOKUP(A532,'ESO zone names'!$A$3:$F$10000,5,FALSE)</f>
        <v>Earthtear Cavern</v>
      </c>
      <c r="F532" s="4" t="str">
        <f>VLOOKUP(A532,'ESO zone names'!$A$3:$F$10000,6,FALSE)</f>
        <v>La Caverne de la Déchirure</v>
      </c>
      <c r="G532" s="3" t="str">
        <f t="array" ref="G532">IF(OR(EXACT(A532,'ESO Dungeon constants'!$G$3:$G$999)),"X","")</f>
        <v/>
      </c>
      <c r="H532" s="3" t="str">
        <f>IF(EXACT(A532,C532),"X","")</f>
        <v/>
      </c>
      <c r="I532" s="3" t="str">
        <f>IF(A532&lt;&gt;C532,VLOOKUP(C532,$A$3:$D$9999,4,FALSE),"")</f>
        <v>Kargstein</v>
      </c>
      <c r="J532" s="3" t="str">
        <f>IF(A532&lt;&gt;C532,VLOOKUP(C532,$A$3:$E$9999,5,FALSE),"")</f>
        <v>Craglorn</v>
      </c>
      <c r="K532" s="3" t="str">
        <f>IF(A532&lt;&gt;C532,VLOOKUP(C532,$A$3:$F$9999,6,FALSE),"")</f>
        <v>Raidelorn</v>
      </c>
      <c r="L532" s="21">
        <f>A532</f>
        <v>883</v>
      </c>
      <c r="M532" s="21">
        <f>C532</f>
        <v>888</v>
      </c>
      <c r="N532">
        <v>0</v>
      </c>
      <c r="O532" t="str">
        <f>VLOOKUP(N532,'LibSets constants'!$A$2:$B$99,2,FALSE)</f>
        <v>Included in base game</v>
      </c>
    </row>
    <row r="533" spans="1:15" hidden="1" x14ac:dyDescent="0.25">
      <c r="A533" s="13">
        <v>888</v>
      </c>
      <c r="B533" s="5">
        <v>531</v>
      </c>
      <c r="C533" s="5">
        <v>888</v>
      </c>
      <c r="D533" s="4" t="str">
        <f>VLOOKUP(A533,'ESO zone names'!$A$3:$F$10000,4,FALSE)</f>
        <v>Kargstein</v>
      </c>
      <c r="E533" s="4" t="str">
        <f>VLOOKUP(A533,'ESO zone names'!$A$3:$F$10000,5,FALSE)</f>
        <v>Craglorn</v>
      </c>
      <c r="F533" s="4" t="str">
        <f>VLOOKUP(A533,'ESO zone names'!$A$3:$F$10000,6,FALSE)</f>
        <v>Raidelorn</v>
      </c>
      <c r="G533" s="3" t="str">
        <f t="array" ref="G533">IF(OR(EXACT(A533,'ESO Dungeon constants'!$G$3:$G$999)),"X","")</f>
        <v/>
      </c>
      <c r="H533" s="3" t="str">
        <f>IF(EXACT(A533,C533),"X","")</f>
        <v>X</v>
      </c>
      <c r="I533" s="3" t="str">
        <f>IF(A533&lt;&gt;C533,VLOOKUP(C533,$A$3:$D$9999,4,FALSE),"")</f>
        <v/>
      </c>
      <c r="J533" s="3" t="str">
        <f>IF(A533&lt;&gt;C533,VLOOKUP(C533,$A$3:$E$9999,5,FALSE),"")</f>
        <v/>
      </c>
      <c r="K533" s="3" t="str">
        <f>IF(A533&lt;&gt;C533,VLOOKUP(C533,$A$3:$F$9999,6,FALSE),"")</f>
        <v/>
      </c>
      <c r="L533" s="21">
        <f>A533</f>
        <v>888</v>
      </c>
      <c r="M533" s="21">
        <f>C533</f>
        <v>888</v>
      </c>
      <c r="N533">
        <v>0</v>
      </c>
      <c r="O533" t="str">
        <f>VLOOKUP(N533,'LibSets constants'!$A$2:$B$99,2,FALSE)</f>
        <v>Included in base game</v>
      </c>
    </row>
    <row r="534" spans="1:15" hidden="1" x14ac:dyDescent="0.25">
      <c r="A534" s="13">
        <v>889</v>
      </c>
      <c r="B534" s="5">
        <v>532</v>
      </c>
      <c r="C534" s="5">
        <v>888</v>
      </c>
      <c r="D534" s="4" t="str">
        <f>VLOOKUP(A534,'ESO zone names'!$A$3:$F$10000,4,FALSE)</f>
        <v>Molavar</v>
      </c>
      <c r="E534" s="4" t="str">
        <f>VLOOKUP(A534,'ESO zone names'!$A$3:$F$10000,5,FALSE)</f>
        <v>Molavar</v>
      </c>
      <c r="F534" s="4" t="str">
        <f>VLOOKUP(A534,'ESO zone names'!$A$3:$F$10000,6,FALSE)</f>
        <v>Molavar</v>
      </c>
      <c r="G534" s="3" t="str">
        <f t="array" ref="G534">IF(OR(EXACT(A534,'ESO Dungeon constants'!$G$3:$G$999)),"X","")</f>
        <v/>
      </c>
      <c r="H534" s="3" t="str">
        <f>IF(EXACT(A534,C534),"X","")</f>
        <v/>
      </c>
      <c r="I534" s="3" t="str">
        <f>IF(A534&lt;&gt;C534,VLOOKUP(C534,$A$3:$D$9999,4,FALSE),"")</f>
        <v>Kargstein</v>
      </c>
      <c r="J534" s="3" t="str">
        <f>IF(A534&lt;&gt;C534,VLOOKUP(C534,$A$3:$E$9999,5,FALSE),"")</f>
        <v>Craglorn</v>
      </c>
      <c r="K534" s="3" t="str">
        <f>IF(A534&lt;&gt;C534,VLOOKUP(C534,$A$3:$F$9999,6,FALSE),"")</f>
        <v>Raidelorn</v>
      </c>
      <c r="L534" s="21">
        <f>A534</f>
        <v>889</v>
      </c>
      <c r="M534" s="21">
        <f>C534</f>
        <v>888</v>
      </c>
      <c r="N534">
        <v>0</v>
      </c>
      <c r="O534" t="str">
        <f>VLOOKUP(N534,'LibSets constants'!$A$2:$B$99,2,FALSE)</f>
        <v>Included in base game</v>
      </c>
    </row>
    <row r="535" spans="1:15" hidden="1" x14ac:dyDescent="0.25">
      <c r="A535" s="13">
        <v>890</v>
      </c>
      <c r="B535" s="5">
        <v>533</v>
      </c>
      <c r="C535" s="5">
        <v>888</v>
      </c>
      <c r="D535" s="4" t="str">
        <f>VLOOKUP(A535,'ESO zone names'!$A$3:$F$10000,4,FALSE)</f>
        <v>Rkundzelft</v>
      </c>
      <c r="E535" s="4" t="str">
        <f>VLOOKUP(A535,'ESO zone names'!$A$3:$F$10000,5,FALSE)</f>
        <v>Rkundzelft</v>
      </c>
      <c r="F535" s="4" t="str">
        <f>VLOOKUP(A535,'ESO zone names'!$A$3:$F$10000,6,FALSE)</f>
        <v>Rkundzelft</v>
      </c>
      <c r="G535" s="3" t="str">
        <f t="array" ref="G535">IF(OR(EXACT(A535,'ESO Dungeon constants'!$G$3:$G$999)),"X","")</f>
        <v/>
      </c>
      <c r="H535" s="3" t="str">
        <f>IF(EXACT(A535,C535),"X","")</f>
        <v/>
      </c>
      <c r="I535" s="3" t="str">
        <f>IF(A535&lt;&gt;C535,VLOOKUP(C535,$A$3:$D$9999,4,FALSE),"")</f>
        <v>Kargstein</v>
      </c>
      <c r="J535" s="3" t="str">
        <f>IF(A535&lt;&gt;C535,VLOOKUP(C535,$A$3:$E$9999,5,FALSE),"")</f>
        <v>Craglorn</v>
      </c>
      <c r="K535" s="3" t="str">
        <f>IF(A535&lt;&gt;C535,VLOOKUP(C535,$A$3:$F$9999,6,FALSE),"")</f>
        <v>Raidelorn</v>
      </c>
      <c r="L535" s="21">
        <f>A535</f>
        <v>890</v>
      </c>
      <c r="M535" s="21">
        <f>C535</f>
        <v>888</v>
      </c>
      <c r="N535">
        <v>0</v>
      </c>
      <c r="O535" t="str">
        <f>VLOOKUP(N535,'LibSets constants'!$A$2:$B$99,2,FALSE)</f>
        <v>Included in base game</v>
      </c>
    </row>
    <row r="536" spans="1:15" hidden="1" x14ac:dyDescent="0.25">
      <c r="A536" s="13">
        <v>891</v>
      </c>
      <c r="B536" s="5">
        <v>534</v>
      </c>
      <c r="C536" s="5">
        <v>888</v>
      </c>
      <c r="D536" s="4" t="str">
        <f>VLOOKUP(A536,'ESO zone names'!$A$3:$F$10000,4,FALSE)</f>
        <v>Das Schlangennest</v>
      </c>
      <c r="E536" s="4" t="str">
        <f>VLOOKUP(A536,'ESO zone names'!$A$3:$F$10000,5,FALSE)</f>
        <v>Serpent's Nest</v>
      </c>
      <c r="F536" s="4" t="str">
        <f>VLOOKUP(A536,'ESO zone names'!$A$3:$F$10000,6,FALSE)</f>
        <v>Le Nid du Serpent</v>
      </c>
      <c r="G536" s="3" t="str">
        <f t="array" ref="G536">IF(OR(EXACT(A536,'ESO Dungeon constants'!$G$3:$G$999)),"X","")</f>
        <v/>
      </c>
      <c r="H536" s="3" t="str">
        <f>IF(EXACT(A536,C536),"X","")</f>
        <v/>
      </c>
      <c r="I536" s="3" t="str">
        <f>IF(A536&lt;&gt;C536,VLOOKUP(C536,$A$3:$D$9999,4,FALSE),"")</f>
        <v>Kargstein</v>
      </c>
      <c r="J536" s="3" t="str">
        <f>IF(A536&lt;&gt;C536,VLOOKUP(C536,$A$3:$E$9999,5,FALSE),"")</f>
        <v>Craglorn</v>
      </c>
      <c r="K536" s="3" t="str">
        <f>IF(A536&lt;&gt;C536,VLOOKUP(C536,$A$3:$F$9999,6,FALSE),"")</f>
        <v>Raidelorn</v>
      </c>
      <c r="L536" s="21">
        <f>A536</f>
        <v>891</v>
      </c>
      <c r="M536" s="21">
        <f>C536</f>
        <v>888</v>
      </c>
      <c r="N536">
        <v>0</v>
      </c>
      <c r="O536" t="str">
        <f>VLOOKUP(N536,'LibSets constants'!$A$2:$B$99,2,FALSE)</f>
        <v>Included in base game</v>
      </c>
    </row>
    <row r="537" spans="1:15" hidden="1" x14ac:dyDescent="0.25">
      <c r="A537" s="13">
        <v>892</v>
      </c>
      <c r="B537" s="5">
        <v>535</v>
      </c>
      <c r="C537" s="5">
        <v>888</v>
      </c>
      <c r="D537" s="4" t="str">
        <f>VLOOKUP(A537,'ESO zone names'!$A$3:$F$10000,4,FALSE)</f>
        <v>Ilthags Unterturm</v>
      </c>
      <c r="E537" s="4" t="str">
        <f>VLOOKUP(A537,'ESO zone names'!$A$3:$F$10000,5,FALSE)</f>
        <v>Ilthag's Undertower</v>
      </c>
      <c r="F537" s="4" t="str">
        <f>VLOOKUP(A537,'ESO zone names'!$A$3:$F$10000,6,FALSE)</f>
        <v>Les Fondations d'Ilthag</v>
      </c>
      <c r="G537" s="3" t="str">
        <f t="array" ref="G537">IF(OR(EXACT(A537,'ESO Dungeon constants'!$G$3:$G$999)),"X","")</f>
        <v/>
      </c>
      <c r="H537" s="3" t="str">
        <f>IF(EXACT(A537,C537),"X","")</f>
        <v/>
      </c>
      <c r="I537" s="3" t="str">
        <f>IF(A537&lt;&gt;C537,VLOOKUP(C537,$A$3:$D$9999,4,FALSE),"")</f>
        <v>Kargstein</v>
      </c>
      <c r="J537" s="3" t="str">
        <f>IF(A537&lt;&gt;C537,VLOOKUP(C537,$A$3:$E$9999,5,FALSE),"")</f>
        <v>Craglorn</v>
      </c>
      <c r="K537" s="3" t="str">
        <f>IF(A537&lt;&gt;C537,VLOOKUP(C537,$A$3:$F$9999,6,FALSE),"")</f>
        <v>Raidelorn</v>
      </c>
      <c r="L537" s="21">
        <f>A537</f>
        <v>892</v>
      </c>
      <c r="M537" s="21">
        <f>C537</f>
        <v>888</v>
      </c>
      <c r="N537">
        <v>0</v>
      </c>
      <c r="O537" t="str">
        <f>VLOOKUP(N537,'LibSets constants'!$A$2:$B$99,2,FALSE)</f>
        <v>Included in base game</v>
      </c>
    </row>
    <row r="538" spans="1:15" hidden="1" x14ac:dyDescent="0.25">
      <c r="A538" s="13">
        <v>893</v>
      </c>
      <c r="B538" s="5">
        <v>536</v>
      </c>
      <c r="C538" s="5">
        <v>888</v>
      </c>
      <c r="D538" s="4" t="str">
        <f>VLOOKUP(A538,'ESO zone names'!$A$3:$F$10000,4,FALSE)</f>
        <v>Die Ruinen von Kardala</v>
      </c>
      <c r="E538" s="4" t="str">
        <f>VLOOKUP(A538,'ESO zone names'!$A$3:$F$10000,5,FALSE)</f>
        <v>Ruins of Kardala</v>
      </c>
      <c r="F538" s="4" t="str">
        <f>VLOOKUP(A538,'ESO zone names'!$A$3:$F$10000,6,FALSE)</f>
        <v>Les ruines de Kardala</v>
      </c>
      <c r="G538" s="3" t="str">
        <f t="array" ref="G538">IF(OR(EXACT(A538,'ESO Dungeon constants'!$G$3:$G$999)),"X","")</f>
        <v/>
      </c>
      <c r="H538" s="3" t="str">
        <f>IF(EXACT(A538,C538),"X","")</f>
        <v/>
      </c>
      <c r="I538" s="3" t="str">
        <f>IF(A538&lt;&gt;C538,VLOOKUP(C538,$A$3:$D$9999,4,FALSE),"")</f>
        <v>Kargstein</v>
      </c>
      <c r="J538" s="3" t="str">
        <f>IF(A538&lt;&gt;C538,VLOOKUP(C538,$A$3:$E$9999,5,FALSE),"")</f>
        <v>Craglorn</v>
      </c>
      <c r="K538" s="3" t="str">
        <f>IF(A538&lt;&gt;C538,VLOOKUP(C538,$A$3:$F$9999,6,FALSE),"")</f>
        <v>Raidelorn</v>
      </c>
      <c r="L538" s="21">
        <f>A538</f>
        <v>893</v>
      </c>
      <c r="M538" s="21">
        <f>C538</f>
        <v>888</v>
      </c>
      <c r="N538">
        <v>0</v>
      </c>
      <c r="O538" t="str">
        <f>VLOOKUP(N538,'LibSets constants'!$A$2:$B$99,2,FALSE)</f>
        <v>Included in base game</v>
      </c>
    </row>
    <row r="539" spans="1:15" hidden="1" x14ac:dyDescent="0.25">
      <c r="A539" s="13">
        <v>894</v>
      </c>
      <c r="B539" s="5">
        <v>537</v>
      </c>
      <c r="C539" s="5">
        <v>888</v>
      </c>
      <c r="D539" s="4" t="str">
        <f>VLOOKUP(A539,'ESO zone names'!$A$3:$F$10000,4,FALSE)</f>
        <v>Die Kavernen von Loth'Na</v>
      </c>
      <c r="E539" s="4" t="str">
        <f>VLOOKUP(A539,'ESO zone names'!$A$3:$F$10000,5,FALSE)</f>
        <v>Loth'Na Caverns</v>
      </c>
      <c r="F539" s="4" t="str">
        <f>VLOOKUP(A539,'ESO zone names'!$A$3:$F$10000,6,FALSE)</f>
        <v>Les cavernes de Loth'Na</v>
      </c>
      <c r="G539" s="3" t="str">
        <f t="array" ref="G539">IF(OR(EXACT(A539,'ESO Dungeon constants'!$G$3:$G$999)),"X","")</f>
        <v/>
      </c>
      <c r="H539" s="3" t="str">
        <f>IF(EXACT(A539,C539),"X","")</f>
        <v/>
      </c>
      <c r="I539" s="3" t="str">
        <f>IF(A539&lt;&gt;C539,VLOOKUP(C539,$A$3:$D$9999,4,FALSE),"")</f>
        <v>Kargstein</v>
      </c>
      <c r="J539" s="3" t="str">
        <f>IF(A539&lt;&gt;C539,VLOOKUP(C539,$A$3:$E$9999,5,FALSE),"")</f>
        <v>Craglorn</v>
      </c>
      <c r="K539" s="3" t="str">
        <f>IF(A539&lt;&gt;C539,VLOOKUP(C539,$A$3:$F$9999,6,FALSE),"")</f>
        <v>Raidelorn</v>
      </c>
      <c r="L539" s="21">
        <f>A539</f>
        <v>894</v>
      </c>
      <c r="M539" s="21">
        <f>C539</f>
        <v>888</v>
      </c>
      <c r="N539">
        <v>0</v>
      </c>
      <c r="O539" t="str">
        <f>VLOOKUP(N539,'LibSets constants'!$A$2:$B$99,2,FALSE)</f>
        <v>Included in base game</v>
      </c>
    </row>
    <row r="540" spans="1:15" hidden="1" x14ac:dyDescent="0.25">
      <c r="A540" s="13">
        <v>895</v>
      </c>
      <c r="B540" s="5">
        <v>538</v>
      </c>
      <c r="C540" s="5">
        <v>888</v>
      </c>
      <c r="D540" s="4" t="str">
        <f>VLOOKUP(A540,'ESO zone names'!$A$3:$F$10000,4,FALSE)</f>
        <v>Rkhardahrk</v>
      </c>
      <c r="E540" s="4" t="str">
        <f>VLOOKUP(A540,'ESO zone names'!$A$3:$F$10000,5,FALSE)</f>
        <v>Rkhardarhrk</v>
      </c>
      <c r="F540" s="4" t="str">
        <f>VLOOKUP(A540,'ESO zone names'!$A$3:$F$10000,6,FALSE)</f>
        <v>Rkhardahrk</v>
      </c>
      <c r="G540" s="3" t="str">
        <f t="array" ref="G540">IF(OR(EXACT(A540,'ESO Dungeon constants'!$G$3:$G$999)),"X","")</f>
        <v/>
      </c>
      <c r="H540" s="3" t="str">
        <f>IF(EXACT(A540,C540),"X","")</f>
        <v/>
      </c>
      <c r="I540" s="3" t="str">
        <f>IF(A540&lt;&gt;C540,VLOOKUP(C540,$A$3:$D$9999,4,FALSE),"")</f>
        <v>Kargstein</v>
      </c>
      <c r="J540" s="3" t="str">
        <f>IF(A540&lt;&gt;C540,VLOOKUP(C540,$A$3:$E$9999,5,FALSE),"")</f>
        <v>Craglorn</v>
      </c>
      <c r="K540" s="3" t="str">
        <f>IF(A540&lt;&gt;C540,VLOOKUP(C540,$A$3:$F$9999,6,FALSE),"")</f>
        <v>Raidelorn</v>
      </c>
      <c r="L540" s="21">
        <f>A540</f>
        <v>895</v>
      </c>
      <c r="M540" s="21">
        <f>C540</f>
        <v>888</v>
      </c>
      <c r="N540">
        <v>0</v>
      </c>
      <c r="O540" t="str">
        <f>VLOOKUP(N540,'LibSets constants'!$A$2:$B$99,2,FALSE)</f>
        <v>Included in base game</v>
      </c>
    </row>
    <row r="541" spans="1:15" hidden="1" x14ac:dyDescent="0.25">
      <c r="A541" s="13">
        <v>896</v>
      </c>
      <c r="B541" s="5">
        <v>539</v>
      </c>
      <c r="C541" s="5">
        <v>888</v>
      </c>
      <c r="D541" s="4" t="str">
        <f>VLOOKUP(A541,'ESO zone names'!$A$3:$F$10000,4,FALSE)</f>
        <v>Haddocks Markt</v>
      </c>
      <c r="E541" s="4" t="str">
        <f>VLOOKUP(A541,'ESO zone names'!$A$3:$F$10000,5,FALSE)</f>
        <v>Haddock's Market</v>
      </c>
      <c r="F541" s="4" t="str">
        <f>VLOOKUP(A541,'ESO zone names'!$A$3:$F$10000,6,FALSE)</f>
        <v>Le marché de l'aiglefin</v>
      </c>
      <c r="G541" s="3" t="str">
        <f t="array" ref="G541">IF(OR(EXACT(A541,'ESO Dungeon constants'!$G$3:$G$999)),"X","")</f>
        <v/>
      </c>
      <c r="H541" s="3" t="str">
        <f>IF(EXACT(A541,C541),"X","")</f>
        <v/>
      </c>
      <c r="I541" s="3" t="str">
        <f>IF(A541&lt;&gt;C541,VLOOKUP(C541,$A$3:$D$9999,4,FALSE),"")</f>
        <v>Kargstein</v>
      </c>
      <c r="J541" s="3" t="str">
        <f>IF(A541&lt;&gt;C541,VLOOKUP(C541,$A$3:$E$9999,5,FALSE),"")</f>
        <v>Craglorn</v>
      </c>
      <c r="K541" s="3" t="str">
        <f>IF(A541&lt;&gt;C541,VLOOKUP(C541,$A$3:$F$9999,6,FALSE),"")</f>
        <v>Raidelorn</v>
      </c>
      <c r="L541" s="21">
        <f>A541</f>
        <v>896</v>
      </c>
      <c r="M541" s="21">
        <f>C541</f>
        <v>888</v>
      </c>
      <c r="N541">
        <v>0</v>
      </c>
      <c r="O541" t="str">
        <f>VLOOKUP(N541,'LibSets constants'!$A$2:$B$99,2,FALSE)</f>
        <v>Included in base game</v>
      </c>
    </row>
    <row r="542" spans="1:15" hidden="1" x14ac:dyDescent="0.25">
      <c r="A542" s="13">
        <v>897</v>
      </c>
      <c r="B542" s="5">
        <v>540</v>
      </c>
      <c r="C542" s="5">
        <v>888</v>
      </c>
      <c r="D542" s="4" t="str">
        <f>VLOOKUP(A542,'ESO zone names'!$A$3:$F$10000,4,FALSE)</f>
        <v>Die Meißelkreischmine</v>
      </c>
      <c r="E542" s="4" t="str">
        <f>VLOOKUP(A542,'ESO zone names'!$A$3:$F$10000,5,FALSE)</f>
        <v>Chiselshriek Mine</v>
      </c>
      <c r="F542" s="4" t="str">
        <f>VLOOKUP(A542,'ESO zone names'!$A$3:$F$10000,6,FALSE)</f>
        <v>La mine de Ciselcri</v>
      </c>
      <c r="G542" s="3" t="str">
        <f t="array" ref="G542">IF(OR(EXACT(A542,'ESO Dungeon constants'!$G$3:$G$999)),"X","")</f>
        <v/>
      </c>
      <c r="H542" s="3" t="str">
        <f>IF(EXACT(A542,C542),"X","")</f>
        <v/>
      </c>
      <c r="I542" s="3" t="str">
        <f>IF(A542&lt;&gt;C542,VLOOKUP(C542,$A$3:$D$9999,4,FALSE),"")</f>
        <v>Kargstein</v>
      </c>
      <c r="J542" s="3" t="str">
        <f>IF(A542&lt;&gt;C542,VLOOKUP(C542,$A$3:$E$9999,5,FALSE),"")</f>
        <v>Craglorn</v>
      </c>
      <c r="K542" s="3" t="str">
        <f>IF(A542&lt;&gt;C542,VLOOKUP(C542,$A$3:$F$9999,6,FALSE),"")</f>
        <v>Raidelorn</v>
      </c>
      <c r="L542" s="21">
        <f>A542</f>
        <v>897</v>
      </c>
      <c r="M542" s="21">
        <f>C542</f>
        <v>888</v>
      </c>
      <c r="N542">
        <v>0</v>
      </c>
      <c r="O542" t="str">
        <f>VLOOKUP(N542,'LibSets constants'!$A$2:$B$99,2,FALSE)</f>
        <v>Included in base game</v>
      </c>
    </row>
    <row r="543" spans="1:15" hidden="1" x14ac:dyDescent="0.25">
      <c r="A543" s="13">
        <v>898</v>
      </c>
      <c r="B543" s="5">
        <v>541</v>
      </c>
      <c r="C543" s="5">
        <v>888</v>
      </c>
      <c r="D543" s="4" t="str">
        <f>VLOOKUP(A543,'ESO zone names'!$A$3:$F$10000,4,FALSE)</f>
        <v>Die Vergrabenen Sande</v>
      </c>
      <c r="E543" s="4" t="str">
        <f>VLOOKUP(A543,'ESO zone names'!$A$3:$F$10000,5,FALSE)</f>
        <v>Buried Sands</v>
      </c>
      <c r="F543" s="4" t="str">
        <f>VLOOKUP(A543,'ESO zone names'!$A$3:$F$10000,6,FALSE)</f>
        <v>Sables engloutis</v>
      </c>
      <c r="G543" s="3" t="str">
        <f t="array" ref="G543">IF(OR(EXACT(A543,'ESO Dungeon constants'!$G$3:$G$999)),"X","")</f>
        <v/>
      </c>
      <c r="H543" s="3" t="str">
        <f>IF(EXACT(A543,C543),"X","")</f>
        <v/>
      </c>
      <c r="I543" s="3" t="str">
        <f>IF(A543&lt;&gt;C543,VLOOKUP(C543,$A$3:$D$9999,4,FALSE),"")</f>
        <v>Kargstein</v>
      </c>
      <c r="J543" s="3" t="str">
        <f>IF(A543&lt;&gt;C543,VLOOKUP(C543,$A$3:$E$9999,5,FALSE),"")</f>
        <v>Craglorn</v>
      </c>
      <c r="K543" s="3" t="str">
        <f>IF(A543&lt;&gt;C543,VLOOKUP(C543,$A$3:$F$9999,6,FALSE),"")</f>
        <v>Raidelorn</v>
      </c>
      <c r="L543" s="21">
        <f>A543</f>
        <v>898</v>
      </c>
      <c r="M543" s="21">
        <f>C543</f>
        <v>888</v>
      </c>
      <c r="N543">
        <v>0</v>
      </c>
      <c r="O543" t="str">
        <f>VLOOKUP(N543,'LibSets constants'!$A$2:$B$99,2,FALSE)</f>
        <v>Included in base game</v>
      </c>
    </row>
    <row r="544" spans="1:15" hidden="1" x14ac:dyDescent="0.25">
      <c r="A544" s="13">
        <v>899</v>
      </c>
      <c r="B544" s="5">
        <v>542</v>
      </c>
      <c r="C544" s="5">
        <v>888</v>
      </c>
      <c r="D544" s="4" t="str">
        <f>VLOOKUP(A544,'ESO zone names'!$A$3:$F$10000,4,FALSE)</f>
        <v>Mtharnaz</v>
      </c>
      <c r="E544" s="4" t="str">
        <f>VLOOKUP(A544,'ESO zone names'!$A$3:$F$10000,5,FALSE)</f>
        <v>Mtharnaz</v>
      </c>
      <c r="F544" s="4" t="str">
        <f>VLOOKUP(A544,'ESO zone names'!$A$3:$F$10000,6,FALSE)</f>
        <v>Mtharnaz</v>
      </c>
      <c r="G544" s="3" t="str">
        <f t="array" ref="G544">IF(OR(EXACT(A544,'ESO Dungeon constants'!$G$3:$G$999)),"X","")</f>
        <v/>
      </c>
      <c r="H544" s="3" t="str">
        <f>IF(EXACT(A544,C544),"X","")</f>
        <v/>
      </c>
      <c r="I544" s="3" t="str">
        <f>IF(A544&lt;&gt;C544,VLOOKUP(C544,$A$3:$D$9999,4,FALSE),"")</f>
        <v>Kargstein</v>
      </c>
      <c r="J544" s="3" t="str">
        <f>IF(A544&lt;&gt;C544,VLOOKUP(C544,$A$3:$E$9999,5,FALSE),"")</f>
        <v>Craglorn</v>
      </c>
      <c r="K544" s="3" t="str">
        <f>IF(A544&lt;&gt;C544,VLOOKUP(C544,$A$3:$F$9999,6,FALSE),"")</f>
        <v>Raidelorn</v>
      </c>
      <c r="L544" s="21">
        <f>A544</f>
        <v>899</v>
      </c>
      <c r="M544" s="21">
        <f>C544</f>
        <v>888</v>
      </c>
      <c r="N544">
        <v>0</v>
      </c>
      <c r="O544" t="str">
        <f>VLOOKUP(N544,'LibSets constants'!$A$2:$B$99,2,FALSE)</f>
        <v>Included in base game</v>
      </c>
    </row>
    <row r="545" spans="1:15" hidden="1" x14ac:dyDescent="0.25">
      <c r="A545" s="13">
        <v>900</v>
      </c>
      <c r="B545" s="5">
        <v>543</v>
      </c>
      <c r="C545" s="5">
        <v>888</v>
      </c>
      <c r="D545" s="4" t="str">
        <f>VLOOKUP(A545,'ESO zone names'!$A$3:$F$10000,4,FALSE)</f>
        <v>Die Heulenden Grabkammern</v>
      </c>
      <c r="E545" s="4" t="str">
        <f>VLOOKUP(A545,'ESO zone names'!$A$3:$F$10000,5,FALSE)</f>
        <v>The Howling Sepulchers</v>
      </c>
      <c r="F545" s="4" t="str">
        <f>VLOOKUP(A545,'ESO zone names'!$A$3:$F$10000,6,FALSE)</f>
        <v>Les sépulcres hurlants</v>
      </c>
      <c r="G545" s="3" t="str">
        <f t="array" ref="G545">IF(OR(EXACT(A545,'ESO Dungeon constants'!$G$3:$G$999)),"X","")</f>
        <v/>
      </c>
      <c r="H545" s="3" t="str">
        <f>IF(EXACT(A545,C545),"X","")</f>
        <v/>
      </c>
      <c r="I545" s="3" t="str">
        <f>IF(A545&lt;&gt;C545,VLOOKUP(C545,$A$3:$D$9999,4,FALSE),"")</f>
        <v>Kargstein</v>
      </c>
      <c r="J545" s="3" t="str">
        <f>IF(A545&lt;&gt;C545,VLOOKUP(C545,$A$3:$E$9999,5,FALSE),"")</f>
        <v>Craglorn</v>
      </c>
      <c r="K545" s="3" t="str">
        <f>IF(A545&lt;&gt;C545,VLOOKUP(C545,$A$3:$F$9999,6,FALSE),"")</f>
        <v>Raidelorn</v>
      </c>
      <c r="L545" s="21">
        <f>A545</f>
        <v>900</v>
      </c>
      <c r="M545" s="21">
        <f>C545</f>
        <v>888</v>
      </c>
      <c r="N545">
        <v>0</v>
      </c>
      <c r="O545" t="str">
        <f>VLOOKUP(N545,'LibSets constants'!$A$2:$B$99,2,FALSE)</f>
        <v>Included in base game</v>
      </c>
    </row>
    <row r="546" spans="1:15" hidden="1" x14ac:dyDescent="0.25">
      <c r="A546" s="13">
        <v>901</v>
      </c>
      <c r="B546" s="5">
        <v>544</v>
      </c>
      <c r="C546" s="5">
        <v>888</v>
      </c>
      <c r="D546" s="4" t="str">
        <f>VLOOKUP(A546,'ESO zone names'!$A$3:$F$10000,4,FALSE)</f>
        <v>Balamath</v>
      </c>
      <c r="E546" s="4" t="str">
        <f>VLOOKUP(A546,'ESO zone names'!$A$3:$F$10000,5,FALSE)</f>
        <v>Balamath</v>
      </c>
      <c r="F546" s="4" t="str">
        <f>VLOOKUP(A546,'ESO zone names'!$A$3:$F$10000,6,FALSE)</f>
        <v>Balamath</v>
      </c>
      <c r="G546" s="3" t="str">
        <f t="array" ref="G546">IF(OR(EXACT(A546,'ESO Dungeon constants'!$G$3:$G$999)),"X","")</f>
        <v/>
      </c>
      <c r="H546" s="3" t="str">
        <f>IF(EXACT(A546,C546),"X","")</f>
        <v/>
      </c>
      <c r="I546" s="3" t="str">
        <f>IF(A546&lt;&gt;C546,VLOOKUP(C546,$A$3:$D$9999,4,FALSE),"")</f>
        <v>Kargstein</v>
      </c>
      <c r="J546" s="3" t="str">
        <f>IF(A546&lt;&gt;C546,VLOOKUP(C546,$A$3:$E$9999,5,FALSE),"")</f>
        <v>Craglorn</v>
      </c>
      <c r="K546" s="3" t="str">
        <f>IF(A546&lt;&gt;C546,VLOOKUP(C546,$A$3:$F$9999,6,FALSE),"")</f>
        <v>Raidelorn</v>
      </c>
      <c r="L546" s="21">
        <f>A546</f>
        <v>901</v>
      </c>
      <c r="M546" s="21">
        <f>C546</f>
        <v>888</v>
      </c>
      <c r="N546">
        <v>0</v>
      </c>
      <c r="O546" t="str">
        <f>VLOOKUP(N546,'LibSets constants'!$A$2:$B$99,2,FALSE)</f>
        <v>Included in base game</v>
      </c>
    </row>
    <row r="547" spans="1:15" hidden="1" x14ac:dyDescent="0.25">
      <c r="A547" s="13">
        <v>902</v>
      </c>
      <c r="B547" s="5">
        <v>545</v>
      </c>
      <c r="C547" s="5">
        <v>888</v>
      </c>
      <c r="D547" s="4" t="str">
        <f>VLOOKUP(A547,'ESO zone names'!$A$3:$F$10000,4,FALSE)</f>
        <v>Die Furchtzahnkavernen</v>
      </c>
      <c r="E547" s="4" t="str">
        <f>VLOOKUP(A547,'ESO zone names'!$A$3:$F$10000,5,FALSE)</f>
        <v>Fearfangs Cavern</v>
      </c>
      <c r="F547" s="4" t="str">
        <f>VLOOKUP(A547,'ESO zone names'!$A$3:$F$10000,6,FALSE)</f>
        <v>La caverne de Tremblecrocs</v>
      </c>
      <c r="G547" s="3" t="str">
        <f t="array" ref="G547">IF(OR(EXACT(A547,'ESO Dungeon constants'!$G$3:$G$999)),"X","")</f>
        <v/>
      </c>
      <c r="H547" s="3" t="str">
        <f>IF(EXACT(A547,C547),"X","")</f>
        <v/>
      </c>
      <c r="I547" s="3" t="str">
        <f>IF(A547&lt;&gt;C547,VLOOKUP(C547,$A$3:$D$9999,4,FALSE),"")</f>
        <v>Kargstein</v>
      </c>
      <c r="J547" s="3" t="str">
        <f>IF(A547&lt;&gt;C547,VLOOKUP(C547,$A$3:$E$9999,5,FALSE),"")</f>
        <v>Craglorn</v>
      </c>
      <c r="K547" s="3" t="str">
        <f>IF(A547&lt;&gt;C547,VLOOKUP(C547,$A$3:$F$9999,6,FALSE),"")</f>
        <v>Raidelorn</v>
      </c>
      <c r="L547" s="21">
        <f>A547</f>
        <v>902</v>
      </c>
      <c r="M547" s="21">
        <f>C547</f>
        <v>888</v>
      </c>
      <c r="N547">
        <v>0</v>
      </c>
      <c r="O547" t="str">
        <f>VLOOKUP(N547,'LibSets constants'!$A$2:$B$99,2,FALSE)</f>
        <v>Included in base game</v>
      </c>
    </row>
    <row r="548" spans="1:15" hidden="1" x14ac:dyDescent="0.25">
      <c r="A548" s="13">
        <v>903</v>
      </c>
      <c r="B548" s="5">
        <v>546</v>
      </c>
      <c r="C548" s="5">
        <v>888</v>
      </c>
      <c r="D548" s="4" t="str">
        <f>VLOOKUP(A548,'ESO zone names'!$A$3:$F$10000,4,FALSE)</f>
        <v>Die Festung des Exarchen</v>
      </c>
      <c r="E548" s="4" t="str">
        <f>VLOOKUP(A548,'ESO zone names'!$A$3:$F$10000,5,FALSE)</f>
        <v>Exarch's Stronghold</v>
      </c>
      <c r="F548" s="4" t="str">
        <f>VLOOKUP(A548,'ESO zone names'!$A$3:$F$10000,6,FALSE)</f>
        <v>La forteresse de l'exarque</v>
      </c>
      <c r="G548" s="3" t="str">
        <f t="array" ref="G548">IF(OR(EXACT(A548,'ESO Dungeon constants'!$G$3:$G$999)),"X","")</f>
        <v/>
      </c>
      <c r="H548" s="3" t="str">
        <f>IF(EXACT(A548,C548),"X","")</f>
        <v/>
      </c>
      <c r="I548" s="3" t="str">
        <f>IF(A548&lt;&gt;C548,VLOOKUP(C548,$A$3:$D$9999,4,FALSE),"")</f>
        <v>Kargstein</v>
      </c>
      <c r="J548" s="3" t="str">
        <f>IF(A548&lt;&gt;C548,VLOOKUP(C548,$A$3:$E$9999,5,FALSE),"")</f>
        <v>Craglorn</v>
      </c>
      <c r="K548" s="3" t="str">
        <f>IF(A548&lt;&gt;C548,VLOOKUP(C548,$A$3:$F$9999,6,FALSE),"")</f>
        <v>Raidelorn</v>
      </c>
      <c r="L548" s="21">
        <f>A548</f>
        <v>903</v>
      </c>
      <c r="M548" s="21">
        <f>C548</f>
        <v>888</v>
      </c>
      <c r="N548">
        <v>0</v>
      </c>
      <c r="O548" t="str">
        <f>VLOOKUP(N548,'LibSets constants'!$A$2:$B$99,2,FALSE)</f>
        <v>Included in base game</v>
      </c>
    </row>
    <row r="549" spans="1:15" hidden="1" x14ac:dyDescent="0.25">
      <c r="A549" s="13">
        <v>904</v>
      </c>
      <c r="B549" s="5">
        <v>547</v>
      </c>
      <c r="C549" s="5">
        <v>888</v>
      </c>
      <c r="D549" s="4" t="str">
        <f>VLOOKUP(A549,'ESO zone names'!$A$3:$F$10000,4,FALSE)</f>
        <v>Zalgaz' Versteck</v>
      </c>
      <c r="E549" s="4" t="str">
        <f>VLOOKUP(A549,'ESO zone names'!$A$3:$F$10000,5,FALSE)</f>
        <v>Zalgaz's Den</v>
      </c>
      <c r="F549" s="4" t="str">
        <f>VLOOKUP(A549,'ESO zone names'!$A$3:$F$10000,6,FALSE)</f>
        <v>L’antre de Zalgaz</v>
      </c>
      <c r="G549" s="3" t="str">
        <f t="array" ref="G549">IF(OR(EXACT(A549,'ESO Dungeon constants'!$G$3:$G$999)),"X","")</f>
        <v/>
      </c>
      <c r="H549" s="3" t="str">
        <f>IF(EXACT(A549,C549),"X","")</f>
        <v/>
      </c>
      <c r="I549" s="3" t="str">
        <f>IF(A549&lt;&gt;C549,VLOOKUP(C549,$A$3:$D$9999,4,FALSE),"")</f>
        <v>Kargstein</v>
      </c>
      <c r="J549" s="3" t="str">
        <f>IF(A549&lt;&gt;C549,VLOOKUP(C549,$A$3:$E$9999,5,FALSE),"")</f>
        <v>Craglorn</v>
      </c>
      <c r="K549" s="3" t="str">
        <f>IF(A549&lt;&gt;C549,VLOOKUP(C549,$A$3:$F$9999,6,FALSE),"")</f>
        <v>Raidelorn</v>
      </c>
      <c r="L549" s="21">
        <f>A549</f>
        <v>904</v>
      </c>
      <c r="M549" s="21">
        <f>C549</f>
        <v>888</v>
      </c>
      <c r="N549">
        <v>0</v>
      </c>
      <c r="O549" t="str">
        <f>VLOOKUP(N549,'LibSets constants'!$A$2:$B$99,2,FALSE)</f>
        <v>Included in base game</v>
      </c>
    </row>
    <row r="550" spans="1:15" hidden="1" x14ac:dyDescent="0.25">
      <c r="A550" s="13">
        <v>905</v>
      </c>
      <c r="B550" s="5">
        <v>548</v>
      </c>
      <c r="C550" s="5">
        <v>888</v>
      </c>
      <c r="D550" s="4" t="str">
        <f>VLOOKUP(A550,'ESO zone names'!$A$3:$F$10000,4,FALSE)</f>
        <v>Die Grabmäler der Na-Totambu</v>
      </c>
      <c r="E550" s="4" t="str">
        <f>VLOOKUP(A550,'ESO zone names'!$A$3:$F$10000,5,FALSE)</f>
        <v>Tombs of the Na-Totambu</v>
      </c>
      <c r="F550" s="4" t="str">
        <f>VLOOKUP(A550,'ESO zone names'!$A$3:$F$10000,6,FALSE)</f>
        <v>Les tombes des Na-Totambu</v>
      </c>
      <c r="G550" s="3" t="str">
        <f t="array" ref="G550">IF(OR(EXACT(A550,'ESO Dungeon constants'!$G$3:$G$999)),"X","")</f>
        <v/>
      </c>
      <c r="H550" s="3" t="str">
        <f>IF(EXACT(A550,C550),"X","")</f>
        <v/>
      </c>
      <c r="I550" s="3" t="str">
        <f>IF(A550&lt;&gt;C550,VLOOKUP(C550,$A$3:$D$9999,4,FALSE),"")</f>
        <v>Kargstein</v>
      </c>
      <c r="J550" s="3" t="str">
        <f>IF(A550&lt;&gt;C550,VLOOKUP(C550,$A$3:$E$9999,5,FALSE),"")</f>
        <v>Craglorn</v>
      </c>
      <c r="K550" s="3" t="str">
        <f>IF(A550&lt;&gt;C550,VLOOKUP(C550,$A$3:$F$9999,6,FALSE),"")</f>
        <v>Raidelorn</v>
      </c>
      <c r="L550" s="21">
        <f>A550</f>
        <v>905</v>
      </c>
      <c r="M550" s="21">
        <f>C550</f>
        <v>888</v>
      </c>
      <c r="N550">
        <v>0</v>
      </c>
      <c r="O550" t="str">
        <f>VLOOKUP(N550,'LibSets constants'!$A$2:$B$99,2,FALSE)</f>
        <v>Included in base game</v>
      </c>
    </row>
    <row r="551" spans="1:15" hidden="1" x14ac:dyDescent="0.25">
      <c r="A551" s="13">
        <v>906</v>
      </c>
      <c r="B551" s="5">
        <v>549</v>
      </c>
      <c r="C551" s="5">
        <v>888</v>
      </c>
      <c r="D551" s="4" t="str">
        <f>VLOOKUP(A551,'ESO zone names'!$A$3:$F$10000,4,FALSE)</f>
        <v>Hircines Schlupfwinkel</v>
      </c>
      <c r="E551" s="4" t="str">
        <f>VLOOKUP(A551,'ESO zone names'!$A$3:$F$10000,5,FALSE)</f>
        <v>Hircine's Haunt</v>
      </c>
      <c r="F551" s="4" t="str">
        <f>VLOOKUP(A551,'ESO zone names'!$A$3:$F$10000,6,FALSE)</f>
        <v>La hantise d'Hircine</v>
      </c>
      <c r="G551" s="3" t="str">
        <f t="array" ref="G551">IF(OR(EXACT(A551,'ESO Dungeon constants'!$G$3:$G$999)),"X","")</f>
        <v/>
      </c>
      <c r="H551" s="3" t="str">
        <f>IF(EXACT(A551,C551),"X","")</f>
        <v/>
      </c>
      <c r="I551" s="3" t="str">
        <f>IF(A551&lt;&gt;C551,VLOOKUP(C551,$A$3:$D$9999,4,FALSE),"")</f>
        <v>Kargstein</v>
      </c>
      <c r="J551" s="3" t="str">
        <f>IF(A551&lt;&gt;C551,VLOOKUP(C551,$A$3:$E$9999,5,FALSE),"")</f>
        <v>Craglorn</v>
      </c>
      <c r="K551" s="3" t="str">
        <f>IF(A551&lt;&gt;C551,VLOOKUP(C551,$A$3:$F$9999,6,FALSE),"")</f>
        <v>Raidelorn</v>
      </c>
      <c r="L551" s="21">
        <f>A551</f>
        <v>906</v>
      </c>
      <c r="M551" s="21">
        <f>C551</f>
        <v>888</v>
      </c>
      <c r="N551">
        <v>0</v>
      </c>
      <c r="O551" t="str">
        <f>VLOOKUP(N551,'LibSets constants'!$A$2:$B$99,2,FALSE)</f>
        <v>Included in base game</v>
      </c>
    </row>
    <row r="552" spans="1:15" hidden="1" x14ac:dyDescent="0.25">
      <c r="A552" s="13">
        <v>907</v>
      </c>
      <c r="B552" s="5">
        <v>550</v>
      </c>
      <c r="C552" s="5">
        <v>888</v>
      </c>
      <c r="D552" s="4" t="str">
        <f>VLOOKUP(A552,'ESO zone names'!$A$3:$F$10000,4,FALSE)</f>
        <v>Rahni'Za die Schule der Krieger</v>
      </c>
      <c r="E552" s="4" t="str">
        <f>VLOOKUP(A552,'ESO zone names'!$A$3:$F$10000,5,FALSE)</f>
        <v>Rahni'Za School of Warriors</v>
      </c>
      <c r="F552" s="4" t="str">
        <f>VLOOKUP(A552,'ESO zone names'!$A$3:$F$10000,6,FALSE)</f>
        <v>Rahni'Za l'école des guerriers</v>
      </c>
      <c r="G552" s="3" t="str">
        <f t="array" ref="G552">IF(OR(EXACT(A552,'ESO Dungeon constants'!$G$3:$G$999)),"X","")</f>
        <v/>
      </c>
      <c r="H552" s="3" t="str">
        <f>IF(EXACT(A552,C552),"X","")</f>
        <v/>
      </c>
      <c r="I552" s="3" t="str">
        <f>IF(A552&lt;&gt;C552,VLOOKUP(C552,$A$3:$D$9999,4,FALSE),"")</f>
        <v>Kargstein</v>
      </c>
      <c r="J552" s="3" t="str">
        <f>IF(A552&lt;&gt;C552,VLOOKUP(C552,$A$3:$E$9999,5,FALSE),"")</f>
        <v>Craglorn</v>
      </c>
      <c r="K552" s="3" t="str">
        <f>IF(A552&lt;&gt;C552,VLOOKUP(C552,$A$3:$F$9999,6,FALSE),"")</f>
        <v>Raidelorn</v>
      </c>
      <c r="L552" s="21">
        <f>A552</f>
        <v>907</v>
      </c>
      <c r="M552" s="21">
        <f>C552</f>
        <v>888</v>
      </c>
      <c r="N552">
        <v>0</v>
      </c>
      <c r="O552" t="str">
        <f>VLOOKUP(N552,'LibSets constants'!$A$2:$B$99,2,FALSE)</f>
        <v>Included in base game</v>
      </c>
    </row>
    <row r="553" spans="1:15" hidden="1" x14ac:dyDescent="0.25">
      <c r="A553" s="13">
        <v>908</v>
      </c>
      <c r="B553" s="5">
        <v>551</v>
      </c>
      <c r="C553" s="5">
        <v>888</v>
      </c>
      <c r="D553" s="4" t="str">
        <f>VLOOKUP(A553,'ESO zone names'!$A$3:$F$10000,4,FALSE)</f>
        <v>Shadas Träne</v>
      </c>
      <c r="E553" s="4" t="str">
        <f>VLOOKUP(A553,'ESO zone names'!$A$3:$F$10000,5,FALSE)</f>
        <v>Shada's Tear</v>
      </c>
      <c r="F553" s="4" t="str">
        <f>VLOOKUP(A553,'ESO zone names'!$A$3:$F$10000,6,FALSE)</f>
        <v>La larme de Shada</v>
      </c>
      <c r="G553" s="3" t="str">
        <f t="array" ref="G553">IF(OR(EXACT(A553,'ESO Dungeon constants'!$G$3:$G$999)),"X","")</f>
        <v/>
      </c>
      <c r="H553" s="3" t="str">
        <f>IF(EXACT(A553,C553),"X","")</f>
        <v/>
      </c>
      <c r="I553" s="3" t="str">
        <f>IF(A553&lt;&gt;C553,VLOOKUP(C553,$A$3:$D$9999,4,FALSE),"")</f>
        <v>Kargstein</v>
      </c>
      <c r="J553" s="3" t="str">
        <f>IF(A553&lt;&gt;C553,VLOOKUP(C553,$A$3:$E$9999,5,FALSE),"")</f>
        <v>Craglorn</v>
      </c>
      <c r="K553" s="3" t="str">
        <f>IF(A553&lt;&gt;C553,VLOOKUP(C553,$A$3:$F$9999,6,FALSE),"")</f>
        <v>Raidelorn</v>
      </c>
      <c r="L553" s="21">
        <f>A553</f>
        <v>908</v>
      </c>
      <c r="M553" s="21">
        <f>C553</f>
        <v>888</v>
      </c>
      <c r="N553">
        <v>0</v>
      </c>
      <c r="O553" t="str">
        <f>VLOOKUP(N553,'LibSets constants'!$A$2:$B$99,2,FALSE)</f>
        <v>Included in base game</v>
      </c>
    </row>
    <row r="554" spans="1:15" hidden="1" x14ac:dyDescent="0.25">
      <c r="A554" s="13">
        <v>909</v>
      </c>
      <c r="B554" s="5">
        <v>552</v>
      </c>
      <c r="C554" s="5">
        <v>888</v>
      </c>
      <c r="D554" s="4" t="str">
        <f>VLOOKUP(A554,'ESO zone names'!$A$3:$F$10000,4,FALSE)</f>
        <v>Das Archiv des Suchers</v>
      </c>
      <c r="E554" s="4" t="str">
        <f>VLOOKUP(A554,'ESO zone names'!$A$3:$F$10000,5,FALSE)</f>
        <v>Seeker's Archive</v>
      </c>
      <c r="F554" s="4" t="str">
        <f>VLOOKUP(A554,'ESO zone names'!$A$3:$F$10000,6,FALSE)</f>
        <v>L’Archive des Sourciers</v>
      </c>
      <c r="G554" s="3" t="str">
        <f t="array" ref="G554">IF(OR(EXACT(A554,'ESO Dungeon constants'!$G$3:$G$999)),"X","")</f>
        <v/>
      </c>
      <c r="H554" s="3" t="str">
        <f>IF(EXACT(A554,C554),"X","")</f>
        <v/>
      </c>
      <c r="I554" s="3" t="str">
        <f>IF(A554&lt;&gt;C554,VLOOKUP(C554,$A$3:$D$9999,4,FALSE),"")</f>
        <v>Kargstein</v>
      </c>
      <c r="J554" s="3" t="str">
        <f>IF(A554&lt;&gt;C554,VLOOKUP(C554,$A$3:$E$9999,5,FALSE),"")</f>
        <v>Craglorn</v>
      </c>
      <c r="K554" s="3" t="str">
        <f>IF(A554&lt;&gt;C554,VLOOKUP(C554,$A$3:$F$9999,6,FALSE),"")</f>
        <v>Raidelorn</v>
      </c>
      <c r="L554" s="21">
        <f>A554</f>
        <v>909</v>
      </c>
      <c r="M554" s="21">
        <f>C554</f>
        <v>888</v>
      </c>
      <c r="N554">
        <v>0</v>
      </c>
      <c r="O554" t="str">
        <f>VLOOKUP(N554,'LibSets constants'!$A$2:$B$99,2,FALSE)</f>
        <v>Included in base game</v>
      </c>
    </row>
    <row r="555" spans="1:15" hidden="1" x14ac:dyDescent="0.25">
      <c r="A555" s="13">
        <v>910</v>
      </c>
      <c r="B555" s="5">
        <v>553</v>
      </c>
      <c r="C555" s="5">
        <v>888</v>
      </c>
      <c r="D555" s="4" t="str">
        <f>VLOOKUP(A555,'ESO zone names'!$A$3:$F$10000,4,FALSE)</f>
        <v>Das Kanalisationssystem von Elinhir</v>
      </c>
      <c r="E555" s="4" t="str">
        <f>VLOOKUP(A555,'ESO zone names'!$A$3:$F$10000,5,FALSE)</f>
        <v>Elinhir Sewerworks</v>
      </c>
      <c r="F555" s="4" t="str">
        <f>VLOOKUP(A555,'ESO zone names'!$A$3:$F$10000,6,FALSE)</f>
        <v>Les égouts d'Élinhir</v>
      </c>
      <c r="G555" s="3" t="str">
        <f t="array" ref="G555">IF(OR(EXACT(A555,'ESO Dungeon constants'!$G$3:$G$999)),"X","")</f>
        <v/>
      </c>
      <c r="H555" s="3" t="str">
        <f>IF(EXACT(A555,C555),"X","")</f>
        <v/>
      </c>
      <c r="I555" s="3" t="str">
        <f>IF(A555&lt;&gt;C555,VLOOKUP(C555,$A$3:$D$9999,4,FALSE),"")</f>
        <v>Kargstein</v>
      </c>
      <c r="J555" s="3" t="str">
        <f>IF(A555&lt;&gt;C555,VLOOKUP(C555,$A$3:$E$9999,5,FALSE),"")</f>
        <v>Craglorn</v>
      </c>
      <c r="K555" s="3" t="str">
        <f>IF(A555&lt;&gt;C555,VLOOKUP(C555,$A$3:$F$9999,6,FALSE),"")</f>
        <v>Raidelorn</v>
      </c>
      <c r="L555" s="21">
        <f>A555</f>
        <v>910</v>
      </c>
      <c r="M555" s="21">
        <f>C555</f>
        <v>888</v>
      </c>
      <c r="N555">
        <v>0</v>
      </c>
      <c r="O555" t="str">
        <f>VLOOKUP(N555,'LibSets constants'!$A$2:$B$99,2,FALSE)</f>
        <v>Included in base game</v>
      </c>
    </row>
    <row r="556" spans="1:15" hidden="1" x14ac:dyDescent="0.25">
      <c r="A556" s="13">
        <v>911</v>
      </c>
      <c r="B556" s="5">
        <v>554</v>
      </c>
      <c r="C556" s="5">
        <v>888</v>
      </c>
      <c r="D556" s="4" t="str">
        <f>VLOOKUP(A556,'ESO zone names'!$A$3:$F$10000,4,FALSE)</f>
        <v>Reinholds Refugium</v>
      </c>
      <c r="E556" s="4" t="str">
        <f>VLOOKUP(A556,'ESO zone names'!$A$3:$F$10000,5,FALSE)</f>
        <v>Reinhold's Retreat</v>
      </c>
      <c r="F556" s="4" t="str">
        <f>VLOOKUP(A556,'ESO zone names'!$A$3:$F$10000,6,FALSE)</f>
        <v>La retraite de Reinhold</v>
      </c>
      <c r="G556" s="3" t="str">
        <f t="array" ref="G556">IF(OR(EXACT(A556,'ESO Dungeon constants'!$G$3:$G$999)),"X","")</f>
        <v/>
      </c>
      <c r="H556" s="3" t="str">
        <f>IF(EXACT(A556,C556),"X","")</f>
        <v/>
      </c>
      <c r="I556" s="3" t="str">
        <f>IF(A556&lt;&gt;C556,VLOOKUP(C556,$A$3:$D$9999,4,FALSE),"")</f>
        <v>Kargstein</v>
      </c>
      <c r="J556" s="3" t="str">
        <f>IF(A556&lt;&gt;C556,VLOOKUP(C556,$A$3:$E$9999,5,FALSE),"")</f>
        <v>Craglorn</v>
      </c>
      <c r="K556" s="3" t="str">
        <f>IF(A556&lt;&gt;C556,VLOOKUP(C556,$A$3:$F$9999,6,FALSE),"")</f>
        <v>Raidelorn</v>
      </c>
      <c r="L556" s="21">
        <f>A556</f>
        <v>911</v>
      </c>
      <c r="M556" s="21">
        <f>C556</f>
        <v>888</v>
      </c>
      <c r="N556">
        <v>0</v>
      </c>
      <c r="O556" t="str">
        <f>VLOOKUP(N556,'LibSets constants'!$A$2:$B$99,2,FALSE)</f>
        <v>Included in base game</v>
      </c>
    </row>
    <row r="557" spans="1:15" hidden="1" x14ac:dyDescent="0.25">
      <c r="A557" s="13">
        <v>913</v>
      </c>
      <c r="B557" s="5">
        <v>555</v>
      </c>
      <c r="C557" s="5">
        <v>888</v>
      </c>
      <c r="D557" s="4" t="str">
        <f>VLOOKUP(A557,'ESO zone names'!$A$3:$F$10000,4,FALSE)</f>
        <v>Der Stab der Magierin</v>
      </c>
      <c r="E557" s="4" t="str">
        <f>VLOOKUP(A557,'ESO zone names'!$A$3:$F$10000,5,FALSE)</f>
        <v>The Mage's Staff</v>
      </c>
      <c r="F557" s="4" t="str">
        <f>VLOOKUP(A557,'ESO zone names'!$A$3:$F$10000,6,FALSE)</f>
        <v>Le Bâton du Mage</v>
      </c>
      <c r="G557" s="3" t="str">
        <f t="array" ref="G557">IF(OR(EXACT(A557,'ESO Dungeon constants'!$G$3:$G$999)),"X","")</f>
        <v/>
      </c>
      <c r="H557" s="3" t="str">
        <f>IF(EXACT(A557,C557),"X","")</f>
        <v/>
      </c>
      <c r="I557" s="3" t="str">
        <f>IF(A557&lt;&gt;C557,VLOOKUP(C557,$A$3:$D$9999,4,FALSE),"")</f>
        <v>Kargstein</v>
      </c>
      <c r="J557" s="3" t="str">
        <f>IF(A557&lt;&gt;C557,VLOOKUP(C557,$A$3:$E$9999,5,FALSE),"")</f>
        <v>Craglorn</v>
      </c>
      <c r="K557" s="3" t="str">
        <f>IF(A557&lt;&gt;C557,VLOOKUP(C557,$A$3:$F$9999,6,FALSE),"")</f>
        <v>Raidelorn</v>
      </c>
      <c r="L557" s="21">
        <f>A557</f>
        <v>913</v>
      </c>
      <c r="M557" s="21">
        <f>C557</f>
        <v>888</v>
      </c>
      <c r="N557">
        <v>0</v>
      </c>
      <c r="O557" t="str">
        <f>VLOOKUP(N557,'LibSets constants'!$A$2:$B$99,2,FALSE)</f>
        <v>Included in base game</v>
      </c>
    </row>
    <row r="558" spans="1:15" hidden="1" x14ac:dyDescent="0.25">
      <c r="A558" s="13">
        <v>914</v>
      </c>
      <c r="B558" s="5">
        <v>556</v>
      </c>
      <c r="C558" s="5">
        <v>888</v>
      </c>
      <c r="D558" s="4" t="str">
        <f>VLOOKUP(A558,'ESO zone names'!$A$3:$F$10000,4,FALSE)</f>
        <v>Die Katakomben von Himmelsgriff</v>
      </c>
      <c r="E558" s="4" t="str">
        <f>VLOOKUP(A558,'ESO zone names'!$A$3:$F$10000,5,FALSE)</f>
        <v>Skyreach Catacombs</v>
      </c>
      <c r="F558" s="4" t="str">
        <f>VLOOKUP(A558,'ESO zone names'!$A$3:$F$10000,6,FALSE)</f>
        <v>Les catacombes de Frôleciel</v>
      </c>
      <c r="G558" s="3" t="str">
        <f t="array" ref="G558">IF(OR(EXACT(A558,'ESO Dungeon constants'!$G$3:$G$999)),"X","")</f>
        <v/>
      </c>
      <c r="H558" s="3" t="str">
        <f>IF(EXACT(A558,C558),"X","")</f>
        <v/>
      </c>
      <c r="I558" s="3" t="str">
        <f>IF(A558&lt;&gt;C558,VLOOKUP(C558,$A$3:$D$9999,4,FALSE),"")</f>
        <v>Kargstein</v>
      </c>
      <c r="J558" s="3" t="str">
        <f>IF(A558&lt;&gt;C558,VLOOKUP(C558,$A$3:$E$9999,5,FALSE),"")</f>
        <v>Craglorn</v>
      </c>
      <c r="K558" s="3" t="str">
        <f>IF(A558&lt;&gt;C558,VLOOKUP(C558,$A$3:$F$9999,6,FALSE),"")</f>
        <v>Raidelorn</v>
      </c>
      <c r="L558" s="21">
        <f>A558</f>
        <v>914</v>
      </c>
      <c r="M558" s="21">
        <f>C558</f>
        <v>888</v>
      </c>
      <c r="N558">
        <v>0</v>
      </c>
      <c r="O558" t="str">
        <f>VLOOKUP(N558,'LibSets constants'!$A$2:$B$99,2,FALSE)</f>
        <v>Included in base game</v>
      </c>
    </row>
    <row r="559" spans="1:15" hidden="1" x14ac:dyDescent="0.25">
      <c r="A559" s="13">
        <v>915</v>
      </c>
      <c r="B559" s="5">
        <v>557</v>
      </c>
      <c r="C559" s="5">
        <v>888</v>
      </c>
      <c r="D559" s="4" t="str">
        <f>VLOOKUP(A559,'ESO zone names'!$A$3:$F$10000,4,FALSE)</f>
        <v>Der Tempel von Himmelsgriff</v>
      </c>
      <c r="E559" s="4" t="str">
        <f>VLOOKUP(A559,'ESO zone names'!$A$3:$F$10000,5,FALSE)</f>
        <v>Skyreach Temple</v>
      </c>
      <c r="F559" s="4" t="str">
        <f>VLOOKUP(A559,'ESO zone names'!$A$3:$F$10000,6,FALSE)</f>
        <v>Le temple de Frôleciel</v>
      </c>
      <c r="G559" s="3" t="str">
        <f t="array" ref="G559">IF(OR(EXACT(A559,'ESO Dungeon constants'!$G$3:$G$999)),"X","")</f>
        <v/>
      </c>
      <c r="H559" s="3" t="str">
        <f>IF(EXACT(A559,C559),"X","")</f>
        <v/>
      </c>
      <c r="I559" s="3" t="str">
        <f>IF(A559&lt;&gt;C559,VLOOKUP(C559,$A$3:$D$9999,4,FALSE),"")</f>
        <v>Kargstein</v>
      </c>
      <c r="J559" s="3" t="str">
        <f>IF(A559&lt;&gt;C559,VLOOKUP(C559,$A$3:$E$9999,5,FALSE),"")</f>
        <v>Craglorn</v>
      </c>
      <c r="K559" s="3" t="str">
        <f>IF(A559&lt;&gt;C559,VLOOKUP(C559,$A$3:$F$9999,6,FALSE),"")</f>
        <v>Raidelorn</v>
      </c>
      <c r="L559" s="21">
        <f>A559</f>
        <v>915</v>
      </c>
      <c r="M559" s="21">
        <f>C559</f>
        <v>888</v>
      </c>
      <c r="N559">
        <v>0</v>
      </c>
      <c r="O559" t="str">
        <f>VLOOKUP(N559,'LibSets constants'!$A$2:$B$99,2,FALSE)</f>
        <v>Included in base game</v>
      </c>
    </row>
    <row r="560" spans="1:15" hidden="1" x14ac:dyDescent="0.25">
      <c r="A560" s="13">
        <v>916</v>
      </c>
      <c r="B560" s="5">
        <v>558</v>
      </c>
      <c r="C560" s="5">
        <v>888</v>
      </c>
      <c r="D560" s="4" t="str">
        <f>VLOOKUP(A560,'ESO zone names'!$A$3:$F$10000,4,FALSE)</f>
        <v>Der Gipfel von Himmelsgriff</v>
      </c>
      <c r="E560" s="4" t="str">
        <f>VLOOKUP(A560,'ESO zone names'!$A$3:$F$10000,5,FALSE)</f>
        <v>Skyreach Pinnacle</v>
      </c>
      <c r="F560" s="4" t="str">
        <f>VLOOKUP(A560,'ESO zone names'!$A$3:$F$10000,6,FALSE)</f>
        <v>Le sommet de Frôleciel</v>
      </c>
      <c r="G560" s="3" t="str">
        <f t="array" ref="G560">IF(OR(EXACT(A560,'ESO Dungeon constants'!$G$3:$G$999)),"X","")</f>
        <v/>
      </c>
      <c r="H560" s="3" t="str">
        <f>IF(EXACT(A560,C560),"X","")</f>
        <v/>
      </c>
      <c r="I560" s="3" t="str">
        <f>IF(A560&lt;&gt;C560,VLOOKUP(C560,$A$3:$D$9999,4,FALSE),"")</f>
        <v>Kargstein</v>
      </c>
      <c r="J560" s="3" t="str">
        <f>IF(A560&lt;&gt;C560,VLOOKUP(C560,$A$3:$E$9999,5,FALSE),"")</f>
        <v>Craglorn</v>
      </c>
      <c r="K560" s="3" t="str">
        <f>IF(A560&lt;&gt;C560,VLOOKUP(C560,$A$3:$F$9999,6,FALSE),"")</f>
        <v>Raidelorn</v>
      </c>
      <c r="L560" s="21">
        <f>A560</f>
        <v>916</v>
      </c>
      <c r="M560" s="21">
        <f>C560</f>
        <v>888</v>
      </c>
      <c r="N560">
        <v>0</v>
      </c>
      <c r="O560" t="str">
        <f>VLOOKUP(N560,'LibSets constants'!$A$2:$B$99,2,FALSE)</f>
        <v>Included in base game</v>
      </c>
    </row>
    <row r="561" spans="1:15" hidden="1" x14ac:dyDescent="0.25">
      <c r="A561" s="13">
        <v>917</v>
      </c>
      <c r="B561" s="5">
        <v>559</v>
      </c>
      <c r="C561" s="5">
        <v>917</v>
      </c>
      <c r="D561" s="4" t="str">
        <f>VLOOKUP(A561,'ESO zone names'!$A$3:$F$10000,4,FALSE)</f>
        <v>ZTestBarbershop</v>
      </c>
      <c r="E561" s="4" t="str">
        <f>VLOOKUP(A561,'ESO zone names'!$A$3:$F$10000,5,FALSE)</f>
        <v>ZTestBarbershop</v>
      </c>
      <c r="F561" s="4" t="str">
        <f>VLOOKUP(A561,'ESO zone names'!$A$3:$F$10000,6,FALSE)</f>
        <v>ZTestBarbershop</v>
      </c>
      <c r="G561" s="3" t="str">
        <f t="array" ref="G561">IF(OR(EXACT(A561,'ESO Dungeon constants'!$G$3:$G$999)),"X","")</f>
        <v/>
      </c>
      <c r="H561" s="3" t="str">
        <f>IF(EXACT(A561,C561),"X","")</f>
        <v>X</v>
      </c>
      <c r="I561" s="3" t="str">
        <f>IF(A561&lt;&gt;C561,VLOOKUP(C561,$A$3:$D$9999,4,FALSE),"")</f>
        <v/>
      </c>
      <c r="J561" s="3" t="str">
        <f>IF(A561&lt;&gt;C561,VLOOKUP(C561,$A$3:$E$9999,5,FALSE),"")</f>
        <v/>
      </c>
      <c r="K561" s="3" t="str">
        <f>IF(A561&lt;&gt;C561,VLOOKUP(C561,$A$3:$F$9999,6,FALSE),"")</f>
        <v/>
      </c>
      <c r="L561" s="21">
        <f>A561</f>
        <v>917</v>
      </c>
      <c r="M561" s="21">
        <f>C561</f>
        <v>917</v>
      </c>
      <c r="N561">
        <v>0</v>
      </c>
      <c r="O561" t="str">
        <f>VLOOKUP(N561,'LibSets constants'!$A$2:$B$99,2,FALSE)</f>
        <v>Included in base game</v>
      </c>
    </row>
    <row r="562" spans="1:15" hidden="1" x14ac:dyDescent="0.25">
      <c r="A562" s="13">
        <v>918</v>
      </c>
      <c r="B562" s="5">
        <v>560</v>
      </c>
      <c r="C562" s="5">
        <v>849</v>
      </c>
      <c r="D562" s="4" t="str">
        <f>VLOOKUP(A562,'ESO zone names'!$A$3:$F$10000,4,FALSE)</f>
        <v>Nchuleftingth</v>
      </c>
      <c r="E562" s="4" t="str">
        <f>VLOOKUP(A562,'ESO zone names'!$A$3:$F$10000,5,FALSE)</f>
        <v>Nchuleftingth</v>
      </c>
      <c r="F562" s="4" t="str">
        <f>VLOOKUP(A562,'ESO zone names'!$A$3:$F$10000,6,FALSE)</f>
        <v>Nchuleftingth</v>
      </c>
      <c r="G562" s="3" t="str">
        <f t="array" ref="G562">IF(OR(EXACT(A562,'ESO Dungeon constants'!$G$3:$G$999)),"X","")</f>
        <v/>
      </c>
      <c r="H562" s="3" t="str">
        <f>IF(EXACT(A562,C562),"X","")</f>
        <v/>
      </c>
      <c r="I562" s="3" t="str">
        <f>IF(A562&lt;&gt;C562,VLOOKUP(C562,$A$3:$D$9999,4,FALSE),"")</f>
        <v>Vvardenfell</v>
      </c>
      <c r="J562" s="3" t="str">
        <f>IF(A562&lt;&gt;C562,VLOOKUP(C562,$A$3:$E$9999,5,FALSE),"")</f>
        <v>Vvardenfell</v>
      </c>
      <c r="K562" s="3" t="str">
        <f>IF(A562&lt;&gt;C562,VLOOKUP(C562,$A$3:$F$9999,6,FALSE),"")</f>
        <v>Vvardenfell</v>
      </c>
      <c r="L562" s="21">
        <f>A562</f>
        <v>918</v>
      </c>
      <c r="M562" s="21">
        <f>C562</f>
        <v>849</v>
      </c>
      <c r="N562">
        <v>6</v>
      </c>
      <c r="O562" t="str">
        <f>VLOOKUP(N562,'LibSets constants'!$A$2:$B$99,2,FALSE)</f>
        <v>Morrowind</v>
      </c>
    </row>
    <row r="563" spans="1:15" s="18" customFormat="1" hidden="1" x14ac:dyDescent="0.25">
      <c r="A563" s="13">
        <v>919</v>
      </c>
      <c r="B563" s="5">
        <v>561</v>
      </c>
      <c r="C563" s="5">
        <v>849</v>
      </c>
      <c r="D563" s="4" t="str">
        <f>VLOOKUP(A563,'ESO zone names'!$A$3:$F$10000,4,FALSE)</f>
        <v>Das vergessene Ödland</v>
      </c>
      <c r="E563" s="4" t="str">
        <f>VLOOKUP(A563,'ESO zone names'!$A$3:$F$10000,5,FALSE)</f>
        <v>Forgotten Wastes</v>
      </c>
      <c r="F563" s="4" t="str">
        <f>VLOOKUP(A563,'ESO zone names'!$A$3:$F$10000,6,FALSE)</f>
        <v>Les landes oubliées</v>
      </c>
      <c r="G563" s="3" t="str">
        <f t="array" ref="G563">IF(OR(EXACT(A563,'ESO Dungeon constants'!$G$3:$G$999)),"X","")</f>
        <v/>
      </c>
      <c r="H563" s="3" t="str">
        <f>IF(EXACT(A563,C563),"X","")</f>
        <v/>
      </c>
      <c r="I563" s="3" t="str">
        <f>IF(A563&lt;&gt;C563,VLOOKUP(C563,$A$3:$D$9999,4,FALSE),"")</f>
        <v>Vvardenfell</v>
      </c>
      <c r="J563" s="3" t="str">
        <f>IF(A563&lt;&gt;C563,VLOOKUP(C563,$A$3:$E$9999,5,FALSE),"")</f>
        <v>Vvardenfell</v>
      </c>
      <c r="K563" s="3" t="str">
        <f>IF(A563&lt;&gt;C563,VLOOKUP(C563,$A$3:$F$9999,6,FALSE),"")</f>
        <v>Vvardenfell</v>
      </c>
      <c r="L563" s="21">
        <f>A563</f>
        <v>919</v>
      </c>
      <c r="M563" s="21">
        <f>C563</f>
        <v>849</v>
      </c>
      <c r="N563">
        <v>6</v>
      </c>
      <c r="O563" t="str">
        <f>VLOOKUP(N563,'LibSets constants'!$A$2:$B$99,2,FALSE)</f>
        <v>Morrowind</v>
      </c>
    </row>
    <row r="564" spans="1:15" hidden="1" x14ac:dyDescent="0.25">
      <c r="A564" s="13">
        <v>920</v>
      </c>
      <c r="B564" s="5">
        <v>562</v>
      </c>
      <c r="C564" s="5">
        <v>849</v>
      </c>
      <c r="D564" s="4" t="str">
        <f>VLOOKUP(A564,'ESO zone names'!$A$3:$F$10000,4,FALSE)</f>
        <v>Die Eiermine von Inanius</v>
      </c>
      <c r="E564" s="4" t="str">
        <f>VLOOKUP(A564,'ESO zone names'!$A$3:$F$10000,5,FALSE)</f>
        <v>Inanius Egg Mine</v>
      </c>
      <c r="F564" s="4" t="str">
        <f>VLOOKUP(A564,'ESO zone names'!$A$3:$F$10000,6,FALSE)</f>
        <v>La mine d'œufs Inanius</v>
      </c>
      <c r="G564" s="3" t="str">
        <f t="array" ref="G564">IF(OR(EXACT(A564,'ESO Dungeon constants'!$G$3:$G$999)),"X","")</f>
        <v/>
      </c>
      <c r="H564" s="3" t="str">
        <f>IF(EXACT(A564,C564),"X","")</f>
        <v/>
      </c>
      <c r="I564" s="3" t="str">
        <f>IF(A564&lt;&gt;C564,VLOOKUP(C564,$A$3:$D$9999,4,FALSE),"")</f>
        <v>Vvardenfell</v>
      </c>
      <c r="J564" s="3" t="str">
        <f>IF(A564&lt;&gt;C564,VLOOKUP(C564,$A$3:$E$9999,5,FALSE),"")</f>
        <v>Vvardenfell</v>
      </c>
      <c r="K564" s="3" t="str">
        <f>IF(A564&lt;&gt;C564,VLOOKUP(C564,$A$3:$F$9999,6,FALSE),"")</f>
        <v>Vvardenfell</v>
      </c>
      <c r="L564" s="21">
        <f>A564</f>
        <v>920</v>
      </c>
      <c r="M564" s="21">
        <f>C564</f>
        <v>849</v>
      </c>
      <c r="N564">
        <v>6</v>
      </c>
      <c r="O564" t="str">
        <f>VLOOKUP(N564,'LibSets constants'!$A$2:$B$99,2,FALSE)</f>
        <v>Morrowind</v>
      </c>
    </row>
    <row r="565" spans="1:15" hidden="1" x14ac:dyDescent="0.25">
      <c r="A565" s="13">
        <v>921</v>
      </c>
      <c r="B565" s="5">
        <v>563</v>
      </c>
      <c r="C565" s="5">
        <v>849</v>
      </c>
      <c r="D565" s="4" t="str">
        <f>VLOOKUP(A565,'ESO zone names'!$A$3:$F$10000,4,FALSE)</f>
        <v>Khartagspitz</v>
      </c>
      <c r="E565" s="4" t="str">
        <f>VLOOKUP(A565,'ESO zone names'!$A$3:$F$10000,5,FALSE)</f>
        <v>Khartag Point</v>
      </c>
      <c r="F565" s="4" t="str">
        <f>VLOOKUP(A565,'ESO zone names'!$A$3:$F$10000,6,FALSE)</f>
        <v>La pointe de Khartag</v>
      </c>
      <c r="G565" s="3" t="str">
        <f t="array" ref="G565">IF(OR(EXACT(A565,'ESO Dungeon constants'!$G$3:$G$999)),"X","")</f>
        <v/>
      </c>
      <c r="H565" s="3" t="str">
        <f>IF(EXACT(A565,C565),"X","")</f>
        <v/>
      </c>
      <c r="I565" s="3" t="str">
        <f>IF(A565&lt;&gt;C565,VLOOKUP(C565,$A$3:$D$9999,4,FALSE),"")</f>
        <v>Vvardenfell</v>
      </c>
      <c r="J565" s="3" t="str">
        <f>IF(A565&lt;&gt;C565,VLOOKUP(C565,$A$3:$E$9999,5,FALSE),"")</f>
        <v>Vvardenfell</v>
      </c>
      <c r="K565" s="3" t="str">
        <f>IF(A565&lt;&gt;C565,VLOOKUP(C565,$A$3:$F$9999,6,FALSE),"")</f>
        <v>Vvardenfell</v>
      </c>
      <c r="L565" s="21">
        <f>A565</f>
        <v>921</v>
      </c>
      <c r="M565" s="21">
        <f>C565</f>
        <v>849</v>
      </c>
      <c r="N565">
        <v>6</v>
      </c>
      <c r="O565" t="str">
        <f>VLOOKUP(N565,'LibSets constants'!$A$2:$B$99,2,FALSE)</f>
        <v>Morrowind</v>
      </c>
    </row>
    <row r="566" spans="1:15" hidden="1" x14ac:dyDescent="0.25">
      <c r="A566" s="13">
        <v>922</v>
      </c>
      <c r="B566" s="5">
        <v>564</v>
      </c>
      <c r="C566" s="5">
        <v>849</v>
      </c>
      <c r="D566" s="4" t="str">
        <f>VLOOKUP(A566,'ESO zone names'!$A$3:$F$10000,4,FALSE)</f>
        <v>Zainsipilu</v>
      </c>
      <c r="E566" s="4" t="str">
        <f>VLOOKUP(A566,'ESO zone names'!$A$3:$F$10000,5,FALSE)</f>
        <v>Zainsipilu</v>
      </c>
      <c r="F566" s="4" t="str">
        <f>VLOOKUP(A566,'ESO zone names'!$A$3:$F$10000,6,FALSE)</f>
        <v>Zainsipilu</v>
      </c>
      <c r="G566" s="3" t="str">
        <f t="array" ref="G566">IF(OR(EXACT(A566,'ESO Dungeon constants'!$G$3:$G$999)),"X","")</f>
        <v/>
      </c>
      <c r="H566" s="3" t="str">
        <f>IF(EXACT(A566,C566),"X","")</f>
        <v/>
      </c>
      <c r="I566" s="3" t="str">
        <f>IF(A566&lt;&gt;C566,VLOOKUP(C566,$A$3:$D$9999,4,FALSE),"")</f>
        <v>Vvardenfell</v>
      </c>
      <c r="J566" s="3" t="str">
        <f>IF(A566&lt;&gt;C566,VLOOKUP(C566,$A$3:$E$9999,5,FALSE),"")</f>
        <v>Vvardenfell</v>
      </c>
      <c r="K566" s="3" t="str">
        <f>IF(A566&lt;&gt;C566,VLOOKUP(C566,$A$3:$F$9999,6,FALSE),"")</f>
        <v>Vvardenfell</v>
      </c>
      <c r="L566" s="21">
        <f>A566</f>
        <v>922</v>
      </c>
      <c r="M566" s="21">
        <f>C566</f>
        <v>849</v>
      </c>
      <c r="N566">
        <v>6</v>
      </c>
      <c r="O566" t="str">
        <f>VLOOKUP(N566,'LibSets constants'!$A$2:$B$99,2,FALSE)</f>
        <v>Morrowind</v>
      </c>
    </row>
    <row r="567" spans="1:15" hidden="1" x14ac:dyDescent="0.25">
      <c r="A567" s="13">
        <v>923</v>
      </c>
      <c r="B567" s="5">
        <v>565</v>
      </c>
      <c r="C567" s="5">
        <v>849</v>
      </c>
      <c r="D567" s="4" t="str">
        <f>VLOOKUP(A567,'ESO zone names'!$A$3:$F$10000,4,FALSE)</f>
        <v>Die Eiermine von Matus-Akin</v>
      </c>
      <c r="E567" s="4" t="str">
        <f>VLOOKUP(A567,'ESO zone names'!$A$3:$F$10000,5,FALSE)</f>
        <v>Matus-Akin Egg Mine</v>
      </c>
      <c r="F567" s="4" t="str">
        <f>VLOOKUP(A567,'ESO zone names'!$A$3:$F$10000,6,FALSE)</f>
        <v>Le mine d'œufs de Matus-Akin</v>
      </c>
      <c r="G567" s="3" t="str">
        <f t="array" ref="G567">IF(OR(EXACT(A567,'ESO Dungeon constants'!$G$3:$G$999)),"X","")</f>
        <v/>
      </c>
      <c r="H567" s="3" t="str">
        <f>IF(EXACT(A567,C567),"X","")</f>
        <v/>
      </c>
      <c r="I567" s="3" t="str">
        <f>IF(A567&lt;&gt;C567,VLOOKUP(C567,$A$3:$D$9999,4,FALSE),"")</f>
        <v>Vvardenfell</v>
      </c>
      <c r="J567" s="3" t="str">
        <f>IF(A567&lt;&gt;C567,VLOOKUP(C567,$A$3:$E$9999,5,FALSE),"")</f>
        <v>Vvardenfell</v>
      </c>
      <c r="K567" s="3" t="str">
        <f>IF(A567&lt;&gt;C567,VLOOKUP(C567,$A$3:$F$9999,6,FALSE),"")</f>
        <v>Vvardenfell</v>
      </c>
      <c r="L567" s="21">
        <f>A567</f>
        <v>923</v>
      </c>
      <c r="M567" s="21">
        <f>C567</f>
        <v>849</v>
      </c>
      <c r="N567">
        <v>6</v>
      </c>
      <c r="O567" t="str">
        <f>VLOOKUP(N567,'LibSets constants'!$A$2:$B$99,2,FALSE)</f>
        <v>Morrowind</v>
      </c>
    </row>
    <row r="568" spans="1:15" hidden="1" x14ac:dyDescent="0.25">
      <c r="A568" s="13">
        <v>924</v>
      </c>
      <c r="B568" s="5">
        <v>566</v>
      </c>
      <c r="C568" s="5">
        <v>849</v>
      </c>
      <c r="D568" s="4" t="str">
        <f>VLOOKUP(A568,'ESO zone names'!$A$3:$F$10000,4,FALSE)</f>
        <v>Pulk</v>
      </c>
      <c r="E568" s="4" t="str">
        <f>VLOOKUP(A568,'ESO zone names'!$A$3:$F$10000,5,FALSE)</f>
        <v>Pulk</v>
      </c>
      <c r="F568" s="4" t="str">
        <f>VLOOKUP(A568,'ESO zone names'!$A$3:$F$10000,6,FALSE)</f>
        <v>Pulk</v>
      </c>
      <c r="G568" s="3" t="str">
        <f t="array" ref="G568">IF(OR(EXACT(A568,'ESO Dungeon constants'!$G$3:$G$999)),"X","")</f>
        <v/>
      </c>
      <c r="H568" s="3" t="str">
        <f>IF(EXACT(A568,C568),"X","")</f>
        <v/>
      </c>
      <c r="I568" s="3" t="str">
        <f>IF(A568&lt;&gt;C568,VLOOKUP(C568,$A$3:$D$9999,4,FALSE),"")</f>
        <v>Vvardenfell</v>
      </c>
      <c r="J568" s="3" t="str">
        <f>IF(A568&lt;&gt;C568,VLOOKUP(C568,$A$3:$E$9999,5,FALSE),"")</f>
        <v>Vvardenfell</v>
      </c>
      <c r="K568" s="3" t="str">
        <f>IF(A568&lt;&gt;C568,VLOOKUP(C568,$A$3:$F$9999,6,FALSE),"")</f>
        <v>Vvardenfell</v>
      </c>
      <c r="L568" s="21">
        <f>A568</f>
        <v>924</v>
      </c>
      <c r="M568" s="21">
        <f>C568</f>
        <v>849</v>
      </c>
      <c r="N568">
        <v>6</v>
      </c>
      <c r="O568" t="str">
        <f>VLOOKUP(N568,'LibSets constants'!$A$2:$B$99,2,FALSE)</f>
        <v>Morrowind</v>
      </c>
    </row>
    <row r="569" spans="1:15" hidden="1" x14ac:dyDescent="0.25">
      <c r="A569" s="13">
        <v>925</v>
      </c>
      <c r="B569" s="5">
        <v>567</v>
      </c>
      <c r="C569" s="5">
        <v>849</v>
      </c>
      <c r="D569" s="4" t="str">
        <f>VLOOKUP(A569,'ESO zone names'!$A$3:$F$10000,4,FALSE)</f>
        <v>Nchuleft</v>
      </c>
      <c r="E569" s="4" t="str">
        <f>VLOOKUP(A569,'ESO zone names'!$A$3:$F$10000,5,FALSE)</f>
        <v>Nchuleft</v>
      </c>
      <c r="F569" s="4" t="str">
        <f>VLOOKUP(A569,'ESO zone names'!$A$3:$F$10000,6,FALSE)</f>
        <v>Nchuleft</v>
      </c>
      <c r="G569" s="3" t="str">
        <f t="array" ref="G569">IF(OR(EXACT(A569,'ESO Dungeon constants'!$G$3:$G$999)),"X","")</f>
        <v/>
      </c>
      <c r="H569" s="3" t="str">
        <f>IF(EXACT(A569,C569),"X","")</f>
        <v/>
      </c>
      <c r="I569" s="3" t="str">
        <f>IF(A569&lt;&gt;C569,VLOOKUP(C569,$A$3:$D$9999,4,FALSE),"")</f>
        <v>Vvardenfell</v>
      </c>
      <c r="J569" s="3" t="str">
        <f>IF(A569&lt;&gt;C569,VLOOKUP(C569,$A$3:$E$9999,5,FALSE),"")</f>
        <v>Vvardenfell</v>
      </c>
      <c r="K569" s="3" t="str">
        <f>IF(A569&lt;&gt;C569,VLOOKUP(C569,$A$3:$F$9999,6,FALSE),"")</f>
        <v>Vvardenfell</v>
      </c>
      <c r="L569" s="21">
        <f>A569</f>
        <v>925</v>
      </c>
      <c r="M569" s="21">
        <f>C569</f>
        <v>849</v>
      </c>
      <c r="N569">
        <v>6</v>
      </c>
      <c r="O569" t="str">
        <f>VLOOKUP(N569,'LibSets constants'!$A$2:$B$99,2,FALSE)</f>
        <v>Morrowind</v>
      </c>
    </row>
    <row r="570" spans="1:15" hidden="1" x14ac:dyDescent="0.25">
      <c r="A570" s="13">
        <v>926</v>
      </c>
      <c r="B570" s="5">
        <v>568</v>
      </c>
      <c r="C570" s="5">
        <v>849</v>
      </c>
      <c r="D570" s="4" t="str">
        <f>VLOOKUP(A570,'ESO zone names'!$A$3:$F$10000,4,FALSE)</f>
        <v>Pinsun</v>
      </c>
      <c r="E570" s="4" t="str">
        <f>VLOOKUP(A570,'ESO zone names'!$A$3:$F$10000,5,FALSE)</f>
        <v>Pinsun</v>
      </c>
      <c r="F570" s="4" t="str">
        <f>VLOOKUP(A570,'ESO zone names'!$A$3:$F$10000,6,FALSE)</f>
        <v>Pinsun</v>
      </c>
      <c r="G570" s="3" t="str">
        <f t="array" ref="G570">IF(OR(EXACT(A570,'ESO Dungeon constants'!$G$3:$G$999)),"X","")</f>
        <v/>
      </c>
      <c r="H570" s="3" t="str">
        <f>IF(EXACT(A570,C570),"X","")</f>
        <v/>
      </c>
      <c r="I570" s="3" t="str">
        <f>IF(A570&lt;&gt;C570,VLOOKUP(C570,$A$3:$D$9999,4,FALSE),"")</f>
        <v>Vvardenfell</v>
      </c>
      <c r="J570" s="3" t="str">
        <f>IF(A570&lt;&gt;C570,VLOOKUP(C570,$A$3:$E$9999,5,FALSE),"")</f>
        <v>Vvardenfell</v>
      </c>
      <c r="K570" s="3" t="str">
        <f>IF(A570&lt;&gt;C570,VLOOKUP(C570,$A$3:$F$9999,6,FALSE),"")</f>
        <v>Vvardenfell</v>
      </c>
      <c r="L570" s="21">
        <f>A570</f>
        <v>926</v>
      </c>
      <c r="M570" s="21">
        <f>C570</f>
        <v>849</v>
      </c>
      <c r="N570">
        <v>6</v>
      </c>
      <c r="O570" t="str">
        <f>VLOOKUP(N570,'LibSets constants'!$A$2:$B$99,2,FALSE)</f>
        <v>Morrowind</v>
      </c>
    </row>
    <row r="571" spans="1:15" hidden="1" x14ac:dyDescent="0.25">
      <c r="A571" s="13">
        <v>927</v>
      </c>
      <c r="B571" s="5">
        <v>569</v>
      </c>
      <c r="C571" s="5">
        <v>849</v>
      </c>
      <c r="D571" s="4" t="str">
        <f>VLOOKUP(A571,'ESO zone names'!$A$3:$F$10000,4,FALSE)</f>
        <v>Mine von Vassir-Didanat</v>
      </c>
      <c r="E571" s="4" t="str">
        <f>VLOOKUP(A571,'ESO zone names'!$A$3:$F$10000,5,FALSE)</f>
        <v>Vassir-Didanat Mine</v>
      </c>
      <c r="F571" s="4" t="str">
        <f>VLOOKUP(A571,'ESO zone names'!$A$3:$F$10000,6,FALSE)</f>
        <v>La mine de Vassir-Didanat</v>
      </c>
      <c r="G571" s="3" t="str">
        <f t="array" ref="G571">IF(OR(EXACT(A571,'ESO Dungeon constants'!$G$3:$G$999)),"X","")</f>
        <v/>
      </c>
      <c r="H571" s="3" t="str">
        <f>IF(EXACT(A571,C571),"X","")</f>
        <v/>
      </c>
      <c r="I571" s="3" t="str">
        <f>IF(A571&lt;&gt;C571,VLOOKUP(C571,$A$3:$D$9999,4,FALSE),"")</f>
        <v>Vvardenfell</v>
      </c>
      <c r="J571" s="3" t="str">
        <f>IF(A571&lt;&gt;C571,VLOOKUP(C571,$A$3:$E$9999,5,FALSE),"")</f>
        <v>Vvardenfell</v>
      </c>
      <c r="K571" s="3" t="str">
        <f>IF(A571&lt;&gt;C571,VLOOKUP(C571,$A$3:$F$9999,6,FALSE),"")</f>
        <v>Vvardenfell</v>
      </c>
      <c r="L571" s="21">
        <f>A571</f>
        <v>927</v>
      </c>
      <c r="M571" s="21">
        <f>C571</f>
        <v>849</v>
      </c>
      <c r="N571">
        <v>6</v>
      </c>
      <c r="O571" t="str">
        <f>VLOOKUP(N571,'LibSets constants'!$A$2:$B$99,2,FALSE)</f>
        <v>Morrowind</v>
      </c>
    </row>
    <row r="572" spans="1:15" hidden="1" x14ac:dyDescent="0.25">
      <c r="A572" s="13">
        <v>928</v>
      </c>
      <c r="B572" s="5">
        <v>570</v>
      </c>
      <c r="C572" s="5">
        <v>849</v>
      </c>
      <c r="D572" s="4" t="str">
        <f>VLOOKUP(A572,'ESO zone names'!$A$3:$F$10000,4,FALSE)</f>
        <v>Die Eiermine von Zalkin-Sul</v>
      </c>
      <c r="E572" s="4" t="str">
        <f>VLOOKUP(A572,'ESO zone names'!$A$3:$F$10000,5,FALSE)</f>
        <v>Zalkin-Sul Egg Mine</v>
      </c>
      <c r="F572" s="4" t="str">
        <f>VLOOKUP(A572,'ESO zone names'!$A$3:$F$10000,6,FALSE)</f>
        <v>Mine à œufs de Zalkin-Sul</v>
      </c>
      <c r="G572" s="3" t="str">
        <f t="array" ref="G572">IF(OR(EXACT(A572,'ESO Dungeon constants'!$G$3:$G$999)),"X","")</f>
        <v/>
      </c>
      <c r="H572" s="3" t="str">
        <f>IF(EXACT(A572,C572),"X","")</f>
        <v/>
      </c>
      <c r="I572" s="3" t="str">
        <f>IF(A572&lt;&gt;C572,VLOOKUP(C572,$A$3:$D$9999,4,FALSE),"")</f>
        <v>Vvardenfell</v>
      </c>
      <c r="J572" s="3" t="str">
        <f>IF(A572&lt;&gt;C572,VLOOKUP(C572,$A$3:$E$9999,5,FALSE),"")</f>
        <v>Vvardenfell</v>
      </c>
      <c r="K572" s="3" t="str">
        <f>IF(A572&lt;&gt;C572,VLOOKUP(C572,$A$3:$F$9999,6,FALSE),"")</f>
        <v>Vvardenfell</v>
      </c>
      <c r="L572" s="21">
        <f>A572</f>
        <v>928</v>
      </c>
      <c r="M572" s="21">
        <f>C572</f>
        <v>849</v>
      </c>
      <c r="N572">
        <v>6</v>
      </c>
      <c r="O572" t="str">
        <f>VLOOKUP(N572,'LibSets constants'!$A$2:$B$99,2,FALSE)</f>
        <v>Morrowind</v>
      </c>
    </row>
    <row r="573" spans="1:15" hidden="1" x14ac:dyDescent="0.25">
      <c r="A573" s="13">
        <v>929</v>
      </c>
      <c r="B573" s="5">
        <v>571</v>
      </c>
      <c r="C573" s="5">
        <v>849</v>
      </c>
      <c r="D573" s="4" t="str">
        <f>VLOOKUP(A573,'ESO zone names'!$A$3:$F$10000,4,FALSE)</f>
        <v>Die Eiermine von Gnisis</v>
      </c>
      <c r="E573" s="4" t="str">
        <f>VLOOKUP(A573,'ESO zone names'!$A$3:$F$10000,5,FALSE)</f>
        <v>Gnisis Egg Mine</v>
      </c>
      <c r="F573" s="4" t="str">
        <f>VLOOKUP(A573,'ESO zone names'!$A$3:$F$10000,6,FALSE)</f>
        <v>La mine à œufs de Gnisis</v>
      </c>
      <c r="G573" s="3" t="str">
        <f t="array" ref="G573">IF(OR(EXACT(A573,'ESO Dungeon constants'!$G$3:$G$999)),"X","")</f>
        <v/>
      </c>
      <c r="H573" s="3" t="str">
        <f>IF(EXACT(A573,C573),"X","")</f>
        <v/>
      </c>
      <c r="I573" s="3" t="str">
        <f>IF(A573&lt;&gt;C573,VLOOKUP(C573,$A$3:$D$9999,4,FALSE),"")</f>
        <v>Vvardenfell</v>
      </c>
      <c r="J573" s="3" t="str">
        <f>IF(A573&lt;&gt;C573,VLOOKUP(C573,$A$3:$E$9999,5,FALSE),"")</f>
        <v>Vvardenfell</v>
      </c>
      <c r="K573" s="3" t="str">
        <f>IF(A573&lt;&gt;C573,VLOOKUP(C573,$A$3:$F$9999,6,FALSE),"")</f>
        <v>Vvardenfell</v>
      </c>
      <c r="L573" s="21">
        <f>A573</f>
        <v>929</v>
      </c>
      <c r="M573" s="21">
        <f>C573</f>
        <v>849</v>
      </c>
      <c r="N573">
        <v>6</v>
      </c>
      <c r="O573" t="str">
        <f>VLOOKUP(N573,'LibSets constants'!$A$2:$B$99,2,FALSE)</f>
        <v>Morrowind</v>
      </c>
    </row>
    <row r="574" spans="1:15" hidden="1" x14ac:dyDescent="0.25">
      <c r="A574" s="13">
        <v>930</v>
      </c>
      <c r="B574" s="5">
        <v>572</v>
      </c>
      <c r="C574" s="5">
        <v>57</v>
      </c>
      <c r="D574" s="4" t="str">
        <f>VLOOKUP(A574,'ESO zone names'!$A$3:$F$10000,4,FALSE)</f>
        <v>Die Dunkelschattenkavernen II</v>
      </c>
      <c r="E574" s="4" t="str">
        <f>VLOOKUP(A574,'ESO zone names'!$A$3:$F$10000,5,FALSE)</f>
        <v>Darkshade Caverns II</v>
      </c>
      <c r="F574" s="4" t="str">
        <f>VLOOKUP(A574,'ESO zone names'!$A$3:$F$10000,6,FALSE)</f>
        <v>Les Cavernes d'Ombre-noire II</v>
      </c>
      <c r="G574" s="3" t="str">
        <f t="array" ref="G574">IF(OR(EXACT(A574,'ESO Dungeon constants'!$G$3:$G$999)),"X","")</f>
        <v>X</v>
      </c>
      <c r="H574" s="3" t="str">
        <f>IF(EXACT(A574,C574),"X","")</f>
        <v/>
      </c>
      <c r="I574" s="3" t="str">
        <f>IF(A574&lt;&gt;C574,VLOOKUP(C574,$A$3:$D$9999,4,FALSE),"")</f>
        <v>Deshaan</v>
      </c>
      <c r="J574" s="3" t="str">
        <f>IF(A574&lt;&gt;C574,VLOOKUP(C574,$A$3:$E$9999,5,FALSE),"")</f>
        <v>Deshaan</v>
      </c>
      <c r="K574" s="3" t="str">
        <f>IF(A574&lt;&gt;C574,VLOOKUP(C574,$A$3:$F$9999,6,FALSE),"")</f>
        <v>Deshaan</v>
      </c>
      <c r="L574" s="21">
        <f>A574</f>
        <v>930</v>
      </c>
      <c r="M574" s="21">
        <f>C574</f>
        <v>57</v>
      </c>
      <c r="N574">
        <v>0</v>
      </c>
      <c r="O574" t="str">
        <f>VLOOKUP(N574,'LibSets constants'!$A$2:$B$99,2,FALSE)</f>
        <v>Included in base game</v>
      </c>
    </row>
    <row r="575" spans="1:15" hidden="1" x14ac:dyDescent="0.25">
      <c r="A575" s="13">
        <v>931</v>
      </c>
      <c r="B575" s="5">
        <v>573</v>
      </c>
      <c r="C575" s="5">
        <v>383</v>
      </c>
      <c r="D575" s="4" t="str">
        <f>VLOOKUP(A575,'ESO zone names'!$A$3:$F$10000,4,FALSE)</f>
        <v>Der Eldengrund II</v>
      </c>
      <c r="E575" s="4" t="str">
        <f>VLOOKUP(A575,'ESO zone names'!$A$3:$F$10000,5,FALSE)</f>
        <v>Elden Hollow II</v>
      </c>
      <c r="F575" s="4" t="str">
        <f>VLOOKUP(A575,'ESO zone names'!$A$3:$F$10000,6,FALSE)</f>
        <v>Creuset des aînés II</v>
      </c>
      <c r="G575" s="3" t="str">
        <f t="array" ref="G575">IF(OR(EXACT(A575,'ESO Dungeon constants'!$G$3:$G$999)),"X","")</f>
        <v>X</v>
      </c>
      <c r="H575" s="3" t="str">
        <f>IF(EXACT(A575,C575),"X","")</f>
        <v/>
      </c>
      <c r="I575" s="3" t="str">
        <f>IF(A575&lt;&gt;C575,VLOOKUP(C575,$A$3:$D$9999,4,FALSE),"")</f>
        <v>Grahtwald</v>
      </c>
      <c r="J575" s="3" t="str">
        <f>IF(A575&lt;&gt;C575,VLOOKUP(C575,$A$3:$E$9999,5,FALSE),"")</f>
        <v>Grahtwood</v>
      </c>
      <c r="K575" s="3" t="str">
        <f>IF(A575&lt;&gt;C575,VLOOKUP(C575,$A$3:$F$9999,6,FALSE),"")</f>
        <v>Le bois de Graht</v>
      </c>
      <c r="L575" s="21">
        <f>A575</f>
        <v>931</v>
      </c>
      <c r="M575" s="21">
        <f>C575</f>
        <v>383</v>
      </c>
      <c r="N575">
        <v>0</v>
      </c>
      <c r="O575" t="str">
        <f>VLOOKUP(N575,'LibSets constants'!$A$2:$B$99,2,FALSE)</f>
        <v>Included in base game</v>
      </c>
    </row>
    <row r="576" spans="1:15" hidden="1" x14ac:dyDescent="0.25">
      <c r="A576" s="13">
        <v>932</v>
      </c>
      <c r="B576" s="5">
        <v>574</v>
      </c>
      <c r="C576" s="5">
        <v>20</v>
      </c>
      <c r="D576" s="4" t="str">
        <f>VLOOKUP(A576,'ESO zone names'!$A$3:$F$10000,4,FALSE)</f>
        <v>Die Krypta der Herzen II</v>
      </c>
      <c r="E576" s="4" t="str">
        <f>VLOOKUP(A576,'ESO zone names'!$A$3:$F$10000,5,FALSE)</f>
        <v>Crypt of Hearts II</v>
      </c>
      <c r="F576" s="4" t="str">
        <f>VLOOKUP(A576,'ESO zone names'!$A$3:$F$10000,6,FALSE)</f>
        <v>Crypte des cœurs II</v>
      </c>
      <c r="G576" s="3" t="str">
        <f t="array" ref="G576">IF(OR(EXACT(A576,'ESO Dungeon constants'!$G$3:$G$999)),"X","")</f>
        <v>X</v>
      </c>
      <c r="H576" s="3" t="str">
        <f>IF(EXACT(A576,C576),"X","")</f>
        <v/>
      </c>
      <c r="I576" s="3" t="str">
        <f>IF(A576&lt;&gt;C576,VLOOKUP(C576,$A$3:$D$9999,4,FALSE),"")</f>
        <v>Kluftspitze</v>
      </c>
      <c r="J576" s="3" t="str">
        <f>IF(A576&lt;&gt;C576,VLOOKUP(C576,$A$3:$E$9999,5,FALSE),"")</f>
        <v>Rivenspire</v>
      </c>
      <c r="K576" s="3" t="str">
        <f>IF(A576&lt;&gt;C576,VLOOKUP(C576,$A$3:$F$9999,6,FALSE),"")</f>
        <v>Fendretour</v>
      </c>
      <c r="L576" s="21">
        <f>A576</f>
        <v>932</v>
      </c>
      <c r="M576" s="21">
        <f>C576</f>
        <v>20</v>
      </c>
      <c r="N576">
        <v>0</v>
      </c>
      <c r="O576" t="str">
        <f>VLOOKUP(N576,'LibSets constants'!$A$2:$B$99,2,FALSE)</f>
        <v>Included in base game</v>
      </c>
    </row>
    <row r="577" spans="1:15" hidden="1" x14ac:dyDescent="0.25">
      <c r="A577" s="13">
        <v>933</v>
      </c>
      <c r="B577" s="5">
        <v>575</v>
      </c>
      <c r="C577" s="5">
        <v>19</v>
      </c>
      <c r="D577" s="4" t="str">
        <f>VLOOKUP(A577,'ESO zone names'!$A$3:$F$10000,4,FALSE)</f>
        <v>Die Kanalisation von Wegesruh II</v>
      </c>
      <c r="E577" s="4" t="str">
        <f>VLOOKUP(A577,'ESO zone names'!$A$3:$F$10000,5,FALSE)</f>
        <v>Wayrest Sewers II</v>
      </c>
      <c r="F577" s="4" t="str">
        <f>VLOOKUP(A577,'ESO zone names'!$A$3:$F$10000,6,FALSE)</f>
        <v>Les Égouts d'Haltevoie II</v>
      </c>
      <c r="G577" s="3" t="str">
        <f t="array" ref="G577">IF(OR(EXACT(A577,'ESO Dungeon constants'!$G$3:$G$999)),"X","")</f>
        <v>X</v>
      </c>
      <c r="H577" s="3" t="str">
        <f>IF(EXACT(A577,C577),"X","")</f>
        <v/>
      </c>
      <c r="I577" s="3" t="str">
        <f>IF(A577&lt;&gt;C577,VLOOKUP(C577,$A$3:$D$9999,4,FALSE),"")</f>
        <v>Sturmhafen</v>
      </c>
      <c r="J577" s="3" t="str">
        <f>IF(A577&lt;&gt;C577,VLOOKUP(C577,$A$3:$E$9999,5,FALSE),"")</f>
        <v>Stormhaven</v>
      </c>
      <c r="K577" s="3" t="str">
        <f>IF(A577&lt;&gt;C577,VLOOKUP(C577,$A$3:$F$9999,6,FALSE),"")</f>
        <v>Havre-tempête</v>
      </c>
      <c r="L577" s="21">
        <f>A577</f>
        <v>933</v>
      </c>
      <c r="M577" s="21">
        <f>C577</f>
        <v>19</v>
      </c>
      <c r="N577">
        <v>0</v>
      </c>
      <c r="O577" t="str">
        <f>VLOOKUP(N577,'LibSets constants'!$A$2:$B$99,2,FALSE)</f>
        <v>Included in base game</v>
      </c>
    </row>
    <row r="578" spans="1:15" hidden="1" x14ac:dyDescent="0.25">
      <c r="A578" s="13">
        <v>934</v>
      </c>
      <c r="B578" s="5">
        <v>576</v>
      </c>
      <c r="C578" s="5">
        <v>41</v>
      </c>
      <c r="D578" s="4" t="str">
        <f>VLOOKUP(A578,'ESO zone names'!$A$3:$F$10000,4,FALSE)</f>
        <v>Die Pilzgrotte II</v>
      </c>
      <c r="E578" s="4" t="str">
        <f>VLOOKUP(A578,'ESO zone names'!$A$3:$F$10000,5,FALSE)</f>
        <v>Fungal Grotto II</v>
      </c>
      <c r="F578" s="4" t="str">
        <f>VLOOKUP(A578,'ESO zone names'!$A$3:$F$10000,6,FALSE)</f>
        <v>Champignonnière II</v>
      </c>
      <c r="G578" s="3" t="str">
        <f t="array" ref="G578">IF(OR(EXACT(A578,'ESO Dungeon constants'!$G$3:$G$999)),"X","")</f>
        <v>X</v>
      </c>
      <c r="H578" s="3" t="str">
        <f>IF(EXACT(A578,C578),"X","")</f>
        <v/>
      </c>
      <c r="I578" s="3" t="str">
        <f>IF(A578&lt;&gt;C578,VLOOKUP(C578,$A$3:$D$9999,4,FALSE),"")</f>
        <v>Steinfälle</v>
      </c>
      <c r="J578" s="3" t="str">
        <f>IF(A578&lt;&gt;C578,VLOOKUP(C578,$A$3:$E$9999,5,FALSE),"")</f>
        <v>Stonefalls</v>
      </c>
      <c r="K578" s="3" t="str">
        <f>IF(A578&lt;&gt;C578,VLOOKUP(C578,$A$3:$F$9999,6,FALSE),"")</f>
        <v>Les Éboulis</v>
      </c>
      <c r="L578" s="21">
        <f>A578</f>
        <v>934</v>
      </c>
      <c r="M578" s="21">
        <f>C578</f>
        <v>41</v>
      </c>
      <c r="N578">
        <v>0</v>
      </c>
      <c r="O578" t="str">
        <f>VLOOKUP(N578,'LibSets constants'!$A$2:$B$99,2,FALSE)</f>
        <v>Included in base game</v>
      </c>
    </row>
    <row r="579" spans="1:15" hidden="1" x14ac:dyDescent="0.25">
      <c r="A579" s="13">
        <v>935</v>
      </c>
      <c r="B579" s="5">
        <v>577</v>
      </c>
      <c r="C579" s="5">
        <v>381</v>
      </c>
      <c r="D579" s="4" t="str">
        <f>VLOOKUP(A579,'ESO zone names'!$A$3:$F$10000,4,FALSE)</f>
        <v>Die Verbannungszellen II</v>
      </c>
      <c r="E579" s="4" t="str">
        <f>VLOOKUP(A579,'ESO zone names'!$A$3:$F$10000,5,FALSE)</f>
        <v>The Banished Cells II</v>
      </c>
      <c r="F579" s="4" t="str">
        <f>VLOOKUP(A579,'ESO zone names'!$A$3:$F$10000,6,FALSE)</f>
        <v>Cachot interdit II</v>
      </c>
      <c r="G579" s="3" t="str">
        <f t="array" ref="G579">IF(OR(EXACT(A579,'ESO Dungeon constants'!$G$3:$G$999)),"X","")</f>
        <v>X</v>
      </c>
      <c r="H579" s="3" t="str">
        <f>IF(EXACT(A579,C579),"X","")</f>
        <v/>
      </c>
      <c r="I579" s="3" t="str">
        <f>IF(A579&lt;&gt;C579,VLOOKUP(C579,$A$3:$D$9999,4,FALSE),"")</f>
        <v>Auridon</v>
      </c>
      <c r="J579" s="3" t="str">
        <f>IF(A579&lt;&gt;C579,VLOOKUP(C579,$A$3:$E$9999,5,FALSE),"")</f>
        <v>Auridon</v>
      </c>
      <c r="K579" s="3" t="str">
        <f>IF(A579&lt;&gt;C579,VLOOKUP(C579,$A$3:$F$9999,6,FALSE),"")</f>
        <v>Auridia</v>
      </c>
      <c r="L579" s="21">
        <f>A579</f>
        <v>935</v>
      </c>
      <c r="M579" s="21">
        <f>C579</f>
        <v>381</v>
      </c>
      <c r="N579">
        <v>0</v>
      </c>
      <c r="O579" t="str">
        <f>VLOOKUP(N579,'LibSets constants'!$A$2:$B$99,2,FALSE)</f>
        <v>Included in base game</v>
      </c>
    </row>
    <row r="580" spans="1:15" hidden="1" x14ac:dyDescent="0.25">
      <c r="A580" s="13">
        <v>936</v>
      </c>
      <c r="B580" s="5">
        <v>578</v>
      </c>
      <c r="C580" s="5">
        <v>3</v>
      </c>
      <c r="D580" s="4" t="str">
        <f>VLOOKUP(A580,'ESO zone names'!$A$3:$F$10000,4,FALSE)</f>
        <v>Die Spindeltiefen II</v>
      </c>
      <c r="E580" s="4" t="str">
        <f>VLOOKUP(A580,'ESO zone names'!$A$3:$F$10000,5,FALSE)</f>
        <v>Spindleclutch II</v>
      </c>
      <c r="F580" s="4" t="str">
        <f>VLOOKUP(A580,'ESO zone names'!$A$3:$F$10000,6,FALSE)</f>
        <v>Tressefuseau II</v>
      </c>
      <c r="G580" s="3" t="str">
        <f t="array" ref="G580">IF(OR(EXACT(A580,'ESO Dungeon constants'!$G$3:$G$999)),"X","")</f>
        <v>X</v>
      </c>
      <c r="H580" s="3" t="str">
        <f>IF(EXACT(A580,C580),"X","")</f>
        <v/>
      </c>
      <c r="I580" s="3" t="str">
        <f>IF(A580&lt;&gt;C580,VLOOKUP(C580,$A$3:$D$9999,4,FALSE),"")</f>
        <v>Glenumbra</v>
      </c>
      <c r="J580" s="3" t="str">
        <f>IF(A580&lt;&gt;C580,VLOOKUP(C580,$A$3:$E$9999,5,FALSE),"")</f>
        <v>Glenumbra</v>
      </c>
      <c r="K580" s="3" t="str">
        <f>IF(A580&lt;&gt;C580,VLOOKUP(C580,$A$3:$F$9999,6,FALSE),"")</f>
        <v>La Glénumbrie</v>
      </c>
      <c r="L580" s="21">
        <f>A580</f>
        <v>936</v>
      </c>
      <c r="M580" s="21">
        <f>C580</f>
        <v>3</v>
      </c>
      <c r="N580">
        <v>0</v>
      </c>
      <c r="O580" t="str">
        <f>VLOOKUP(N580,'LibSets constants'!$A$2:$B$99,2,FALSE)</f>
        <v>Included in base game</v>
      </c>
    </row>
    <row r="581" spans="1:15" hidden="1" x14ac:dyDescent="0.25">
      <c r="A581" s="13">
        <v>937</v>
      </c>
      <c r="B581" s="5">
        <v>579</v>
      </c>
      <c r="C581" s="5">
        <v>57</v>
      </c>
      <c r="D581" s="4" t="str">
        <f>VLOOKUP(A581,'ESO zone names'!$A$3:$F$10000,4,FALSE)</f>
        <v>Die Luxusmansarde des Nix</v>
      </c>
      <c r="E581" s="4" t="str">
        <f>VLOOKUP(A581,'ESO zone names'!$A$3:$F$10000,5,FALSE)</f>
        <v>Flaming Nix Deluxe Garret</v>
      </c>
      <c r="F581" s="4" t="str">
        <f>VLOOKUP(A581,'ESO zone names'!$A$3:$F$10000,6,FALSE)</f>
        <v>Soupente de luxe au Nix enflammé</v>
      </c>
      <c r="G581" s="3" t="str">
        <f t="array" ref="G581">IF(OR(EXACT(A581,'ESO Dungeon constants'!$G$3:$G$999)),"X","")</f>
        <v/>
      </c>
      <c r="H581" s="3" t="str">
        <f>IF(EXACT(A581,C581),"X","")</f>
        <v/>
      </c>
      <c r="I581" s="3" t="str">
        <f>IF(A581&lt;&gt;C581,VLOOKUP(C581,$A$3:$D$9999,4,FALSE),"")</f>
        <v>Deshaan</v>
      </c>
      <c r="J581" s="3" t="str">
        <f>IF(A581&lt;&gt;C581,VLOOKUP(C581,$A$3:$E$9999,5,FALSE),"")</f>
        <v>Deshaan</v>
      </c>
      <c r="K581" s="3" t="str">
        <f>IF(A581&lt;&gt;C581,VLOOKUP(C581,$A$3:$F$9999,6,FALSE),"")</f>
        <v>Deshaan</v>
      </c>
      <c r="L581" s="21">
        <f>A581</f>
        <v>937</v>
      </c>
      <c r="M581" s="21">
        <f>C581</f>
        <v>57</v>
      </c>
      <c r="N581">
        <v>0</v>
      </c>
      <c r="O581" t="str">
        <f>VLOOKUP(N581,'LibSets constants'!$A$2:$B$99,2,FALSE)</f>
        <v>Included in base game</v>
      </c>
    </row>
    <row r="582" spans="1:15" hidden="1" x14ac:dyDescent="0.25">
      <c r="A582" s="13">
        <v>938</v>
      </c>
      <c r="B582" s="5">
        <v>580</v>
      </c>
      <c r="C582" s="5">
        <v>104</v>
      </c>
      <c r="D582" s="4" t="str">
        <f>VLOOKUP(A582,'ESO zone names'!$A$3:$F$10000,4,FALSE)</f>
        <v>Zimmer der Sande</v>
      </c>
      <c r="E582" s="4" t="str">
        <f>VLOOKUP(A582,'ESO zone names'!$A$3:$F$10000,5,FALSE)</f>
        <v>Sisters of the Sands Apartment</v>
      </c>
      <c r="F582" s="4" t="str">
        <f>VLOOKUP(A582,'ESO zone names'!$A$3:$F$10000,6,FALSE)</f>
        <v>Appartement des Sœurs des sables</v>
      </c>
      <c r="G582" s="3" t="str">
        <f t="array" ref="G582">IF(OR(EXACT(A582,'ESO Dungeon constants'!$G$3:$G$999)),"X","")</f>
        <v/>
      </c>
      <c r="H582" s="3" t="str">
        <f>IF(EXACT(A582,C582),"X","")</f>
        <v/>
      </c>
      <c r="I582" s="3" t="str">
        <f>IF(A582&lt;&gt;C582,VLOOKUP(C582,$A$3:$D$9999,4,FALSE),"")</f>
        <v>Die Alik'r-Wüste</v>
      </c>
      <c r="J582" s="3" t="str">
        <f>IF(A582&lt;&gt;C582,VLOOKUP(C582,$A$3:$E$9999,5,FALSE),"")</f>
        <v>Alik'r Desert</v>
      </c>
      <c r="K582" s="3" t="str">
        <f>IF(A582&lt;&gt;C582,VLOOKUP(C582,$A$3:$F$9999,6,FALSE),"")</f>
        <v>Le désert d'Alik'r</v>
      </c>
      <c r="L582" s="21">
        <f>A582</f>
        <v>938</v>
      </c>
      <c r="M582" s="21">
        <f>C582</f>
        <v>104</v>
      </c>
      <c r="N582">
        <v>0</v>
      </c>
      <c r="O582" t="str">
        <f>VLOOKUP(N582,'LibSets constants'!$A$2:$B$99,2,FALSE)</f>
        <v>Included in base game</v>
      </c>
    </row>
    <row r="583" spans="1:15" hidden="1" x14ac:dyDescent="0.25">
      <c r="A583" s="13">
        <v>939</v>
      </c>
      <c r="B583" s="5">
        <v>581</v>
      </c>
      <c r="C583" s="5">
        <v>381</v>
      </c>
      <c r="D583" s="4" t="str">
        <f>VLOOKUP(A583,'ESO zone names'!$A$3:$F$10000,4,FALSE)</f>
        <v>Privatraum im Widerhaken</v>
      </c>
      <c r="E583" s="4" t="str">
        <f>VLOOKUP(A583,'ESO zone names'!$A$3:$F$10000,5,FALSE)</f>
        <v>Barbed Hook Private Room</v>
      </c>
      <c r="F583" s="4" t="str">
        <f>VLOOKUP(A583,'ESO zone names'!$A$3:$F$10000,6,FALSE)</f>
        <v>Salon privé du Crochet barbelé</v>
      </c>
      <c r="G583" s="3" t="str">
        <f t="array" ref="G583">IF(OR(EXACT(A583,'ESO Dungeon constants'!$G$3:$G$999)),"X","")</f>
        <v/>
      </c>
      <c r="H583" s="3" t="str">
        <f>IF(EXACT(A583,C583),"X","")</f>
        <v/>
      </c>
      <c r="I583" s="3" t="str">
        <f>IF(A583&lt;&gt;C583,VLOOKUP(C583,$A$3:$D$9999,4,FALSE),"")</f>
        <v>Auridon</v>
      </c>
      <c r="J583" s="3" t="str">
        <f>IF(A583&lt;&gt;C583,VLOOKUP(C583,$A$3:$E$9999,5,FALSE),"")</f>
        <v>Auridon</v>
      </c>
      <c r="K583" s="3" t="str">
        <f>IF(A583&lt;&gt;C583,VLOOKUP(C583,$A$3:$F$9999,6,FALSE),"")</f>
        <v>Auridia</v>
      </c>
      <c r="L583" s="21">
        <f>A583</f>
        <v>939</v>
      </c>
      <c r="M583" s="21">
        <f>C583</f>
        <v>381</v>
      </c>
      <c r="N583">
        <v>0</v>
      </c>
      <c r="O583" t="str">
        <f>VLOOKUP(N583,'LibSets constants'!$A$2:$B$99,2,FALSE)</f>
        <v>Included in base game</v>
      </c>
    </row>
    <row r="584" spans="1:15" hidden="1" x14ac:dyDescent="0.25">
      <c r="A584" s="13">
        <v>940</v>
      </c>
      <c r="B584" s="5">
        <v>582</v>
      </c>
      <c r="C584" s="5">
        <v>381</v>
      </c>
      <c r="D584" s="4" t="str">
        <f>VLOOKUP(A584,'ESO zone names'!$A$3:$F$10000,4,FALSE)</f>
        <v>Das Gasthaus Maras Kuss</v>
      </c>
      <c r="E584" s="4" t="str">
        <f>VLOOKUP(A584,'ESO zone names'!$A$3:$F$10000,5,FALSE)</f>
        <v>Mara's Kiss Public House</v>
      </c>
      <c r="F584" s="4" t="str">
        <f>VLOOKUP(A584,'ESO zone names'!$A$3:$F$10000,6,FALSE)</f>
        <v>La Brasserie du Baiser de Mara</v>
      </c>
      <c r="G584" s="3" t="str">
        <f t="array" ref="G584">IF(OR(EXACT(A584,'ESO Dungeon constants'!$G$3:$G$999)),"X","")</f>
        <v/>
      </c>
      <c r="H584" s="3" t="str">
        <f>IF(EXACT(A584,C584),"X","")</f>
        <v/>
      </c>
      <c r="I584" s="3" t="str">
        <f>IF(A584&lt;&gt;C584,VLOOKUP(C584,$A$3:$D$9999,4,FALSE),"")</f>
        <v>Auridon</v>
      </c>
      <c r="J584" s="3" t="str">
        <f>IF(A584&lt;&gt;C584,VLOOKUP(C584,$A$3:$E$9999,5,FALSE),"")</f>
        <v>Auridon</v>
      </c>
      <c r="K584" s="3" t="str">
        <f>IF(A584&lt;&gt;C584,VLOOKUP(C584,$A$3:$F$9999,6,FALSE),"")</f>
        <v>Auridia</v>
      </c>
      <c r="L584" s="21">
        <f>A584</f>
        <v>940</v>
      </c>
      <c r="M584" s="21">
        <f>C584</f>
        <v>381</v>
      </c>
      <c r="N584">
        <v>0</v>
      </c>
      <c r="O584" t="str">
        <f>VLOOKUP(N584,'LibSets constants'!$A$2:$B$99,2,FALSE)</f>
        <v>Included in base game</v>
      </c>
    </row>
    <row r="585" spans="1:15" hidden="1" x14ac:dyDescent="0.25">
      <c r="A585" s="13">
        <v>941</v>
      </c>
      <c r="B585" s="5">
        <v>583</v>
      </c>
      <c r="C585" s="5">
        <v>41</v>
      </c>
      <c r="D585" s="4" t="str">
        <f>VLOOKUP(A585,'ESO zone names'!$A$3:$F$10000,4,FALSE)</f>
        <v>Gästezimmer der Ebenholzflasche</v>
      </c>
      <c r="E585" s="4" t="str">
        <f>VLOOKUP(A585,'ESO zone names'!$A$3:$F$10000,5,FALSE)</f>
        <v>The Ebony Flask Inn Room</v>
      </c>
      <c r="F585" s="4" t="str">
        <f>VLOOKUP(A585,'ESO zone names'!$A$3:$F$10000,6,FALSE)</f>
        <v>La Chambre à l'auberge de la Flasque d'ébène</v>
      </c>
      <c r="G585" s="3" t="str">
        <f t="array" ref="G585">IF(OR(EXACT(A585,'ESO Dungeon constants'!$G$3:$G$999)),"X","")</f>
        <v/>
      </c>
      <c r="H585" s="3" t="str">
        <f>IF(EXACT(A585,C585),"X","")</f>
        <v/>
      </c>
      <c r="I585" s="3" t="str">
        <f>IF(A585&lt;&gt;C585,VLOOKUP(C585,$A$3:$D$9999,4,FALSE),"")</f>
        <v>Steinfälle</v>
      </c>
      <c r="J585" s="3" t="str">
        <f>IF(A585&lt;&gt;C585,VLOOKUP(C585,$A$3:$E$9999,5,FALSE),"")</f>
        <v>Stonefalls</v>
      </c>
      <c r="K585" s="3" t="str">
        <f>IF(A585&lt;&gt;C585,VLOOKUP(C585,$A$3:$F$9999,6,FALSE),"")</f>
        <v>Les Éboulis</v>
      </c>
      <c r="L585" s="21">
        <f>A585</f>
        <v>941</v>
      </c>
      <c r="M585" s="21">
        <f>C585</f>
        <v>41</v>
      </c>
      <c r="N585">
        <v>0</v>
      </c>
      <c r="O585" t="str">
        <f>VLOOKUP(N585,'LibSets constants'!$A$2:$B$99,2,FALSE)</f>
        <v>Included in base game</v>
      </c>
    </row>
    <row r="586" spans="1:15" hidden="1" x14ac:dyDescent="0.25">
      <c r="A586" s="13">
        <v>942</v>
      </c>
      <c r="B586" s="5">
        <v>584</v>
      </c>
      <c r="C586" s="5">
        <v>3</v>
      </c>
      <c r="D586" s="4" t="str">
        <f>VLOOKUP(A586,'ESO zone names'!$A$3:$F$10000,4,FALSE)</f>
        <v>Gästezimmer im Rosenlöwen</v>
      </c>
      <c r="E586" s="4" t="str">
        <f>VLOOKUP(A586,'ESO zone names'!$A$3:$F$10000,5,FALSE)</f>
        <v>The Rosy Lion</v>
      </c>
      <c r="F586" s="4" t="str">
        <f>VLOOKUP(A586,'ESO zone names'!$A$3:$F$10000,6,FALSE)</f>
        <v>Le Lion heureux</v>
      </c>
      <c r="G586" s="3" t="str">
        <f t="array" ref="G586">IF(OR(EXACT(A586,'ESO Dungeon constants'!$G$3:$G$999)),"X","")</f>
        <v/>
      </c>
      <c r="H586" s="3" t="str">
        <f>IF(EXACT(A586,C586),"X","")</f>
        <v/>
      </c>
      <c r="I586" s="3" t="str">
        <f>IF(A586&lt;&gt;C586,VLOOKUP(C586,$A$3:$D$9999,4,FALSE),"")</f>
        <v>Glenumbra</v>
      </c>
      <c r="J586" s="3" t="str">
        <f>IF(A586&lt;&gt;C586,VLOOKUP(C586,$A$3:$E$9999,5,FALSE),"")</f>
        <v>Glenumbra</v>
      </c>
      <c r="K586" s="3" t="str">
        <f>IF(A586&lt;&gt;C586,VLOOKUP(C586,$A$3:$F$9999,6,FALSE),"")</f>
        <v>La Glénumbrie</v>
      </c>
      <c r="L586" s="21">
        <f>A586</f>
        <v>942</v>
      </c>
      <c r="M586" s="21">
        <f>C586</f>
        <v>3</v>
      </c>
      <c r="N586">
        <v>0</v>
      </c>
      <c r="O586" t="str">
        <f>VLOOKUP(N586,'LibSets constants'!$A$2:$B$99,2,FALSE)</f>
        <v>Included in base game</v>
      </c>
    </row>
    <row r="587" spans="1:15" hidden="1" x14ac:dyDescent="0.25">
      <c r="A587" s="13">
        <v>943</v>
      </c>
      <c r="B587" s="5">
        <v>585</v>
      </c>
      <c r="C587" s="5">
        <v>3</v>
      </c>
      <c r="D587" s="4" t="str">
        <f>VLOOKUP(A587,'ESO zone names'!$A$3:$F$10000,4,FALSE)</f>
        <v>Dolchsturz-Ausblick</v>
      </c>
      <c r="E587" s="4" t="str">
        <f>VLOOKUP(A587,'ESO zone names'!$A$3:$F$10000,5,FALSE)</f>
        <v>Daggerfall Overlook</v>
      </c>
      <c r="F587" s="4" t="str">
        <f>VLOOKUP(A587,'ESO zone names'!$A$3:$F$10000,6,FALSE)</f>
        <v>Surplomb de Daguefilante</v>
      </c>
      <c r="G587" s="3" t="str">
        <f t="array" ref="G587">IF(OR(EXACT(A587,'ESO Dungeon constants'!$G$3:$G$999)),"X","")</f>
        <v/>
      </c>
      <c r="H587" s="3" t="str">
        <f>IF(EXACT(A587,C587),"X","")</f>
        <v/>
      </c>
      <c r="I587" s="3" t="str">
        <f>IF(A587&lt;&gt;C587,VLOOKUP(C587,$A$3:$D$9999,4,FALSE),"")</f>
        <v>Glenumbra</v>
      </c>
      <c r="J587" s="3" t="str">
        <f>IF(A587&lt;&gt;C587,VLOOKUP(C587,$A$3:$E$9999,5,FALSE),"")</f>
        <v>Glenumbra</v>
      </c>
      <c r="K587" s="3" t="str">
        <f>IF(A587&lt;&gt;C587,VLOOKUP(C587,$A$3:$F$9999,6,FALSE),"")</f>
        <v>La Glénumbrie</v>
      </c>
      <c r="L587" s="21">
        <f>A587</f>
        <v>943</v>
      </c>
      <c r="M587" s="21">
        <f>C587</f>
        <v>3</v>
      </c>
      <c r="N587">
        <v>0</v>
      </c>
      <c r="O587" t="str">
        <f>VLOOKUP(N587,'LibSets constants'!$A$2:$B$99,2,FALSE)</f>
        <v>Included in base game</v>
      </c>
    </row>
    <row r="588" spans="1:15" hidden="1" x14ac:dyDescent="0.25">
      <c r="A588" s="13">
        <v>944</v>
      </c>
      <c r="B588" s="5">
        <v>586</v>
      </c>
      <c r="C588" s="5">
        <v>382</v>
      </c>
      <c r="D588" s="4" t="str">
        <f>VLOOKUP(A588,'ESO zone names'!$A$3:$F$10000,4,FALSE)</f>
        <v>Das Gelassenheitsfälle-Anwesen</v>
      </c>
      <c r="E588" s="4" t="str">
        <f>VLOOKUP(A588,'ESO zone names'!$A$3:$F$10000,5,FALSE)</f>
        <v>Serenity Falls Estate</v>
      </c>
      <c r="F588" s="4" t="str">
        <f>VLOOKUP(A588,'ESO zone names'!$A$3:$F$10000,6,FALSE)</f>
        <v>Propriété des chutes de la Sérénité</v>
      </c>
      <c r="G588" s="3" t="str">
        <f t="array" ref="G588">IF(OR(EXACT(A588,'ESO Dungeon constants'!$G$3:$G$999)),"X","")</f>
        <v/>
      </c>
      <c r="H588" s="3" t="str">
        <f>IF(EXACT(A588,C588),"X","")</f>
        <v/>
      </c>
      <c r="I588" s="3" t="str">
        <f>IF(A588&lt;&gt;C588,VLOOKUP(C588,$A$3:$D$9999,4,FALSE),"")</f>
        <v>Schnittermark</v>
      </c>
      <c r="J588" s="3" t="str">
        <f>IF(A588&lt;&gt;C588,VLOOKUP(C588,$A$3:$E$9999,5,FALSE),"")</f>
        <v>Reaper's March</v>
      </c>
      <c r="K588" s="3" t="str">
        <f>IF(A588&lt;&gt;C588,VLOOKUP(C588,$A$3:$F$9999,6,FALSE),"")</f>
        <v>La marche de la Camarde</v>
      </c>
      <c r="L588" s="21">
        <f>A588</f>
        <v>944</v>
      </c>
      <c r="M588" s="21">
        <f>C588</f>
        <v>382</v>
      </c>
      <c r="N588">
        <v>0</v>
      </c>
      <c r="O588" t="str">
        <f>VLOOKUP(N588,'LibSets constants'!$A$2:$B$99,2,FALSE)</f>
        <v>Included in base game</v>
      </c>
    </row>
    <row r="589" spans="1:15" hidden="1" x14ac:dyDescent="0.25">
      <c r="A589" s="13">
        <v>945</v>
      </c>
      <c r="B589" s="5">
        <v>587</v>
      </c>
      <c r="C589" s="5">
        <v>41</v>
      </c>
      <c r="D589" s="4" t="str">
        <f>VLOOKUP(A589,'ESO zone names'!$A$3:$F$10000,4,FALSE)</f>
        <v>Das Ebenherz-Château</v>
      </c>
      <c r="E589" s="4" t="str">
        <f>VLOOKUP(A589,'ESO zone names'!$A$3:$F$10000,5,FALSE)</f>
        <v>Ebonheart Chateau</v>
      </c>
      <c r="F589" s="4" t="str">
        <f>VLOOKUP(A589,'ESO zone names'!$A$3:$F$10000,6,FALSE)</f>
        <v>Le Château Cœurébène</v>
      </c>
      <c r="G589" s="3" t="str">
        <f t="array" ref="G589">IF(OR(EXACT(A589,'ESO Dungeon constants'!$G$3:$G$999)),"X","")</f>
        <v/>
      </c>
      <c r="H589" s="3" t="str">
        <f>IF(EXACT(A589,C589),"X","")</f>
        <v/>
      </c>
      <c r="I589" s="3" t="str">
        <f>IF(A589&lt;&gt;C589,VLOOKUP(C589,$A$3:$D$9999,4,FALSE),"")</f>
        <v>Steinfälle</v>
      </c>
      <c r="J589" s="3" t="str">
        <f>IF(A589&lt;&gt;C589,VLOOKUP(C589,$A$3:$E$9999,5,FALSE),"")</f>
        <v>Stonefalls</v>
      </c>
      <c r="K589" s="3" t="str">
        <f>IF(A589&lt;&gt;C589,VLOOKUP(C589,$A$3:$F$9999,6,FALSE),"")</f>
        <v>Les Éboulis</v>
      </c>
      <c r="L589" s="21">
        <f>A589</f>
        <v>945</v>
      </c>
      <c r="M589" s="21">
        <f>C589</f>
        <v>41</v>
      </c>
      <c r="N589">
        <v>0</v>
      </c>
      <c r="O589" t="str">
        <f>VLOOKUP(N589,'LibSets constants'!$A$2:$B$99,2,FALSE)</f>
        <v>Included in base game</v>
      </c>
    </row>
    <row r="590" spans="1:15" hidden="1" x14ac:dyDescent="0.25">
      <c r="A590" s="13">
        <v>946</v>
      </c>
      <c r="B590" s="5">
        <v>588</v>
      </c>
      <c r="C590" s="5">
        <v>849</v>
      </c>
      <c r="D590" s="4" t="str">
        <f>VLOOKUP(A590,'ESO zone names'!$A$3:$F$10000,4,FALSE)</f>
        <v>Bal Ur</v>
      </c>
      <c r="E590" s="4" t="str">
        <f>VLOOKUP(A590,'ESO zone names'!$A$3:$F$10000,5,FALSE)</f>
        <v>Bal Ur</v>
      </c>
      <c r="F590" s="4" t="str">
        <f>VLOOKUP(A590,'ESO zone names'!$A$3:$F$10000,6,FALSE)</f>
        <v>Bal Ur</v>
      </c>
      <c r="G590" s="3" t="str">
        <f t="array" ref="G590">IF(OR(EXACT(A590,'ESO Dungeon constants'!$G$3:$G$999)),"X","")</f>
        <v/>
      </c>
      <c r="H590" s="3" t="str">
        <f>IF(EXACT(A590,C590),"X","")</f>
        <v/>
      </c>
      <c r="I590" s="3" t="str">
        <f>IF(A590&lt;&gt;C590,VLOOKUP(C590,$A$3:$D$9999,4,FALSE),"")</f>
        <v>Vvardenfell</v>
      </c>
      <c r="J590" s="3" t="str">
        <f>IF(A590&lt;&gt;C590,VLOOKUP(C590,$A$3:$E$9999,5,FALSE),"")</f>
        <v>Vvardenfell</v>
      </c>
      <c r="K590" s="3" t="str">
        <f>IF(A590&lt;&gt;C590,VLOOKUP(C590,$A$3:$F$9999,6,FALSE),"")</f>
        <v>Vvardenfell</v>
      </c>
      <c r="L590" s="21">
        <f>A590</f>
        <v>946</v>
      </c>
      <c r="M590" s="21">
        <f>C590</f>
        <v>849</v>
      </c>
      <c r="N590">
        <v>6</v>
      </c>
      <c r="O590" t="str">
        <f>VLOOKUP(N590,'LibSets constants'!$A$2:$B$99,2,FALSE)</f>
        <v>Morrowind</v>
      </c>
    </row>
    <row r="591" spans="1:15" hidden="1" x14ac:dyDescent="0.25">
      <c r="A591" s="13">
        <v>947</v>
      </c>
      <c r="B591" s="5">
        <v>589</v>
      </c>
      <c r="C591" s="5">
        <v>849</v>
      </c>
      <c r="D591" s="4" t="str">
        <f>VLOOKUP(A591,'ESO zone names'!$A$3:$F$10000,4,FALSE)</f>
        <v>Ramimilk</v>
      </c>
      <c r="E591" s="4" t="str">
        <f>VLOOKUP(A591,'ESO zone names'!$A$3:$F$10000,5,FALSE)</f>
        <v>Ramimilk</v>
      </c>
      <c r="F591" s="4" t="str">
        <f>VLOOKUP(A591,'ESO zone names'!$A$3:$F$10000,6,FALSE)</f>
        <v>Ramimilk</v>
      </c>
      <c r="G591" s="3" t="str">
        <f t="array" ref="G591">IF(OR(EXACT(A591,'ESO Dungeon constants'!$G$3:$G$999)),"X","")</f>
        <v/>
      </c>
      <c r="H591" s="3" t="str">
        <f>IF(EXACT(A591,C591),"X","")</f>
        <v/>
      </c>
      <c r="I591" s="3" t="str">
        <f>IF(A591&lt;&gt;C591,VLOOKUP(C591,$A$3:$D$9999,4,FALSE),"")</f>
        <v>Vvardenfell</v>
      </c>
      <c r="J591" s="3" t="str">
        <f>IF(A591&lt;&gt;C591,VLOOKUP(C591,$A$3:$E$9999,5,FALSE),"")</f>
        <v>Vvardenfell</v>
      </c>
      <c r="K591" s="3" t="str">
        <f>IF(A591&lt;&gt;C591,VLOOKUP(C591,$A$3:$F$9999,6,FALSE),"")</f>
        <v>Vvardenfell</v>
      </c>
      <c r="L591" s="21">
        <f>A591</f>
        <v>947</v>
      </c>
      <c r="M591" s="21">
        <f>C591</f>
        <v>849</v>
      </c>
      <c r="N591">
        <v>6</v>
      </c>
      <c r="O591" t="str">
        <f>VLOOKUP(N591,'LibSets constants'!$A$2:$B$99,2,FALSE)</f>
        <v>Morrowind</v>
      </c>
    </row>
    <row r="592" spans="1:15" hidden="1" x14ac:dyDescent="0.25">
      <c r="A592" s="13">
        <v>948</v>
      </c>
      <c r="B592" s="5">
        <v>590</v>
      </c>
      <c r="C592" s="5">
        <v>849</v>
      </c>
      <c r="D592" s="4" t="str">
        <f>VLOOKUP(A592,'ESO zone names'!$A$3:$F$10000,4,FALSE)</f>
        <v>Tusenend</v>
      </c>
      <c r="E592" s="4" t="str">
        <f>VLOOKUP(A592,'ESO zone names'!$A$3:$F$10000,5,FALSE)</f>
        <v>Tusenend</v>
      </c>
      <c r="F592" s="4" t="str">
        <f>VLOOKUP(A592,'ESO zone names'!$A$3:$F$10000,6,FALSE)</f>
        <v>Tusenend</v>
      </c>
      <c r="G592" s="3" t="str">
        <f t="array" ref="G592">IF(OR(EXACT(A592,'ESO Dungeon constants'!$G$3:$G$999)),"X","")</f>
        <v/>
      </c>
      <c r="H592" s="3" t="str">
        <f>IF(EXACT(A592,C592),"X","")</f>
        <v/>
      </c>
      <c r="I592" s="3" t="str">
        <f>IF(A592&lt;&gt;C592,VLOOKUP(C592,$A$3:$D$9999,4,FALSE),"")</f>
        <v>Vvardenfell</v>
      </c>
      <c r="J592" s="3" t="str">
        <f>IF(A592&lt;&gt;C592,VLOOKUP(C592,$A$3:$E$9999,5,FALSE),"")</f>
        <v>Vvardenfell</v>
      </c>
      <c r="K592" s="3" t="str">
        <f>IF(A592&lt;&gt;C592,VLOOKUP(C592,$A$3:$F$9999,6,FALSE),"")</f>
        <v>Vvardenfell</v>
      </c>
      <c r="L592" s="21">
        <f>A592</f>
        <v>948</v>
      </c>
      <c r="M592" s="21">
        <f>C592</f>
        <v>849</v>
      </c>
      <c r="N592">
        <v>6</v>
      </c>
      <c r="O592" t="str">
        <f>VLOOKUP(N592,'LibSets constants'!$A$2:$B$99,2,FALSE)</f>
        <v>Morrowind</v>
      </c>
    </row>
    <row r="593" spans="1:15" hidden="1" x14ac:dyDescent="0.25">
      <c r="A593" s="13">
        <v>949</v>
      </c>
      <c r="B593" s="5">
        <v>591</v>
      </c>
      <c r="C593" s="5">
        <v>849</v>
      </c>
      <c r="D593" s="4" t="str">
        <f>VLOOKUP(A593,'ESO zone names'!$A$3:$F$10000,4,FALSE)</f>
        <v>Die Glasitmine von Dreudurai</v>
      </c>
      <c r="E593" s="4" t="str">
        <f>VLOOKUP(A593,'ESO zone names'!$A$3:$F$10000,5,FALSE)</f>
        <v>Dreudurai Glass Mine</v>
      </c>
      <c r="F593" s="4" t="str">
        <f>VLOOKUP(A593,'ESO zone names'!$A$3:$F$10000,6,FALSE)</f>
        <v>La mine de verre de Dreudurai</v>
      </c>
      <c r="G593" s="3" t="str">
        <f t="array" ref="G593">IF(OR(EXACT(A593,'ESO Dungeon constants'!$G$3:$G$999)),"X","")</f>
        <v/>
      </c>
      <c r="H593" s="3" t="str">
        <f>IF(EXACT(A593,C593),"X","")</f>
        <v/>
      </c>
      <c r="I593" s="3" t="str">
        <f>IF(A593&lt;&gt;C593,VLOOKUP(C593,$A$3:$D$9999,4,FALSE),"")</f>
        <v>Vvardenfell</v>
      </c>
      <c r="J593" s="3" t="str">
        <f>IF(A593&lt;&gt;C593,VLOOKUP(C593,$A$3:$E$9999,5,FALSE),"")</f>
        <v>Vvardenfell</v>
      </c>
      <c r="K593" s="3" t="str">
        <f>IF(A593&lt;&gt;C593,VLOOKUP(C593,$A$3:$F$9999,6,FALSE),"")</f>
        <v>Vvardenfell</v>
      </c>
      <c r="L593" s="21">
        <f>A593</f>
        <v>949</v>
      </c>
      <c r="M593" s="21">
        <f>C593</f>
        <v>849</v>
      </c>
      <c r="N593">
        <v>6</v>
      </c>
      <c r="O593" t="str">
        <f>VLOOKUP(N593,'LibSets constants'!$A$2:$B$99,2,FALSE)</f>
        <v>Morrowind</v>
      </c>
    </row>
    <row r="594" spans="1:15" hidden="1" x14ac:dyDescent="0.25">
      <c r="A594" s="13">
        <v>950</v>
      </c>
      <c r="B594" s="5">
        <v>592</v>
      </c>
      <c r="C594" s="5">
        <v>849</v>
      </c>
      <c r="D594" s="4" t="str">
        <f>VLOOKUP(A594,'ESO zone names'!$A$3:$F$10000,4,FALSE)</f>
        <v>Zaintiraris</v>
      </c>
      <c r="E594" s="4" t="str">
        <f>VLOOKUP(A594,'ESO zone names'!$A$3:$F$10000,5,FALSE)</f>
        <v>Zaintiraris</v>
      </c>
      <c r="F594" s="4" t="str">
        <f>VLOOKUP(A594,'ESO zone names'!$A$3:$F$10000,6,FALSE)</f>
        <v>Zaintiraris</v>
      </c>
      <c r="G594" s="3" t="str">
        <f t="array" ref="G594">IF(OR(EXACT(A594,'ESO Dungeon constants'!$G$3:$G$999)),"X","")</f>
        <v/>
      </c>
      <c r="H594" s="3" t="str">
        <f>IF(EXACT(A594,C594),"X","")</f>
        <v/>
      </c>
      <c r="I594" s="3" t="str">
        <f>IF(A594&lt;&gt;C594,VLOOKUP(C594,$A$3:$D$9999,4,FALSE),"")</f>
        <v>Vvardenfell</v>
      </c>
      <c r="J594" s="3" t="str">
        <f>IF(A594&lt;&gt;C594,VLOOKUP(C594,$A$3:$E$9999,5,FALSE),"")</f>
        <v>Vvardenfell</v>
      </c>
      <c r="K594" s="3" t="str">
        <f>IF(A594&lt;&gt;C594,VLOOKUP(C594,$A$3:$F$9999,6,FALSE),"")</f>
        <v>Vvardenfell</v>
      </c>
      <c r="L594" s="21">
        <f>A594</f>
        <v>950</v>
      </c>
      <c r="M594" s="21">
        <f>C594</f>
        <v>849</v>
      </c>
      <c r="N594">
        <v>6</v>
      </c>
      <c r="O594" t="str">
        <f>VLOOKUP(N594,'LibSets constants'!$A$2:$B$99,2,FALSE)</f>
        <v>Morrowind</v>
      </c>
    </row>
    <row r="595" spans="1:15" hidden="1" x14ac:dyDescent="0.25">
      <c r="A595" s="13">
        <v>951</v>
      </c>
      <c r="B595" s="5">
        <v>593</v>
      </c>
      <c r="C595" s="5">
        <v>849</v>
      </c>
      <c r="D595" s="4" t="str">
        <f>VLOOKUP(A595,'ESO zone names'!$A$3:$F$10000,4,FALSE)</f>
        <v>Die Mine von Vassamsi</v>
      </c>
      <c r="E595" s="4" t="str">
        <f>VLOOKUP(A595,'ESO zone names'!$A$3:$F$10000,5,FALSE)</f>
        <v>Vassamsi Mine</v>
      </c>
      <c r="F595" s="4" t="str">
        <f>VLOOKUP(A595,'ESO zone names'!$A$3:$F$10000,6,FALSE)</f>
        <v>La mine de Vassamsi</v>
      </c>
      <c r="G595" s="3" t="str">
        <f t="array" ref="G595">IF(OR(EXACT(A595,'ESO Dungeon constants'!$G$3:$G$999)),"X","")</f>
        <v/>
      </c>
      <c r="H595" s="3" t="str">
        <f>IF(EXACT(A595,C595),"X","")</f>
        <v/>
      </c>
      <c r="I595" s="3" t="str">
        <f>IF(A595&lt;&gt;C595,VLOOKUP(C595,$A$3:$D$9999,4,FALSE),"")</f>
        <v>Vvardenfell</v>
      </c>
      <c r="J595" s="3" t="str">
        <f>IF(A595&lt;&gt;C595,VLOOKUP(C595,$A$3:$E$9999,5,FALSE),"")</f>
        <v>Vvardenfell</v>
      </c>
      <c r="K595" s="3" t="str">
        <f>IF(A595&lt;&gt;C595,VLOOKUP(C595,$A$3:$F$9999,6,FALSE),"")</f>
        <v>Vvardenfell</v>
      </c>
      <c r="L595" s="21">
        <f>A595</f>
        <v>951</v>
      </c>
      <c r="M595" s="21">
        <f>C595</f>
        <v>849</v>
      </c>
      <c r="N595">
        <v>6</v>
      </c>
      <c r="O595" t="str">
        <f>VLOOKUP(N595,'LibSets constants'!$A$2:$B$99,2,FALSE)</f>
        <v>Morrowind</v>
      </c>
    </row>
    <row r="596" spans="1:15" hidden="1" x14ac:dyDescent="0.25">
      <c r="A596" s="13">
        <v>952</v>
      </c>
      <c r="B596" s="5">
        <v>594</v>
      </c>
      <c r="C596" s="5">
        <v>849</v>
      </c>
      <c r="D596" s="4" t="str">
        <f>VLOOKUP(A596,'ESO zone names'!$A$3:$F$10000,4,FALSE)</f>
        <v>Erzmine von Shulk</v>
      </c>
      <c r="E596" s="4" t="str">
        <f>VLOOKUP(A596,'ESO zone names'!$A$3:$F$10000,5,FALSE)</f>
        <v>Shulk Ore Mine</v>
      </c>
      <c r="F596" s="4" t="str">
        <f>VLOOKUP(A596,'ESO zone names'!$A$3:$F$10000,6,FALSE)</f>
        <v>La mine de Shulk</v>
      </c>
      <c r="G596" s="3" t="str">
        <f t="array" ref="G596">IF(OR(EXACT(A596,'ESO Dungeon constants'!$G$3:$G$999)),"X","")</f>
        <v/>
      </c>
      <c r="H596" s="3" t="str">
        <f>IF(EXACT(A596,C596),"X","")</f>
        <v/>
      </c>
      <c r="I596" s="3" t="str">
        <f>IF(A596&lt;&gt;C596,VLOOKUP(C596,$A$3:$D$9999,4,FALSE),"")</f>
        <v>Vvardenfell</v>
      </c>
      <c r="J596" s="3" t="str">
        <f>IF(A596&lt;&gt;C596,VLOOKUP(C596,$A$3:$E$9999,5,FALSE),"")</f>
        <v>Vvardenfell</v>
      </c>
      <c r="K596" s="3" t="str">
        <f>IF(A596&lt;&gt;C596,VLOOKUP(C596,$A$3:$F$9999,6,FALSE),"")</f>
        <v>Vvardenfell</v>
      </c>
      <c r="L596" s="21">
        <f>A596</f>
        <v>952</v>
      </c>
      <c r="M596" s="21">
        <f>C596</f>
        <v>849</v>
      </c>
      <c r="N596">
        <v>6</v>
      </c>
      <c r="O596" t="str">
        <f>VLOOKUP(N596,'LibSets constants'!$A$2:$B$99,2,FALSE)</f>
        <v>Morrowind</v>
      </c>
    </row>
    <row r="597" spans="1:15" hidden="1" x14ac:dyDescent="0.25">
      <c r="A597" s="13">
        <v>953</v>
      </c>
      <c r="B597" s="5">
        <v>595</v>
      </c>
      <c r="C597" s="5">
        <v>849</v>
      </c>
      <c r="D597" s="4" t="str">
        <f>VLOOKUP(A597,'ESO zone names'!$A$3:$F$10000,4,FALSE)</f>
        <v>Arkngthunch-Sturdumz</v>
      </c>
      <c r="E597" s="4" t="str">
        <f>VLOOKUP(A597,'ESO zone names'!$A$3:$F$10000,5,FALSE)</f>
        <v>Arkngthunch-Sturdumz</v>
      </c>
      <c r="F597" s="4" t="str">
        <f>VLOOKUP(A597,'ESO zone names'!$A$3:$F$10000,6,FALSE)</f>
        <v>Arkngthunch Sturdumz</v>
      </c>
      <c r="G597" s="3" t="str">
        <f t="array" ref="G597">IF(OR(EXACT(A597,'ESO Dungeon constants'!$G$3:$G$999)),"X","")</f>
        <v/>
      </c>
      <c r="H597" s="3" t="str">
        <f>IF(EXACT(A597,C597),"X","")</f>
        <v/>
      </c>
      <c r="I597" s="3" t="str">
        <f>IF(A597&lt;&gt;C597,VLOOKUP(C597,$A$3:$D$9999,4,FALSE),"")</f>
        <v>Vvardenfell</v>
      </c>
      <c r="J597" s="3" t="str">
        <f>IF(A597&lt;&gt;C597,VLOOKUP(C597,$A$3:$E$9999,5,FALSE),"")</f>
        <v>Vvardenfell</v>
      </c>
      <c r="K597" s="3" t="str">
        <f>IF(A597&lt;&gt;C597,VLOOKUP(C597,$A$3:$F$9999,6,FALSE),"")</f>
        <v>Vvardenfell</v>
      </c>
      <c r="L597" s="21">
        <f>A597</f>
        <v>953</v>
      </c>
      <c r="M597" s="21">
        <f>C597</f>
        <v>849</v>
      </c>
      <c r="N597">
        <v>6</v>
      </c>
      <c r="O597" t="str">
        <f>VLOOKUP(N597,'LibSets constants'!$A$2:$B$99,2,FALSE)</f>
        <v>Morrowind</v>
      </c>
    </row>
    <row r="598" spans="1:15" hidden="1" x14ac:dyDescent="0.25">
      <c r="A598" s="13">
        <v>954</v>
      </c>
      <c r="B598" s="5">
        <v>596</v>
      </c>
      <c r="C598" s="5">
        <v>849</v>
      </c>
      <c r="D598" s="4" t="str">
        <f>VLOOKUP(A598,'ESO zone names'!$A$3:$F$10000,4,FALSE)</f>
        <v>Galom Daeus</v>
      </c>
      <c r="E598" s="4" t="str">
        <f>VLOOKUP(A598,'ESO zone names'!$A$3:$F$10000,5,FALSE)</f>
        <v>Galom Daeus</v>
      </c>
      <c r="F598" s="4" t="str">
        <f>VLOOKUP(A598,'ESO zone names'!$A$3:$F$10000,6,FALSE)</f>
        <v>Le Galom Daeus</v>
      </c>
      <c r="G598" s="3" t="str">
        <f t="array" ref="G598">IF(OR(EXACT(A598,'ESO Dungeon constants'!$G$3:$G$999)),"X","")</f>
        <v/>
      </c>
      <c r="H598" s="3" t="str">
        <f>IF(EXACT(A598,C598),"X","")</f>
        <v/>
      </c>
      <c r="I598" s="3" t="str">
        <f>IF(A598&lt;&gt;C598,VLOOKUP(C598,$A$3:$D$9999,4,FALSE),"")</f>
        <v>Vvardenfell</v>
      </c>
      <c r="J598" s="3" t="str">
        <f>IF(A598&lt;&gt;C598,VLOOKUP(C598,$A$3:$E$9999,5,FALSE),"")</f>
        <v>Vvardenfell</v>
      </c>
      <c r="K598" s="3" t="str">
        <f>IF(A598&lt;&gt;C598,VLOOKUP(C598,$A$3:$F$9999,6,FALSE),"")</f>
        <v>Vvardenfell</v>
      </c>
      <c r="L598" s="21">
        <f>A598</f>
        <v>954</v>
      </c>
      <c r="M598" s="21">
        <f>C598</f>
        <v>849</v>
      </c>
      <c r="N598">
        <v>6</v>
      </c>
      <c r="O598" t="str">
        <f>VLOOKUP(N598,'LibSets constants'!$A$2:$B$99,2,FALSE)</f>
        <v>Morrowind</v>
      </c>
    </row>
    <row r="599" spans="1:15" hidden="1" x14ac:dyDescent="0.25">
      <c r="A599" s="13">
        <v>955</v>
      </c>
      <c r="B599" s="5">
        <v>597</v>
      </c>
      <c r="C599" s="5">
        <v>849</v>
      </c>
      <c r="D599" s="4" t="str">
        <f>VLOOKUP(A599,'ESO zone names'!$A$3:$F$10000,4,FALSE)</f>
        <v>Die Mallapihöhle</v>
      </c>
      <c r="E599" s="4" t="str">
        <f>VLOOKUP(A599,'ESO zone names'!$A$3:$F$10000,5,FALSE)</f>
        <v>Mallapi Cave</v>
      </c>
      <c r="F599" s="4" t="str">
        <f>VLOOKUP(A599,'ESO zone names'!$A$3:$F$10000,6,FALSE)</f>
        <v>La caverne de Mallapi</v>
      </c>
      <c r="G599" s="3" t="str">
        <f t="array" ref="G599">IF(OR(EXACT(A599,'ESO Dungeon constants'!$G$3:$G$999)),"X","")</f>
        <v/>
      </c>
      <c r="H599" s="3" t="str">
        <f>IF(EXACT(A599,C599),"X","")</f>
        <v/>
      </c>
      <c r="I599" s="3" t="str">
        <f>IF(A599&lt;&gt;C599,VLOOKUP(C599,$A$3:$D$9999,4,FALSE),"")</f>
        <v>Vvardenfell</v>
      </c>
      <c r="J599" s="3" t="str">
        <f>IF(A599&lt;&gt;C599,VLOOKUP(C599,$A$3:$E$9999,5,FALSE),"")</f>
        <v>Vvardenfell</v>
      </c>
      <c r="K599" s="3" t="str">
        <f>IF(A599&lt;&gt;C599,VLOOKUP(C599,$A$3:$F$9999,6,FALSE),"")</f>
        <v>Vvardenfell</v>
      </c>
      <c r="L599" s="21">
        <f>A599</f>
        <v>955</v>
      </c>
      <c r="M599" s="21">
        <f>C599</f>
        <v>849</v>
      </c>
      <c r="N599">
        <v>6</v>
      </c>
      <c r="O599" t="str">
        <f>VLOOKUP(N599,'LibSets constants'!$A$2:$B$99,2,FALSE)</f>
        <v>Morrowind</v>
      </c>
    </row>
    <row r="600" spans="1:15" hidden="1" x14ac:dyDescent="0.25">
      <c r="A600" s="13">
        <v>956</v>
      </c>
      <c r="B600" s="5">
        <v>598</v>
      </c>
      <c r="C600" s="5">
        <v>849</v>
      </c>
      <c r="D600" s="4" t="str">
        <f>VLOOKUP(A600,'ESO zone names'!$A$3:$F$10000,4,FALSE)</f>
        <v>Kaushtarari</v>
      </c>
      <c r="E600" s="4" t="str">
        <f>VLOOKUP(A600,'ESO zone names'!$A$3:$F$10000,5,FALSE)</f>
        <v>Kaushtarari</v>
      </c>
      <c r="F600" s="4" t="str">
        <f>VLOOKUP(A600,'ESO zone names'!$A$3:$F$10000,6,FALSE)</f>
        <v>Kaushtarari</v>
      </c>
      <c r="G600" s="3" t="str">
        <f t="array" ref="G600">IF(OR(EXACT(A600,'ESO Dungeon constants'!$G$3:$G$999)),"X","")</f>
        <v/>
      </c>
      <c r="H600" s="3" t="str">
        <f>IF(EXACT(A600,C600),"X","")</f>
        <v/>
      </c>
      <c r="I600" s="3" t="str">
        <f>IF(A600&lt;&gt;C600,VLOOKUP(C600,$A$3:$D$9999,4,FALSE),"")</f>
        <v>Vvardenfell</v>
      </c>
      <c r="J600" s="3" t="str">
        <f>IF(A600&lt;&gt;C600,VLOOKUP(C600,$A$3:$E$9999,5,FALSE),"")</f>
        <v>Vvardenfell</v>
      </c>
      <c r="K600" s="3" t="str">
        <f>IF(A600&lt;&gt;C600,VLOOKUP(C600,$A$3:$F$9999,6,FALSE),"")</f>
        <v>Vvardenfell</v>
      </c>
      <c r="L600" s="21">
        <f>A600</f>
        <v>956</v>
      </c>
      <c r="M600" s="21">
        <f>C600</f>
        <v>849</v>
      </c>
      <c r="N600">
        <v>6</v>
      </c>
      <c r="O600" t="str">
        <f>VLOOKUP(N600,'LibSets constants'!$A$2:$B$99,2,FALSE)</f>
        <v>Morrowind</v>
      </c>
    </row>
    <row r="601" spans="1:15" hidden="1" x14ac:dyDescent="0.25">
      <c r="A601" s="13">
        <v>957</v>
      </c>
      <c r="B601" s="5">
        <v>599</v>
      </c>
      <c r="C601" s="5">
        <v>849</v>
      </c>
      <c r="D601" s="4" t="str">
        <f>VLOOKUP(A601,'ESO zone names'!$A$3:$F$10000,4,FALSE)</f>
        <v>Das Dreloth-Ahnengrab</v>
      </c>
      <c r="E601" s="4" t="str">
        <f>VLOOKUP(A601,'ESO zone names'!$A$3:$F$10000,5,FALSE)</f>
        <v>Dreloth Ancestral Tomb</v>
      </c>
      <c r="F601" s="4" t="str">
        <f>VLOOKUP(A601,'ESO zone names'!$A$3:$F$10000,6,FALSE)</f>
        <v>Le tombeau ancestral Dreloth</v>
      </c>
      <c r="G601" s="3" t="str">
        <f t="array" ref="G601">IF(OR(EXACT(A601,'ESO Dungeon constants'!$G$3:$G$999)),"X","")</f>
        <v/>
      </c>
      <c r="H601" s="3" t="str">
        <f>IF(EXACT(A601,C601),"X","")</f>
        <v/>
      </c>
      <c r="I601" s="3" t="str">
        <f>IF(A601&lt;&gt;C601,VLOOKUP(C601,$A$3:$D$9999,4,FALSE),"")</f>
        <v>Vvardenfell</v>
      </c>
      <c r="J601" s="3" t="str">
        <f>IF(A601&lt;&gt;C601,VLOOKUP(C601,$A$3:$E$9999,5,FALSE),"")</f>
        <v>Vvardenfell</v>
      </c>
      <c r="K601" s="3" t="str">
        <f>IF(A601&lt;&gt;C601,VLOOKUP(C601,$A$3:$F$9999,6,FALSE),"")</f>
        <v>Vvardenfell</v>
      </c>
      <c r="L601" s="21">
        <f>A601</f>
        <v>957</v>
      </c>
      <c r="M601" s="21">
        <f>C601</f>
        <v>849</v>
      </c>
      <c r="N601">
        <v>6</v>
      </c>
      <c r="O601" t="str">
        <f>VLOOKUP(N601,'LibSets constants'!$A$2:$B$99,2,FALSE)</f>
        <v>Morrowind</v>
      </c>
    </row>
    <row r="602" spans="1:15" hidden="1" x14ac:dyDescent="0.25">
      <c r="A602" s="13">
        <v>958</v>
      </c>
      <c r="B602" s="5">
        <v>600</v>
      </c>
      <c r="C602" s="5">
        <v>849</v>
      </c>
      <c r="D602" s="4" t="str">
        <f>VLOOKUP(A602,'ESO zone names'!$A$3:$F$10000,4,FALSE)</f>
        <v>Das Veloth-Ahnengrab</v>
      </c>
      <c r="E602" s="4" t="str">
        <f>VLOOKUP(A602,'ESO zone names'!$A$3:$F$10000,5,FALSE)</f>
        <v>Veloth Ancestral Tomb</v>
      </c>
      <c r="F602" s="4" t="str">
        <f>VLOOKUP(A602,'ESO zone names'!$A$3:$F$10000,6,FALSE)</f>
        <v>Tombeau ancestral de Véloth</v>
      </c>
      <c r="G602" s="3" t="str">
        <f t="array" ref="G602">IF(OR(EXACT(A602,'ESO Dungeon constants'!$G$3:$G$999)),"X","")</f>
        <v/>
      </c>
      <c r="H602" s="3" t="str">
        <f>IF(EXACT(A602,C602),"X","")</f>
        <v/>
      </c>
      <c r="I602" s="3" t="str">
        <f>IF(A602&lt;&gt;C602,VLOOKUP(C602,$A$3:$D$9999,4,FALSE),"")</f>
        <v>Vvardenfell</v>
      </c>
      <c r="J602" s="3" t="str">
        <f>IF(A602&lt;&gt;C602,VLOOKUP(C602,$A$3:$E$9999,5,FALSE),"")</f>
        <v>Vvardenfell</v>
      </c>
      <c r="K602" s="3" t="str">
        <f>IF(A602&lt;&gt;C602,VLOOKUP(C602,$A$3:$F$9999,6,FALSE),"")</f>
        <v>Vvardenfell</v>
      </c>
      <c r="L602" s="21">
        <f>A602</f>
        <v>958</v>
      </c>
      <c r="M602" s="21">
        <f>C602</f>
        <v>849</v>
      </c>
      <c r="N602">
        <v>6</v>
      </c>
      <c r="O602" t="str">
        <f>VLOOKUP(N602,'LibSets constants'!$A$2:$B$99,2,FALSE)</f>
        <v>Morrowind</v>
      </c>
    </row>
    <row r="603" spans="1:15" hidden="1" x14ac:dyDescent="0.25">
      <c r="A603" s="13">
        <v>959</v>
      </c>
      <c r="B603" s="5">
        <v>601</v>
      </c>
      <c r="C603" s="5">
        <v>849</v>
      </c>
      <c r="D603" s="4" t="str">
        <f>VLOOKUP(A603,'ESO zone names'!$A$3:$F$10000,4,FALSE)</f>
        <v>Das Andrano-Ahnengrab</v>
      </c>
      <c r="E603" s="4" t="str">
        <f>VLOOKUP(A603,'ESO zone names'!$A$3:$F$10000,5,FALSE)</f>
        <v>Andrano Ancestral Tomb</v>
      </c>
      <c r="F603" s="4" t="str">
        <f>VLOOKUP(A603,'ESO zone names'!$A$3:$F$10000,6,FALSE)</f>
        <v>Le tombeau ancestral Andrano</v>
      </c>
      <c r="G603" s="3" t="str">
        <f t="array" ref="G603">IF(OR(EXACT(A603,'ESO Dungeon constants'!$G$3:$G$999)),"X","")</f>
        <v/>
      </c>
      <c r="H603" s="3" t="str">
        <f>IF(EXACT(A603,C603),"X","")</f>
        <v/>
      </c>
      <c r="I603" s="3" t="str">
        <f>IF(A603&lt;&gt;C603,VLOOKUP(C603,$A$3:$D$9999,4,FALSE),"")</f>
        <v>Vvardenfell</v>
      </c>
      <c r="J603" s="3" t="str">
        <f>IF(A603&lt;&gt;C603,VLOOKUP(C603,$A$3:$E$9999,5,FALSE),"")</f>
        <v>Vvardenfell</v>
      </c>
      <c r="K603" s="3" t="str">
        <f>IF(A603&lt;&gt;C603,VLOOKUP(C603,$A$3:$F$9999,6,FALSE),"")</f>
        <v>Vvardenfell</v>
      </c>
      <c r="L603" s="21">
        <f>A603</f>
        <v>959</v>
      </c>
      <c r="M603" s="21">
        <f>C603</f>
        <v>849</v>
      </c>
      <c r="N603">
        <v>6</v>
      </c>
      <c r="O603" t="str">
        <f>VLOOKUP(N603,'LibSets constants'!$A$2:$B$99,2,FALSE)</f>
        <v>Morrowind</v>
      </c>
    </row>
    <row r="604" spans="1:15" hidden="1" x14ac:dyDescent="0.25">
      <c r="A604" s="13">
        <v>960</v>
      </c>
      <c r="B604" s="5">
        <v>602</v>
      </c>
      <c r="C604" s="5">
        <v>849</v>
      </c>
      <c r="D604" s="4" t="str">
        <f>VLOOKUP(A604,'ESO zone names'!$A$3:$F$10000,4,FALSE)</f>
        <v>Das Hleran-Ahnengrab</v>
      </c>
      <c r="E604" s="4" t="str">
        <f>VLOOKUP(A604,'ESO zone names'!$A$3:$F$10000,5,FALSE)</f>
        <v>Hleran Ancestral Tomb</v>
      </c>
      <c r="F604" s="4" t="str">
        <f>VLOOKUP(A604,'ESO zone names'!$A$3:$F$10000,6,FALSE)</f>
        <v>Tombeau ancestral Hleran</v>
      </c>
      <c r="G604" s="3" t="str">
        <f t="array" ref="G604">IF(OR(EXACT(A604,'ESO Dungeon constants'!$G$3:$G$999)),"X","")</f>
        <v/>
      </c>
      <c r="H604" s="3" t="str">
        <f>IF(EXACT(A604,C604),"X","")</f>
        <v/>
      </c>
      <c r="I604" s="3" t="str">
        <f>IF(A604&lt;&gt;C604,VLOOKUP(C604,$A$3:$D$9999,4,FALSE),"")</f>
        <v>Vvardenfell</v>
      </c>
      <c r="J604" s="3" t="str">
        <f>IF(A604&lt;&gt;C604,VLOOKUP(C604,$A$3:$E$9999,5,FALSE),"")</f>
        <v>Vvardenfell</v>
      </c>
      <c r="K604" s="3" t="str">
        <f>IF(A604&lt;&gt;C604,VLOOKUP(C604,$A$3:$F$9999,6,FALSE),"")</f>
        <v>Vvardenfell</v>
      </c>
      <c r="L604" s="21">
        <f>A604</f>
        <v>960</v>
      </c>
      <c r="M604" s="21">
        <f>C604</f>
        <v>849</v>
      </c>
      <c r="N604">
        <v>6</v>
      </c>
      <c r="O604" t="str">
        <f>VLOOKUP(N604,'LibSets constants'!$A$2:$B$99,2,FALSE)</f>
        <v>Morrowind</v>
      </c>
    </row>
    <row r="605" spans="1:15" hidden="1" x14ac:dyDescent="0.25">
      <c r="A605" s="13">
        <v>961</v>
      </c>
      <c r="B605" s="5">
        <v>603</v>
      </c>
      <c r="C605" s="5">
        <v>849</v>
      </c>
      <c r="D605" s="4" t="str">
        <f>VLOOKUP(A605,'ESO zone names'!$A$3:$F$10000,4,FALSE)</f>
        <v>Ashalmawia</v>
      </c>
      <c r="E605" s="4" t="str">
        <f>VLOOKUP(A605,'ESO zone names'!$A$3:$F$10000,5,FALSE)</f>
        <v>Ashalmawia</v>
      </c>
      <c r="F605" s="4" t="str">
        <f>VLOOKUP(A605,'ESO zone names'!$A$3:$F$10000,6,FALSE)</f>
        <v>Ashalmawia</v>
      </c>
      <c r="G605" s="3" t="str">
        <f t="array" ref="G605">IF(OR(EXACT(A605,'ESO Dungeon constants'!$G$3:$G$999)),"X","")</f>
        <v/>
      </c>
      <c r="H605" s="3" t="str">
        <f>IF(EXACT(A605,C605),"X","")</f>
        <v/>
      </c>
      <c r="I605" s="3" t="str">
        <f>IF(A605&lt;&gt;C605,VLOOKUP(C605,$A$3:$D$9999,4,FALSE),"")</f>
        <v>Vvardenfell</v>
      </c>
      <c r="J605" s="3" t="str">
        <f>IF(A605&lt;&gt;C605,VLOOKUP(C605,$A$3:$E$9999,5,FALSE),"")</f>
        <v>Vvardenfell</v>
      </c>
      <c r="K605" s="3" t="str">
        <f>IF(A605&lt;&gt;C605,VLOOKUP(C605,$A$3:$F$9999,6,FALSE),"")</f>
        <v>Vvardenfell</v>
      </c>
      <c r="L605" s="21">
        <f>A605</f>
        <v>961</v>
      </c>
      <c r="M605" s="21">
        <f>C605</f>
        <v>849</v>
      </c>
      <c r="N605">
        <v>6</v>
      </c>
      <c r="O605" t="str">
        <f>VLOOKUP(N605,'LibSets constants'!$A$2:$B$99,2,FALSE)</f>
        <v>Morrowind</v>
      </c>
    </row>
    <row r="606" spans="1:15" hidden="1" x14ac:dyDescent="0.25">
      <c r="A606" s="13">
        <v>962</v>
      </c>
      <c r="B606" s="5">
        <v>604</v>
      </c>
      <c r="C606" s="5">
        <v>849</v>
      </c>
      <c r="D606" s="4" t="str">
        <f>VLOOKUP(A606,'ESO zone names'!$A$3:$F$10000,4,FALSE)</f>
        <v>Die Bibliothek von Andule</v>
      </c>
      <c r="E606" s="4" t="str">
        <f>VLOOKUP(A606,'ESO zone names'!$A$3:$F$10000,5,FALSE)</f>
        <v>Library of Andule</v>
      </c>
      <c r="F606" s="4" t="str">
        <f>VLOOKUP(A606,'ESO zone names'!$A$3:$F$10000,6,FALSE)</f>
        <v>La bibliothèque d'Andulë</v>
      </c>
      <c r="G606" s="3" t="str">
        <f t="array" ref="G606">IF(OR(EXACT(A606,'ESO Dungeon constants'!$G$3:$G$999)),"X","")</f>
        <v/>
      </c>
      <c r="H606" s="3" t="str">
        <f>IF(EXACT(A606,C606),"X","")</f>
        <v/>
      </c>
      <c r="I606" s="3" t="str">
        <f>IF(A606&lt;&gt;C606,VLOOKUP(C606,$A$3:$D$9999,4,FALSE),"")</f>
        <v>Vvardenfell</v>
      </c>
      <c r="J606" s="3" t="str">
        <f>IF(A606&lt;&gt;C606,VLOOKUP(C606,$A$3:$E$9999,5,FALSE),"")</f>
        <v>Vvardenfell</v>
      </c>
      <c r="K606" s="3" t="str">
        <f>IF(A606&lt;&gt;C606,VLOOKUP(C606,$A$3:$F$9999,6,FALSE),"")</f>
        <v>Vvardenfell</v>
      </c>
      <c r="L606" s="21">
        <f>A606</f>
        <v>962</v>
      </c>
      <c r="M606" s="21">
        <f>C606</f>
        <v>849</v>
      </c>
      <c r="N606">
        <v>6</v>
      </c>
      <c r="O606" t="str">
        <f>VLOOKUP(N606,'LibSets constants'!$A$2:$B$99,2,FALSE)</f>
        <v>Morrowind</v>
      </c>
    </row>
    <row r="607" spans="1:15" hidden="1" x14ac:dyDescent="0.25">
      <c r="A607" s="13">
        <v>963</v>
      </c>
      <c r="B607" s="5">
        <v>605</v>
      </c>
      <c r="C607" s="5">
        <v>849</v>
      </c>
      <c r="D607" s="4" t="str">
        <f>VLOOKUP(A607,'ESO zone names'!$A$3:$F$10000,4,FALSE)</f>
        <v>Barilzars Turm</v>
      </c>
      <c r="E607" s="4" t="str">
        <f>VLOOKUP(A607,'ESO zone names'!$A$3:$F$10000,5,FALSE)</f>
        <v>Barilzar's Tower</v>
      </c>
      <c r="F607" s="4" t="str">
        <f>VLOOKUP(A607,'ESO zone names'!$A$3:$F$10000,6,FALSE)</f>
        <v>La tour de Barilzar</v>
      </c>
      <c r="G607" s="3" t="str">
        <f t="array" ref="G607">IF(OR(EXACT(A607,'ESO Dungeon constants'!$G$3:$G$999)),"X","")</f>
        <v/>
      </c>
      <c r="H607" s="3" t="str">
        <f>IF(EXACT(A607,C607),"X","")</f>
        <v/>
      </c>
      <c r="I607" s="3" t="str">
        <f>IF(A607&lt;&gt;C607,VLOOKUP(C607,$A$3:$D$9999,4,FALSE),"")</f>
        <v>Vvardenfell</v>
      </c>
      <c r="J607" s="3" t="str">
        <f>IF(A607&lt;&gt;C607,VLOOKUP(C607,$A$3:$E$9999,5,FALSE),"")</f>
        <v>Vvardenfell</v>
      </c>
      <c r="K607" s="3" t="str">
        <f>IF(A607&lt;&gt;C607,VLOOKUP(C607,$A$3:$F$9999,6,FALSE),"")</f>
        <v>Vvardenfell</v>
      </c>
      <c r="L607" s="21">
        <f>A607</f>
        <v>963</v>
      </c>
      <c r="M607" s="21">
        <f>C607</f>
        <v>849</v>
      </c>
      <c r="N607">
        <v>6</v>
      </c>
      <c r="O607" t="str">
        <f>VLOOKUP(N607,'LibSets constants'!$A$2:$B$99,2,FALSE)</f>
        <v>Morrowind</v>
      </c>
    </row>
    <row r="608" spans="1:15" hidden="1" x14ac:dyDescent="0.25">
      <c r="A608" s="13">
        <v>964</v>
      </c>
      <c r="B608" s="5">
        <v>606</v>
      </c>
      <c r="C608" s="5">
        <v>849</v>
      </c>
      <c r="D608" s="4" t="str">
        <f>VLOOKUP(A608,'ESO zone names'!$A$3:$F$10000,4,FALSE)</f>
        <v>Die Ashimanuhöhle</v>
      </c>
      <c r="E608" s="4" t="str">
        <f>VLOOKUP(A608,'ESO zone names'!$A$3:$F$10000,5,FALSE)</f>
        <v>Ashimanu Cave</v>
      </c>
      <c r="F608" s="4" t="str">
        <f>VLOOKUP(A608,'ESO zone names'!$A$3:$F$10000,6,FALSE)</f>
        <v>La caverne d’Ashimanu</v>
      </c>
      <c r="G608" s="3" t="str">
        <f t="array" ref="G608">IF(OR(EXACT(A608,'ESO Dungeon constants'!$G$3:$G$999)),"X","")</f>
        <v/>
      </c>
      <c r="H608" s="3" t="str">
        <f>IF(EXACT(A608,C608),"X","")</f>
        <v/>
      </c>
      <c r="I608" s="3" t="str">
        <f>IF(A608&lt;&gt;C608,VLOOKUP(C608,$A$3:$D$9999,4,FALSE),"")</f>
        <v>Vvardenfell</v>
      </c>
      <c r="J608" s="3" t="str">
        <f>IF(A608&lt;&gt;C608,VLOOKUP(C608,$A$3:$E$9999,5,FALSE),"")</f>
        <v>Vvardenfell</v>
      </c>
      <c r="K608" s="3" t="str">
        <f>IF(A608&lt;&gt;C608,VLOOKUP(C608,$A$3:$F$9999,6,FALSE),"")</f>
        <v>Vvardenfell</v>
      </c>
      <c r="L608" s="21">
        <f>A608</f>
        <v>964</v>
      </c>
      <c r="M608" s="21">
        <f>C608</f>
        <v>849</v>
      </c>
      <c r="N608">
        <v>6</v>
      </c>
      <c r="O608" t="str">
        <f>VLOOKUP(N608,'LibSets constants'!$A$2:$B$99,2,FALSE)</f>
        <v>Morrowind</v>
      </c>
    </row>
    <row r="609" spans="1:15" hidden="1" x14ac:dyDescent="0.25">
      <c r="A609" s="13">
        <v>965</v>
      </c>
      <c r="B609" s="5">
        <v>607</v>
      </c>
      <c r="C609" s="5">
        <v>849</v>
      </c>
      <c r="D609" s="4" t="str">
        <f>VLOOKUP(A609,'ESO zone names'!$A$3:$F$10000,4,FALSE)</f>
        <v>Skar</v>
      </c>
      <c r="E609" s="4" t="str">
        <f>VLOOKUP(A609,'ESO zone names'!$A$3:$F$10000,5,FALSE)</f>
        <v>Skar</v>
      </c>
      <c r="F609" s="4" t="str">
        <f>VLOOKUP(A609,'ESO zone names'!$A$3:$F$10000,6,FALSE)</f>
        <v>Skar</v>
      </c>
      <c r="G609" s="3" t="str">
        <f t="array" ref="G609">IF(OR(EXACT(A609,'ESO Dungeon constants'!$G$3:$G$999)),"X","")</f>
        <v/>
      </c>
      <c r="H609" s="3" t="str">
        <f>IF(EXACT(A609,C609),"X","")</f>
        <v/>
      </c>
      <c r="I609" s="3" t="str">
        <f>IF(A609&lt;&gt;C609,VLOOKUP(C609,$A$3:$D$9999,4,FALSE),"")</f>
        <v>Vvardenfell</v>
      </c>
      <c r="J609" s="3" t="str">
        <f>IF(A609&lt;&gt;C609,VLOOKUP(C609,$A$3:$E$9999,5,FALSE),"")</f>
        <v>Vvardenfell</v>
      </c>
      <c r="K609" s="3" t="str">
        <f>IF(A609&lt;&gt;C609,VLOOKUP(C609,$A$3:$F$9999,6,FALSE),"")</f>
        <v>Vvardenfell</v>
      </c>
      <c r="L609" s="21">
        <f>A609</f>
        <v>965</v>
      </c>
      <c r="M609" s="21">
        <f>C609</f>
        <v>849</v>
      </c>
      <c r="N609">
        <v>6</v>
      </c>
      <c r="O609" t="str">
        <f>VLOOKUP(N609,'LibSets constants'!$A$2:$B$99,2,FALSE)</f>
        <v>Morrowind</v>
      </c>
    </row>
    <row r="610" spans="1:15" hidden="1" x14ac:dyDescent="0.25">
      <c r="A610" s="13">
        <v>966</v>
      </c>
      <c r="B610" s="5">
        <v>608</v>
      </c>
      <c r="C610" s="5">
        <v>849</v>
      </c>
      <c r="D610" s="4" t="str">
        <f>VLOOKUP(A610,'ESO zone names'!$A$3:$F$10000,4,FALSE)</f>
        <v>Die Kaverne der Fleischgewordenen</v>
      </c>
      <c r="E610" s="4" t="str">
        <f>VLOOKUP(A610,'ESO zone names'!$A$3:$F$10000,5,FALSE)</f>
        <v>Cavern of the Incarnate</v>
      </c>
      <c r="F610" s="4" t="str">
        <f>VLOOKUP(A610,'ESO zone names'!$A$3:$F$10000,6,FALSE)</f>
        <v>La caverne des Incarnés</v>
      </c>
      <c r="G610" s="3" t="str">
        <f t="array" ref="G610">IF(OR(EXACT(A610,'ESO Dungeon constants'!$G$3:$G$999)),"X","")</f>
        <v/>
      </c>
      <c r="H610" s="3" t="str">
        <f>IF(EXACT(A610,C610),"X","")</f>
        <v/>
      </c>
      <c r="I610" s="3" t="str">
        <f>IF(A610&lt;&gt;C610,VLOOKUP(C610,$A$3:$D$9999,4,FALSE),"")</f>
        <v>Vvardenfell</v>
      </c>
      <c r="J610" s="3" t="str">
        <f>IF(A610&lt;&gt;C610,VLOOKUP(C610,$A$3:$E$9999,5,FALSE),"")</f>
        <v>Vvardenfell</v>
      </c>
      <c r="K610" s="3" t="str">
        <f>IF(A610&lt;&gt;C610,VLOOKUP(C610,$A$3:$F$9999,6,FALSE),"")</f>
        <v>Vvardenfell</v>
      </c>
      <c r="L610" s="21">
        <f>A610</f>
        <v>966</v>
      </c>
      <c r="M610" s="21">
        <f>C610</f>
        <v>849</v>
      </c>
      <c r="N610">
        <v>6</v>
      </c>
      <c r="O610" t="str">
        <f>VLOOKUP(N610,'LibSets constants'!$A$2:$B$99,2,FALSE)</f>
        <v>Morrowind</v>
      </c>
    </row>
    <row r="611" spans="1:15" hidden="1" x14ac:dyDescent="0.25">
      <c r="A611" s="13">
        <v>967</v>
      </c>
      <c r="B611" s="5">
        <v>609</v>
      </c>
      <c r="C611" s="5">
        <v>849</v>
      </c>
      <c r="D611" s="4" t="str">
        <f>VLOOKUP(A611,'ESO zone names'!$A$3:$F$10000,4,FALSE)</f>
        <v>Gewölbe der Stadt der Uhrwerke</v>
      </c>
      <c r="E611" s="4" t="str">
        <f>VLOOKUP(A611,'ESO zone names'!$A$3:$F$10000,5,FALSE)</f>
        <v>Clockwork City Vault</v>
      </c>
      <c r="F611" s="4" t="str">
        <f>VLOOKUP(A611,'ESO zone names'!$A$3:$F$10000,6,FALSE)</f>
        <v>La crypte de la Cité mécanique</v>
      </c>
      <c r="G611" s="3" t="str">
        <f t="array" ref="G611">IF(OR(EXACT(A611,'ESO Dungeon constants'!$G$3:$G$999)),"X","")</f>
        <v/>
      </c>
      <c r="H611" s="3" t="str">
        <f>IF(EXACT(A611,C611),"X","")</f>
        <v/>
      </c>
      <c r="I611" s="3" t="str">
        <f>IF(A611&lt;&gt;C611,VLOOKUP(C611,$A$3:$D$9999,4,FALSE),"")</f>
        <v>Vvardenfell</v>
      </c>
      <c r="J611" s="3" t="str">
        <f>IF(A611&lt;&gt;C611,VLOOKUP(C611,$A$3:$E$9999,5,FALSE),"")</f>
        <v>Vvardenfell</v>
      </c>
      <c r="K611" s="3" t="str">
        <f>IF(A611&lt;&gt;C611,VLOOKUP(C611,$A$3:$F$9999,6,FALSE),"")</f>
        <v>Vvardenfell</v>
      </c>
      <c r="L611" s="21">
        <f>A611</f>
        <v>967</v>
      </c>
      <c r="M611" s="21">
        <f>C611</f>
        <v>849</v>
      </c>
      <c r="N611">
        <v>6</v>
      </c>
      <c r="O611" t="str">
        <f>VLOOKUP(N611,'LibSets constants'!$A$2:$B$99,2,FALSE)</f>
        <v>Morrowind</v>
      </c>
    </row>
    <row r="612" spans="1:15" hidden="1" x14ac:dyDescent="0.25">
      <c r="A612" s="13">
        <v>968</v>
      </c>
      <c r="B612" s="5">
        <v>610</v>
      </c>
      <c r="C612" s="5">
        <v>849</v>
      </c>
      <c r="D612" s="4" t="str">
        <f>VLOOKUP(A612,'ESO zone names'!$A$3:$F$10000,4,FALSE)</f>
        <v>Die Feuerfalterinsel</v>
      </c>
      <c r="E612" s="4" t="str">
        <f>VLOOKUP(A612,'ESO zone names'!$A$3:$F$10000,5,FALSE)</f>
        <v>Firemoth Island</v>
      </c>
      <c r="F612" s="4" t="str">
        <f>VLOOKUP(A612,'ESO zone names'!$A$3:$F$10000,6,FALSE)</f>
        <v>Île de la Phalène embrasée</v>
      </c>
      <c r="G612" s="3" t="str">
        <f t="array" ref="G612">IF(OR(EXACT(A612,'ESO Dungeon constants'!$G$3:$G$999)),"X","")</f>
        <v/>
      </c>
      <c r="H612" s="3" t="str">
        <f>IF(EXACT(A612,C612),"X","")</f>
        <v/>
      </c>
      <c r="I612" s="3" t="str">
        <f>IF(A612&lt;&gt;C612,VLOOKUP(C612,$A$3:$D$9999,4,FALSE),"")</f>
        <v>Vvardenfell</v>
      </c>
      <c r="J612" s="3" t="str">
        <f>IF(A612&lt;&gt;C612,VLOOKUP(C612,$A$3:$E$9999,5,FALSE),"")</f>
        <v>Vvardenfell</v>
      </c>
      <c r="K612" s="3" t="str">
        <f>IF(A612&lt;&gt;C612,VLOOKUP(C612,$A$3:$F$9999,6,FALSE),"")</f>
        <v>Vvardenfell</v>
      </c>
      <c r="L612" s="21">
        <f>A612</f>
        <v>968</v>
      </c>
      <c r="M612" s="21">
        <f>C612</f>
        <v>849</v>
      </c>
      <c r="N612">
        <v>6</v>
      </c>
      <c r="O612" t="str">
        <f>VLOOKUP(N612,'LibSets constants'!$A$2:$B$99,2,FALSE)</f>
        <v>Morrowind</v>
      </c>
    </row>
    <row r="613" spans="1:15" hidden="1" x14ac:dyDescent="0.25">
      <c r="A613" s="13">
        <v>969</v>
      </c>
      <c r="B613" s="5">
        <v>611</v>
      </c>
      <c r="C613" s="5">
        <v>849</v>
      </c>
      <c r="D613" s="4" t="str">
        <f>VLOOKUP(A613,'ESO zone names'!$A$3:$F$10000,4,FALSE)</f>
        <v>Ashurnibibi</v>
      </c>
      <c r="E613" s="4" t="str">
        <f>VLOOKUP(A613,'ESO zone names'!$A$3:$F$10000,5,FALSE)</f>
        <v>Ashurnibibi</v>
      </c>
      <c r="F613" s="4" t="str">
        <f>VLOOKUP(A613,'ESO zone names'!$A$3:$F$10000,6,FALSE)</f>
        <v>Ashurnibibi</v>
      </c>
      <c r="G613" s="3" t="str">
        <f t="array" ref="G613">IF(OR(EXACT(A613,'ESO Dungeon constants'!$G$3:$G$999)),"X","")</f>
        <v/>
      </c>
      <c r="H613" s="3" t="str">
        <f>IF(EXACT(A613,C613),"X","")</f>
        <v/>
      </c>
      <c r="I613" s="3" t="str">
        <f>IF(A613&lt;&gt;C613,VLOOKUP(C613,$A$3:$D$9999,4,FALSE),"")</f>
        <v>Vvardenfell</v>
      </c>
      <c r="J613" s="3" t="str">
        <f>IF(A613&lt;&gt;C613,VLOOKUP(C613,$A$3:$E$9999,5,FALSE),"")</f>
        <v>Vvardenfell</v>
      </c>
      <c r="K613" s="3" t="str">
        <f>IF(A613&lt;&gt;C613,VLOOKUP(C613,$A$3:$F$9999,6,FALSE),"")</f>
        <v>Vvardenfell</v>
      </c>
      <c r="L613" s="21">
        <f>A613</f>
        <v>969</v>
      </c>
      <c r="M613" s="21">
        <f>C613</f>
        <v>849</v>
      </c>
      <c r="N613">
        <v>6</v>
      </c>
      <c r="O613" t="str">
        <f>VLOOKUP(N613,'LibSets constants'!$A$2:$B$99,2,FALSE)</f>
        <v>Morrowind</v>
      </c>
    </row>
    <row r="614" spans="1:15" hidden="1" x14ac:dyDescent="0.25">
      <c r="A614" s="13">
        <v>970</v>
      </c>
      <c r="B614" s="5">
        <v>612</v>
      </c>
      <c r="C614" s="5">
        <v>849</v>
      </c>
      <c r="D614" s="4" t="str">
        <f>VLOOKUP(A614,'ESO zone names'!$A$3:$F$10000,4,FALSE)</f>
        <v>Redoran-Garnison</v>
      </c>
      <c r="E614" s="4" t="str">
        <f>VLOOKUP(A614,'ESO zone names'!$A$3:$F$10000,5,FALSE)</f>
        <v>Redoran Garrison</v>
      </c>
      <c r="F614" s="4" t="str">
        <f>VLOOKUP(A614,'ESO zone names'!$A$3:$F$10000,6,FALSE)</f>
        <v>Garnison rédorane</v>
      </c>
      <c r="G614" s="3" t="str">
        <f t="array" ref="G614">IF(OR(EXACT(A614,'ESO Dungeon constants'!$G$3:$G$999)),"X","")</f>
        <v/>
      </c>
      <c r="H614" s="3" t="str">
        <f>IF(EXACT(A614,C614),"X","")</f>
        <v/>
      </c>
      <c r="I614" s="3" t="str">
        <f>IF(A614&lt;&gt;C614,VLOOKUP(C614,$A$3:$D$9999,4,FALSE),"")</f>
        <v>Vvardenfell</v>
      </c>
      <c r="J614" s="3" t="str">
        <f>IF(A614&lt;&gt;C614,VLOOKUP(C614,$A$3:$E$9999,5,FALSE),"")</f>
        <v>Vvardenfell</v>
      </c>
      <c r="K614" s="3" t="str">
        <f>IF(A614&lt;&gt;C614,VLOOKUP(C614,$A$3:$F$9999,6,FALSE),"")</f>
        <v>Vvardenfell</v>
      </c>
      <c r="L614" s="21">
        <f>A614</f>
        <v>970</v>
      </c>
      <c r="M614" s="21">
        <f>C614</f>
        <v>849</v>
      </c>
      <c r="N614">
        <v>6</v>
      </c>
      <c r="O614" t="str">
        <f>VLOOKUP(N614,'LibSets constants'!$A$2:$B$99,2,FALSE)</f>
        <v>Morrowind</v>
      </c>
    </row>
    <row r="615" spans="1:15" hidden="1" x14ac:dyDescent="0.25">
      <c r="A615" s="13">
        <v>971</v>
      </c>
      <c r="B615" s="5">
        <v>613</v>
      </c>
      <c r="C615" s="5">
        <v>849</v>
      </c>
      <c r="D615" s="4" t="str">
        <f>VLOOKUP(A615,'ESO zone names'!$A$3:$F$10000,4,FALSE)</f>
        <v>Der Vivec-Unterschlupf</v>
      </c>
      <c r="E615" s="4" t="str">
        <f>VLOOKUP(A615,'ESO zone names'!$A$3:$F$10000,5,FALSE)</f>
        <v>Vivec City Outlaws Refuge</v>
      </c>
      <c r="F615" s="4" t="str">
        <f>VLOOKUP(A615,'ESO zone names'!$A$3:$F$10000,6,FALSE)</f>
        <v>Refuge de hors-la-loi de Vivec</v>
      </c>
      <c r="G615" s="3" t="str">
        <f t="array" ref="G615">IF(OR(EXACT(A615,'ESO Dungeon constants'!$G$3:$G$999)),"X","")</f>
        <v/>
      </c>
      <c r="H615" s="3" t="str">
        <f>IF(EXACT(A615,C615),"X","")</f>
        <v/>
      </c>
      <c r="I615" s="3" t="str">
        <f>IF(A615&lt;&gt;C615,VLOOKUP(C615,$A$3:$D$9999,4,FALSE),"")</f>
        <v>Vvardenfell</v>
      </c>
      <c r="J615" s="3" t="str">
        <f>IF(A615&lt;&gt;C615,VLOOKUP(C615,$A$3:$E$9999,5,FALSE),"")</f>
        <v>Vvardenfell</v>
      </c>
      <c r="K615" s="3" t="str">
        <f>IF(A615&lt;&gt;C615,VLOOKUP(C615,$A$3:$F$9999,6,FALSE),"")</f>
        <v>Vvardenfell</v>
      </c>
      <c r="L615" s="21">
        <f>A615</f>
        <v>971</v>
      </c>
      <c r="M615" s="21">
        <f>C615</f>
        <v>849</v>
      </c>
      <c r="N615">
        <v>6</v>
      </c>
      <c r="O615" t="str">
        <f>VLOOKUP(N615,'LibSets constants'!$A$2:$B$99,2,FALSE)</f>
        <v>Morrowind</v>
      </c>
    </row>
    <row r="616" spans="1:15" hidden="1" x14ac:dyDescent="0.25">
      <c r="A616" s="13">
        <v>972</v>
      </c>
      <c r="B616" s="5">
        <v>614</v>
      </c>
      <c r="C616" s="5">
        <v>849</v>
      </c>
      <c r="D616" s="4" t="str">
        <f>VLOOKUP(A616,'ESO zone names'!$A$3:$F$10000,4,FALSE)</f>
        <v>Die Mine von Kudanat</v>
      </c>
      <c r="E616" s="4" t="str">
        <f>VLOOKUP(A616,'ESO zone names'!$A$3:$F$10000,5,FALSE)</f>
        <v>Kudanat Mine</v>
      </c>
      <c r="F616" s="4" t="str">
        <f>VLOOKUP(A616,'ESO zone names'!$A$3:$F$10000,6,FALSE)</f>
        <v>La mine de Kudanat</v>
      </c>
      <c r="G616" s="3" t="str">
        <f t="array" ref="G616">IF(OR(EXACT(A616,'ESO Dungeon constants'!$G$3:$G$999)),"X","")</f>
        <v/>
      </c>
      <c r="H616" s="3" t="str">
        <f>IF(EXACT(A616,C616),"X","")</f>
        <v/>
      </c>
      <c r="I616" s="3" t="str">
        <f>IF(A616&lt;&gt;C616,VLOOKUP(C616,$A$3:$D$9999,4,FALSE),"")</f>
        <v>Vvardenfell</v>
      </c>
      <c r="J616" s="3" t="str">
        <f>IF(A616&lt;&gt;C616,VLOOKUP(C616,$A$3:$E$9999,5,FALSE),"")</f>
        <v>Vvardenfell</v>
      </c>
      <c r="K616" s="3" t="str">
        <f>IF(A616&lt;&gt;C616,VLOOKUP(C616,$A$3:$F$9999,6,FALSE),"")</f>
        <v>Vvardenfell</v>
      </c>
      <c r="L616" s="21">
        <f>A616</f>
        <v>972</v>
      </c>
      <c r="M616" s="21">
        <f>C616</f>
        <v>849</v>
      </c>
      <c r="N616">
        <v>6</v>
      </c>
      <c r="O616" t="str">
        <f>VLOOKUP(N616,'LibSets constants'!$A$2:$B$99,2,FALSE)</f>
        <v>Morrowind</v>
      </c>
    </row>
    <row r="617" spans="1:15" hidden="1" x14ac:dyDescent="0.25">
      <c r="A617" s="13">
        <v>973</v>
      </c>
      <c r="B617" s="5">
        <v>615</v>
      </c>
      <c r="C617" s="5">
        <v>888</v>
      </c>
      <c r="D617" s="4" t="str">
        <f>VLOOKUP(A617,'ESO zone names'!$A$3:$F$10000,4,FALSE)</f>
        <v>Die Blutquellschmiede</v>
      </c>
      <c r="E617" s="4" t="str">
        <f>VLOOKUP(A617,'ESO zone names'!$A$3:$F$10000,5,FALSE)</f>
        <v>Bloodroot Forge</v>
      </c>
      <c r="F617" s="4" t="str">
        <f>VLOOKUP(A617,'ESO zone names'!$A$3:$F$10000,6,FALSE)</f>
        <v>Forge de Sangracine</v>
      </c>
      <c r="G617" s="3" t="str">
        <f t="array" ref="G617">IF(OR(EXACT(A617,'ESO Dungeon constants'!$G$3:$G$999)),"X","")</f>
        <v>X</v>
      </c>
      <c r="H617" s="3" t="str">
        <f>IF(EXACT(A617,C617),"X","")</f>
        <v/>
      </c>
      <c r="I617" s="3" t="str">
        <f>IF(A617&lt;&gt;C617,VLOOKUP(C617,$A$3:$D$9999,4,FALSE),"")</f>
        <v>Kargstein</v>
      </c>
      <c r="J617" s="3" t="str">
        <f>IF(A617&lt;&gt;C617,VLOOKUP(C617,$A$3:$E$9999,5,FALSE),"")</f>
        <v>Craglorn</v>
      </c>
      <c r="K617" s="3" t="str">
        <f>IF(A617&lt;&gt;C617,VLOOKUP(C617,$A$3:$F$9999,6,FALSE),"")</f>
        <v>Raidelorn</v>
      </c>
      <c r="L617" s="21">
        <f>A617</f>
        <v>973</v>
      </c>
      <c r="M617" s="21">
        <f>C617</f>
        <v>888</v>
      </c>
      <c r="N617">
        <v>0</v>
      </c>
      <c r="O617" t="str">
        <f>VLOOKUP(N617,'LibSets constants'!$A$2:$B$99,2,FALSE)</f>
        <v>Included in base game</v>
      </c>
    </row>
    <row r="618" spans="1:15" hidden="1" x14ac:dyDescent="0.25">
      <c r="A618" s="13">
        <v>974</v>
      </c>
      <c r="B618" s="5">
        <v>616</v>
      </c>
      <c r="C618" s="5">
        <v>888</v>
      </c>
      <c r="D618" s="4" t="str">
        <f>VLOOKUP(A618,'ESO zone names'!$A$3:$F$10000,4,FALSE)</f>
        <v>Falkenring</v>
      </c>
      <c r="E618" s="4" t="str">
        <f>VLOOKUP(A618,'ESO zone names'!$A$3:$F$10000,5,FALSE)</f>
        <v>Falkreath Hold</v>
      </c>
      <c r="F618" s="4" t="str">
        <f>VLOOKUP(A618,'ESO zone names'!$A$3:$F$10000,6,FALSE)</f>
        <v>Forteresse d'Épervine</v>
      </c>
      <c r="G618" s="3" t="str">
        <f t="array" ref="G618">IF(OR(EXACT(A618,'ESO Dungeon constants'!$G$3:$G$999)),"X","")</f>
        <v>X</v>
      </c>
      <c r="H618" s="3" t="str">
        <f>IF(EXACT(A618,C618),"X","")</f>
        <v/>
      </c>
      <c r="I618" s="3" t="str">
        <f>IF(A618&lt;&gt;C618,VLOOKUP(C618,$A$3:$D$9999,4,FALSE),"")</f>
        <v>Kargstein</v>
      </c>
      <c r="J618" s="3" t="str">
        <f>IF(A618&lt;&gt;C618,VLOOKUP(C618,$A$3:$E$9999,5,FALSE),"")</f>
        <v>Craglorn</v>
      </c>
      <c r="K618" s="3" t="str">
        <f>IF(A618&lt;&gt;C618,VLOOKUP(C618,$A$3:$F$9999,6,FALSE),"")</f>
        <v>Raidelorn</v>
      </c>
      <c r="L618" s="21">
        <f>A618</f>
        <v>974</v>
      </c>
      <c r="M618" s="21">
        <f>C618</f>
        <v>888</v>
      </c>
      <c r="N618">
        <v>0</v>
      </c>
      <c r="O618" t="str">
        <f>VLOOKUP(N618,'LibSets constants'!$A$2:$B$99,2,FALSE)</f>
        <v>Included in base game</v>
      </c>
    </row>
    <row r="619" spans="1:15" hidden="1" x14ac:dyDescent="0.25">
      <c r="A619" s="13">
        <v>975</v>
      </c>
      <c r="B619" s="5">
        <v>617</v>
      </c>
      <c r="C619" s="5">
        <v>849</v>
      </c>
      <c r="D619" s="4" t="str">
        <f>VLOOKUP(A619,'ESO zone names'!$A$3:$F$10000,4,FALSE)</f>
        <v>Die Hallen der Fertigung</v>
      </c>
      <c r="E619" s="4" t="str">
        <f>VLOOKUP(A619,'ESO zone names'!$A$3:$F$10000,5,FALSE)</f>
        <v>Halls of Fabrication</v>
      </c>
      <c r="F619" s="4" t="str">
        <f>VLOOKUP(A619,'ESO zone names'!$A$3:$F$10000,6,FALSE)</f>
        <v>Les Salles de la fabrication</v>
      </c>
      <c r="G619" s="3" t="str">
        <f t="array" ref="G619">IF(OR(EXACT(A619,'ESO Dungeon constants'!$G$3:$G$999)),"X","")</f>
        <v>X</v>
      </c>
      <c r="H619" s="3" t="str">
        <f>IF(EXACT(A619,C619),"X","")</f>
        <v/>
      </c>
      <c r="I619" s="3" t="str">
        <f>IF(A619&lt;&gt;C619,VLOOKUP(C619,$A$3:$D$9999,4,FALSE),"")</f>
        <v>Vvardenfell</v>
      </c>
      <c r="J619" s="3" t="str">
        <f>IF(A619&lt;&gt;C619,VLOOKUP(C619,$A$3:$E$9999,5,FALSE),"")</f>
        <v>Vvardenfell</v>
      </c>
      <c r="K619" s="3" t="str">
        <f>IF(A619&lt;&gt;C619,VLOOKUP(C619,$A$3:$F$9999,6,FALSE),"")</f>
        <v>Vvardenfell</v>
      </c>
      <c r="L619" s="21">
        <f>A619</f>
        <v>975</v>
      </c>
      <c r="M619" s="21">
        <f>C619</f>
        <v>849</v>
      </c>
      <c r="N619">
        <v>6</v>
      </c>
      <c r="O619" t="str">
        <f>VLOOKUP(N619,'LibSets constants'!$A$2:$B$99,2,FALSE)</f>
        <v>Morrowind</v>
      </c>
    </row>
    <row r="620" spans="1:15" hidden="1" x14ac:dyDescent="0.25">
      <c r="A620" s="13">
        <v>977</v>
      </c>
      <c r="B620" s="5">
        <v>618</v>
      </c>
      <c r="C620" s="5">
        <v>849</v>
      </c>
      <c r="D620" s="4" t="str">
        <f>VLOOKUP(A620,'ESO zone names'!$A$3:$F$10000,4,FALSE)</f>
        <v>Das Gefängnis von Xykenaz</v>
      </c>
      <c r="E620" s="4" t="str">
        <f>VLOOKUP(A620,'ESO zone names'!$A$3:$F$10000,5,FALSE)</f>
        <v>Prison of Xykenaz</v>
      </c>
      <c r="F620" s="4" t="str">
        <f>VLOOKUP(A620,'ESO zone names'!$A$3:$F$10000,6,FALSE)</f>
        <v>La prison de Xykenaz</v>
      </c>
      <c r="G620" s="3" t="str">
        <f t="array" ref="G620">IF(OR(EXACT(A620,'ESO Dungeon constants'!$G$3:$G$999)),"X","")</f>
        <v/>
      </c>
      <c r="H620" s="3" t="str">
        <f>IF(EXACT(A620,C620),"X","")</f>
        <v/>
      </c>
      <c r="I620" s="3" t="str">
        <f>IF(A620&lt;&gt;C620,VLOOKUP(C620,$A$3:$D$9999,4,FALSE),"")</f>
        <v>Vvardenfell</v>
      </c>
      <c r="J620" s="3" t="str">
        <f>IF(A620&lt;&gt;C620,VLOOKUP(C620,$A$3:$E$9999,5,FALSE),"")</f>
        <v>Vvardenfell</v>
      </c>
      <c r="K620" s="3" t="str">
        <f>IF(A620&lt;&gt;C620,VLOOKUP(C620,$A$3:$F$9999,6,FALSE),"")</f>
        <v>Vvardenfell</v>
      </c>
      <c r="L620" s="21">
        <f>A620</f>
        <v>977</v>
      </c>
      <c r="M620" s="21">
        <f>C620</f>
        <v>849</v>
      </c>
      <c r="N620">
        <v>6</v>
      </c>
      <c r="O620" t="str">
        <f>VLOOKUP(N620,'LibSets constants'!$A$2:$B$99,2,FALSE)</f>
        <v>Morrowind</v>
      </c>
    </row>
    <row r="621" spans="1:15" hidden="1" x14ac:dyDescent="0.25">
      <c r="A621" s="13">
        <v>979</v>
      </c>
      <c r="B621" s="5">
        <v>619</v>
      </c>
      <c r="C621" s="5">
        <v>849</v>
      </c>
      <c r="D621" s="4" t="str">
        <f>VLOOKUP(A621,'ESO zone names'!$A$3:$F$10000,4,FALSE)</f>
        <v>Gewölbe der Stadt der Uhrwerke</v>
      </c>
      <c r="E621" s="4" t="str">
        <f>VLOOKUP(A621,'ESO zone names'!$A$3:$F$10000,5,FALSE)</f>
        <v>Clockwork City Vault</v>
      </c>
      <c r="F621" s="4" t="str">
        <f>VLOOKUP(A621,'ESO zone names'!$A$3:$F$10000,6,FALSE)</f>
        <v>La crypte de la Cité mécanique</v>
      </c>
      <c r="G621" s="3" t="str">
        <f t="array" ref="G621">IF(OR(EXACT(A621,'ESO Dungeon constants'!$G$3:$G$999)),"X","")</f>
        <v/>
      </c>
      <c r="H621" s="3" t="str">
        <f>IF(EXACT(A621,C621),"X","")</f>
        <v/>
      </c>
      <c r="I621" s="3" t="str">
        <f>IF(A621&lt;&gt;C621,VLOOKUP(C621,$A$3:$D$9999,4,FALSE),"")</f>
        <v>Vvardenfell</v>
      </c>
      <c r="J621" s="3" t="str">
        <f>IF(A621&lt;&gt;C621,VLOOKUP(C621,$A$3:$E$9999,5,FALSE),"")</f>
        <v>Vvardenfell</v>
      </c>
      <c r="K621" s="3" t="str">
        <f>IF(A621&lt;&gt;C621,VLOOKUP(C621,$A$3:$F$9999,6,FALSE),"")</f>
        <v>Vvardenfell</v>
      </c>
      <c r="L621" s="21">
        <f>A621</f>
        <v>979</v>
      </c>
      <c r="M621" s="21">
        <f>C621</f>
        <v>849</v>
      </c>
      <c r="N621">
        <v>6</v>
      </c>
      <c r="O621" t="str">
        <f>VLOOKUP(N621,'LibSets constants'!$A$2:$B$99,2,FALSE)</f>
        <v>Morrowind</v>
      </c>
    </row>
    <row r="622" spans="1:15" hidden="1" x14ac:dyDescent="0.25">
      <c r="A622" s="13">
        <v>980</v>
      </c>
      <c r="B622" s="5">
        <v>620</v>
      </c>
      <c r="C622" s="5">
        <v>980</v>
      </c>
      <c r="D622" s="4" t="str">
        <f>VLOOKUP(A622,'ESO zone names'!$A$3:$F$10000,4,FALSE)</f>
        <v>Die Stadt der Uhrwerke</v>
      </c>
      <c r="E622" s="4" t="str">
        <f>VLOOKUP(A622,'ESO zone names'!$A$3:$F$10000,5,FALSE)</f>
        <v>Clockwork City</v>
      </c>
      <c r="F622" s="4" t="str">
        <f>VLOOKUP(A622,'ESO zone names'!$A$3:$F$10000,6,FALSE)</f>
        <v>La Cité mécanique</v>
      </c>
      <c r="G622" s="3" t="str">
        <f t="array" ref="G622">IF(OR(EXACT(A622,'ESO Dungeon constants'!$G$3:$G$999)),"X","")</f>
        <v/>
      </c>
      <c r="H622" s="3" t="str">
        <f>IF(EXACT(A622,C622),"X","")</f>
        <v>X</v>
      </c>
      <c r="I622" s="3" t="str">
        <f>IF(A622&lt;&gt;C622,VLOOKUP(C622,$A$3:$D$9999,4,FALSE),"")</f>
        <v/>
      </c>
      <c r="J622" s="3" t="str">
        <f>IF(A622&lt;&gt;C622,VLOOKUP(C622,$A$3:$E$9999,5,FALSE),"")</f>
        <v/>
      </c>
      <c r="K622" s="3" t="str">
        <f>IF(A622&lt;&gt;C622,VLOOKUP(C622,$A$3:$F$9999,6,FALSE),"")</f>
        <v/>
      </c>
      <c r="L622" s="21">
        <f>A622</f>
        <v>980</v>
      </c>
      <c r="M622" s="21">
        <f>C622</f>
        <v>980</v>
      </c>
      <c r="N622">
        <v>0</v>
      </c>
      <c r="O622" t="str">
        <f>VLOOKUP(N622,'LibSets constants'!$A$2:$B$99,2,FALSE)</f>
        <v>Included in base game</v>
      </c>
    </row>
    <row r="623" spans="1:15" hidden="1" x14ac:dyDescent="0.25">
      <c r="A623" s="13">
        <v>981</v>
      </c>
      <c r="B623" s="5">
        <v>621</v>
      </c>
      <c r="C623" s="5">
        <v>980</v>
      </c>
      <c r="D623" s="4" t="str">
        <f>VLOOKUP(A623,'ESO zone names'!$A$3:$F$10000,4,FALSE)</f>
        <v>Die Messingfeste</v>
      </c>
      <c r="E623" s="4" t="str">
        <f>VLOOKUP(A623,'ESO zone names'!$A$3:$F$10000,5,FALSE)</f>
        <v>The Brass Fortress</v>
      </c>
      <c r="F623" s="4" t="str">
        <f>VLOOKUP(A623,'ESO zone names'!$A$3:$F$10000,6,FALSE)</f>
        <v>Forteresse d'airain</v>
      </c>
      <c r="G623" s="3" t="str">
        <f t="array" ref="G623">IF(OR(EXACT(A623,'ESO Dungeon constants'!$G$3:$G$999)),"X","")</f>
        <v/>
      </c>
      <c r="H623" s="3" t="str">
        <f>IF(EXACT(A623,C623),"X","")</f>
        <v/>
      </c>
      <c r="I623" s="3" t="str">
        <f>IF(A623&lt;&gt;C623,VLOOKUP(C623,$A$3:$D$9999,4,FALSE),"")</f>
        <v>Die Stadt der Uhrwerke</v>
      </c>
      <c r="J623" s="3" t="str">
        <f>IF(A623&lt;&gt;C623,VLOOKUP(C623,$A$3:$E$9999,5,FALSE),"")</f>
        <v>Clockwork City</v>
      </c>
      <c r="K623" s="3" t="str">
        <f>IF(A623&lt;&gt;C623,VLOOKUP(C623,$A$3:$F$9999,6,FALSE),"")</f>
        <v>La Cité mécanique</v>
      </c>
      <c r="L623" s="21">
        <f>A623</f>
        <v>981</v>
      </c>
      <c r="M623" s="21">
        <f>C623</f>
        <v>980</v>
      </c>
      <c r="N623">
        <v>8</v>
      </c>
      <c r="O623" t="str">
        <f>VLOOKUP(N623,'LibSets constants'!$A$2:$B$99,2,FALSE)</f>
        <v>Clockwork City</v>
      </c>
    </row>
    <row r="624" spans="1:15" hidden="1" x14ac:dyDescent="0.25">
      <c r="A624" s="13">
        <v>982</v>
      </c>
      <c r="B624" s="5">
        <v>622</v>
      </c>
      <c r="C624" s="5">
        <v>980</v>
      </c>
      <c r="D624" s="4" t="str">
        <f>VLOOKUP(A624,'ESO zone names'!$A$3:$F$10000,4,FALSE)</f>
        <v>Der Schlackenstadt-Unterschlupf</v>
      </c>
      <c r="E624" s="4" t="str">
        <f>VLOOKUP(A624,'ESO zone names'!$A$3:$F$10000,5,FALSE)</f>
        <v>Slag Town Outlaws Refuge</v>
      </c>
      <c r="F624" s="4" t="str">
        <f>VLOOKUP(A624,'ESO zone names'!$A$3:$F$10000,6,FALSE)</f>
        <v>Refuge de hors-la-loi de la Ferraille</v>
      </c>
      <c r="G624" s="3" t="str">
        <f t="array" ref="G624">IF(OR(EXACT(A624,'ESO Dungeon constants'!$G$3:$G$999)),"X","")</f>
        <v/>
      </c>
      <c r="H624" s="3" t="str">
        <f>IF(EXACT(A624,C624),"X","")</f>
        <v/>
      </c>
      <c r="I624" s="3" t="str">
        <f>IF(A624&lt;&gt;C624,VLOOKUP(C624,$A$3:$D$9999,4,FALSE),"")</f>
        <v>Die Stadt der Uhrwerke</v>
      </c>
      <c r="J624" s="3" t="str">
        <f>IF(A624&lt;&gt;C624,VLOOKUP(C624,$A$3:$E$9999,5,FALSE),"")</f>
        <v>Clockwork City</v>
      </c>
      <c r="K624" s="3" t="str">
        <f>IF(A624&lt;&gt;C624,VLOOKUP(C624,$A$3:$F$9999,6,FALSE),"")</f>
        <v>La Cité mécanique</v>
      </c>
      <c r="L624" s="21">
        <f>A624</f>
        <v>982</v>
      </c>
      <c r="M624" s="21">
        <f>C624</f>
        <v>980</v>
      </c>
      <c r="N624" s="18">
        <v>8</v>
      </c>
      <c r="O624" t="str">
        <f>VLOOKUP(N624,'LibSets constants'!$A$2:$B$99,2,FALSE)</f>
        <v>Clockwork City</v>
      </c>
    </row>
    <row r="625" spans="1:15" hidden="1" x14ac:dyDescent="0.25">
      <c r="A625" s="13">
        <v>983</v>
      </c>
      <c r="B625" s="5">
        <v>623</v>
      </c>
      <c r="C625" s="5">
        <v>980</v>
      </c>
      <c r="D625" s="4" t="str">
        <f>VLOOKUP(A625,'ESO zone names'!$A$3:$F$10000,4,FALSE)</f>
        <v>Mechanisches Fundament</v>
      </c>
      <c r="E625" s="4" t="str">
        <f>VLOOKUP(A625,'ESO zone names'!$A$3:$F$10000,5,FALSE)</f>
        <v>Mechanical Fundament</v>
      </c>
      <c r="F625" s="4" t="str">
        <f>VLOOKUP(A625,'ESO zone names'!$A$3:$F$10000,6,FALSE)</f>
        <v>Fondations mécaniques</v>
      </c>
      <c r="G625" s="3" t="str">
        <f t="array" ref="G625">IF(OR(EXACT(A625,'ESO Dungeon constants'!$G$3:$G$999)),"X","")</f>
        <v/>
      </c>
      <c r="H625" s="3" t="str">
        <f>IF(EXACT(A625,C625),"X","")</f>
        <v/>
      </c>
      <c r="I625" s="3" t="str">
        <f>IF(A625&lt;&gt;C625,VLOOKUP(C625,$A$3:$D$9999,4,FALSE),"")</f>
        <v>Die Stadt der Uhrwerke</v>
      </c>
      <c r="J625" s="3" t="str">
        <f>IF(A625&lt;&gt;C625,VLOOKUP(C625,$A$3:$E$9999,5,FALSE),"")</f>
        <v>Clockwork City</v>
      </c>
      <c r="K625" s="3" t="str">
        <f>IF(A625&lt;&gt;C625,VLOOKUP(C625,$A$3:$F$9999,6,FALSE),"")</f>
        <v>La Cité mécanique</v>
      </c>
      <c r="L625" s="21">
        <f>A625</f>
        <v>983</v>
      </c>
      <c r="M625" s="21">
        <f>C625</f>
        <v>980</v>
      </c>
      <c r="N625">
        <v>8</v>
      </c>
      <c r="O625" t="str">
        <f>VLOOKUP(N625,'LibSets constants'!$A$2:$B$99,2,FALSE)</f>
        <v>Clockwork City</v>
      </c>
    </row>
    <row r="626" spans="1:15" hidden="1" x14ac:dyDescent="0.25">
      <c r="A626" s="13">
        <v>984</v>
      </c>
      <c r="B626" s="5">
        <v>624</v>
      </c>
      <c r="C626" s="5">
        <v>980</v>
      </c>
      <c r="D626" s="4" t="str">
        <f>VLOOKUP(A626,'ESO zone names'!$A$3:$F$10000,4,FALSE)</f>
        <v>Der Maschinenbezirk</v>
      </c>
      <c r="E626" s="4" t="str">
        <f>VLOOKUP(A626,'ESO zone names'!$A$3:$F$10000,5,FALSE)</f>
        <v>Machine District</v>
      </c>
      <c r="F626" s="4" t="str">
        <f>VLOOKUP(A626,'ESO zone names'!$A$3:$F$10000,6,FALSE)</f>
        <v>Quartier des machines</v>
      </c>
      <c r="G626" s="3" t="str">
        <f t="array" ref="G626">IF(OR(EXACT(A626,'ESO Dungeon constants'!$G$3:$G$999)),"X","")</f>
        <v/>
      </c>
      <c r="H626" s="3" t="str">
        <f>IF(EXACT(A626,C626),"X","")</f>
        <v/>
      </c>
      <c r="I626" s="3" t="str">
        <f>IF(A626&lt;&gt;C626,VLOOKUP(C626,$A$3:$D$9999,4,FALSE),"")</f>
        <v>Die Stadt der Uhrwerke</v>
      </c>
      <c r="J626" s="3" t="str">
        <f>IF(A626&lt;&gt;C626,VLOOKUP(C626,$A$3:$E$9999,5,FALSE),"")</f>
        <v>Clockwork City</v>
      </c>
      <c r="K626" s="3" t="str">
        <f>IF(A626&lt;&gt;C626,VLOOKUP(C626,$A$3:$F$9999,6,FALSE),"")</f>
        <v>La Cité mécanique</v>
      </c>
      <c r="L626" s="21">
        <f>A626</f>
        <v>984</v>
      </c>
      <c r="M626" s="21">
        <f>C626</f>
        <v>980</v>
      </c>
      <c r="N626">
        <v>8</v>
      </c>
      <c r="O626" t="str">
        <f>VLOOKUP(N626,'LibSets constants'!$A$2:$B$99,2,FALSE)</f>
        <v>Clockwork City</v>
      </c>
    </row>
    <row r="627" spans="1:15" hidden="1" x14ac:dyDescent="0.25">
      <c r="A627" s="13">
        <v>985</v>
      </c>
      <c r="B627" s="5">
        <v>625</v>
      </c>
      <c r="C627" s="5">
        <v>980</v>
      </c>
      <c r="D627" s="4" t="str">
        <f>VLOOKUP(A627,'ESO zone names'!$A$3:$F$10000,4,FALSE)</f>
        <v>Die Hallen der Regulierung</v>
      </c>
      <c r="E627" s="4" t="str">
        <f>VLOOKUP(A627,'ESO zone names'!$A$3:$F$10000,5,FALSE)</f>
        <v>Halls of Regulation</v>
      </c>
      <c r="F627" s="4" t="str">
        <f>VLOOKUP(A627,'ESO zone names'!$A$3:$F$10000,6,FALSE)</f>
        <v>Salles de la régulation</v>
      </c>
      <c r="G627" s="3" t="str">
        <f t="array" ref="G627">IF(OR(EXACT(A627,'ESO Dungeon constants'!$G$3:$G$999)),"X","")</f>
        <v/>
      </c>
      <c r="H627" s="3" t="str">
        <f>IF(EXACT(A627,C627),"X","")</f>
        <v/>
      </c>
      <c r="I627" s="3" t="str">
        <f>IF(A627&lt;&gt;C627,VLOOKUP(C627,$A$3:$D$9999,4,FALSE),"")</f>
        <v>Die Stadt der Uhrwerke</v>
      </c>
      <c r="J627" s="3" t="str">
        <f>IF(A627&lt;&gt;C627,VLOOKUP(C627,$A$3:$E$9999,5,FALSE),"")</f>
        <v>Clockwork City</v>
      </c>
      <c r="K627" s="3" t="str">
        <f>IF(A627&lt;&gt;C627,VLOOKUP(C627,$A$3:$F$9999,6,FALSE),"")</f>
        <v>La Cité mécanique</v>
      </c>
      <c r="L627" s="21">
        <f>A627</f>
        <v>985</v>
      </c>
      <c r="M627" s="21">
        <f>C627</f>
        <v>980</v>
      </c>
      <c r="N627">
        <v>8</v>
      </c>
      <c r="O627" t="str">
        <f>VLOOKUP(N627,'LibSets constants'!$A$2:$B$99,2,FALSE)</f>
        <v>Clockwork City</v>
      </c>
    </row>
    <row r="628" spans="1:15" hidden="1" x14ac:dyDescent="0.25">
      <c r="A628" s="13">
        <v>986</v>
      </c>
      <c r="B628" s="5">
        <v>626</v>
      </c>
      <c r="C628" s="5">
        <v>980</v>
      </c>
      <c r="D628" s="4" t="str">
        <f>VLOOKUP(A628,'ESO zone names'!$A$3:$F$10000,4,FALSE)</f>
        <v>Die Schattenklamm</v>
      </c>
      <c r="E628" s="4" t="str">
        <f>VLOOKUP(A628,'ESO zone names'!$A$3:$F$10000,5,FALSE)</f>
        <v>The Shadow Cleft</v>
      </c>
      <c r="F628" s="4" t="str">
        <f>VLOOKUP(A628,'ESO zone names'!$A$3:$F$10000,6,FALSE)</f>
        <v>La Fissure d'ombre</v>
      </c>
      <c r="G628" s="3" t="str">
        <f t="array" ref="G628">IF(OR(EXACT(A628,'ESO Dungeon constants'!$G$3:$G$999)),"X","")</f>
        <v/>
      </c>
      <c r="H628" s="3" t="str">
        <f>IF(EXACT(A628,C628),"X","")</f>
        <v/>
      </c>
      <c r="I628" s="3" t="str">
        <f>IF(A628&lt;&gt;C628,VLOOKUP(C628,$A$3:$D$9999,4,FALSE),"")</f>
        <v>Die Stadt der Uhrwerke</v>
      </c>
      <c r="J628" s="3" t="str">
        <f>IF(A628&lt;&gt;C628,VLOOKUP(C628,$A$3:$E$9999,5,FALSE),"")</f>
        <v>Clockwork City</v>
      </c>
      <c r="K628" s="3" t="str">
        <f>IF(A628&lt;&gt;C628,VLOOKUP(C628,$A$3:$F$9999,6,FALSE),"")</f>
        <v>La Cité mécanique</v>
      </c>
      <c r="L628" s="21">
        <f>A628</f>
        <v>986</v>
      </c>
      <c r="M628" s="21">
        <f>C628</f>
        <v>980</v>
      </c>
      <c r="N628">
        <v>8</v>
      </c>
      <c r="O628" t="str">
        <f>VLOOKUP(N628,'LibSets constants'!$A$2:$B$99,2,FALSE)</f>
        <v>Clockwork City</v>
      </c>
    </row>
    <row r="629" spans="1:15" hidden="1" x14ac:dyDescent="0.25">
      <c r="A629" s="13">
        <v>988</v>
      </c>
      <c r="B629" s="5">
        <v>627</v>
      </c>
      <c r="C629" s="5">
        <v>980</v>
      </c>
      <c r="D629" s="4" t="str">
        <f>VLOOKUP(A629,'ESO zone names'!$A$3:$F$10000,4,FALSE)</f>
        <v>Gewölbe der Stadt der Uhrwerke</v>
      </c>
      <c r="E629" s="4" t="str">
        <f>VLOOKUP(A629,'ESO zone names'!$A$3:$F$10000,5,FALSE)</f>
        <v>Clockwork City Vaults</v>
      </c>
      <c r="F629" s="4" t="str">
        <f>VLOOKUP(A629,'ESO zone names'!$A$3:$F$10000,6,FALSE)</f>
        <v>Les cryptes de la Cité mécanique</v>
      </c>
      <c r="G629" s="3" t="str">
        <f t="array" ref="G629">IF(OR(EXACT(A629,'ESO Dungeon constants'!$G$3:$G$999)),"X","")</f>
        <v/>
      </c>
      <c r="H629" s="3" t="str">
        <f>IF(EXACT(A629,C629),"X","")</f>
        <v/>
      </c>
      <c r="I629" s="3" t="str">
        <f>IF(A629&lt;&gt;C629,VLOOKUP(C629,$A$3:$D$9999,4,FALSE),"")</f>
        <v>Die Stadt der Uhrwerke</v>
      </c>
      <c r="J629" s="3" t="str">
        <f>IF(A629&lt;&gt;C629,VLOOKUP(C629,$A$3:$E$9999,5,FALSE),"")</f>
        <v>Clockwork City</v>
      </c>
      <c r="K629" s="3" t="str">
        <f>IF(A629&lt;&gt;C629,VLOOKUP(C629,$A$3:$F$9999,6,FALSE),"")</f>
        <v>La Cité mécanique</v>
      </c>
      <c r="L629" s="21">
        <f>A629</f>
        <v>988</v>
      </c>
      <c r="M629" s="21">
        <f>C629</f>
        <v>980</v>
      </c>
      <c r="N629">
        <v>8</v>
      </c>
      <c r="O629" t="str">
        <f>VLOOKUP(N629,'LibSets constants'!$A$2:$B$99,2,FALSE)</f>
        <v>Clockwork City</v>
      </c>
    </row>
    <row r="630" spans="1:15" hidden="1" x14ac:dyDescent="0.25">
      <c r="A630" s="13">
        <v>989</v>
      </c>
      <c r="B630" s="5">
        <v>628</v>
      </c>
      <c r="C630" s="5">
        <v>980</v>
      </c>
      <c r="D630" s="4" t="str">
        <f>VLOOKUP(A630,'ESO zone names'!$A$3:$F$10000,4,FALSE)</f>
        <v>Ventralstation</v>
      </c>
      <c r="E630" s="4" t="str">
        <f>VLOOKUP(A630,'ESO zone names'!$A$3:$F$10000,5,FALSE)</f>
        <v>Ventral Terminus</v>
      </c>
      <c r="F630" s="4" t="str">
        <f>VLOOKUP(A630,'ESO zone names'!$A$3:$F$10000,6,FALSE)</f>
        <v>Terminus ventral</v>
      </c>
      <c r="G630" s="3" t="str">
        <f t="array" ref="G630">IF(OR(EXACT(A630,'ESO Dungeon constants'!$G$3:$G$999)),"X","")</f>
        <v/>
      </c>
      <c r="H630" s="3" t="str">
        <f>IF(EXACT(A630,C630),"X","")</f>
        <v/>
      </c>
      <c r="I630" s="3" t="str">
        <f>IF(A630&lt;&gt;C630,VLOOKUP(C630,$A$3:$D$9999,4,FALSE),"")</f>
        <v>Die Stadt der Uhrwerke</v>
      </c>
      <c r="J630" s="3" t="str">
        <f>IF(A630&lt;&gt;C630,VLOOKUP(C630,$A$3:$E$9999,5,FALSE),"")</f>
        <v>Clockwork City</v>
      </c>
      <c r="K630" s="3" t="str">
        <f>IF(A630&lt;&gt;C630,VLOOKUP(C630,$A$3:$F$9999,6,FALSE),"")</f>
        <v>La Cité mécanique</v>
      </c>
      <c r="L630" s="21">
        <f>A630</f>
        <v>989</v>
      </c>
      <c r="M630" s="21">
        <f>C630</f>
        <v>980</v>
      </c>
      <c r="N630">
        <v>8</v>
      </c>
      <c r="O630" t="str">
        <f>VLOOKUP(N630,'LibSets constants'!$A$2:$B$99,2,FALSE)</f>
        <v>Clockwork City</v>
      </c>
    </row>
    <row r="631" spans="1:15" hidden="1" x14ac:dyDescent="0.25">
      <c r="A631" s="13">
        <v>990</v>
      </c>
      <c r="B631" s="5">
        <v>629</v>
      </c>
      <c r="C631" s="5">
        <v>980</v>
      </c>
      <c r="D631" s="4" t="str">
        <f>VLOOKUP(A631,'ESO zone names'!$A$3:$F$10000,4,FALSE)</f>
        <v>Inkarnatorium</v>
      </c>
      <c r="E631" s="4" t="str">
        <f>VLOOKUP(A631,'ESO zone names'!$A$3:$F$10000,5,FALSE)</f>
        <v>Incarnatorium</v>
      </c>
      <c r="F631" s="4" t="str">
        <f>VLOOKUP(A631,'ESO zone names'!$A$3:$F$10000,6,FALSE)</f>
        <v>Incarnatorium</v>
      </c>
      <c r="G631" s="3" t="str">
        <f t="array" ref="G631">IF(OR(EXACT(A631,'ESO Dungeon constants'!$G$3:$G$999)),"X","")</f>
        <v/>
      </c>
      <c r="H631" s="3" t="str">
        <f>IF(EXACT(A631,C631),"X","")</f>
        <v/>
      </c>
      <c r="I631" s="3" t="str">
        <f>IF(A631&lt;&gt;C631,VLOOKUP(C631,$A$3:$D$9999,4,FALSE),"")</f>
        <v>Die Stadt der Uhrwerke</v>
      </c>
      <c r="J631" s="3" t="str">
        <f>IF(A631&lt;&gt;C631,VLOOKUP(C631,$A$3:$E$9999,5,FALSE),"")</f>
        <v>Clockwork City</v>
      </c>
      <c r="K631" s="3" t="str">
        <f>IF(A631&lt;&gt;C631,VLOOKUP(C631,$A$3:$F$9999,6,FALSE),"")</f>
        <v>La Cité mécanique</v>
      </c>
      <c r="L631" s="21">
        <f>A631</f>
        <v>990</v>
      </c>
      <c r="M631" s="21">
        <f>C631</f>
        <v>980</v>
      </c>
      <c r="N631">
        <v>8</v>
      </c>
      <c r="O631" t="str">
        <f>VLOOKUP(N631,'LibSets constants'!$A$2:$B$99,2,FALSE)</f>
        <v>Clockwork City</v>
      </c>
    </row>
    <row r="632" spans="1:15" hidden="1" x14ac:dyDescent="0.25">
      <c r="A632" s="13">
        <v>991</v>
      </c>
      <c r="B632" s="5">
        <v>630</v>
      </c>
      <c r="C632" s="5">
        <v>980</v>
      </c>
      <c r="D632" s="4" t="str">
        <f>VLOOKUP(A632,'ESO zone names'!$A$3:$F$10000,4,FALSE)</f>
        <v>Cogitum Centralis</v>
      </c>
      <c r="E632" s="4" t="str">
        <f>VLOOKUP(A632,'ESO zone names'!$A$3:$F$10000,5,FALSE)</f>
        <v>Cogitum Centralis</v>
      </c>
      <c r="F632" s="4" t="str">
        <f>VLOOKUP(A632,'ESO zone names'!$A$3:$F$10000,6,FALSE)</f>
        <v>Cogitum Centralis</v>
      </c>
      <c r="G632" s="3" t="str">
        <f t="array" ref="G632">IF(OR(EXACT(A632,'ESO Dungeon constants'!$G$3:$G$999)),"X","")</f>
        <v/>
      </c>
      <c r="H632" s="3" t="str">
        <f>IF(EXACT(A632,C632),"X","")</f>
        <v/>
      </c>
      <c r="I632" s="3" t="str">
        <f>IF(A632&lt;&gt;C632,VLOOKUP(C632,$A$3:$D$9999,4,FALSE),"")</f>
        <v>Die Stadt der Uhrwerke</v>
      </c>
      <c r="J632" s="3" t="str">
        <f>IF(A632&lt;&gt;C632,VLOOKUP(C632,$A$3:$E$9999,5,FALSE),"")</f>
        <v>Clockwork City</v>
      </c>
      <c r="K632" s="3" t="str">
        <f>IF(A632&lt;&gt;C632,VLOOKUP(C632,$A$3:$F$9999,6,FALSE),"")</f>
        <v>La Cité mécanique</v>
      </c>
      <c r="L632" s="21">
        <f>A632</f>
        <v>991</v>
      </c>
      <c r="M632" s="21">
        <f>C632</f>
        <v>980</v>
      </c>
      <c r="N632">
        <v>8</v>
      </c>
      <c r="O632" t="str">
        <f>VLOOKUP(N632,'LibSets constants'!$A$2:$B$99,2,FALSE)</f>
        <v>Clockwork City</v>
      </c>
    </row>
    <row r="633" spans="1:15" hidden="1" x14ac:dyDescent="0.25">
      <c r="A633" s="13">
        <v>992</v>
      </c>
      <c r="B633" s="5">
        <v>631</v>
      </c>
      <c r="C633" s="5">
        <v>980</v>
      </c>
      <c r="D633" s="4" t="str">
        <f>VLOOKUP(A633,'ESO zone names'!$A$3:$F$10000,4,FALSE)</f>
        <v>Nie versiegende Quelle</v>
      </c>
      <c r="E633" s="4" t="str">
        <f>VLOOKUP(A633,'ESO zone names'!$A$3:$F$10000,5,FALSE)</f>
        <v>Everwound Wellspring</v>
      </c>
      <c r="F633" s="4" t="str">
        <f>VLOOKUP(A633,'ESO zone names'!$A$3:$F$10000,6,FALSE)</f>
        <v>Puits perpétuel</v>
      </c>
      <c r="G633" s="3" t="str">
        <f t="array" ref="G633">IF(OR(EXACT(A633,'ESO Dungeon constants'!$G$3:$G$999)),"X","")</f>
        <v/>
      </c>
      <c r="H633" s="3" t="str">
        <f>IF(EXACT(A633,C633),"X","")</f>
        <v/>
      </c>
      <c r="I633" s="3" t="str">
        <f>IF(A633&lt;&gt;C633,VLOOKUP(C633,$A$3:$D$9999,4,FALSE),"")</f>
        <v>Die Stadt der Uhrwerke</v>
      </c>
      <c r="J633" s="3" t="str">
        <f>IF(A633&lt;&gt;C633,VLOOKUP(C633,$A$3:$E$9999,5,FALSE),"")</f>
        <v>Clockwork City</v>
      </c>
      <c r="K633" s="3" t="str">
        <f>IF(A633&lt;&gt;C633,VLOOKUP(C633,$A$3:$F$9999,6,FALSE),"")</f>
        <v>La Cité mécanique</v>
      </c>
      <c r="L633" s="21">
        <f>A633</f>
        <v>992</v>
      </c>
      <c r="M633" s="21">
        <f>C633</f>
        <v>980</v>
      </c>
      <c r="N633">
        <v>8</v>
      </c>
      <c r="O633" t="str">
        <f>VLOOKUP(N633,'LibSets constants'!$A$2:$B$99,2,FALSE)</f>
        <v>Clockwork City</v>
      </c>
    </row>
    <row r="634" spans="1:15" hidden="1" x14ac:dyDescent="0.25">
      <c r="A634" s="13">
        <v>993</v>
      </c>
      <c r="B634" s="5">
        <v>632</v>
      </c>
      <c r="C634" s="5">
        <v>980</v>
      </c>
      <c r="D634" s="4" t="str">
        <f>VLOOKUP(A634,'ESO zone names'!$A$3:$F$10000,4,FALSE)</f>
        <v>Die mnemonische Planisphäre</v>
      </c>
      <c r="E634" s="4" t="str">
        <f>VLOOKUP(A634,'ESO zone names'!$A$3:$F$10000,5,FALSE)</f>
        <v>Mnemonic Planisphere</v>
      </c>
      <c r="F634" s="4" t="str">
        <f>VLOOKUP(A634,'ESO zone names'!$A$3:$F$10000,6,FALSE)</f>
        <v>Planisphère mnémonique</v>
      </c>
      <c r="G634" s="3" t="str">
        <f t="array" ref="G634">IF(OR(EXACT(A634,'ESO Dungeon constants'!$G$3:$G$999)),"X","")</f>
        <v/>
      </c>
      <c r="H634" s="3" t="str">
        <f>IF(EXACT(A634,C634),"X","")</f>
        <v/>
      </c>
      <c r="I634" s="3" t="str">
        <f>IF(A634&lt;&gt;C634,VLOOKUP(C634,$A$3:$D$9999,4,FALSE),"")</f>
        <v>Die Stadt der Uhrwerke</v>
      </c>
      <c r="J634" s="3" t="str">
        <f>IF(A634&lt;&gt;C634,VLOOKUP(C634,$A$3:$E$9999,5,FALSE),"")</f>
        <v>Clockwork City</v>
      </c>
      <c r="K634" s="3" t="str">
        <f>IF(A634&lt;&gt;C634,VLOOKUP(C634,$A$3:$F$9999,6,FALSE),"")</f>
        <v>La Cité mécanique</v>
      </c>
      <c r="L634" s="21">
        <f>A634</f>
        <v>993</v>
      </c>
      <c r="M634" s="21">
        <f>C634</f>
        <v>980</v>
      </c>
      <c r="N634">
        <v>8</v>
      </c>
      <c r="O634" t="str">
        <f>VLOOKUP(N634,'LibSets constants'!$A$2:$B$99,2,FALSE)</f>
        <v>Clockwork City</v>
      </c>
    </row>
    <row r="635" spans="1:15" hidden="1" x14ac:dyDescent="0.25">
      <c r="A635" s="13">
        <v>994</v>
      </c>
      <c r="B635" s="5">
        <v>633</v>
      </c>
      <c r="C635" s="5">
        <v>849</v>
      </c>
      <c r="D635" s="4" t="str">
        <f>VLOOKUP(A635,'ESO zone names'!$A$3:$F$10000,4,FALSE)</f>
        <v>Apartment im Heiligen Delyn</v>
      </c>
      <c r="E635" s="4" t="str">
        <f>VLOOKUP(A635,'ESO zone names'!$A$3:$F$10000,5,FALSE)</f>
        <v>Saint Delyn Penthouse</v>
      </c>
      <c r="F635" s="4" t="str">
        <f>VLOOKUP(A635,'ESO zone names'!$A$3:$F$10000,6,FALSE)</f>
        <v>Le loft de saint Délyn</v>
      </c>
      <c r="G635" s="3" t="str">
        <f t="array" ref="G635">IF(OR(EXACT(A635,'ESO Dungeon constants'!$G$3:$G$999)),"X","")</f>
        <v/>
      </c>
      <c r="H635" s="3" t="str">
        <f>IF(EXACT(A635,C635),"X","")</f>
        <v/>
      </c>
      <c r="I635" s="3" t="str">
        <f>IF(A635&lt;&gt;C635,VLOOKUP(C635,$A$3:$D$9999,4,FALSE),"")</f>
        <v>Vvardenfell</v>
      </c>
      <c r="J635" s="3" t="str">
        <f>IF(A635&lt;&gt;C635,VLOOKUP(C635,$A$3:$E$9999,5,FALSE),"")</f>
        <v>Vvardenfell</v>
      </c>
      <c r="K635" s="3" t="str">
        <f>IF(A635&lt;&gt;C635,VLOOKUP(C635,$A$3:$F$9999,6,FALSE),"")</f>
        <v>Vvardenfell</v>
      </c>
      <c r="L635" s="21">
        <f>A635</f>
        <v>994</v>
      </c>
      <c r="M635" s="21">
        <f>C635</f>
        <v>849</v>
      </c>
      <c r="N635">
        <v>6</v>
      </c>
      <c r="O635" t="str">
        <f>VLOOKUP(N635,'LibSets constants'!$A$2:$B$99,2,FALSE)</f>
        <v>Morrowind</v>
      </c>
    </row>
    <row r="636" spans="1:15" hidden="1" x14ac:dyDescent="0.25">
      <c r="A636" s="13">
        <v>995</v>
      </c>
      <c r="B636" s="5">
        <v>634</v>
      </c>
      <c r="C636" s="5">
        <v>849</v>
      </c>
      <c r="D636" s="4" t="str">
        <f>VLOOKUP(A636,'ESO zone names'!$A$3:$F$10000,4,FALSE)</f>
        <v>Die Amayaseehütte</v>
      </c>
      <c r="E636" s="4" t="str">
        <f>VLOOKUP(A636,'ESO zone names'!$A$3:$F$10000,5,FALSE)</f>
        <v>Amaya Lake Lodge</v>
      </c>
      <c r="F636" s="4" t="str">
        <f>VLOOKUP(A636,'ESO zone names'!$A$3:$F$10000,6,FALSE)</f>
        <v>La loge lacustre d'Amaya</v>
      </c>
      <c r="G636" s="3" t="str">
        <f t="array" ref="G636">IF(OR(EXACT(A636,'ESO Dungeon constants'!$G$3:$G$999)),"X","")</f>
        <v/>
      </c>
      <c r="H636" s="3" t="str">
        <f>IF(EXACT(A636,C636),"X","")</f>
        <v/>
      </c>
      <c r="I636" s="3" t="str">
        <f>IF(A636&lt;&gt;C636,VLOOKUP(C636,$A$3:$D$9999,4,FALSE),"")</f>
        <v>Vvardenfell</v>
      </c>
      <c r="J636" s="3" t="str">
        <f>IF(A636&lt;&gt;C636,VLOOKUP(C636,$A$3:$E$9999,5,FALSE),"")</f>
        <v>Vvardenfell</v>
      </c>
      <c r="K636" s="3" t="str">
        <f>IF(A636&lt;&gt;C636,VLOOKUP(C636,$A$3:$F$9999,6,FALSE),"")</f>
        <v>Vvardenfell</v>
      </c>
      <c r="L636" s="21">
        <f>A636</f>
        <v>995</v>
      </c>
      <c r="M636" s="21">
        <f>C636</f>
        <v>849</v>
      </c>
      <c r="N636">
        <v>6</v>
      </c>
      <c r="O636" t="str">
        <f>VLOOKUP(N636,'LibSets constants'!$A$2:$B$99,2,FALSE)</f>
        <v>Morrowind</v>
      </c>
    </row>
    <row r="637" spans="1:15" hidden="1" x14ac:dyDescent="0.25">
      <c r="A637" s="13">
        <v>996</v>
      </c>
      <c r="B637" s="5">
        <v>635</v>
      </c>
      <c r="C637" s="5">
        <v>849</v>
      </c>
      <c r="D637" s="4" t="str">
        <f>VLOOKUP(A637,'ESO zone names'!$A$3:$F$10000,4,FALSE)</f>
        <v>Tel Galen</v>
      </c>
      <c r="E637" s="4" t="str">
        <f>VLOOKUP(A637,'ESO zone names'!$A$3:$F$10000,5,FALSE)</f>
        <v>Tel Galen</v>
      </c>
      <c r="F637" s="4" t="str">
        <f>VLOOKUP(A637,'ESO zone names'!$A$3:$F$10000,6,FALSE)</f>
        <v>Tel Galen</v>
      </c>
      <c r="G637" s="3" t="str">
        <f t="array" ref="G637">IF(OR(EXACT(A637,'ESO Dungeon constants'!$G$3:$G$999)),"X","")</f>
        <v/>
      </c>
      <c r="H637" s="3" t="str">
        <f>IF(EXACT(A637,C637),"X","")</f>
        <v/>
      </c>
      <c r="I637" s="3" t="str">
        <f>IF(A637&lt;&gt;C637,VLOOKUP(C637,$A$3:$D$9999,4,FALSE),"")</f>
        <v>Vvardenfell</v>
      </c>
      <c r="J637" s="3" t="str">
        <f>IF(A637&lt;&gt;C637,VLOOKUP(C637,$A$3:$E$9999,5,FALSE),"")</f>
        <v>Vvardenfell</v>
      </c>
      <c r="K637" s="3" t="str">
        <f>IF(A637&lt;&gt;C637,VLOOKUP(C637,$A$3:$F$9999,6,FALSE),"")</f>
        <v>Vvardenfell</v>
      </c>
      <c r="L637" s="21">
        <f>A637</f>
        <v>996</v>
      </c>
      <c r="M637" s="21">
        <f>C637</f>
        <v>849</v>
      </c>
      <c r="N637">
        <v>6</v>
      </c>
      <c r="O637" t="str">
        <f>VLOOKUP(N637,'LibSets constants'!$A$2:$B$99,2,FALSE)</f>
        <v>Morrowind</v>
      </c>
    </row>
    <row r="638" spans="1:15" hidden="1" x14ac:dyDescent="0.25">
      <c r="A638" s="13">
        <v>997</v>
      </c>
      <c r="B638" s="5">
        <v>636</v>
      </c>
      <c r="C638" s="5">
        <v>849</v>
      </c>
      <c r="D638" s="4" t="str">
        <f>VLOOKUP(A638,'ESO zone names'!$A$3:$F$10000,4,FALSE)</f>
        <v>Das Hafenhaus in Ald Velothi</v>
      </c>
      <c r="E638" s="4" t="str">
        <f>VLOOKUP(A638,'ESO zone names'!$A$3:$F$10000,5,FALSE)</f>
        <v>Ald Velothi Harbor House</v>
      </c>
      <c r="F638" s="4" t="str">
        <f>VLOOKUP(A638,'ESO zone names'!$A$3:$F$10000,6,FALSE)</f>
        <v>La maison portuaire d'Ald Vélothi</v>
      </c>
      <c r="G638" s="3" t="str">
        <f t="array" ref="G638">IF(OR(EXACT(A638,'ESO Dungeon constants'!$G$3:$G$999)),"X","")</f>
        <v/>
      </c>
      <c r="H638" s="3" t="str">
        <f>IF(EXACT(A638,C638),"X","")</f>
        <v/>
      </c>
      <c r="I638" s="3" t="str">
        <f>IF(A638&lt;&gt;C638,VLOOKUP(C638,$A$3:$D$9999,4,FALSE),"")</f>
        <v>Vvardenfell</v>
      </c>
      <c r="J638" s="3" t="str">
        <f>IF(A638&lt;&gt;C638,VLOOKUP(C638,$A$3:$E$9999,5,FALSE),"")</f>
        <v>Vvardenfell</v>
      </c>
      <c r="K638" s="3" t="str">
        <f>IF(A638&lt;&gt;C638,VLOOKUP(C638,$A$3:$F$9999,6,FALSE),"")</f>
        <v>Vvardenfell</v>
      </c>
      <c r="L638" s="21">
        <f>A638</f>
        <v>997</v>
      </c>
      <c r="M638" s="21">
        <f>C638</f>
        <v>849</v>
      </c>
      <c r="N638">
        <v>6</v>
      </c>
      <c r="O638" t="str">
        <f>VLOOKUP(N638,'LibSets constants'!$A$2:$B$99,2,FALSE)</f>
        <v>Morrowind</v>
      </c>
    </row>
    <row r="639" spans="1:15" hidden="1" x14ac:dyDescent="0.25">
      <c r="A639" s="13">
        <v>998</v>
      </c>
      <c r="B639" s="5">
        <v>637</v>
      </c>
      <c r="C639" s="5">
        <v>381</v>
      </c>
      <c r="D639" s="4" t="str">
        <f>VLOOKUP(A639,'ESO zone names'!$A$3:$F$10000,4,FALSE)</f>
        <v>Dranil Kir</v>
      </c>
      <c r="E639" s="4" t="str">
        <f>VLOOKUP(A639,'ESO zone names'!$A$3:$F$10000,5,FALSE)</f>
        <v>Dranil Kir</v>
      </c>
      <c r="F639" s="4" t="str">
        <f>VLOOKUP(A639,'ESO zone names'!$A$3:$F$10000,6,FALSE)</f>
        <v>Dranil Kir</v>
      </c>
      <c r="G639" s="3" t="str">
        <f t="array" ref="G639">IF(OR(EXACT(A639,'ESO Dungeon constants'!$G$3:$G$999)),"X","")</f>
        <v/>
      </c>
      <c r="H639" s="3" t="str">
        <f>IF(EXACT(A639,C639),"X","")</f>
        <v/>
      </c>
      <c r="I639" s="3" t="str">
        <f>IF(A639&lt;&gt;C639,VLOOKUP(C639,$A$3:$D$9999,4,FALSE),"")</f>
        <v>Auridon</v>
      </c>
      <c r="J639" s="3" t="str">
        <f>IF(A639&lt;&gt;C639,VLOOKUP(C639,$A$3:$E$9999,5,FALSE),"")</f>
        <v>Auridon</v>
      </c>
      <c r="K639" s="3" t="str">
        <f>IF(A639&lt;&gt;C639,VLOOKUP(C639,$A$3:$F$9999,6,FALSE),"")</f>
        <v>Auridia</v>
      </c>
      <c r="L639" s="21">
        <f>A639</f>
        <v>998</v>
      </c>
      <c r="M639" s="21">
        <f>C639</f>
        <v>381</v>
      </c>
      <c r="N639">
        <v>0</v>
      </c>
      <c r="O639" t="str">
        <f>VLOOKUP(N639,'LibSets constants'!$A$2:$B$99,2,FALSE)</f>
        <v>Included in base game</v>
      </c>
    </row>
    <row r="640" spans="1:15" hidden="1" x14ac:dyDescent="0.25">
      <c r="A640" s="13">
        <v>999</v>
      </c>
      <c r="B640" s="5">
        <v>638</v>
      </c>
      <c r="C640" s="5">
        <v>980</v>
      </c>
      <c r="D640" s="4" t="str">
        <f>VLOOKUP(A640,'ESO zone names'!$A$3:$F$10000,4,FALSE)</f>
        <v>Immergrau</v>
      </c>
      <c r="E640" s="4" t="str">
        <f>VLOOKUP(A640,'ESO zone names'!$A$3:$F$10000,5,FALSE)</f>
        <v>Evergloam</v>
      </c>
      <c r="F640" s="4" t="str">
        <f>VLOOKUP(A640,'ESO zone names'!$A$3:$F$10000,6,FALSE)</f>
        <v>Le Crépuscule éternel</v>
      </c>
      <c r="G640" s="3" t="str">
        <f t="array" ref="G640">IF(OR(EXACT(A640,'ESO Dungeon constants'!$G$3:$G$999)),"X","")</f>
        <v/>
      </c>
      <c r="H640" s="3" t="str">
        <f>IF(EXACT(A640,C640),"X","")</f>
        <v/>
      </c>
      <c r="I640" s="3" t="str">
        <f>IF(A640&lt;&gt;C640,VLOOKUP(C640,$A$3:$D$9999,4,FALSE),"")</f>
        <v>Die Stadt der Uhrwerke</v>
      </c>
      <c r="J640" s="3" t="str">
        <f>IF(A640&lt;&gt;C640,VLOOKUP(C640,$A$3:$E$9999,5,FALSE),"")</f>
        <v>Clockwork City</v>
      </c>
      <c r="K640" s="3" t="str">
        <f>IF(A640&lt;&gt;C640,VLOOKUP(C640,$A$3:$F$9999,6,FALSE),"")</f>
        <v>La Cité mécanique</v>
      </c>
      <c r="L640" s="21">
        <f>A640</f>
        <v>999</v>
      </c>
      <c r="M640" s="21">
        <f>C640</f>
        <v>980</v>
      </c>
      <c r="N640">
        <v>8</v>
      </c>
      <c r="O640" t="str">
        <f>VLOOKUP(N640,'LibSets constants'!$A$2:$B$99,2,FALSE)</f>
        <v>Clockwork City</v>
      </c>
    </row>
    <row r="641" spans="1:15" hidden="1" x14ac:dyDescent="0.25">
      <c r="A641" s="13">
        <v>1000</v>
      </c>
      <c r="B641" s="5">
        <v>639</v>
      </c>
      <c r="C641" s="5">
        <v>980</v>
      </c>
      <c r="D641" s="4" t="str">
        <f>VLOOKUP(A641,'ESO zone names'!$A$3:$F$10000,4,FALSE)</f>
        <v>Die Anstalt Sanctorium</v>
      </c>
      <c r="E641" s="4" t="str">
        <f>VLOOKUP(A641,'ESO zone names'!$A$3:$F$10000,5,FALSE)</f>
        <v>Asylum Sanctorium</v>
      </c>
      <c r="F641" s="4" t="str">
        <f>VLOOKUP(A641,'ESO zone names'!$A$3:$F$10000,6,FALSE)</f>
        <v>L’Asile sanctuaire</v>
      </c>
      <c r="G641" s="3" t="str">
        <f t="array" ref="G641">IF(OR(EXACT(A641,'ESO Dungeon constants'!$G$3:$G$999)),"X","")</f>
        <v>X</v>
      </c>
      <c r="H641" s="3" t="str">
        <f>IF(EXACT(A641,C641),"X","")</f>
        <v/>
      </c>
      <c r="I641" s="3" t="str">
        <f>IF(A641&lt;&gt;C641,VLOOKUP(C641,$A$3:$D$9999,4,FALSE),"")</f>
        <v>Die Stadt der Uhrwerke</v>
      </c>
      <c r="J641" s="3" t="str">
        <f>IF(A641&lt;&gt;C641,VLOOKUP(C641,$A$3:$E$9999,5,FALSE),"")</f>
        <v>Clockwork City</v>
      </c>
      <c r="K641" s="3" t="str">
        <f>IF(A641&lt;&gt;C641,VLOOKUP(C641,$A$3:$F$9999,6,FALSE),"")</f>
        <v>La Cité mécanique</v>
      </c>
      <c r="L641" s="21">
        <f>A641</f>
        <v>1000</v>
      </c>
      <c r="M641" s="21">
        <f>C641</f>
        <v>980</v>
      </c>
      <c r="N641">
        <v>8</v>
      </c>
      <c r="O641" t="str">
        <f>VLOOKUP(N641,'LibSets constants'!$A$2:$B$99,2,FALSE)</f>
        <v>Clockwork City</v>
      </c>
    </row>
    <row r="642" spans="1:15" hidden="1" x14ac:dyDescent="0.25">
      <c r="A642" s="13">
        <v>1004</v>
      </c>
      <c r="B642" s="5">
        <v>640</v>
      </c>
      <c r="C642" s="5">
        <v>980</v>
      </c>
      <c r="D642" s="4" t="str">
        <f>VLOOKUP(A642,'ESO zone names'!$A$3:$F$10000,4,FALSE)</f>
        <v>Wartungssphäre</v>
      </c>
      <c r="E642" s="4" t="str">
        <f>VLOOKUP(A642,'ESO zone names'!$A$3:$F$10000,5,FALSE)</f>
        <v>The Serviflume</v>
      </c>
      <c r="F642" s="4" t="str">
        <f>VLOOKUP(A642,'ESO zone names'!$A$3:$F$10000,6,FALSE)</f>
        <v>Le Serviflume</v>
      </c>
      <c r="G642" s="3" t="str">
        <f t="array" ref="G642">IF(OR(EXACT(A642,'ESO Dungeon constants'!$G$3:$G$999)),"X","")</f>
        <v/>
      </c>
      <c r="H642" s="3" t="str">
        <f>IF(EXACT(A642,C642),"X","")</f>
        <v/>
      </c>
      <c r="I642" s="3" t="str">
        <f>IF(A642&lt;&gt;C642,VLOOKUP(C642,$A$3:$D$9999,4,FALSE),"")</f>
        <v>Die Stadt der Uhrwerke</v>
      </c>
      <c r="J642" s="3" t="str">
        <f>IF(A642&lt;&gt;C642,VLOOKUP(C642,$A$3:$E$9999,5,FALSE),"")</f>
        <v>Clockwork City</v>
      </c>
      <c r="K642" s="3" t="str">
        <f>IF(A642&lt;&gt;C642,VLOOKUP(C642,$A$3:$F$9999,6,FALSE),"")</f>
        <v>La Cité mécanique</v>
      </c>
      <c r="L642" s="21">
        <f>A642</f>
        <v>1004</v>
      </c>
      <c r="M642" s="21">
        <f>C642</f>
        <v>980</v>
      </c>
      <c r="N642">
        <v>8</v>
      </c>
      <c r="O642" t="str">
        <f>VLOOKUP(N642,'LibSets constants'!$A$2:$B$99,2,FALSE)</f>
        <v>Clockwork City</v>
      </c>
    </row>
    <row r="643" spans="1:15" hidden="1" x14ac:dyDescent="0.25">
      <c r="A643" s="13">
        <v>1005</v>
      </c>
      <c r="B643" s="5">
        <v>641</v>
      </c>
      <c r="C643" s="5">
        <v>1005</v>
      </c>
      <c r="D643" s="4" t="str">
        <f>VLOOKUP(A643,'ESO zone names'!$A$3:$F$10000,4,FALSE)</f>
        <v>Das Linchal-Großanwesen</v>
      </c>
      <c r="E643" s="4" t="str">
        <f>VLOOKUP(A643,'ESO zone names'!$A$3:$F$10000,5,FALSE)</f>
        <v>Linchal Grand Manor</v>
      </c>
      <c r="F643" s="4" t="str">
        <f>VLOOKUP(A643,'ESO zone names'!$A$3:$F$10000,6,FALSE)</f>
        <v>Le Grand manoir de Linchal</v>
      </c>
      <c r="G643" s="3" t="str">
        <f t="array" ref="G643">IF(OR(EXACT(A643,'ESO Dungeon constants'!$G$3:$G$999)),"X","")</f>
        <v/>
      </c>
      <c r="H643" s="3" t="str">
        <f>IF(EXACT(A643,C643),"X","")</f>
        <v>X</v>
      </c>
      <c r="I643" s="3" t="str">
        <f>IF(A643&lt;&gt;C643,VLOOKUP(C643,$A$3:$D$9999,4,FALSE),"")</f>
        <v/>
      </c>
      <c r="J643" s="3" t="str">
        <f>IF(A643&lt;&gt;C643,VLOOKUP(C643,$A$3:$E$9999,5,FALSE),"")</f>
        <v/>
      </c>
      <c r="K643" s="3" t="str">
        <f>IF(A643&lt;&gt;C643,VLOOKUP(C643,$A$3:$F$9999,6,FALSE),"")</f>
        <v/>
      </c>
      <c r="L643" s="21">
        <f>A643</f>
        <v>1005</v>
      </c>
      <c r="M643" s="21">
        <f>C643</f>
        <v>1005</v>
      </c>
      <c r="N643">
        <v>0</v>
      </c>
      <c r="O643" t="str">
        <f>VLOOKUP(N643,'LibSets constants'!$A$2:$B$99,2,FALSE)</f>
        <v>Included in base game</v>
      </c>
    </row>
    <row r="644" spans="1:15" hidden="1" x14ac:dyDescent="0.25">
      <c r="A644" s="13">
        <v>1006</v>
      </c>
      <c r="B644" s="5">
        <v>642</v>
      </c>
      <c r="C644" s="5">
        <v>3</v>
      </c>
      <c r="D644" s="4" t="str">
        <f>VLOOKUP(A644,'ESO zone names'!$A$3:$F$10000,4,FALSE)</f>
        <v>Verlassene Hexenhütte</v>
      </c>
      <c r="E644" s="4" t="str">
        <f>VLOOKUP(A644,'ESO zone names'!$A$3:$F$10000,5,FALSE)</f>
        <v>Exorcised Coven Cottage</v>
      </c>
      <c r="F644" s="4" t="str">
        <f>VLOOKUP(A644,'ESO zone names'!$A$3:$F$10000,6,FALSE)</f>
        <v>Le cottage de la congrégation exorcisé</v>
      </c>
      <c r="G644" s="3" t="str">
        <f t="array" ref="G644">IF(OR(EXACT(A644,'ESO Dungeon constants'!$G$3:$G$999)),"X","")</f>
        <v/>
      </c>
      <c r="H644" s="3" t="str">
        <f>IF(EXACT(A644,C644),"X","")</f>
        <v/>
      </c>
      <c r="I644" s="3" t="str">
        <f>IF(A644&lt;&gt;C644,VLOOKUP(C644,$A$3:$D$9999,4,FALSE),"")</f>
        <v>Glenumbra</v>
      </c>
      <c r="J644" s="3" t="str">
        <f>IF(A644&lt;&gt;C644,VLOOKUP(C644,$A$3:$E$9999,5,FALSE),"")</f>
        <v>Glenumbra</v>
      </c>
      <c r="K644" s="3" t="str">
        <f>IF(A644&lt;&gt;C644,VLOOKUP(C644,$A$3:$F$9999,6,FALSE),"")</f>
        <v>La Glénumbrie</v>
      </c>
      <c r="L644" s="21">
        <f>A644</f>
        <v>1006</v>
      </c>
      <c r="M644" s="21">
        <f>C644</f>
        <v>3</v>
      </c>
      <c r="N644">
        <v>0</v>
      </c>
      <c r="O644" t="str">
        <f>VLOOKUP(N644,'LibSets constants'!$A$2:$B$99,2,FALSE)</f>
        <v>Included in base game</v>
      </c>
    </row>
    <row r="645" spans="1:15" hidden="1" x14ac:dyDescent="0.25">
      <c r="A645" s="13">
        <v>1007</v>
      </c>
      <c r="B645" s="5">
        <v>643</v>
      </c>
      <c r="C645" s="5">
        <v>888</v>
      </c>
      <c r="D645" s="4" t="str">
        <f>VLOOKUP(A645,'ESO zone names'!$A$3:$F$10000,4,FALSE)</f>
        <v>Hakkvilds hohe Halle</v>
      </c>
      <c r="E645" s="4" t="str">
        <f>VLOOKUP(A645,'ESO zone names'!$A$3:$F$10000,5,FALSE)</f>
        <v>Hakkvild's High Hall</v>
      </c>
      <c r="F645" s="4" t="str">
        <f>VLOOKUP(A645,'ESO zone names'!$A$3:$F$10000,6,FALSE)</f>
        <v>Le Château de Hakkvild</v>
      </c>
      <c r="G645" s="3" t="str">
        <f t="array" ref="G645">IF(OR(EXACT(A645,'ESO Dungeon constants'!$G$3:$G$999)),"X","")</f>
        <v/>
      </c>
      <c r="H645" s="3" t="str">
        <f>IF(EXACT(A645,C645),"X","")</f>
        <v/>
      </c>
      <c r="I645" s="3" t="str">
        <f>IF(A645&lt;&gt;C645,VLOOKUP(C645,$A$3:$D$9999,4,FALSE),"")</f>
        <v>Kargstein</v>
      </c>
      <c r="J645" s="3" t="str">
        <f>IF(A645&lt;&gt;C645,VLOOKUP(C645,$A$3:$E$9999,5,FALSE),"")</f>
        <v>Craglorn</v>
      </c>
      <c r="K645" s="3" t="str">
        <f>IF(A645&lt;&gt;C645,VLOOKUP(C645,$A$3:$F$9999,6,FALSE),"")</f>
        <v>Raidelorn</v>
      </c>
      <c r="L645" s="21">
        <f>A645</f>
        <v>1007</v>
      </c>
      <c r="M645" s="21">
        <f>C645</f>
        <v>888</v>
      </c>
      <c r="N645">
        <v>0</v>
      </c>
      <c r="O645" t="str">
        <f>VLOOKUP(N645,'LibSets constants'!$A$2:$B$99,2,FALSE)</f>
        <v>Included in base game</v>
      </c>
    </row>
    <row r="646" spans="1:15" hidden="1" x14ac:dyDescent="0.25">
      <c r="A646" s="13">
        <v>1008</v>
      </c>
      <c r="B646" s="5">
        <v>644</v>
      </c>
      <c r="C646" s="5">
        <v>347</v>
      </c>
      <c r="D646" s="4" t="str">
        <f>VLOOKUP(A646,'ESO zone names'!$A$3:$F$10000,4,FALSE)</f>
        <v>Das surreale Fleckchen</v>
      </c>
      <c r="E646" s="4" t="str">
        <f>VLOOKUP(A646,'ESO zone names'!$A$3:$F$10000,5,FALSE)</f>
        <v>Coldharbour Surreal Estate</v>
      </c>
      <c r="F646" s="4" t="str">
        <f>VLOOKUP(A646,'ESO zone names'!$A$3:$F$10000,6,FALSE)</f>
        <v>Propriété surréaliste de Havreglace</v>
      </c>
      <c r="G646" s="3" t="str">
        <f t="array" ref="G646">IF(OR(EXACT(A646,'ESO Dungeon constants'!$G$3:$G$999)),"X","")</f>
        <v/>
      </c>
      <c r="H646" s="3" t="str">
        <f>IF(EXACT(A646,C646),"X","")</f>
        <v/>
      </c>
      <c r="I646" s="3" t="str">
        <f>IF(A646&lt;&gt;C646,VLOOKUP(C646,$A$3:$D$9999,4,FALSE),"")</f>
        <v>Kalthafen</v>
      </c>
      <c r="J646" s="3" t="str">
        <f>IF(A646&lt;&gt;C646,VLOOKUP(C646,$A$3:$E$9999,5,FALSE),"")</f>
        <v>Coldharbour</v>
      </c>
      <c r="K646" s="3" t="str">
        <f>IF(A646&lt;&gt;C646,VLOOKUP(C646,$A$3:$F$9999,6,FALSE),"")</f>
        <v>Havreglace</v>
      </c>
      <c r="L646" s="21">
        <f>A646</f>
        <v>1008</v>
      </c>
      <c r="M646" s="21">
        <f>C646</f>
        <v>347</v>
      </c>
      <c r="N646">
        <v>0</v>
      </c>
      <c r="O646" t="str">
        <f>VLOOKUP(N646,'LibSets constants'!$A$2:$B$99,2,FALSE)</f>
        <v>Included in base game</v>
      </c>
    </row>
    <row r="647" spans="1:15" hidden="1" x14ac:dyDescent="0.25">
      <c r="A647" s="13">
        <v>1009</v>
      </c>
      <c r="B647" s="5">
        <v>645</v>
      </c>
      <c r="C647" s="5">
        <v>92</v>
      </c>
      <c r="D647" s="4" t="str">
        <f>VLOOKUP(A647,'ESO zone names'!$A$3:$F$10000,4,FALSE)</f>
        <v>Der Krallenhort</v>
      </c>
      <c r="E647" s="4" t="str">
        <f>VLOOKUP(A647,'ESO zone names'!$A$3:$F$10000,5,FALSE)</f>
        <v>Fang Lair</v>
      </c>
      <c r="F647" s="4" t="str">
        <f>VLOOKUP(A647,'ESO zone names'!$A$3:$F$10000,6,FALSE)</f>
        <v>Le Repaire du croc</v>
      </c>
      <c r="G647" s="3" t="str">
        <f t="array" ref="G647">IF(OR(EXACT(A647,'ESO Dungeon constants'!$G$3:$G$999)),"X","")</f>
        <v>X</v>
      </c>
      <c r="H647" s="3" t="str">
        <f>IF(EXACT(A647,C647),"X","")</f>
        <v/>
      </c>
      <c r="I647" s="3" t="str">
        <f>IF(A647&lt;&gt;C647,VLOOKUP(C647,$A$3:$D$9999,4,FALSE),"")</f>
        <v>Bangkorai</v>
      </c>
      <c r="J647" s="3" t="str">
        <f>IF(A647&lt;&gt;C647,VLOOKUP(C647,$A$3:$E$9999,5,FALSE),"")</f>
        <v>Bangkorai</v>
      </c>
      <c r="K647" s="3" t="str">
        <f>IF(A647&lt;&gt;C647,VLOOKUP(C647,$A$3:$F$9999,6,FALSE),"")</f>
        <v>Bangkoraï</v>
      </c>
      <c r="L647" s="21">
        <f>A647</f>
        <v>1009</v>
      </c>
      <c r="M647" s="21">
        <f>C647</f>
        <v>92</v>
      </c>
      <c r="N647">
        <v>0</v>
      </c>
      <c r="O647" t="str">
        <f>VLOOKUP(N647,'LibSets constants'!$A$2:$B$99,2,FALSE)</f>
        <v>Included in base game</v>
      </c>
    </row>
    <row r="648" spans="1:15" hidden="1" x14ac:dyDescent="0.25">
      <c r="A648" s="13">
        <v>1010</v>
      </c>
      <c r="B648" s="5">
        <v>646</v>
      </c>
      <c r="C648" s="5">
        <v>19</v>
      </c>
      <c r="D648" s="4" t="str">
        <f>VLOOKUP(A648,'ESO zone names'!$A$3:$F$10000,4,FALSE)</f>
        <v>Der Gipfel der Schuppenruferin</v>
      </c>
      <c r="E648" s="4" t="str">
        <f>VLOOKUP(A648,'ESO zone names'!$A$3:$F$10000,5,FALSE)</f>
        <v>Scalecaller Peak</v>
      </c>
      <c r="F648" s="4" t="str">
        <f>VLOOKUP(A648,'ESO zone names'!$A$3:$F$10000,6,FALSE)</f>
        <v>Le Pic de la Mandécailles</v>
      </c>
      <c r="G648" s="3" t="str">
        <f t="array" ref="G648">IF(OR(EXACT(A648,'ESO Dungeon constants'!$G$3:$G$999)),"X","")</f>
        <v>X</v>
      </c>
      <c r="H648" s="3" t="str">
        <f>IF(EXACT(A648,C648),"X","")</f>
        <v/>
      </c>
      <c r="I648" s="3" t="str">
        <f>IF(A648&lt;&gt;C648,VLOOKUP(C648,$A$3:$D$9999,4,FALSE),"")</f>
        <v>Sturmhafen</v>
      </c>
      <c r="J648" s="3" t="str">
        <f>IF(A648&lt;&gt;C648,VLOOKUP(C648,$A$3:$E$9999,5,FALSE),"")</f>
        <v>Stormhaven</v>
      </c>
      <c r="K648" s="3" t="str">
        <f>IF(A648&lt;&gt;C648,VLOOKUP(C648,$A$3:$F$9999,6,FALSE),"")</f>
        <v>Havre-tempête</v>
      </c>
      <c r="L648" s="21">
        <f>A648</f>
        <v>1010</v>
      </c>
      <c r="M648" s="21">
        <f>C648</f>
        <v>19</v>
      </c>
      <c r="N648">
        <v>0</v>
      </c>
      <c r="O648" t="str">
        <f>VLOOKUP(N648,'LibSets constants'!$A$2:$B$99,2,FALSE)</f>
        <v>Included in base game</v>
      </c>
    </row>
    <row r="649" spans="1:15" hidden="1" x14ac:dyDescent="0.25">
      <c r="A649" s="13">
        <v>1011</v>
      </c>
      <c r="B649" s="5">
        <v>647</v>
      </c>
      <c r="C649" s="5">
        <v>1011</v>
      </c>
      <c r="D649" s="4" t="str">
        <f>VLOOKUP(A649,'ESO zone names'!$A$3:$F$10000,4,FALSE)</f>
        <v>Sommersend</v>
      </c>
      <c r="E649" s="4" t="str">
        <f>VLOOKUP(A649,'ESO zone names'!$A$3:$F$10000,5,FALSE)</f>
        <v>Summerset</v>
      </c>
      <c r="F649" s="4" t="str">
        <f>VLOOKUP(A649,'ESO zone names'!$A$3:$F$10000,6,FALSE)</f>
        <v>Le Couchant</v>
      </c>
      <c r="G649" s="3" t="str">
        <f t="array" ref="G649">IF(OR(EXACT(A649,'ESO Dungeon constants'!$G$3:$G$999)),"X","")</f>
        <v/>
      </c>
      <c r="H649" s="3" t="str">
        <f>IF(EXACT(A649,C649),"X","")</f>
        <v>X</v>
      </c>
      <c r="I649" s="3" t="str">
        <f>IF(A649&lt;&gt;C649,VLOOKUP(C649,$A$3:$D$9999,4,FALSE),"")</f>
        <v/>
      </c>
      <c r="J649" s="3" t="str">
        <f>IF(A649&lt;&gt;C649,VLOOKUP(C649,$A$3:$E$9999,5,FALSE),"")</f>
        <v/>
      </c>
      <c r="K649" s="3" t="str">
        <f>IF(A649&lt;&gt;C649,VLOOKUP(C649,$A$3:$F$9999,6,FALSE),"")</f>
        <v/>
      </c>
      <c r="L649" s="21">
        <f>A649</f>
        <v>1011</v>
      </c>
      <c r="M649" s="21">
        <f>C649</f>
        <v>1011</v>
      </c>
      <c r="N649">
        <v>0</v>
      </c>
      <c r="O649" t="str">
        <f>VLOOKUP(N649,'LibSets constants'!$A$2:$B$99,2,FALSE)</f>
        <v>Included in base game</v>
      </c>
    </row>
    <row r="650" spans="1:15" hidden="1" x14ac:dyDescent="0.25">
      <c r="A650" s="13">
        <v>1012</v>
      </c>
      <c r="B650" s="5">
        <v>648</v>
      </c>
      <c r="C650" s="5">
        <v>381</v>
      </c>
      <c r="D650" s="4" t="str">
        <f>VLOOKUP(A650,'ESO zone names'!$A$3:$F$10000,4,FALSE)</f>
        <v>Der Spiralstrang</v>
      </c>
      <c r="E650" s="4" t="str">
        <f>VLOOKUP(A650,'ESO zone names'!$A$3:$F$10000,5,FALSE)</f>
        <v>The Spiral Skein</v>
      </c>
      <c r="F650" s="4" t="str">
        <f>VLOOKUP(A650,'ESO zone names'!$A$3:$F$10000,6,FALSE)</f>
        <v>L'écheveau spirale</v>
      </c>
      <c r="G650" s="3" t="str">
        <f t="array" ref="G650">IF(OR(EXACT(A650,'ESO Dungeon constants'!$G$3:$G$999)),"X","")</f>
        <v/>
      </c>
      <c r="H650" s="3" t="str">
        <f>IF(EXACT(A650,C650),"X","")</f>
        <v/>
      </c>
      <c r="I650" s="3" t="str">
        <f>IF(A650&lt;&gt;C650,VLOOKUP(C650,$A$3:$D$9999,4,FALSE),"")</f>
        <v>Auridon</v>
      </c>
      <c r="J650" s="3" t="str">
        <f>IF(A650&lt;&gt;C650,VLOOKUP(C650,$A$3:$E$9999,5,FALSE),"")</f>
        <v>Auridon</v>
      </c>
      <c r="K650" s="3" t="str">
        <f>IF(A650&lt;&gt;C650,VLOOKUP(C650,$A$3:$F$9999,6,FALSE),"")</f>
        <v>Auridia</v>
      </c>
      <c r="L650" s="21">
        <f>A650</f>
        <v>1012</v>
      </c>
      <c r="M650" s="21">
        <f>C650</f>
        <v>381</v>
      </c>
      <c r="N650">
        <v>0</v>
      </c>
      <c r="O650" t="str">
        <f>VLOOKUP(N650,'LibSets constants'!$A$2:$B$99,2,FALSE)</f>
        <v>Included in base game</v>
      </c>
    </row>
    <row r="651" spans="1:15" hidden="1" x14ac:dyDescent="0.25">
      <c r="A651" s="13">
        <v>1013</v>
      </c>
      <c r="B651" s="5">
        <v>649</v>
      </c>
      <c r="C651" s="5">
        <v>1011</v>
      </c>
      <c r="D651" s="4" t="str">
        <f>VLOOKUP(A651,'ESO zone names'!$A$3:$F$10000,4,FALSE)</f>
        <v>Eldbur-Heiligtum</v>
      </c>
      <c r="E651" s="4" t="str">
        <f>VLOOKUP(A651,'ESO zone names'!$A$3:$F$10000,5,FALSE)</f>
        <v>Eldbur Sanctuary</v>
      </c>
      <c r="F651" s="4" t="str">
        <f>VLOOKUP(A651,'ESO zone names'!$A$3:$F$10000,6,FALSE)</f>
        <v>Sanctuaire d'Eldbur</v>
      </c>
      <c r="G651" s="3" t="str">
        <f t="array" ref="G651">IF(OR(EXACT(A651,'ESO Dungeon constants'!$G$3:$G$999)),"X","")</f>
        <v/>
      </c>
      <c r="H651" s="3" t="str">
        <f>IF(EXACT(A651,C651),"X","")</f>
        <v/>
      </c>
      <c r="I651" s="3" t="str">
        <f>IF(A651&lt;&gt;C651,VLOOKUP(C651,$A$3:$D$9999,4,FALSE),"")</f>
        <v>Sommersend</v>
      </c>
      <c r="J651" s="3" t="str">
        <f>IF(A651&lt;&gt;C651,VLOOKUP(C651,$A$3:$E$9999,5,FALSE),"")</f>
        <v>Summerset</v>
      </c>
      <c r="K651" s="3" t="str">
        <f>IF(A651&lt;&gt;C651,VLOOKUP(C651,$A$3:$F$9999,6,FALSE),"")</f>
        <v>Le Couchant</v>
      </c>
      <c r="L651" s="21">
        <f>A651</f>
        <v>1013</v>
      </c>
      <c r="M651" s="21">
        <f>C651</f>
        <v>1011</v>
      </c>
      <c r="N651">
        <v>10</v>
      </c>
      <c r="O651" t="str">
        <f>VLOOKUP(N651,'LibSets constants'!$A$2:$B$99,2,FALSE)</f>
        <v>Summerset</v>
      </c>
    </row>
    <row r="652" spans="1:15" hidden="1" x14ac:dyDescent="0.25">
      <c r="A652" s="13">
        <v>1014</v>
      </c>
      <c r="B652" s="5">
        <v>650</v>
      </c>
      <c r="C652" s="5">
        <v>1011</v>
      </c>
      <c r="D652" s="4" t="str">
        <f>VLOOKUP(A652,'ESO zone names'!$A$3:$F$10000,4,FALSE)</f>
        <v>Tor-Hame-Khard</v>
      </c>
      <c r="E652" s="4" t="str">
        <f>VLOOKUP(A652,'ESO zone names'!$A$3:$F$10000,5,FALSE)</f>
        <v>Tor-Hame-Khard</v>
      </c>
      <c r="F652" s="4" t="str">
        <f>VLOOKUP(A652,'ESO zone names'!$A$3:$F$10000,6,FALSE)</f>
        <v>Tor-Hame-Khard</v>
      </c>
      <c r="G652" s="3" t="str">
        <f t="array" ref="G652">IF(OR(EXACT(A652,'ESO Dungeon constants'!$G$3:$G$999)),"X","")</f>
        <v/>
      </c>
      <c r="H652" s="3" t="str">
        <f>IF(EXACT(A652,C652),"X","")</f>
        <v/>
      </c>
      <c r="I652" s="3" t="str">
        <f>IF(A652&lt;&gt;C652,VLOOKUP(C652,$A$3:$D$9999,4,FALSE),"")</f>
        <v>Sommersend</v>
      </c>
      <c r="J652" s="3" t="str">
        <f>IF(A652&lt;&gt;C652,VLOOKUP(C652,$A$3:$E$9999,5,FALSE),"")</f>
        <v>Summerset</v>
      </c>
      <c r="K652" s="3" t="str">
        <f>IF(A652&lt;&gt;C652,VLOOKUP(C652,$A$3:$F$9999,6,FALSE),"")</f>
        <v>Le Couchant</v>
      </c>
      <c r="L652" s="21">
        <f>A652</f>
        <v>1014</v>
      </c>
      <c r="M652" s="21">
        <f>C652</f>
        <v>1011</v>
      </c>
      <c r="N652">
        <v>10</v>
      </c>
      <c r="O652" t="str">
        <f>VLOOKUP(N652,'LibSets constants'!$A$2:$B$99,2,FALSE)</f>
        <v>Summerset</v>
      </c>
    </row>
    <row r="653" spans="1:15" hidden="1" x14ac:dyDescent="0.25">
      <c r="A653" s="13">
        <v>1015</v>
      </c>
      <c r="B653" s="5">
        <v>651</v>
      </c>
      <c r="C653" s="5">
        <v>1011</v>
      </c>
      <c r="D653" s="4" t="str">
        <f>VLOOKUP(A653,'ESO zone names'!$A$3:$F$10000,4,FALSE)</f>
        <v>Die Grotte von Eton Nir</v>
      </c>
      <c r="E653" s="4" t="str">
        <f>VLOOKUP(A653,'ESO zone names'!$A$3:$F$10000,5,FALSE)</f>
        <v>Eton Nir Grotto</v>
      </c>
      <c r="F653" s="4" t="str">
        <f>VLOOKUP(A653,'ESO zone names'!$A$3:$F$10000,6,FALSE)</f>
        <v>La grotte d'Eton Nir</v>
      </c>
      <c r="G653" s="3" t="str">
        <f t="array" ref="G653">IF(OR(EXACT(A653,'ESO Dungeon constants'!$G$3:$G$999)),"X","")</f>
        <v/>
      </c>
      <c r="H653" s="3" t="str">
        <f>IF(EXACT(A653,C653),"X","")</f>
        <v/>
      </c>
      <c r="I653" s="3" t="str">
        <f>IF(A653&lt;&gt;C653,VLOOKUP(C653,$A$3:$D$9999,4,FALSE),"")</f>
        <v>Sommersend</v>
      </c>
      <c r="J653" s="3" t="str">
        <f>IF(A653&lt;&gt;C653,VLOOKUP(C653,$A$3:$E$9999,5,FALSE),"")</f>
        <v>Summerset</v>
      </c>
      <c r="K653" s="3" t="str">
        <f>IF(A653&lt;&gt;C653,VLOOKUP(C653,$A$3:$F$9999,6,FALSE),"")</f>
        <v>Le Couchant</v>
      </c>
      <c r="L653" s="21">
        <f>A653</f>
        <v>1015</v>
      </c>
      <c r="M653" s="21">
        <f>C653</f>
        <v>1011</v>
      </c>
      <c r="N653">
        <v>10</v>
      </c>
      <c r="O653" t="str">
        <f>VLOOKUP(N653,'LibSets constants'!$A$2:$B$99,2,FALSE)</f>
        <v>Summerset</v>
      </c>
    </row>
    <row r="654" spans="1:15" hidden="1" x14ac:dyDescent="0.25">
      <c r="A654" s="13">
        <v>1016</v>
      </c>
      <c r="B654" s="5">
        <v>652</v>
      </c>
      <c r="C654" s="5">
        <v>1011</v>
      </c>
      <c r="D654" s="4" t="str">
        <f>VLOOKUP(A654,'ESO zone names'!$A$3:$F$10000,4,FALSE)</f>
        <v>Das Verrätergewölbe</v>
      </c>
      <c r="E654" s="4" t="str">
        <f>VLOOKUP(A654,'ESO zone names'!$A$3:$F$10000,5,FALSE)</f>
        <v>Traitor's Vault</v>
      </c>
      <c r="F654" s="4" t="str">
        <f>VLOOKUP(A654,'ESO zone names'!$A$3:$F$10000,6,FALSE)</f>
        <v>La crypte du Traître</v>
      </c>
      <c r="G654" s="3" t="str">
        <f t="array" ref="G654">IF(OR(EXACT(A654,'ESO Dungeon constants'!$G$3:$G$999)),"X","")</f>
        <v/>
      </c>
      <c r="H654" s="3" t="str">
        <f>IF(EXACT(A654,C654),"X","")</f>
        <v/>
      </c>
      <c r="I654" s="3" t="str">
        <f>IF(A654&lt;&gt;C654,VLOOKUP(C654,$A$3:$D$9999,4,FALSE),"")</f>
        <v>Sommersend</v>
      </c>
      <c r="J654" s="3" t="str">
        <f>IF(A654&lt;&gt;C654,VLOOKUP(C654,$A$3:$E$9999,5,FALSE),"")</f>
        <v>Summerset</v>
      </c>
      <c r="K654" s="3" t="str">
        <f>IF(A654&lt;&gt;C654,VLOOKUP(C654,$A$3:$F$9999,6,FALSE),"")</f>
        <v>Le Couchant</v>
      </c>
      <c r="L654" s="21">
        <f>A654</f>
        <v>1016</v>
      </c>
      <c r="M654" s="21">
        <f>C654</f>
        <v>1011</v>
      </c>
      <c r="N654">
        <v>10</v>
      </c>
      <c r="O654" t="str">
        <f>VLOOKUP(N654,'LibSets constants'!$A$2:$B$99,2,FALSE)</f>
        <v>Summerset</v>
      </c>
    </row>
    <row r="655" spans="1:15" hidden="1" x14ac:dyDescent="0.25">
      <c r="A655" s="13">
        <v>1017</v>
      </c>
      <c r="B655" s="5">
        <v>653</v>
      </c>
      <c r="C655" s="5">
        <v>1011</v>
      </c>
      <c r="D655" s="4" t="str">
        <f>VLOOKUP(A655,'ESO zone names'!$A$3:$F$10000,4,FALSE)</f>
        <v>Hain des Archonten</v>
      </c>
      <c r="E655" s="4" t="str">
        <f>VLOOKUP(A655,'ESO zone names'!$A$3:$F$10000,5,FALSE)</f>
        <v>Archon's Grove</v>
      </c>
      <c r="F655" s="4" t="str">
        <f>VLOOKUP(A655,'ESO zone names'!$A$3:$F$10000,6,FALSE)</f>
        <v>Le Bosquet de l'Archonte</v>
      </c>
      <c r="G655" s="3" t="str">
        <f t="array" ref="G655">IF(OR(EXACT(A655,'ESO Dungeon constants'!$G$3:$G$999)),"X","")</f>
        <v/>
      </c>
      <c r="H655" s="3" t="str">
        <f>IF(EXACT(A655,C655),"X","")</f>
        <v/>
      </c>
      <c r="I655" s="3" t="str">
        <f>IF(A655&lt;&gt;C655,VLOOKUP(C655,$A$3:$D$9999,4,FALSE),"")</f>
        <v>Sommersend</v>
      </c>
      <c r="J655" s="3" t="str">
        <f>IF(A655&lt;&gt;C655,VLOOKUP(C655,$A$3:$E$9999,5,FALSE),"")</f>
        <v>Summerset</v>
      </c>
      <c r="K655" s="3" t="str">
        <f>IF(A655&lt;&gt;C655,VLOOKUP(C655,$A$3:$F$9999,6,FALSE),"")</f>
        <v>Le Couchant</v>
      </c>
      <c r="L655" s="21">
        <f>A655</f>
        <v>1017</v>
      </c>
      <c r="M655" s="21">
        <f>C655</f>
        <v>1011</v>
      </c>
      <c r="N655">
        <v>10</v>
      </c>
      <c r="O655" t="str">
        <f>VLOOKUP(N655,'LibSets constants'!$A$2:$B$99,2,FALSE)</f>
        <v>Summerset</v>
      </c>
    </row>
    <row r="656" spans="1:15" hidden="1" x14ac:dyDescent="0.25">
      <c r="A656" s="13">
        <v>1018</v>
      </c>
      <c r="B656" s="5">
        <v>654</v>
      </c>
      <c r="C656" s="5">
        <v>1011</v>
      </c>
      <c r="D656" s="4" t="str">
        <f>VLOOKUP(A656,'ESO zone names'!$A$3:$F$10000,4,FALSE)</f>
        <v>Der Königshafenpass</v>
      </c>
      <c r="E656" s="4" t="str">
        <f>VLOOKUP(A656,'ESO zone names'!$A$3:$F$10000,5,FALSE)</f>
        <v>King's Haven Pass</v>
      </c>
      <c r="F656" s="4" t="str">
        <f>VLOOKUP(A656,'ESO zone names'!$A$3:$F$10000,6,FALSE)</f>
        <v>Le Col d'Havréal</v>
      </c>
      <c r="G656" s="3" t="str">
        <f t="array" ref="G656">IF(OR(EXACT(A656,'ESO Dungeon constants'!$G$3:$G$999)),"X","")</f>
        <v/>
      </c>
      <c r="H656" s="3" t="str">
        <f>IF(EXACT(A656,C656),"X","")</f>
        <v/>
      </c>
      <c r="I656" s="3" t="str">
        <f>IF(A656&lt;&gt;C656,VLOOKUP(C656,$A$3:$D$9999,4,FALSE),"")</f>
        <v>Sommersend</v>
      </c>
      <c r="J656" s="3" t="str">
        <f>IF(A656&lt;&gt;C656,VLOOKUP(C656,$A$3:$E$9999,5,FALSE),"")</f>
        <v>Summerset</v>
      </c>
      <c r="K656" s="3" t="str">
        <f>IF(A656&lt;&gt;C656,VLOOKUP(C656,$A$3:$F$9999,6,FALSE),"")</f>
        <v>Le Couchant</v>
      </c>
      <c r="L656" s="21">
        <f>A656</f>
        <v>1018</v>
      </c>
      <c r="M656" s="21">
        <f>C656</f>
        <v>1011</v>
      </c>
      <c r="N656">
        <v>10</v>
      </c>
      <c r="O656" t="str">
        <f>VLOOKUP(N656,'LibSets constants'!$A$2:$B$99,2,FALSE)</f>
        <v>Summerset</v>
      </c>
    </row>
    <row r="657" spans="1:15" hidden="1" x14ac:dyDescent="0.25">
      <c r="A657" s="13">
        <v>1019</v>
      </c>
      <c r="B657" s="5">
        <v>655</v>
      </c>
      <c r="C657" s="5">
        <v>1011</v>
      </c>
      <c r="D657" s="4" t="str">
        <f>VLOOKUP(A657,'ESO zone names'!$A$3:$F$10000,4,FALSE)</f>
        <v>Korallwasten</v>
      </c>
      <c r="E657" s="4" t="str">
        <f>VLOOKUP(A657,'ESO zone names'!$A$3:$F$10000,5,FALSE)</f>
        <v>Wasten Coraldale</v>
      </c>
      <c r="F657" s="4" t="str">
        <f>VLOOKUP(A657,'ESO zone names'!$A$3:$F$10000,6,FALSE)</f>
        <v>Le Val-Corail Gâté</v>
      </c>
      <c r="G657" s="3" t="str">
        <f t="array" ref="G657">IF(OR(EXACT(A657,'ESO Dungeon constants'!$G$3:$G$999)),"X","")</f>
        <v/>
      </c>
      <c r="H657" s="3" t="str">
        <f>IF(EXACT(A657,C657),"X","")</f>
        <v/>
      </c>
      <c r="I657" s="3" t="str">
        <f>IF(A657&lt;&gt;C657,VLOOKUP(C657,$A$3:$D$9999,4,FALSE),"")</f>
        <v>Sommersend</v>
      </c>
      <c r="J657" s="3" t="str">
        <f>IF(A657&lt;&gt;C657,VLOOKUP(C657,$A$3:$E$9999,5,FALSE),"")</f>
        <v>Summerset</v>
      </c>
      <c r="K657" s="3" t="str">
        <f>IF(A657&lt;&gt;C657,VLOOKUP(C657,$A$3:$F$9999,6,FALSE),"")</f>
        <v>Le Couchant</v>
      </c>
      <c r="L657" s="21">
        <f>A657</f>
        <v>1019</v>
      </c>
      <c r="M657" s="21">
        <f>C657</f>
        <v>1011</v>
      </c>
      <c r="N657">
        <v>10</v>
      </c>
      <c r="O657" t="str">
        <f>VLOOKUP(N657,'LibSets constants'!$A$2:$B$99,2,FALSE)</f>
        <v>Summerset</v>
      </c>
    </row>
    <row r="658" spans="1:15" hidden="1" x14ac:dyDescent="0.25">
      <c r="A658" s="13">
        <v>1020</v>
      </c>
      <c r="B658" s="5">
        <v>656</v>
      </c>
      <c r="C658" s="5">
        <v>1011</v>
      </c>
      <c r="D658" s="4" t="str">
        <f>VLOOKUP(A658,'ESO zone names'!$A$3:$F$10000,4,FALSE)</f>
        <v>Karnwasten</v>
      </c>
      <c r="E658" s="4" t="str">
        <f>VLOOKUP(A658,'ESO zone names'!$A$3:$F$10000,5,FALSE)</f>
        <v>Karnwasten</v>
      </c>
      <c r="F658" s="4" t="str">
        <f>VLOOKUP(A658,'ESO zone names'!$A$3:$F$10000,6,FALSE)</f>
        <v>Gastecairn</v>
      </c>
      <c r="G658" s="3" t="str">
        <f t="array" ref="G658">IF(OR(EXACT(A658,'ESO Dungeon constants'!$G$3:$G$999)),"X","")</f>
        <v/>
      </c>
      <c r="H658" s="3" t="str">
        <f>IF(EXACT(A658,C658),"X","")</f>
        <v/>
      </c>
      <c r="I658" s="3" t="str">
        <f>IF(A658&lt;&gt;C658,VLOOKUP(C658,$A$3:$D$9999,4,FALSE),"")</f>
        <v>Sommersend</v>
      </c>
      <c r="J658" s="3" t="str">
        <f>IF(A658&lt;&gt;C658,VLOOKUP(C658,$A$3:$E$9999,5,FALSE),"")</f>
        <v>Summerset</v>
      </c>
      <c r="K658" s="3" t="str">
        <f>IF(A658&lt;&gt;C658,VLOOKUP(C658,$A$3:$F$9999,6,FALSE),"")</f>
        <v>Le Couchant</v>
      </c>
      <c r="L658" s="21">
        <f>A658</f>
        <v>1020</v>
      </c>
      <c r="M658" s="21">
        <f>C658</f>
        <v>1011</v>
      </c>
      <c r="N658">
        <v>10</v>
      </c>
      <c r="O658" t="str">
        <f>VLOOKUP(N658,'LibSets constants'!$A$2:$B$99,2,FALSE)</f>
        <v>Summerset</v>
      </c>
    </row>
    <row r="659" spans="1:15" hidden="1" x14ac:dyDescent="0.25">
      <c r="A659" s="13">
        <v>1021</v>
      </c>
      <c r="B659" s="5">
        <v>657</v>
      </c>
      <c r="C659" s="5">
        <v>1011</v>
      </c>
      <c r="D659" s="4" t="str">
        <f>VLOOKUP(A659,'ESO zone names'!$A$3:$F$10000,4,FALSE)</f>
        <v>Sonnenfeste</v>
      </c>
      <c r="E659" s="4" t="str">
        <f>VLOOKUP(A659,'ESO zone names'!$A$3:$F$10000,5,FALSE)</f>
        <v>Sunhold</v>
      </c>
      <c r="F659" s="4" t="str">
        <f>VLOOKUP(A659,'ESO zone names'!$A$3:$F$10000,6,FALSE)</f>
        <v>Soltenure</v>
      </c>
      <c r="G659" s="3" t="str">
        <f t="array" ref="G659">IF(OR(EXACT(A659,'ESO Dungeon constants'!$G$3:$G$999)),"X","")</f>
        <v/>
      </c>
      <c r="H659" s="3" t="str">
        <f>IF(EXACT(A659,C659),"X","")</f>
        <v/>
      </c>
      <c r="I659" s="3" t="str">
        <f>IF(A659&lt;&gt;C659,VLOOKUP(C659,$A$3:$D$9999,4,FALSE),"")</f>
        <v>Sommersend</v>
      </c>
      <c r="J659" s="3" t="str">
        <f>IF(A659&lt;&gt;C659,VLOOKUP(C659,$A$3:$E$9999,5,FALSE),"")</f>
        <v>Summerset</v>
      </c>
      <c r="K659" s="3" t="str">
        <f>IF(A659&lt;&gt;C659,VLOOKUP(C659,$A$3:$F$9999,6,FALSE),"")</f>
        <v>Le Couchant</v>
      </c>
      <c r="L659" s="21">
        <f>A659</f>
        <v>1021</v>
      </c>
      <c r="M659" s="21">
        <f>C659</f>
        <v>1011</v>
      </c>
      <c r="N659">
        <v>10</v>
      </c>
      <c r="O659" t="str">
        <f>VLOOKUP(N659,'LibSets constants'!$A$2:$B$99,2,FALSE)</f>
        <v>Summerset</v>
      </c>
    </row>
    <row r="660" spans="1:15" hidden="1" x14ac:dyDescent="0.25">
      <c r="A660" s="13">
        <v>1022</v>
      </c>
      <c r="B660" s="5">
        <v>658</v>
      </c>
      <c r="C660" s="5">
        <v>1011</v>
      </c>
      <c r="D660" s="4" t="str">
        <f>VLOOKUP(A660,'ESO zone names'!$A$3:$F$10000,4,FALSE)</f>
        <v>Die Direnni-Akropolis</v>
      </c>
      <c r="E660" s="4" t="str">
        <f>VLOOKUP(A660,'ESO zone names'!$A$3:$F$10000,5,FALSE)</f>
        <v>Direnni Acropolis</v>
      </c>
      <c r="F660" s="4" t="str">
        <f>VLOOKUP(A660,'ESO zone names'!$A$3:$F$10000,6,FALSE)</f>
        <v>L’acropole Direnni</v>
      </c>
      <c r="G660" s="3" t="str">
        <f t="array" ref="G660">IF(OR(EXACT(A660,'ESO Dungeon constants'!$G$3:$G$999)),"X","")</f>
        <v/>
      </c>
      <c r="H660" s="3" t="str">
        <f>IF(EXACT(A660,C660),"X","")</f>
        <v/>
      </c>
      <c r="I660" s="3" t="str">
        <f>IF(A660&lt;&gt;C660,VLOOKUP(C660,$A$3:$D$9999,4,FALSE),"")</f>
        <v>Sommersend</v>
      </c>
      <c r="J660" s="3" t="str">
        <f>IF(A660&lt;&gt;C660,VLOOKUP(C660,$A$3:$E$9999,5,FALSE),"")</f>
        <v>Summerset</v>
      </c>
      <c r="K660" s="3" t="str">
        <f>IF(A660&lt;&gt;C660,VLOOKUP(C660,$A$3:$F$9999,6,FALSE),"")</f>
        <v>Le Couchant</v>
      </c>
      <c r="L660" s="21">
        <f>A660</f>
        <v>1022</v>
      </c>
      <c r="M660" s="21">
        <f>C660</f>
        <v>1011</v>
      </c>
      <c r="N660">
        <v>10</v>
      </c>
      <c r="O660" t="str">
        <f>VLOOKUP(N660,'LibSets constants'!$A$2:$B$99,2,FALSE)</f>
        <v>Summerset</v>
      </c>
    </row>
    <row r="661" spans="1:15" hidden="1" x14ac:dyDescent="0.25">
      <c r="A661" s="13">
        <v>1023</v>
      </c>
      <c r="B661" s="5">
        <v>659</v>
      </c>
      <c r="C661" s="5">
        <v>1011</v>
      </c>
      <c r="D661" s="4" t="str">
        <f>VLOOKUP(A661,'ESO zone names'!$A$3:$F$10000,4,FALSE)</f>
        <v>Die Wasserkunst von Schimmerheim</v>
      </c>
      <c r="E661" s="4" t="str">
        <f>VLOOKUP(A661,'ESO zone names'!$A$3:$F$10000,5,FALSE)</f>
        <v>Shimmerene Waterworks</v>
      </c>
      <c r="F661" s="4" t="str">
        <f>VLOOKUP(A661,'ESO zone names'!$A$3:$F$10000,6,FALSE)</f>
        <v>Les canalisations d'Étincelance</v>
      </c>
      <c r="G661" s="3" t="str">
        <f t="array" ref="G661">IF(OR(EXACT(A661,'ESO Dungeon constants'!$G$3:$G$999)),"X","")</f>
        <v/>
      </c>
      <c r="H661" s="3" t="str">
        <f>IF(EXACT(A661,C661),"X","")</f>
        <v/>
      </c>
      <c r="I661" s="3" t="str">
        <f>IF(A661&lt;&gt;C661,VLOOKUP(C661,$A$3:$D$9999,4,FALSE),"")</f>
        <v>Sommersend</v>
      </c>
      <c r="J661" s="3" t="str">
        <f>IF(A661&lt;&gt;C661,VLOOKUP(C661,$A$3:$E$9999,5,FALSE),"")</f>
        <v>Summerset</v>
      </c>
      <c r="K661" s="3" t="str">
        <f>IF(A661&lt;&gt;C661,VLOOKUP(C661,$A$3:$F$9999,6,FALSE),"")</f>
        <v>Le Couchant</v>
      </c>
      <c r="L661" s="21">
        <f>A661</f>
        <v>1023</v>
      </c>
      <c r="M661" s="21">
        <f>C661</f>
        <v>1011</v>
      </c>
      <c r="N661">
        <v>10</v>
      </c>
      <c r="O661" t="str">
        <f>VLOOKUP(N661,'LibSets constants'!$A$2:$B$99,2,FALSE)</f>
        <v>Summerset</v>
      </c>
    </row>
    <row r="662" spans="1:15" hidden="1" x14ac:dyDescent="0.25">
      <c r="A662" s="13">
        <v>1024</v>
      </c>
      <c r="B662" s="5">
        <v>660</v>
      </c>
      <c r="C662" s="5">
        <v>1011</v>
      </c>
      <c r="D662" s="4" t="str">
        <f>VLOOKUP(A662,'ESO zone names'!$A$3:$F$10000,4,FALSE)</f>
        <v>Die Ruinen von Eldbur</v>
      </c>
      <c r="E662" s="4" t="str">
        <f>VLOOKUP(A662,'ESO zone names'!$A$3:$F$10000,5,FALSE)</f>
        <v>Eldbur Ruins</v>
      </c>
      <c r="F662" s="4" t="str">
        <f>VLOOKUP(A662,'ESO zone names'!$A$3:$F$10000,6,FALSE)</f>
        <v>Les ruines d'Eldbur</v>
      </c>
      <c r="G662" s="3" t="str">
        <f t="array" ref="G662">IF(OR(EXACT(A662,'ESO Dungeon constants'!$G$3:$G$999)),"X","")</f>
        <v/>
      </c>
      <c r="H662" s="3" t="str">
        <f>IF(EXACT(A662,C662),"X","")</f>
        <v/>
      </c>
      <c r="I662" s="3" t="str">
        <f>IF(A662&lt;&gt;C662,VLOOKUP(C662,$A$3:$D$9999,4,FALSE),"")</f>
        <v>Sommersend</v>
      </c>
      <c r="J662" s="3" t="str">
        <f>IF(A662&lt;&gt;C662,VLOOKUP(C662,$A$3:$E$9999,5,FALSE),"")</f>
        <v>Summerset</v>
      </c>
      <c r="K662" s="3" t="str">
        <f>IF(A662&lt;&gt;C662,VLOOKUP(C662,$A$3:$F$9999,6,FALSE),"")</f>
        <v>Le Couchant</v>
      </c>
      <c r="L662" s="21">
        <f>A662</f>
        <v>1024</v>
      </c>
      <c r="M662" s="21">
        <f>C662</f>
        <v>1011</v>
      </c>
      <c r="N662">
        <v>10</v>
      </c>
      <c r="O662" t="str">
        <f>VLOOKUP(N662,'LibSets constants'!$A$2:$B$99,2,FALSE)</f>
        <v>Summerset</v>
      </c>
    </row>
    <row r="663" spans="1:15" hidden="1" x14ac:dyDescent="0.25">
      <c r="A663" s="13">
        <v>1025</v>
      </c>
      <c r="B663" s="5">
        <v>661</v>
      </c>
      <c r="C663" s="5">
        <v>1011</v>
      </c>
      <c r="D663" s="4" t="str">
        <f>VLOOKUP(A663,'ESO zone names'!$A$3:$F$10000,4,FALSE)</f>
        <v>Die Cey-Tarn-Feste</v>
      </c>
      <c r="E663" s="4" t="str">
        <f>VLOOKUP(A663,'ESO zone names'!$A$3:$F$10000,5,FALSE)</f>
        <v>Cey-Tarn Keep</v>
      </c>
      <c r="F663" s="4" t="str">
        <f>VLOOKUP(A663,'ESO zone names'!$A$3:$F$10000,6,FALSE)</f>
        <v>La forteresse de Cey-Tarn</v>
      </c>
      <c r="G663" s="3" t="str">
        <f t="array" ref="G663">IF(OR(EXACT(A663,'ESO Dungeon constants'!$G$3:$G$999)),"X","")</f>
        <v/>
      </c>
      <c r="H663" s="3" t="str">
        <f>IF(EXACT(A663,C663),"X","")</f>
        <v/>
      </c>
      <c r="I663" s="3" t="str">
        <f>IF(A663&lt;&gt;C663,VLOOKUP(C663,$A$3:$D$9999,4,FALSE),"")</f>
        <v>Sommersend</v>
      </c>
      <c r="J663" s="3" t="str">
        <f>IF(A663&lt;&gt;C663,VLOOKUP(C663,$A$3:$E$9999,5,FALSE),"")</f>
        <v>Summerset</v>
      </c>
      <c r="K663" s="3" t="str">
        <f>IF(A663&lt;&gt;C663,VLOOKUP(C663,$A$3:$F$9999,6,FALSE),"")</f>
        <v>Le Couchant</v>
      </c>
      <c r="L663" s="21">
        <f>A663</f>
        <v>1025</v>
      </c>
      <c r="M663" s="21">
        <f>C663</f>
        <v>1011</v>
      </c>
      <c r="N663">
        <v>10</v>
      </c>
      <c r="O663" t="str">
        <f>VLOOKUP(N663,'LibSets constants'!$A$2:$B$99,2,FALSE)</f>
        <v>Summerset</v>
      </c>
    </row>
    <row r="664" spans="1:15" hidden="1" x14ac:dyDescent="0.25">
      <c r="A664" s="13">
        <v>1026</v>
      </c>
      <c r="B664" s="5">
        <v>662</v>
      </c>
      <c r="C664" s="5">
        <v>1011</v>
      </c>
      <c r="D664" s="4" t="str">
        <f>VLOOKUP(A664,'ESO zone names'!$A$3:$F$10000,4,FALSE)</f>
        <v>Die Gewölbe von Heinarwe</v>
      </c>
      <c r="E664" s="4" t="str">
        <f>VLOOKUP(A664,'ESO zone names'!$A$3:$F$10000,5,FALSE)</f>
        <v>The Vaults of Heinarwe</v>
      </c>
      <c r="F664" s="4" t="str">
        <f>VLOOKUP(A664,'ESO zone names'!$A$3:$F$10000,6,FALSE)</f>
        <v>Les cryptes d'Heinarwë</v>
      </c>
      <c r="G664" s="3" t="str">
        <f t="array" ref="G664">IF(OR(EXACT(A664,'ESO Dungeon constants'!$G$3:$G$999)),"X","")</f>
        <v/>
      </c>
      <c r="H664" s="3" t="str">
        <f>IF(EXACT(A664,C664),"X","")</f>
        <v/>
      </c>
      <c r="I664" s="3" t="str">
        <f>IF(A664&lt;&gt;C664,VLOOKUP(C664,$A$3:$D$9999,4,FALSE),"")</f>
        <v>Sommersend</v>
      </c>
      <c r="J664" s="3" t="str">
        <f>IF(A664&lt;&gt;C664,VLOOKUP(C664,$A$3:$E$9999,5,FALSE),"")</f>
        <v>Summerset</v>
      </c>
      <c r="K664" s="3" t="str">
        <f>IF(A664&lt;&gt;C664,VLOOKUP(C664,$A$3:$F$9999,6,FALSE),"")</f>
        <v>Le Couchant</v>
      </c>
      <c r="L664" s="21">
        <f>A664</f>
        <v>1026</v>
      </c>
      <c r="M664" s="21">
        <f>C664</f>
        <v>1011</v>
      </c>
      <c r="N664">
        <v>10</v>
      </c>
      <c r="O664" t="str">
        <f>VLOOKUP(N664,'LibSets constants'!$A$2:$B$99,2,FALSE)</f>
        <v>Summerset</v>
      </c>
    </row>
    <row r="665" spans="1:15" hidden="1" x14ac:dyDescent="0.25">
      <c r="A665" s="13">
        <v>1027</v>
      </c>
      <c r="B665" s="5">
        <v>663</v>
      </c>
      <c r="C665" s="5">
        <v>1011</v>
      </c>
      <c r="D665" s="4" t="str">
        <f>VLOOKUP(A665,'ESO zone names'!$A$3:$F$10000,4,FALSE)</f>
        <v>Artaeum</v>
      </c>
      <c r="E665" s="4" t="str">
        <f>VLOOKUP(A665,'ESO zone names'!$A$3:$F$10000,5,FALSE)</f>
        <v>Artaeum</v>
      </c>
      <c r="F665" s="4" t="str">
        <f>VLOOKUP(A665,'ESO zone names'!$A$3:$F$10000,6,FALSE)</f>
        <v>Artæum</v>
      </c>
      <c r="G665" s="3" t="str">
        <f t="array" ref="G665">IF(OR(EXACT(A665,'ESO Dungeon constants'!$G$3:$G$999)),"X","")</f>
        <v/>
      </c>
      <c r="H665" s="3" t="str">
        <f>IF(EXACT(A665,C665),"X","")</f>
        <v/>
      </c>
      <c r="I665" s="3" t="str">
        <f>IF(A665&lt;&gt;C665,VLOOKUP(C665,$A$3:$D$9999,4,FALSE),"")</f>
        <v>Sommersend</v>
      </c>
      <c r="J665" s="3" t="str">
        <f>IF(A665&lt;&gt;C665,VLOOKUP(C665,$A$3:$E$9999,5,FALSE),"")</f>
        <v>Summerset</v>
      </c>
      <c r="K665" s="3" t="str">
        <f>IF(A665&lt;&gt;C665,VLOOKUP(C665,$A$3:$F$9999,6,FALSE),"")</f>
        <v>Le Couchant</v>
      </c>
      <c r="L665" s="21">
        <f>A665</f>
        <v>1027</v>
      </c>
      <c r="M665" s="21">
        <f>C665</f>
        <v>1011</v>
      </c>
      <c r="N665">
        <v>10</v>
      </c>
      <c r="O665" t="str">
        <f>VLOOKUP(N665,'LibSets constants'!$A$2:$B$99,2,FALSE)</f>
        <v>Summerset</v>
      </c>
    </row>
    <row r="666" spans="1:15" hidden="1" x14ac:dyDescent="0.25">
      <c r="A666" s="13">
        <v>1028</v>
      </c>
      <c r="B666" s="5">
        <v>664</v>
      </c>
      <c r="C666" s="5">
        <v>1011</v>
      </c>
      <c r="D666" s="4" t="str">
        <f>VLOOKUP(A666,'ESO zone names'!$A$3:$F$10000,4,FALSE)</f>
        <v>Der Alinor-Unterschlupf</v>
      </c>
      <c r="E666" s="4" t="str">
        <f>VLOOKUP(A666,'ESO zone names'!$A$3:$F$10000,5,FALSE)</f>
        <v>Alinor Outlaws Refuge</v>
      </c>
      <c r="F666" s="4" t="str">
        <f>VLOOKUP(A666,'ESO zone names'!$A$3:$F$10000,6,FALSE)</f>
        <v>Refuge de hors-la-loi d'Alinor</v>
      </c>
      <c r="G666" s="3" t="str">
        <f t="array" ref="G666">IF(OR(EXACT(A666,'ESO Dungeon constants'!$G$3:$G$999)),"X","")</f>
        <v/>
      </c>
      <c r="H666" s="3" t="str">
        <f>IF(EXACT(A666,C666),"X","")</f>
        <v/>
      </c>
      <c r="I666" s="3" t="str">
        <f>IF(A666&lt;&gt;C666,VLOOKUP(C666,$A$3:$D$9999,4,FALSE),"")</f>
        <v>Sommersend</v>
      </c>
      <c r="J666" s="3" t="str">
        <f>IF(A666&lt;&gt;C666,VLOOKUP(C666,$A$3:$E$9999,5,FALSE),"")</f>
        <v>Summerset</v>
      </c>
      <c r="K666" s="3" t="str">
        <f>IF(A666&lt;&gt;C666,VLOOKUP(C666,$A$3:$F$9999,6,FALSE),"")</f>
        <v>Le Couchant</v>
      </c>
      <c r="L666" s="21">
        <f>A666</f>
        <v>1028</v>
      </c>
      <c r="M666" s="21">
        <f>C666</f>
        <v>1011</v>
      </c>
      <c r="N666">
        <v>10</v>
      </c>
      <c r="O666" t="str">
        <f>VLOOKUP(N666,'LibSets constants'!$A$2:$B$99,2,FALSE)</f>
        <v>Summerset</v>
      </c>
    </row>
    <row r="667" spans="1:15" hidden="1" x14ac:dyDescent="0.25">
      <c r="A667" s="13">
        <v>1029</v>
      </c>
      <c r="B667" s="5">
        <v>665</v>
      </c>
      <c r="C667" s="5">
        <v>1011</v>
      </c>
      <c r="D667" s="4" t="str">
        <f>VLOOKUP(A667,'ESO zone names'!$A$3:$F$10000,4,FALSE)</f>
        <v>Ebenheiligtum</v>
      </c>
      <c r="E667" s="4" t="str">
        <f>VLOOKUP(A667,'ESO zone names'!$A$3:$F$10000,5,FALSE)</f>
        <v>Ebon Sanctum</v>
      </c>
      <c r="F667" s="4" t="str">
        <f>VLOOKUP(A667,'ESO zone names'!$A$3:$F$10000,6,FALSE)</f>
        <v>Sanctuaire d'Ebon</v>
      </c>
      <c r="G667" s="3" t="str">
        <f t="array" ref="G667">IF(OR(EXACT(A667,'ESO Dungeon constants'!$G$3:$G$999)),"X","")</f>
        <v/>
      </c>
      <c r="H667" s="3" t="str">
        <f>IF(EXACT(A667,C667),"X","")</f>
        <v/>
      </c>
      <c r="I667" s="3" t="str">
        <f>IF(A667&lt;&gt;C667,VLOOKUP(C667,$A$3:$D$9999,4,FALSE),"")</f>
        <v>Sommersend</v>
      </c>
      <c r="J667" s="3" t="str">
        <f>IF(A667&lt;&gt;C667,VLOOKUP(C667,$A$3:$E$9999,5,FALSE),"")</f>
        <v>Summerset</v>
      </c>
      <c r="K667" s="3" t="str">
        <f>IF(A667&lt;&gt;C667,VLOOKUP(C667,$A$3:$F$9999,6,FALSE),"")</f>
        <v>Le Couchant</v>
      </c>
      <c r="L667" s="21">
        <f>A667</f>
        <v>1029</v>
      </c>
      <c r="M667" s="21">
        <f>C667</f>
        <v>1011</v>
      </c>
      <c r="N667">
        <v>10</v>
      </c>
      <c r="O667" t="str">
        <f>VLOOKUP(N667,'LibSets constants'!$A$2:$B$99,2,FALSE)</f>
        <v>Summerset</v>
      </c>
    </row>
    <row r="668" spans="1:15" hidden="1" x14ac:dyDescent="0.25">
      <c r="A668" s="13">
        <v>1030</v>
      </c>
      <c r="B668" s="5">
        <v>666</v>
      </c>
      <c r="C668" s="5">
        <v>1011</v>
      </c>
      <c r="D668" s="4" t="str">
        <f>VLOOKUP(A668,'ESO zone names'!$A$3:$F$10000,4,FALSE)</f>
        <v>Ödnis von Corgrad</v>
      </c>
      <c r="E668" s="4" t="str">
        <f>VLOOKUP(A668,'ESO zone names'!$A$3:$F$10000,5,FALSE)</f>
        <v>Corgrad Wastes</v>
      </c>
      <c r="F668" s="4" t="str">
        <f>VLOOKUP(A668,'ESO zone names'!$A$3:$F$10000,6,FALSE)</f>
        <v>Les landes de Corgrad</v>
      </c>
      <c r="G668" s="3" t="str">
        <f t="array" ref="G668">IF(OR(EXACT(A668,'ESO Dungeon constants'!$G$3:$G$999)),"X","")</f>
        <v/>
      </c>
      <c r="H668" s="3" t="str">
        <f>IF(EXACT(A668,C668),"X","")</f>
        <v/>
      </c>
      <c r="I668" s="3" t="str">
        <f>IF(A668&lt;&gt;C668,VLOOKUP(C668,$A$3:$D$9999,4,FALSE),"")</f>
        <v>Sommersend</v>
      </c>
      <c r="J668" s="3" t="str">
        <f>IF(A668&lt;&gt;C668,VLOOKUP(C668,$A$3:$E$9999,5,FALSE),"")</f>
        <v>Summerset</v>
      </c>
      <c r="K668" s="3" t="str">
        <f>IF(A668&lt;&gt;C668,VLOOKUP(C668,$A$3:$F$9999,6,FALSE),"")</f>
        <v>Le Couchant</v>
      </c>
      <c r="L668" s="21">
        <f>A668</f>
        <v>1030</v>
      </c>
      <c r="M668" s="21">
        <f>C668</f>
        <v>1011</v>
      </c>
      <c r="N668">
        <v>10</v>
      </c>
      <c r="O668" t="str">
        <f>VLOOKUP(N668,'LibSets constants'!$A$2:$B$99,2,FALSE)</f>
        <v>Summerset</v>
      </c>
    </row>
    <row r="669" spans="1:15" hidden="1" x14ac:dyDescent="0.25">
      <c r="A669" s="13">
        <v>1031</v>
      </c>
      <c r="B669" s="5">
        <v>667</v>
      </c>
      <c r="C669" s="5">
        <v>1011</v>
      </c>
      <c r="D669" s="4" t="str">
        <f>VLOOKUP(A669,'ESO zone names'!$A$3:$F$10000,4,FALSE)</f>
        <v>Das Magazin der Akademie der Illumination</v>
      </c>
      <c r="E669" s="4" t="str">
        <f>VLOOKUP(A669,'ESO zone names'!$A$3:$F$10000,5,FALSE)</f>
        <v>Illumination Academy Stacks</v>
      </c>
      <c r="F669" s="4" t="str">
        <f>VLOOKUP(A669,'ESO zone names'!$A$3:$F$10000,6,FALSE)</f>
        <v>La Bibliothèque de l'Académie lumineuse</v>
      </c>
      <c r="G669" s="3" t="str">
        <f t="array" ref="G669">IF(OR(EXACT(A669,'ESO Dungeon constants'!$G$3:$G$999)),"X","")</f>
        <v/>
      </c>
      <c r="H669" s="3" t="str">
        <f>IF(EXACT(A669,C669),"X","")</f>
        <v/>
      </c>
      <c r="I669" s="3" t="str">
        <f>IF(A669&lt;&gt;C669,VLOOKUP(C669,$A$3:$D$9999,4,FALSE),"")</f>
        <v>Sommersend</v>
      </c>
      <c r="J669" s="3" t="str">
        <f>IF(A669&lt;&gt;C669,VLOOKUP(C669,$A$3:$E$9999,5,FALSE),"")</f>
        <v>Summerset</v>
      </c>
      <c r="K669" s="3" t="str">
        <f>IF(A669&lt;&gt;C669,VLOOKUP(C669,$A$3:$F$9999,6,FALSE),"")</f>
        <v>Le Couchant</v>
      </c>
      <c r="L669" s="21">
        <f>A669</f>
        <v>1031</v>
      </c>
      <c r="M669" s="21">
        <f>C669</f>
        <v>1011</v>
      </c>
      <c r="N669">
        <v>10</v>
      </c>
      <c r="O669" t="str">
        <f>VLOOKUP(N669,'LibSets constants'!$A$2:$B$99,2,FALSE)</f>
        <v>Summerset</v>
      </c>
    </row>
    <row r="670" spans="1:15" hidden="1" x14ac:dyDescent="0.25">
      <c r="A670" s="13">
        <v>1032</v>
      </c>
      <c r="B670" s="5">
        <v>668</v>
      </c>
      <c r="C670" s="5">
        <v>1011</v>
      </c>
      <c r="D670" s="4" t="str">
        <f>VLOOKUP(A670,'ESO zone names'!$A$3:$F$10000,4,FALSE)</f>
        <v>Die Gestadefeste</v>
      </c>
      <c r="E670" s="4" t="str">
        <f>VLOOKUP(A670,'ESO zone names'!$A$3:$F$10000,5,FALSE)</f>
        <v>Sea Keep</v>
      </c>
      <c r="F670" s="4" t="str">
        <f>VLOOKUP(A670,'ESO zone names'!$A$3:$F$10000,6,FALSE)</f>
        <v>Fort-marée</v>
      </c>
      <c r="G670" s="3" t="str">
        <f t="array" ref="G670">IF(OR(EXACT(A670,'ESO Dungeon constants'!$G$3:$G$999)),"X","")</f>
        <v/>
      </c>
      <c r="H670" s="3" t="str">
        <f>IF(EXACT(A670,C670),"X","")</f>
        <v/>
      </c>
      <c r="I670" s="3" t="str">
        <f>IF(A670&lt;&gt;C670,VLOOKUP(C670,$A$3:$D$9999,4,FALSE),"")</f>
        <v>Sommersend</v>
      </c>
      <c r="J670" s="3" t="str">
        <f>IF(A670&lt;&gt;C670,VLOOKUP(C670,$A$3:$E$9999,5,FALSE),"")</f>
        <v>Summerset</v>
      </c>
      <c r="K670" s="3" t="str">
        <f>IF(A670&lt;&gt;C670,VLOOKUP(C670,$A$3:$F$9999,6,FALSE),"")</f>
        <v>Le Couchant</v>
      </c>
      <c r="L670" s="21">
        <f>A670</f>
        <v>1032</v>
      </c>
      <c r="M670" s="21">
        <f>C670</f>
        <v>1011</v>
      </c>
      <c r="N670">
        <v>10</v>
      </c>
      <c r="O670" t="str">
        <f>VLOOKUP(N670,'LibSets constants'!$A$2:$B$99,2,FALSE)</f>
        <v>Summerset</v>
      </c>
    </row>
    <row r="671" spans="1:15" hidden="1" x14ac:dyDescent="0.25">
      <c r="A671" s="13">
        <v>1033</v>
      </c>
      <c r="B671" s="5">
        <v>669</v>
      </c>
      <c r="C671" s="5">
        <v>1011</v>
      </c>
      <c r="D671" s="4" t="str">
        <f>VLOOKUP(A671,'ESO zone names'!$A$3:$F$10000,4,FALSE)</f>
        <v>Die Katakomben des roten Tempels</v>
      </c>
      <c r="E671" s="4" t="str">
        <f>VLOOKUP(A671,'ESO zone names'!$A$3:$F$10000,5,FALSE)</f>
        <v>Red Temple Catacombs</v>
      </c>
      <c r="F671" s="4" t="str">
        <f>VLOOKUP(A671,'ESO zone names'!$A$3:$F$10000,6,FALSE)</f>
        <v>Les catacombes du temple rouge</v>
      </c>
      <c r="G671" s="3" t="str">
        <f t="array" ref="G671">IF(OR(EXACT(A671,'ESO Dungeon constants'!$G$3:$G$999)),"X","")</f>
        <v/>
      </c>
      <c r="H671" s="3" t="str">
        <f>IF(EXACT(A671,C671),"X","")</f>
        <v/>
      </c>
      <c r="I671" s="3" t="str">
        <f>IF(A671&lt;&gt;C671,VLOOKUP(C671,$A$3:$D$9999,4,FALSE),"")</f>
        <v>Sommersend</v>
      </c>
      <c r="J671" s="3" t="str">
        <f>IF(A671&lt;&gt;C671,VLOOKUP(C671,$A$3:$E$9999,5,FALSE),"")</f>
        <v>Summerset</v>
      </c>
      <c r="K671" s="3" t="str">
        <f>IF(A671&lt;&gt;C671,VLOOKUP(C671,$A$3:$F$9999,6,FALSE),"")</f>
        <v>Le Couchant</v>
      </c>
      <c r="L671" s="21">
        <f>A671</f>
        <v>1033</v>
      </c>
      <c r="M671" s="21">
        <f>C671</f>
        <v>1011</v>
      </c>
      <c r="N671">
        <v>10</v>
      </c>
      <c r="O671" t="str">
        <f>VLOOKUP(N671,'LibSets constants'!$A$2:$B$99,2,FALSE)</f>
        <v>Summerset</v>
      </c>
    </row>
    <row r="672" spans="1:15" hidden="1" x14ac:dyDescent="0.25">
      <c r="A672" s="13">
        <v>1034</v>
      </c>
      <c r="B672" s="5">
        <v>670</v>
      </c>
      <c r="C672" s="5">
        <v>1011</v>
      </c>
      <c r="D672" s="4" t="str">
        <f>VLOOKUP(A672,'ESO zone names'!$A$3:$F$10000,4,FALSE)</f>
        <v>Das Kolleg der Sapiarchen</v>
      </c>
      <c r="E672" s="4" t="str">
        <f>VLOOKUP(A672,'ESO zone names'!$A$3:$F$10000,5,FALSE)</f>
        <v>College of Sapiarchs</v>
      </c>
      <c r="F672" s="4" t="str">
        <f>VLOOKUP(A672,'ESO zone names'!$A$3:$F$10000,6,FALSE)</f>
        <v>Le Collège des Sapiarques</v>
      </c>
      <c r="G672" s="3" t="str">
        <f t="array" ref="G672">IF(OR(EXACT(A672,'ESO Dungeon constants'!$G$3:$G$999)),"X","")</f>
        <v/>
      </c>
      <c r="H672" s="3" t="str">
        <f>IF(EXACT(A672,C672),"X","")</f>
        <v/>
      </c>
      <c r="I672" s="3" t="str">
        <f>IF(A672&lt;&gt;C672,VLOOKUP(C672,$A$3:$D$9999,4,FALSE),"")</f>
        <v>Sommersend</v>
      </c>
      <c r="J672" s="3" t="str">
        <f>IF(A672&lt;&gt;C672,VLOOKUP(C672,$A$3:$E$9999,5,FALSE),"")</f>
        <v>Summerset</v>
      </c>
      <c r="K672" s="3" t="str">
        <f>IF(A672&lt;&gt;C672,VLOOKUP(C672,$A$3:$F$9999,6,FALSE),"")</f>
        <v>Le Couchant</v>
      </c>
      <c r="L672" s="21">
        <f>A672</f>
        <v>1034</v>
      </c>
      <c r="M672" s="21">
        <f>C672</f>
        <v>1011</v>
      </c>
      <c r="N672">
        <v>10</v>
      </c>
      <c r="O672" t="str">
        <f>VLOOKUP(N672,'LibSets constants'!$A$2:$B$99,2,FALSE)</f>
        <v>Summerset</v>
      </c>
    </row>
    <row r="673" spans="1:15" hidden="1" x14ac:dyDescent="0.25">
      <c r="A673" s="13">
        <v>1035</v>
      </c>
      <c r="B673" s="5">
        <v>671</v>
      </c>
      <c r="C673" s="5">
        <v>1011</v>
      </c>
      <c r="D673" s="4" t="str">
        <f>VLOOKUP(A673,'ESO zone names'!$A$3:$F$10000,4,FALSE)</f>
        <v>Der Spiralstrang</v>
      </c>
      <c r="E673" s="4" t="str">
        <f>VLOOKUP(A673,'ESO zone names'!$A$3:$F$10000,5,FALSE)</f>
        <v>The Spiral Skein</v>
      </c>
      <c r="F673" s="4" t="str">
        <f>VLOOKUP(A673,'ESO zone names'!$A$3:$F$10000,6,FALSE)</f>
        <v>L'écheveau spirale</v>
      </c>
      <c r="G673" s="3" t="str">
        <f t="array" ref="G673">IF(OR(EXACT(A673,'ESO Dungeon constants'!$G$3:$G$999)),"X","")</f>
        <v/>
      </c>
      <c r="H673" s="3" t="str">
        <f>IF(EXACT(A673,C673),"X","")</f>
        <v/>
      </c>
      <c r="I673" s="3" t="str">
        <f>IF(A673&lt;&gt;C673,VLOOKUP(C673,$A$3:$D$9999,4,FALSE),"")</f>
        <v>Sommersend</v>
      </c>
      <c r="J673" s="3" t="str">
        <f>IF(A673&lt;&gt;C673,VLOOKUP(C673,$A$3:$E$9999,5,FALSE),"")</f>
        <v>Summerset</v>
      </c>
      <c r="K673" s="3" t="str">
        <f>IF(A673&lt;&gt;C673,VLOOKUP(C673,$A$3:$F$9999,6,FALSE),"")</f>
        <v>Le Couchant</v>
      </c>
      <c r="L673" s="21">
        <f>A673</f>
        <v>1035</v>
      </c>
      <c r="M673" s="21">
        <f>C673</f>
        <v>1011</v>
      </c>
      <c r="N673">
        <v>10</v>
      </c>
      <c r="O673" t="str">
        <f>VLOOKUP(N673,'LibSets constants'!$A$2:$B$99,2,FALSE)</f>
        <v>Summerset</v>
      </c>
    </row>
    <row r="674" spans="1:15" hidden="1" x14ac:dyDescent="0.25">
      <c r="A674" s="13">
        <v>1036</v>
      </c>
      <c r="B674" s="5">
        <v>672</v>
      </c>
      <c r="C674" s="5">
        <v>1011</v>
      </c>
      <c r="D674" s="4" t="str">
        <f>VLOOKUP(A674,'ESO zone names'!$A$3:$F$10000,4,FALSE)</f>
        <v>Die Kathedrale der Netze</v>
      </c>
      <c r="E674" s="4" t="str">
        <f>VLOOKUP(A674,'ESO zone names'!$A$3:$F$10000,5,FALSE)</f>
        <v>Cathedral of Webs</v>
      </c>
      <c r="F674" s="4" t="str">
        <f>VLOOKUP(A674,'ESO zone names'!$A$3:$F$10000,6,FALSE)</f>
        <v>La cathédrale des Toiles</v>
      </c>
      <c r="G674" s="3" t="str">
        <f t="array" ref="G674">IF(OR(EXACT(A674,'ESO Dungeon constants'!$G$3:$G$999)),"X","")</f>
        <v/>
      </c>
      <c r="H674" s="3" t="str">
        <f>IF(EXACT(A674,C674),"X","")</f>
        <v/>
      </c>
      <c r="I674" s="3" t="str">
        <f>IF(A674&lt;&gt;C674,VLOOKUP(C674,$A$3:$D$9999,4,FALSE),"")</f>
        <v>Sommersend</v>
      </c>
      <c r="J674" s="3" t="str">
        <f>IF(A674&lt;&gt;C674,VLOOKUP(C674,$A$3:$E$9999,5,FALSE),"")</f>
        <v>Summerset</v>
      </c>
      <c r="K674" s="3" t="str">
        <f>IF(A674&lt;&gt;C674,VLOOKUP(C674,$A$3:$F$9999,6,FALSE),"")</f>
        <v>Le Couchant</v>
      </c>
      <c r="L674" s="21">
        <f>A674</f>
        <v>1036</v>
      </c>
      <c r="M674" s="21">
        <f>C674</f>
        <v>1011</v>
      </c>
      <c r="N674">
        <v>10</v>
      </c>
      <c r="O674" t="str">
        <f>VLOOKUP(N674,'LibSets constants'!$A$2:$B$99,2,FALSE)</f>
        <v>Summerset</v>
      </c>
    </row>
    <row r="675" spans="1:15" hidden="1" x14ac:dyDescent="0.25">
      <c r="A675" s="13">
        <v>1037</v>
      </c>
      <c r="B675" s="5">
        <v>673</v>
      </c>
      <c r="C675" s="5">
        <v>1011</v>
      </c>
      <c r="D675" s="4" t="str">
        <f>VLOOKUP(A675,'ESO zone names'!$A$3:$F$10000,4,FALSE)</f>
        <v>Der Kristallturm</v>
      </c>
      <c r="E675" s="4" t="str">
        <f>VLOOKUP(A675,'ESO zone names'!$A$3:$F$10000,5,FALSE)</f>
        <v>The Crystal Tower</v>
      </c>
      <c r="F675" s="4" t="str">
        <f>VLOOKUP(A675,'ESO zone names'!$A$3:$F$10000,6,FALSE)</f>
        <v>Tour de cristal</v>
      </c>
      <c r="G675" s="3" t="str">
        <f t="array" ref="G675">IF(OR(EXACT(A675,'ESO Dungeon constants'!$G$3:$G$999)),"X","")</f>
        <v/>
      </c>
      <c r="H675" s="3" t="str">
        <f>IF(EXACT(A675,C675),"X","")</f>
        <v/>
      </c>
      <c r="I675" s="3" t="str">
        <f>IF(A675&lt;&gt;C675,VLOOKUP(C675,$A$3:$D$9999,4,FALSE),"")</f>
        <v>Sommersend</v>
      </c>
      <c r="J675" s="3" t="str">
        <f>IF(A675&lt;&gt;C675,VLOOKUP(C675,$A$3:$E$9999,5,FALSE),"")</f>
        <v>Summerset</v>
      </c>
      <c r="K675" s="3" t="str">
        <f>IF(A675&lt;&gt;C675,VLOOKUP(C675,$A$3:$F$9999,6,FALSE),"")</f>
        <v>Le Couchant</v>
      </c>
      <c r="L675" s="21">
        <f>A675</f>
        <v>1037</v>
      </c>
      <c r="M675" s="21">
        <f>C675</f>
        <v>1011</v>
      </c>
      <c r="N675">
        <v>10</v>
      </c>
      <c r="O675" t="str">
        <f>VLOOKUP(N675,'LibSets constants'!$A$2:$B$99,2,FALSE)</f>
        <v>Summerset</v>
      </c>
    </row>
    <row r="676" spans="1:15" hidden="1" x14ac:dyDescent="0.25">
      <c r="A676" s="13">
        <v>1038</v>
      </c>
      <c r="B676" s="5">
        <v>674</v>
      </c>
      <c r="C676" s="5">
        <v>1011</v>
      </c>
      <c r="D676" s="4" t="str">
        <f>VLOOKUP(A676,'ESO zone names'!$A$3:$F$10000,4,FALSE)</f>
        <v>Rellenthil-Erdfall</v>
      </c>
      <c r="E676" s="4" t="str">
        <f>VLOOKUP(A676,'ESO zone names'!$A$3:$F$10000,5,FALSE)</f>
        <v>Rellenthil Sinkhole</v>
      </c>
      <c r="F676" s="4" t="str">
        <f>VLOOKUP(A676,'ESO zone names'!$A$3:$F$10000,6,FALSE)</f>
        <v>La doline de Rellenthil</v>
      </c>
      <c r="G676" s="3" t="str">
        <f t="array" ref="G676">IF(OR(EXACT(A676,'ESO Dungeon constants'!$G$3:$G$999)),"X","")</f>
        <v/>
      </c>
      <c r="H676" s="3" t="str">
        <f>IF(EXACT(A676,C676),"X","")</f>
        <v/>
      </c>
      <c r="I676" s="3" t="str">
        <f>IF(A676&lt;&gt;C676,VLOOKUP(C676,$A$3:$D$9999,4,FALSE),"")</f>
        <v>Sommersend</v>
      </c>
      <c r="J676" s="3" t="str">
        <f>IF(A676&lt;&gt;C676,VLOOKUP(C676,$A$3:$E$9999,5,FALSE),"")</f>
        <v>Summerset</v>
      </c>
      <c r="K676" s="3" t="str">
        <f>IF(A676&lt;&gt;C676,VLOOKUP(C676,$A$3:$F$9999,6,FALSE),"")</f>
        <v>Le Couchant</v>
      </c>
      <c r="L676" s="21">
        <f>A676</f>
        <v>1038</v>
      </c>
      <c r="M676" s="21">
        <f>C676</f>
        <v>1011</v>
      </c>
      <c r="N676">
        <v>10</v>
      </c>
      <c r="O676" t="str">
        <f>VLOOKUP(N676,'LibSets constants'!$A$2:$B$99,2,FALSE)</f>
        <v>Summerset</v>
      </c>
    </row>
    <row r="677" spans="1:15" hidden="1" x14ac:dyDescent="0.25">
      <c r="A677" s="13">
        <v>1039</v>
      </c>
      <c r="B677" s="5">
        <v>675</v>
      </c>
      <c r="C677" s="5">
        <v>1011</v>
      </c>
      <c r="D677" s="4" t="str">
        <f>VLOOKUP(A677,'ESO zone names'!$A$3:$F$10000,4,FALSE)</f>
        <v>Psijik-Reliktgewölbe</v>
      </c>
      <c r="E677" s="4" t="str">
        <f>VLOOKUP(A677,'ESO zone names'!$A$3:$F$10000,5,FALSE)</f>
        <v>Psijic Relic Vaults</v>
      </c>
      <c r="F677" s="4" t="str">
        <f>VLOOKUP(A677,'ESO zone names'!$A$3:$F$10000,6,FALSE)</f>
        <v>Les salles des reliques psijiques</v>
      </c>
      <c r="G677" s="3" t="str">
        <f t="array" ref="G677">IF(OR(EXACT(A677,'ESO Dungeon constants'!$G$3:$G$999)),"X","")</f>
        <v/>
      </c>
      <c r="H677" s="3" t="str">
        <f>IF(EXACT(A677,C677),"X","")</f>
        <v/>
      </c>
      <c r="I677" s="3" t="str">
        <f>IF(A677&lt;&gt;C677,VLOOKUP(C677,$A$3:$D$9999,4,FALSE),"")</f>
        <v>Sommersend</v>
      </c>
      <c r="J677" s="3" t="str">
        <f>IF(A677&lt;&gt;C677,VLOOKUP(C677,$A$3:$E$9999,5,FALSE),"")</f>
        <v>Summerset</v>
      </c>
      <c r="K677" s="3" t="str">
        <f>IF(A677&lt;&gt;C677,VLOOKUP(C677,$A$3:$F$9999,6,FALSE),"")</f>
        <v>Le Couchant</v>
      </c>
      <c r="L677" s="21">
        <f>A677</f>
        <v>1039</v>
      </c>
      <c r="M677" s="21">
        <f>C677</f>
        <v>1011</v>
      </c>
      <c r="N677">
        <v>10</v>
      </c>
      <c r="O677" t="str">
        <f>VLOOKUP(N677,'LibSets constants'!$A$2:$B$99,2,FALSE)</f>
        <v>Summerset</v>
      </c>
    </row>
    <row r="678" spans="1:15" hidden="1" x14ac:dyDescent="0.25">
      <c r="A678" s="13">
        <v>1040</v>
      </c>
      <c r="B678" s="5">
        <v>676</v>
      </c>
      <c r="C678" s="5">
        <v>1011</v>
      </c>
      <c r="D678" s="4" t="str">
        <f>VLOOKUP(A678,'ESO zone names'!$A$3:$F$10000,4,FALSE)</f>
        <v>Immergrau</v>
      </c>
      <c r="E678" s="4" t="str">
        <f>VLOOKUP(A678,'ESO zone names'!$A$3:$F$10000,5,FALSE)</f>
        <v>Evergloam</v>
      </c>
      <c r="F678" s="4" t="str">
        <f>VLOOKUP(A678,'ESO zone names'!$A$3:$F$10000,6,FALSE)</f>
        <v>Le Crépuscule éternel</v>
      </c>
      <c r="G678" s="3" t="str">
        <f t="array" ref="G678">IF(OR(EXACT(A678,'ESO Dungeon constants'!$G$3:$G$999)),"X","")</f>
        <v/>
      </c>
      <c r="H678" s="3" t="str">
        <f>IF(EXACT(A678,C678),"X","")</f>
        <v/>
      </c>
      <c r="I678" s="3" t="str">
        <f>IF(A678&lt;&gt;C678,VLOOKUP(C678,$A$3:$D$9999,4,FALSE),"")</f>
        <v>Sommersend</v>
      </c>
      <c r="J678" s="3" t="str">
        <f>IF(A678&lt;&gt;C678,VLOOKUP(C678,$A$3:$E$9999,5,FALSE),"")</f>
        <v>Summerset</v>
      </c>
      <c r="K678" s="3" t="str">
        <f>IF(A678&lt;&gt;C678,VLOOKUP(C678,$A$3:$F$9999,6,FALSE),"")</f>
        <v>Le Couchant</v>
      </c>
      <c r="L678" s="21">
        <f>A678</f>
        <v>1040</v>
      </c>
      <c r="M678" s="21">
        <f>C678</f>
        <v>1011</v>
      </c>
      <c r="N678">
        <v>10</v>
      </c>
      <c r="O678" t="str">
        <f>VLOOKUP(N678,'LibSets constants'!$A$2:$B$99,2,FALSE)</f>
        <v>Summerset</v>
      </c>
    </row>
    <row r="679" spans="1:15" hidden="1" x14ac:dyDescent="0.25">
      <c r="A679" s="13">
        <v>1042</v>
      </c>
      <c r="B679" s="5">
        <v>677</v>
      </c>
      <c r="C679" s="5">
        <v>684</v>
      </c>
      <c r="D679" s="4" t="str">
        <f>VLOOKUP(A679,'ESO zone names'!$A$3:$F$10000,4,FALSE)</f>
        <v>Der Gipfel des Ausgestoßenen</v>
      </c>
      <c r="E679" s="4" t="str">
        <f>VLOOKUP(A679,'ESO zone names'!$A$3:$F$10000,5,FALSE)</f>
        <v>Pariah's Pinnacle</v>
      </c>
      <c r="F679" s="4" t="str">
        <f>VLOOKUP(A679,'ESO zone names'!$A$3:$F$10000,6,FALSE)</f>
        <v>Pinacle du paria</v>
      </c>
      <c r="G679" s="3" t="str">
        <f t="array" ref="G679">IF(OR(EXACT(A679,'ESO Dungeon constants'!$G$3:$G$999)),"X","")</f>
        <v/>
      </c>
      <c r="H679" s="3" t="str">
        <f>IF(EXACT(A679,C679),"X","")</f>
        <v/>
      </c>
      <c r="I679" s="3" t="str">
        <f>IF(A679&lt;&gt;C679,VLOOKUP(C679,$A$3:$D$9999,4,FALSE),"")</f>
        <v>Wrothgar</v>
      </c>
      <c r="J679" s="3" t="str">
        <f>IF(A679&lt;&gt;C679,VLOOKUP(C679,$A$3:$E$9999,5,FALSE),"")</f>
        <v>Wrothgar</v>
      </c>
      <c r="K679" s="3" t="str">
        <f>IF(A679&lt;&gt;C679,VLOOKUP(C679,$A$3:$F$9999,6,FALSE),"")</f>
        <v>Wrothgar</v>
      </c>
      <c r="L679" s="21">
        <f>A679</f>
        <v>1042</v>
      </c>
      <c r="M679" s="21">
        <f>C679</f>
        <v>684</v>
      </c>
      <c r="N679">
        <v>2</v>
      </c>
      <c r="O679" t="str">
        <f>VLOOKUP(N679,'LibSets constants'!$A$2:$B$99,2,FALSE)</f>
        <v>Orsinium</v>
      </c>
    </row>
    <row r="680" spans="1:15" hidden="1" x14ac:dyDescent="0.25">
      <c r="A680" s="13">
        <v>1043</v>
      </c>
      <c r="B680" s="5">
        <v>678</v>
      </c>
      <c r="C680" s="5">
        <v>980</v>
      </c>
      <c r="D680" s="4" t="str">
        <f>VLOOKUP(A680,'ESO zone names'!$A$3:$F$10000,4,FALSE)</f>
        <v>Das erste Sphäratorium</v>
      </c>
      <c r="E680" s="4" t="str">
        <f>VLOOKUP(A680,'ESO zone names'!$A$3:$F$10000,5,FALSE)</f>
        <v>The Orbservatory Prior</v>
      </c>
      <c r="F680" s="4" t="str">
        <f>VLOOKUP(A680,'ESO zone names'!$A$3:$F$10000,6,FALSE)</f>
        <v>L'Observatoire antérieur</v>
      </c>
      <c r="G680" s="3" t="str">
        <f t="array" ref="G680">IF(OR(EXACT(A680,'ESO Dungeon constants'!$G$3:$G$999)),"X","")</f>
        <v/>
      </c>
      <c r="H680" s="3" t="str">
        <f>IF(EXACT(A680,C680),"X","")</f>
        <v/>
      </c>
      <c r="I680" s="3" t="str">
        <f>IF(A680&lt;&gt;C680,VLOOKUP(C680,$A$3:$D$9999,4,FALSE),"")</f>
        <v>Die Stadt der Uhrwerke</v>
      </c>
      <c r="J680" s="3" t="str">
        <f>IF(A680&lt;&gt;C680,VLOOKUP(C680,$A$3:$E$9999,5,FALSE),"")</f>
        <v>Clockwork City</v>
      </c>
      <c r="K680" s="3" t="str">
        <f>IF(A680&lt;&gt;C680,VLOOKUP(C680,$A$3:$F$9999,6,FALSE),"")</f>
        <v>La Cité mécanique</v>
      </c>
      <c r="L680" s="21">
        <f>A680</f>
        <v>1043</v>
      </c>
      <c r="M680" s="21">
        <f>C680</f>
        <v>980</v>
      </c>
      <c r="N680">
        <v>8</v>
      </c>
      <c r="O680" t="str">
        <f>VLOOKUP(N680,'LibSets constants'!$A$2:$B$99,2,FALSE)</f>
        <v>Clockwork City</v>
      </c>
    </row>
    <row r="681" spans="1:15" hidden="1" x14ac:dyDescent="0.25">
      <c r="A681" s="13">
        <v>1044</v>
      </c>
      <c r="B681" s="5">
        <v>679</v>
      </c>
      <c r="C681" s="5">
        <v>823</v>
      </c>
      <c r="D681" s="4" t="str">
        <f>VLOOKUP(A681,'ESO zone names'!$A$3:$F$10000,4,FALSE)</f>
        <v>Ehemalige Freistatt</v>
      </c>
      <c r="E681" s="4" t="str">
        <f>VLOOKUP(A681,'ESO zone names'!$A$3:$F$10000,5,FALSE)</f>
        <v>The Erstwhile Sanctuary</v>
      </c>
      <c r="F681" s="4" t="str">
        <f>VLOOKUP(A681,'ESO zone names'!$A$3:$F$10000,6,FALSE)</f>
        <v>Le Sanctuaire d'Antan</v>
      </c>
      <c r="G681" s="3" t="str">
        <f t="array" ref="G681">IF(OR(EXACT(A681,'ESO Dungeon constants'!$G$3:$G$999)),"X","")</f>
        <v/>
      </c>
      <c r="H681" s="3" t="str">
        <f>IF(EXACT(A681,C681),"X","")</f>
        <v/>
      </c>
      <c r="I681" s="3" t="str">
        <f>IF(A681&lt;&gt;C681,VLOOKUP(C681,$A$3:$D$9999,4,FALSE),"")</f>
        <v>Die Goldküste</v>
      </c>
      <c r="J681" s="3" t="str">
        <f>IF(A681&lt;&gt;C681,VLOOKUP(C681,$A$3:$E$9999,5,FALSE),"")</f>
        <v>Gold Coast</v>
      </c>
      <c r="K681" s="3" t="str">
        <f>IF(A681&lt;&gt;C681,VLOOKUP(C681,$A$3:$F$9999,6,FALSE),"")</f>
        <v>La Côte d'or</v>
      </c>
      <c r="L681" s="21">
        <f>A681</f>
        <v>1044</v>
      </c>
      <c r="M681" s="21">
        <f>C681</f>
        <v>823</v>
      </c>
      <c r="N681">
        <v>4</v>
      </c>
      <c r="O681" t="str">
        <f>VLOOKUP(N681,'LibSets constants'!$A$2:$B$99,2,FALSE)</f>
        <v>Dark Brotherhood</v>
      </c>
    </row>
    <row r="682" spans="1:15" hidden="1" x14ac:dyDescent="0.25">
      <c r="A682" s="13">
        <v>1045</v>
      </c>
      <c r="B682" s="5">
        <v>680</v>
      </c>
      <c r="C682" s="5">
        <v>816</v>
      </c>
      <c r="D682" s="4" t="str">
        <f>VLOOKUP(A682,'ESO zone names'!$A$3:$F$10000,4,FALSE)</f>
        <v>Der prinzliche Dämmerlichtpalast</v>
      </c>
      <c r="E682" s="4" t="str">
        <f>VLOOKUP(A682,'ESO zone names'!$A$3:$F$10000,5,FALSE)</f>
        <v>Princely Dawnlight Palace</v>
      </c>
      <c r="F682" s="4" t="str">
        <f>VLOOKUP(A682,'ESO zone names'!$A$3:$F$10000,6,FALSE)</f>
        <v>Palais princier d'Aubéclat</v>
      </c>
      <c r="G682" s="3" t="str">
        <f t="array" ref="G682">IF(OR(EXACT(A682,'ESO Dungeon constants'!$G$3:$G$999)),"X","")</f>
        <v/>
      </c>
      <c r="H682" s="3" t="str">
        <f>IF(EXACT(A682,C682),"X","")</f>
        <v/>
      </c>
      <c r="I682" s="3" t="str">
        <f>IF(A682&lt;&gt;C682,VLOOKUP(C682,$A$3:$D$9999,4,FALSE),"")</f>
        <v>Hews Fluch</v>
      </c>
      <c r="J682" s="3" t="str">
        <f>IF(A682&lt;&gt;C682,VLOOKUP(C682,$A$3:$E$9999,5,FALSE),"")</f>
        <v>Hew's Bane</v>
      </c>
      <c r="K682" s="3" t="str">
        <f>IF(A682&lt;&gt;C682,VLOOKUP(C682,$A$3:$F$9999,6,FALSE),"")</f>
        <v>Le Trépas des Cognées</v>
      </c>
      <c r="L682" s="21">
        <f>A682</f>
        <v>1045</v>
      </c>
      <c r="M682" s="21">
        <f>C682</f>
        <v>816</v>
      </c>
      <c r="N682">
        <v>3</v>
      </c>
      <c r="O682" t="str">
        <f>VLOOKUP(N682,'LibSets constants'!$A$2:$B$99,2,FALSE)</f>
        <v>Thieves Guild</v>
      </c>
    </row>
    <row r="683" spans="1:15" hidden="1" x14ac:dyDescent="0.25">
      <c r="A683" s="13">
        <v>1046</v>
      </c>
      <c r="B683" s="5">
        <v>681</v>
      </c>
      <c r="C683" s="5">
        <v>1011</v>
      </c>
      <c r="D683" s="4" t="str">
        <f>VLOOKUP(A683,'ESO zone names'!$A$3:$F$10000,4,FALSE)</f>
        <v>Die Salzbrisenhöhle</v>
      </c>
      <c r="E683" s="4" t="str">
        <f>VLOOKUP(A683,'ESO zone names'!$A$3:$F$10000,5,FALSE)</f>
        <v>Saltbreeze Cave</v>
      </c>
      <c r="F683" s="4" t="str">
        <f>VLOOKUP(A683,'ESO zone names'!$A$3:$F$10000,6,FALSE)</f>
        <v>La caverne de Sale-embruns</v>
      </c>
      <c r="G683" s="3" t="str">
        <f t="array" ref="G683">IF(OR(EXACT(A683,'ESO Dungeon constants'!$G$3:$G$999)),"X","")</f>
        <v/>
      </c>
      <c r="H683" s="3" t="str">
        <f>IF(EXACT(A683,C683),"X","")</f>
        <v/>
      </c>
      <c r="I683" s="3" t="str">
        <f>IF(A683&lt;&gt;C683,VLOOKUP(C683,$A$3:$D$9999,4,FALSE),"")</f>
        <v>Sommersend</v>
      </c>
      <c r="J683" s="3" t="str">
        <f>IF(A683&lt;&gt;C683,VLOOKUP(C683,$A$3:$E$9999,5,FALSE),"")</f>
        <v>Summerset</v>
      </c>
      <c r="K683" s="3" t="str">
        <f>IF(A683&lt;&gt;C683,VLOOKUP(C683,$A$3:$F$9999,6,FALSE),"")</f>
        <v>Le Couchant</v>
      </c>
      <c r="L683" s="21">
        <f>A683</f>
        <v>1046</v>
      </c>
      <c r="M683" s="21">
        <f>C683</f>
        <v>1011</v>
      </c>
      <c r="N683">
        <v>10</v>
      </c>
      <c r="O683" t="str">
        <f>VLOOKUP(N683,'LibSets constants'!$A$2:$B$99,2,FALSE)</f>
        <v>Summerset</v>
      </c>
    </row>
    <row r="684" spans="1:15" hidden="1" x14ac:dyDescent="0.25">
      <c r="A684" s="13">
        <v>1047</v>
      </c>
      <c r="B684" s="5">
        <v>682</v>
      </c>
      <c r="C684" s="5">
        <v>1011</v>
      </c>
      <c r="D684" s="4" t="str">
        <f>VLOOKUP(A684,'ESO zone names'!$A$3:$F$10000,4,FALSE)</f>
        <v>Kloster der gleichmütigen Harmonie</v>
      </c>
      <c r="E684" s="4" t="str">
        <f>VLOOKUP(A684,'ESO zone names'!$A$3:$F$10000,5,FALSE)</f>
        <v>Monastery of Serene Harmony</v>
      </c>
      <c r="F684" s="4" t="str">
        <f>VLOOKUP(A684,'ESO zone names'!$A$3:$F$10000,6,FALSE)</f>
        <v>Monastère de l'harmonie sereine</v>
      </c>
      <c r="G684" s="3" t="str">
        <f t="array" ref="G684">IF(OR(EXACT(A684,'ESO Dungeon constants'!$G$3:$G$999)),"X","")</f>
        <v/>
      </c>
      <c r="H684" s="3" t="str">
        <f>IF(EXACT(A684,C684),"X","")</f>
        <v/>
      </c>
      <c r="I684" s="3" t="str">
        <f>IF(A684&lt;&gt;C684,VLOOKUP(C684,$A$3:$D$9999,4,FALSE),"")</f>
        <v>Sommersend</v>
      </c>
      <c r="J684" s="3" t="str">
        <f>IF(A684&lt;&gt;C684,VLOOKUP(C684,$A$3:$E$9999,5,FALSE),"")</f>
        <v>Summerset</v>
      </c>
      <c r="K684" s="3" t="str">
        <f>IF(A684&lt;&gt;C684,VLOOKUP(C684,$A$3:$F$9999,6,FALSE),"")</f>
        <v>Le Couchant</v>
      </c>
      <c r="L684" s="21">
        <f>A684</f>
        <v>1047</v>
      </c>
      <c r="M684" s="21">
        <f>C684</f>
        <v>1011</v>
      </c>
      <c r="N684">
        <v>10</v>
      </c>
      <c r="O684" t="str">
        <f>VLOOKUP(N684,'LibSets constants'!$A$2:$B$99,2,FALSE)</f>
        <v>Summerset</v>
      </c>
    </row>
    <row r="685" spans="1:15" hidden="1" x14ac:dyDescent="0.25">
      <c r="A685" s="13">
        <v>1048</v>
      </c>
      <c r="B685" s="5">
        <v>683</v>
      </c>
      <c r="C685" s="5">
        <v>1011</v>
      </c>
      <c r="D685" s="4" t="str">
        <f>VLOOKUP(A685,'ESO zone names'!$A$3:$F$10000,4,FALSE)</f>
        <v>Der Königspalast von Alinor</v>
      </c>
      <c r="E685" s="4" t="str">
        <f>VLOOKUP(A685,'ESO zone names'!$A$3:$F$10000,5,FALSE)</f>
        <v>Alinor Royal Palace</v>
      </c>
      <c r="F685" s="4" t="str">
        <f>VLOOKUP(A685,'ESO zone names'!$A$3:$F$10000,6,FALSE)</f>
        <v>Palais royal d'Alinor</v>
      </c>
      <c r="G685" s="3" t="str">
        <f t="array" ref="G685">IF(OR(EXACT(A685,'ESO Dungeon constants'!$G$3:$G$999)),"X","")</f>
        <v/>
      </c>
      <c r="H685" s="3" t="str">
        <f>IF(EXACT(A685,C685),"X","")</f>
        <v/>
      </c>
      <c r="I685" s="3" t="str">
        <f>IF(A685&lt;&gt;C685,VLOOKUP(C685,$A$3:$D$9999,4,FALSE),"")</f>
        <v>Sommersend</v>
      </c>
      <c r="J685" s="3" t="str">
        <f>IF(A685&lt;&gt;C685,VLOOKUP(C685,$A$3:$E$9999,5,FALSE),"")</f>
        <v>Summerset</v>
      </c>
      <c r="K685" s="3" t="str">
        <f>IF(A685&lt;&gt;C685,VLOOKUP(C685,$A$3:$F$9999,6,FALSE),"")</f>
        <v>Le Couchant</v>
      </c>
      <c r="L685" s="21">
        <f>A685</f>
        <v>1048</v>
      </c>
      <c r="M685" s="21">
        <f>C685</f>
        <v>1011</v>
      </c>
      <c r="N685">
        <v>10</v>
      </c>
      <c r="O685" t="str">
        <f>VLOOKUP(N685,'LibSets constants'!$A$2:$B$99,2,FALSE)</f>
        <v>Summerset</v>
      </c>
    </row>
    <row r="686" spans="1:15" hidden="1" x14ac:dyDescent="0.25">
      <c r="A686" s="13">
        <v>1051</v>
      </c>
      <c r="B686" s="5">
        <v>684</v>
      </c>
      <c r="C686" s="5">
        <v>1011</v>
      </c>
      <c r="D686" s="4" t="str">
        <f>VLOOKUP(A686,'ESO zone names'!$A$3:$F$10000,4,FALSE)</f>
        <v>Wolkenruh</v>
      </c>
      <c r="E686" s="4" t="str">
        <f>VLOOKUP(A686,'ESO zone names'!$A$3:$F$10000,5,FALSE)</f>
        <v>Cloudrest</v>
      </c>
      <c r="F686" s="4" t="str">
        <f>VLOOKUP(A686,'ESO zone names'!$A$3:$F$10000,6,FALSE)</f>
        <v>Le Pas-des-Nuées</v>
      </c>
      <c r="G686" s="3" t="str">
        <f t="array" ref="G686">IF(OR(EXACT(A686,'ESO Dungeon constants'!$G$3:$G$999)),"X","")</f>
        <v>X</v>
      </c>
      <c r="H686" s="3" t="str">
        <f>IF(EXACT(A686,C686),"X","")</f>
        <v/>
      </c>
      <c r="I686" s="3" t="str">
        <f>IF(A686&lt;&gt;C686,VLOOKUP(C686,$A$3:$D$9999,4,FALSE),"")</f>
        <v>Sommersend</v>
      </c>
      <c r="J686" s="3" t="str">
        <f>IF(A686&lt;&gt;C686,VLOOKUP(C686,$A$3:$E$9999,5,FALSE),"")</f>
        <v>Summerset</v>
      </c>
      <c r="K686" s="3" t="str">
        <f>IF(A686&lt;&gt;C686,VLOOKUP(C686,$A$3:$F$9999,6,FALSE),"")</f>
        <v>Le Couchant</v>
      </c>
      <c r="L686" s="21">
        <f>A686</f>
        <v>1051</v>
      </c>
      <c r="M686" s="21">
        <f>C686</f>
        <v>1011</v>
      </c>
      <c r="N686">
        <v>10</v>
      </c>
      <c r="O686" t="str">
        <f>VLOOKUP(N686,'LibSets constants'!$A$2:$B$99,2,FALSE)</f>
        <v>Summerset</v>
      </c>
    </row>
    <row r="687" spans="1:15" hidden="1" x14ac:dyDescent="0.25">
      <c r="A687" s="13">
        <v>1052</v>
      </c>
      <c r="B687" s="5">
        <v>685</v>
      </c>
      <c r="C687" s="5">
        <v>382</v>
      </c>
      <c r="D687" s="4" t="str">
        <f>VLOOKUP(A687,'ESO zone names'!$A$3:$F$10000,4,FALSE)</f>
        <v>Die Mondjägerfeste</v>
      </c>
      <c r="E687" s="4" t="str">
        <f>VLOOKUP(A687,'ESO zone names'!$A$3:$F$10000,5,FALSE)</f>
        <v>Moon Hunter Keep</v>
      </c>
      <c r="F687" s="4" t="str">
        <f>VLOOKUP(A687,'ESO zone names'!$A$3:$F$10000,6,FALSE)</f>
        <v>Le Fort du Chasseur lunaire</v>
      </c>
      <c r="G687" s="3" t="str">
        <f t="array" ref="G687">IF(OR(EXACT(A687,'ESO Dungeon constants'!$G$3:$G$999)),"X","")</f>
        <v>X</v>
      </c>
      <c r="H687" s="3" t="str">
        <f>IF(EXACT(A687,C687),"X","")</f>
        <v/>
      </c>
      <c r="I687" s="3" t="str">
        <f>IF(A687&lt;&gt;C687,VLOOKUP(C687,$A$3:$D$9999,4,FALSE),"")</f>
        <v>Schnittermark</v>
      </c>
      <c r="J687" s="3" t="str">
        <f>IF(A687&lt;&gt;C687,VLOOKUP(C687,$A$3:$E$9999,5,FALSE),"")</f>
        <v>Reaper's March</v>
      </c>
      <c r="K687" s="3" t="str">
        <f>IF(A687&lt;&gt;C687,VLOOKUP(C687,$A$3:$F$9999,6,FALSE),"")</f>
        <v>La marche de la Camarde</v>
      </c>
      <c r="L687" s="21">
        <f>A687</f>
        <v>1052</v>
      </c>
      <c r="M687" s="21">
        <f>C687</f>
        <v>382</v>
      </c>
      <c r="N687">
        <v>0</v>
      </c>
      <c r="O687" t="str">
        <f>VLOOKUP(N687,'LibSets constants'!$A$2:$B$99,2,FALSE)</f>
        <v>Included in base game</v>
      </c>
    </row>
    <row r="688" spans="1:15" hidden="1" x14ac:dyDescent="0.25">
      <c r="A688" s="13">
        <v>1055</v>
      </c>
      <c r="B688" s="5">
        <v>686</v>
      </c>
      <c r="C688" s="5">
        <v>108</v>
      </c>
      <c r="D688" s="4" t="str">
        <f>VLOOKUP(A688,'ESO zone names'!$A$3:$F$10000,4,FALSE)</f>
        <v>Die Marsch der Aufopferung</v>
      </c>
      <c r="E688" s="4" t="str">
        <f>VLOOKUP(A688,'ESO zone names'!$A$3:$F$10000,5,FALSE)</f>
        <v>March of Sacrifices</v>
      </c>
      <c r="F688" s="4" t="str">
        <f>VLOOKUP(A688,'ESO zone names'!$A$3:$F$10000,6,FALSE)</f>
        <v>Procession des Sacrifiés</v>
      </c>
      <c r="G688" s="3" t="str">
        <f t="array" ref="G688">IF(OR(EXACT(A688,'ESO Dungeon constants'!$G$3:$G$999)),"X","")</f>
        <v>X</v>
      </c>
      <c r="H688" s="3" t="str">
        <f>IF(EXACT(A688,C688),"X","")</f>
        <v/>
      </c>
      <c r="I688" s="3" t="str">
        <f>IF(A688&lt;&gt;C688,VLOOKUP(C688,$A$3:$D$9999,4,FALSE),"")</f>
        <v>Grünschatten</v>
      </c>
      <c r="J688" s="3" t="str">
        <f>IF(A688&lt;&gt;C688,VLOOKUP(C688,$A$3:$E$9999,5,FALSE),"")</f>
        <v>Greenshade</v>
      </c>
      <c r="K688" s="3" t="str">
        <f>IF(A688&lt;&gt;C688,VLOOKUP(C688,$A$3:$F$9999,6,FALSE),"")</f>
        <v>Prasin</v>
      </c>
      <c r="L688" s="21">
        <f>A688</f>
        <v>1055</v>
      </c>
      <c r="M688" s="21">
        <f>C688</f>
        <v>108</v>
      </c>
      <c r="N688">
        <v>0</v>
      </c>
      <c r="O688" t="str">
        <f>VLOOKUP(N688,'LibSets constants'!$A$2:$B$99,2,FALSE)</f>
        <v>Included in base game</v>
      </c>
    </row>
    <row r="689" spans="1:15" hidden="1" x14ac:dyDescent="0.25">
      <c r="A689" s="13">
        <v>1059</v>
      </c>
      <c r="B689" s="5">
        <v>687</v>
      </c>
      <c r="C689" s="5">
        <v>1011</v>
      </c>
      <c r="D689" s="4" t="str">
        <f>VLOOKUP(A689,'ESO zone names'!$A$3:$F$10000,4,FALSE)</f>
        <v>Die Mansarde im „Goldenen Greifen“</v>
      </c>
      <c r="E689" s="4" t="str">
        <f>VLOOKUP(A689,'ESO zone names'!$A$3:$F$10000,5,FALSE)</f>
        <v>Golden Gryphon Garret</v>
      </c>
      <c r="F689" s="4" t="str">
        <f>VLOOKUP(A689,'ESO zone names'!$A$3:$F$10000,6,FALSE)</f>
        <v>La Soupente du Griffon doré</v>
      </c>
      <c r="G689" s="3" t="str">
        <f t="array" ref="G689">IF(OR(EXACT(A689,'ESO Dungeon constants'!$G$3:$G$999)),"X","")</f>
        <v/>
      </c>
      <c r="H689" s="3" t="str">
        <f>IF(EXACT(A689,C689),"X","")</f>
        <v/>
      </c>
      <c r="I689" s="3" t="str">
        <f>IF(A689&lt;&gt;C689,VLOOKUP(C689,$A$3:$D$9999,4,FALSE),"")</f>
        <v>Sommersend</v>
      </c>
      <c r="J689" s="3" t="str">
        <f>IF(A689&lt;&gt;C689,VLOOKUP(C689,$A$3:$E$9999,5,FALSE),"")</f>
        <v>Summerset</v>
      </c>
      <c r="K689" s="3" t="str">
        <f>IF(A689&lt;&gt;C689,VLOOKUP(C689,$A$3:$F$9999,6,FALSE),"")</f>
        <v>Le Couchant</v>
      </c>
      <c r="L689" s="21">
        <f>A689</f>
        <v>1059</v>
      </c>
      <c r="M689" s="21">
        <f>C689</f>
        <v>1011</v>
      </c>
      <c r="N689">
        <v>10</v>
      </c>
      <c r="O689" t="str">
        <f>VLOOKUP(N689,'LibSets constants'!$A$2:$B$99,2,FALSE)</f>
        <v>Summerset</v>
      </c>
    </row>
    <row r="690" spans="1:15" hidden="1" x14ac:dyDescent="0.25">
      <c r="A690" s="13">
        <v>1060</v>
      </c>
      <c r="B690" s="5">
        <v>688</v>
      </c>
      <c r="C690" s="5">
        <v>1011</v>
      </c>
      <c r="D690" s="4" t="str">
        <f>VLOOKUP(A690,'ESO zone names'!$A$3:$F$10000,4,FALSE)</f>
        <v>Alinor-Stadtgrathaus</v>
      </c>
      <c r="E690" s="4" t="str">
        <f>VLOOKUP(A690,'ESO zone names'!$A$3:$F$10000,5,FALSE)</f>
        <v>Alinor Crest Townhouse</v>
      </c>
      <c r="F690" s="4" t="str">
        <f>VLOOKUP(A690,'ESO zone names'!$A$3:$F$10000,6,FALSE)</f>
        <v>Le Manoir de la crête d'Alinor</v>
      </c>
      <c r="G690" s="3" t="str">
        <f t="array" ref="G690">IF(OR(EXACT(A690,'ESO Dungeon constants'!$G$3:$G$999)),"X","")</f>
        <v/>
      </c>
      <c r="H690" s="3" t="str">
        <f>IF(EXACT(A690,C690),"X","")</f>
        <v/>
      </c>
      <c r="I690" s="3" t="str">
        <f>IF(A690&lt;&gt;C690,VLOOKUP(C690,$A$3:$D$9999,4,FALSE),"")</f>
        <v>Sommersend</v>
      </c>
      <c r="J690" s="3" t="str">
        <f>IF(A690&lt;&gt;C690,VLOOKUP(C690,$A$3:$E$9999,5,FALSE),"")</f>
        <v>Summerset</v>
      </c>
      <c r="K690" s="3" t="str">
        <f>IF(A690&lt;&gt;C690,VLOOKUP(C690,$A$3:$F$9999,6,FALSE),"")</f>
        <v>Le Couchant</v>
      </c>
      <c r="L690" s="21">
        <f>A690</f>
        <v>1060</v>
      </c>
      <c r="M690" s="21">
        <f>C690</f>
        <v>1011</v>
      </c>
      <c r="N690">
        <v>10</v>
      </c>
      <c r="O690" t="str">
        <f>VLOOKUP(N690,'LibSets constants'!$A$2:$B$99,2,FALSE)</f>
        <v>Summerset</v>
      </c>
    </row>
    <row r="691" spans="1:15" hidden="1" x14ac:dyDescent="0.25">
      <c r="A691" s="13">
        <v>1061</v>
      </c>
      <c r="B691" s="5">
        <v>689</v>
      </c>
      <c r="C691" s="5">
        <v>1011</v>
      </c>
      <c r="D691" s="4" t="str">
        <f>VLOOKUP(A691,'ESO zone names'!$A$3:$F$10000,4,FALSE)</f>
        <v>Kolossale aldmerische Grotte</v>
      </c>
      <c r="E691" s="4" t="str">
        <f>VLOOKUP(A691,'ESO zone names'!$A$3:$F$10000,5,FALSE)</f>
        <v>Colossal Aldmeri Grotto</v>
      </c>
      <c r="F691" s="4" t="str">
        <f>VLOOKUP(A691,'ESO zone names'!$A$3:$F$10000,6,FALSE)</f>
        <v>La Grotte aldmerie colossale</v>
      </c>
      <c r="G691" s="3" t="str">
        <f t="array" ref="G691">IF(OR(EXACT(A691,'ESO Dungeon constants'!$G$3:$G$999)),"X","")</f>
        <v/>
      </c>
      <c r="H691" s="3" t="str">
        <f>IF(EXACT(A691,C691),"X","")</f>
        <v/>
      </c>
      <c r="I691" s="3" t="str">
        <f>IF(A691&lt;&gt;C691,VLOOKUP(C691,$A$3:$D$9999,4,FALSE),"")</f>
        <v>Sommersend</v>
      </c>
      <c r="J691" s="3" t="str">
        <f>IF(A691&lt;&gt;C691,VLOOKUP(C691,$A$3:$E$9999,5,FALSE),"")</f>
        <v>Summerset</v>
      </c>
      <c r="K691" s="3" t="str">
        <f>IF(A691&lt;&gt;C691,VLOOKUP(C691,$A$3:$F$9999,6,FALSE),"")</f>
        <v>Le Couchant</v>
      </c>
      <c r="L691" s="21">
        <f>A691</f>
        <v>1061</v>
      </c>
      <c r="M691" s="21">
        <f>C691</f>
        <v>1011</v>
      </c>
      <c r="N691">
        <v>10</v>
      </c>
      <c r="O691" t="str">
        <f>VLOOKUP(N691,'LibSets constants'!$A$2:$B$99,2,FALSE)</f>
        <v>Summerset</v>
      </c>
    </row>
    <row r="692" spans="1:15" hidden="1" x14ac:dyDescent="0.25">
      <c r="A692" s="13">
        <v>1063</v>
      </c>
      <c r="B692" s="5">
        <v>690</v>
      </c>
      <c r="C692" s="5">
        <v>1027</v>
      </c>
      <c r="D692" s="4" t="str">
        <f>VLOOKUP(A692,'ESO zone names'!$A$3:$F$10000,4,FALSE)</f>
        <v>Große Psijik-Villa</v>
      </c>
      <c r="E692" s="4" t="str">
        <f>VLOOKUP(A692,'ESO zone names'!$A$3:$F$10000,5,FALSE)</f>
        <v>Grand Psijic Villa</v>
      </c>
      <c r="F692" s="4" t="str">
        <f>VLOOKUP(A692,'ESO zone names'!$A$3:$F$10000,6,FALSE)</f>
        <v>La Grande villa psijique</v>
      </c>
      <c r="G692" s="3" t="str">
        <f t="array" ref="G692">IF(OR(EXACT(A692,'ESO Dungeon constants'!$G$3:$G$999)),"X","")</f>
        <v/>
      </c>
      <c r="H692" s="3" t="str">
        <f>IF(EXACT(A692,C692),"X","")</f>
        <v/>
      </c>
      <c r="I692" s="3" t="str">
        <f>IF(A692&lt;&gt;C692,VLOOKUP(C692,$A$3:$D$9999,4,FALSE),"")</f>
        <v>Artaeum</v>
      </c>
      <c r="J692" s="3" t="str">
        <f>IF(A692&lt;&gt;C692,VLOOKUP(C692,$A$3:$E$9999,5,FALSE),"")</f>
        <v>Artaeum</v>
      </c>
      <c r="K692" s="3" t="str">
        <f>IF(A692&lt;&gt;C692,VLOOKUP(C692,$A$3:$F$9999,6,FALSE),"")</f>
        <v>Artæum</v>
      </c>
      <c r="L692" s="21">
        <f>A692</f>
        <v>1063</v>
      </c>
      <c r="M692" s="21">
        <f>C692</f>
        <v>1027</v>
      </c>
      <c r="N692">
        <v>10</v>
      </c>
      <c r="O692" t="str">
        <f>VLOOKUP(N692,'LibSets constants'!$A$2:$B$99,2,FALSE)</f>
        <v>Summerset</v>
      </c>
    </row>
    <row r="693" spans="1:15" hidden="1" x14ac:dyDescent="0.25">
      <c r="A693" s="13">
        <v>1064</v>
      </c>
      <c r="B693" s="5">
        <v>691</v>
      </c>
      <c r="C693" s="5">
        <v>103</v>
      </c>
      <c r="D693" s="4" t="str">
        <f>VLOOKUP(A693,'ESO zone names'!$A$3:$F$10000,4,FALSE)</f>
        <v>Die Lichtung des Jägers</v>
      </c>
      <c r="E693" s="4" t="str">
        <f>VLOOKUP(A693,'ESO zone names'!$A$3:$F$10000,5,FALSE)</f>
        <v>Hunter's Glade</v>
      </c>
      <c r="F693" s="4" t="str">
        <f>VLOOKUP(A693,'ESO zone names'!$A$3:$F$10000,6,FALSE)</f>
        <v>La Clairière du chasseur</v>
      </c>
      <c r="G693" s="3" t="str">
        <f t="array" ref="G693">IF(OR(EXACT(A693,'ESO Dungeon constants'!$G$3:$G$999)),"X","")</f>
        <v/>
      </c>
      <c r="H693" s="3" t="str">
        <f>IF(EXACT(A693,C693),"X","")</f>
        <v/>
      </c>
      <c r="I693" s="3" t="str">
        <f>IF(A693&lt;&gt;C693,VLOOKUP(C693,$A$3:$D$9999,4,FALSE),"")</f>
        <v>Rift</v>
      </c>
      <c r="J693" s="3" t="str">
        <f>IF(A693&lt;&gt;C693,VLOOKUP(C693,$A$3:$E$9999,5,FALSE),"")</f>
        <v>The Rift</v>
      </c>
      <c r="K693" s="3" t="str">
        <f>IF(A693&lt;&gt;C693,VLOOKUP(C693,$A$3:$F$9999,6,FALSE),"")</f>
        <v>La Brèche</v>
      </c>
      <c r="L693" s="21">
        <f>A693</f>
        <v>1064</v>
      </c>
      <c r="M693" s="21">
        <f>C693</f>
        <v>103</v>
      </c>
      <c r="N693">
        <v>0</v>
      </c>
      <c r="O693" t="str">
        <f>VLOOKUP(N693,'LibSets constants'!$A$2:$B$99,2,FALSE)</f>
        <v>Included in base game</v>
      </c>
    </row>
    <row r="694" spans="1:15" hidden="1" x14ac:dyDescent="0.25">
      <c r="A694" s="13">
        <v>1065</v>
      </c>
      <c r="B694" s="5">
        <v>692</v>
      </c>
      <c r="C694" s="5">
        <v>726</v>
      </c>
      <c r="D694" s="4" t="str">
        <f>VLOOKUP(A694,'ESO zone names'!$A$3:$F$10000,4,FALSE)</f>
        <v>Der Schandmoorsumpf</v>
      </c>
      <c r="E694" s="4" t="str">
        <f>VLOOKUP(A694,'ESO zone names'!$A$3:$F$10000,5,FALSE)</f>
        <v>Blight Bog Sump</v>
      </c>
      <c r="F694" s="4" t="str">
        <f>VLOOKUP(A694,'ESO zone names'!$A$3:$F$10000,6,FALSE)</f>
        <v>Puisard du Marais Pesteux</v>
      </c>
      <c r="G694" s="3" t="str">
        <f t="array" ref="G694">IF(OR(EXACT(A694,'ESO Dungeon constants'!$G$3:$G$999)),"X","")</f>
        <v/>
      </c>
      <c r="H694" s="3" t="str">
        <f>IF(EXACT(A694,C694),"X","")</f>
        <v/>
      </c>
      <c r="I694" s="3" t="str">
        <f>IF(A694&lt;&gt;C694,VLOOKUP(C694,$A$3:$D$9999,4,FALSE),"")</f>
        <v>Trübmoor</v>
      </c>
      <c r="J694" s="3" t="str">
        <f>IF(A694&lt;&gt;C694,VLOOKUP(C694,$A$3:$E$9999,5,FALSE),"")</f>
        <v>Murkmire</v>
      </c>
      <c r="K694" s="3" t="str">
        <f>IF(A694&lt;&gt;C694,VLOOKUP(C694,$A$3:$F$9999,6,FALSE),"")</f>
        <v>Tourbevase</v>
      </c>
      <c r="L694" s="21">
        <f>A694</f>
        <v>1065</v>
      </c>
      <c r="M694" s="21">
        <f>C694</f>
        <v>726</v>
      </c>
      <c r="N694">
        <v>12</v>
      </c>
      <c r="O694" t="str">
        <f>VLOOKUP(N694,'LibSets constants'!$A$2:$B$99,2,FALSE)</f>
        <v>Murkmire</v>
      </c>
    </row>
    <row r="695" spans="1:15" hidden="1" x14ac:dyDescent="0.25">
      <c r="A695" s="13">
        <v>1066</v>
      </c>
      <c r="B695" s="5">
        <v>693</v>
      </c>
      <c r="C695" s="5">
        <v>726</v>
      </c>
      <c r="D695" s="4" t="str">
        <f>VLOOKUP(A695,'ESO zone names'!$A$3:$F$10000,4,FALSE)</f>
        <v>Die Tsofeerkaverne</v>
      </c>
      <c r="E695" s="4" t="str">
        <f>VLOOKUP(A695,'ESO zone names'!$A$3:$F$10000,5,FALSE)</f>
        <v>Tsofeer Cavern</v>
      </c>
      <c r="F695" s="4" t="str">
        <f>VLOOKUP(A695,'ESO zone names'!$A$3:$F$10000,6,FALSE)</f>
        <v>La caverne de Tsofeer</v>
      </c>
      <c r="G695" s="3" t="str">
        <f t="array" ref="G695">IF(OR(EXACT(A695,'ESO Dungeon constants'!$G$3:$G$999)),"X","")</f>
        <v/>
      </c>
      <c r="H695" s="3" t="str">
        <f>IF(EXACT(A695,C695),"X","")</f>
        <v/>
      </c>
      <c r="I695" s="3" t="str">
        <f>IF(A695&lt;&gt;C695,VLOOKUP(C695,$A$3:$D$9999,4,FALSE),"")</f>
        <v>Trübmoor</v>
      </c>
      <c r="J695" s="3" t="str">
        <f>IF(A695&lt;&gt;C695,VLOOKUP(C695,$A$3:$E$9999,5,FALSE),"")</f>
        <v>Murkmire</v>
      </c>
      <c r="K695" s="3" t="str">
        <f>IF(A695&lt;&gt;C695,VLOOKUP(C695,$A$3:$F$9999,6,FALSE),"")</f>
        <v>Tourbevase</v>
      </c>
      <c r="L695" s="21">
        <f>A695</f>
        <v>1066</v>
      </c>
      <c r="M695" s="21">
        <f>C695</f>
        <v>726</v>
      </c>
      <c r="N695">
        <v>12</v>
      </c>
      <c r="O695" t="str">
        <f>VLOOKUP(N695,'LibSets constants'!$A$2:$B$99,2,FALSE)</f>
        <v>Murkmire</v>
      </c>
    </row>
    <row r="696" spans="1:15" hidden="1" x14ac:dyDescent="0.25">
      <c r="A696" s="13">
        <v>1067</v>
      </c>
      <c r="B696" s="5">
        <v>694</v>
      </c>
      <c r="C696" s="5">
        <v>726</v>
      </c>
      <c r="D696" s="4" t="str">
        <f>VLOOKUP(A696,'ESO zone names'!$A$3:$F$10000,4,FALSE)</f>
        <v>Das Traumnest</v>
      </c>
      <c r="E696" s="4" t="str">
        <f>VLOOKUP(A696,'ESO zone names'!$A$3:$F$10000,5,FALSE)</f>
        <v>The Dreaming Nest</v>
      </c>
      <c r="F696" s="4" t="str">
        <f>VLOOKUP(A696,'ESO zone names'!$A$3:$F$10000,6,FALSE)</f>
        <v>Le Nid onirique</v>
      </c>
      <c r="G696" s="3" t="str">
        <f t="array" ref="G696">IF(OR(EXACT(A696,'ESO Dungeon constants'!$G$3:$G$999)),"X","")</f>
        <v/>
      </c>
      <c r="H696" s="3" t="str">
        <f>IF(EXACT(A696,C696),"X","")</f>
        <v/>
      </c>
      <c r="I696" s="3" t="str">
        <f>IF(A696&lt;&gt;C696,VLOOKUP(C696,$A$3:$D$9999,4,FALSE),"")</f>
        <v>Trübmoor</v>
      </c>
      <c r="J696" s="3" t="str">
        <f>IF(A696&lt;&gt;C696,VLOOKUP(C696,$A$3:$E$9999,5,FALSE),"")</f>
        <v>Murkmire</v>
      </c>
      <c r="K696" s="3" t="str">
        <f>IF(A696&lt;&gt;C696,VLOOKUP(C696,$A$3:$F$9999,6,FALSE),"")</f>
        <v>Tourbevase</v>
      </c>
      <c r="L696" s="21">
        <f>A696</f>
        <v>1067</v>
      </c>
      <c r="M696" s="21">
        <f>C696</f>
        <v>726</v>
      </c>
      <c r="N696">
        <v>12</v>
      </c>
      <c r="O696" t="str">
        <f>VLOOKUP(N696,'LibSets constants'!$A$2:$B$99,2,FALSE)</f>
        <v>Murkmire</v>
      </c>
    </row>
    <row r="697" spans="1:15" hidden="1" x14ac:dyDescent="0.25">
      <c r="A697" s="13">
        <v>1068</v>
      </c>
      <c r="B697" s="5">
        <v>695</v>
      </c>
      <c r="C697" s="5">
        <v>726</v>
      </c>
      <c r="D697" s="4" t="str">
        <f>VLOOKUP(A697,'ESO zone names'!$A$3:$F$10000,4,FALSE)</f>
        <v>Die Ixtaxh-Xanmeer</v>
      </c>
      <c r="E697" s="4" t="str">
        <f>VLOOKUP(A697,'ESO zone names'!$A$3:$F$10000,5,FALSE)</f>
        <v>Ixtaxh Xanmeer</v>
      </c>
      <c r="F697" s="4" t="str">
        <f>VLOOKUP(A697,'ESO zone names'!$A$3:$F$10000,6,FALSE)</f>
        <v>Le xanmeer d'Ixtaxh</v>
      </c>
      <c r="G697" s="3" t="str">
        <f t="array" ref="G697">IF(OR(EXACT(A697,'ESO Dungeon constants'!$G$3:$G$999)),"X","")</f>
        <v/>
      </c>
      <c r="H697" s="3" t="str">
        <f>IF(EXACT(A697,C697),"X","")</f>
        <v/>
      </c>
      <c r="I697" s="3" t="str">
        <f>IF(A697&lt;&gt;C697,VLOOKUP(C697,$A$3:$D$9999,4,FALSE),"")</f>
        <v>Trübmoor</v>
      </c>
      <c r="J697" s="3" t="str">
        <f>IF(A697&lt;&gt;C697,VLOOKUP(C697,$A$3:$E$9999,5,FALSE),"")</f>
        <v>Murkmire</v>
      </c>
      <c r="K697" s="3" t="str">
        <f>IF(A697&lt;&gt;C697,VLOOKUP(C697,$A$3:$F$9999,6,FALSE),"")</f>
        <v>Tourbevase</v>
      </c>
      <c r="L697" s="21">
        <f>A697</f>
        <v>1068</v>
      </c>
      <c r="M697" s="21">
        <f>C697</f>
        <v>726</v>
      </c>
      <c r="N697">
        <v>12</v>
      </c>
      <c r="O697" t="str">
        <f>VLOOKUP(N697,'LibSets constants'!$A$2:$B$99,2,FALSE)</f>
        <v>Murkmire</v>
      </c>
    </row>
    <row r="698" spans="1:15" hidden="1" x14ac:dyDescent="0.25">
      <c r="A698" s="13">
        <v>1069</v>
      </c>
      <c r="B698" s="5">
        <v>696</v>
      </c>
      <c r="C698" s="5">
        <v>726</v>
      </c>
      <c r="D698" s="4" t="str">
        <f>VLOOKUP(A698,'ESO zone names'!$A$3:$F$10000,4,FALSE)</f>
        <v>Das Grabmal von Viele-Speere</v>
      </c>
      <c r="E698" s="4" t="str">
        <f>VLOOKUP(A698,'ESO zone names'!$A$3:$F$10000,5,FALSE)</f>
        <v>Tomb of Many Spears</v>
      </c>
      <c r="F698" s="4" t="str">
        <f>VLOOKUP(A698,'ESO zone names'!$A$3:$F$10000,6,FALSE)</f>
        <v>Le tombeau des Maintes-Lances</v>
      </c>
      <c r="G698" s="3" t="str">
        <f t="array" ref="G698">IF(OR(EXACT(A698,'ESO Dungeon constants'!$G$3:$G$999)),"X","")</f>
        <v/>
      </c>
      <c r="H698" s="3" t="str">
        <f>IF(EXACT(A698,C698),"X","")</f>
        <v/>
      </c>
      <c r="I698" s="3" t="str">
        <f>IF(A698&lt;&gt;C698,VLOOKUP(C698,$A$3:$D$9999,4,FALSE),"")</f>
        <v>Trübmoor</v>
      </c>
      <c r="J698" s="3" t="str">
        <f>IF(A698&lt;&gt;C698,VLOOKUP(C698,$A$3:$E$9999,5,FALSE),"")</f>
        <v>Murkmire</v>
      </c>
      <c r="K698" s="3" t="str">
        <f>IF(A698&lt;&gt;C698,VLOOKUP(C698,$A$3:$F$9999,6,FALSE),"")</f>
        <v>Tourbevase</v>
      </c>
      <c r="L698" s="21">
        <f>A698</f>
        <v>1069</v>
      </c>
      <c r="M698" s="21">
        <f>C698</f>
        <v>726</v>
      </c>
      <c r="N698">
        <v>12</v>
      </c>
      <c r="O698" t="str">
        <f>VLOOKUP(N698,'LibSets constants'!$A$2:$B$99,2,FALSE)</f>
        <v>Murkmire</v>
      </c>
    </row>
    <row r="699" spans="1:15" hidden="1" x14ac:dyDescent="0.25">
      <c r="A699" s="13">
        <v>1070</v>
      </c>
      <c r="B699" s="5">
        <v>697</v>
      </c>
      <c r="C699" s="5">
        <v>726</v>
      </c>
      <c r="D699" s="4" t="str">
        <f>VLOOKUP(A699,'ESO zone names'!$A$3:$F$10000,4,FALSE)</f>
        <v>Der Lilmoth-Unterschlupf</v>
      </c>
      <c r="E699" s="4" t="str">
        <f>VLOOKUP(A699,'ESO zone names'!$A$3:$F$10000,5,FALSE)</f>
        <v>Lilmoth Outlaws Refuge</v>
      </c>
      <c r="F699" s="4" t="str">
        <f>VLOOKUP(A699,'ESO zone names'!$A$3:$F$10000,6,FALSE)</f>
        <v>Le refuge de hors-la-loi de Lilmoth</v>
      </c>
      <c r="G699" s="3" t="str">
        <f t="array" ref="G699">IF(OR(EXACT(A699,'ESO Dungeon constants'!$G$3:$G$999)),"X","")</f>
        <v/>
      </c>
      <c r="H699" s="3" t="str">
        <f>IF(EXACT(A699,C699),"X","")</f>
        <v/>
      </c>
      <c r="I699" s="3" t="str">
        <f>IF(A699&lt;&gt;C699,VLOOKUP(C699,$A$3:$D$9999,4,FALSE),"")</f>
        <v>Trübmoor</v>
      </c>
      <c r="J699" s="3" t="str">
        <f>IF(A699&lt;&gt;C699,VLOOKUP(C699,$A$3:$E$9999,5,FALSE),"")</f>
        <v>Murkmire</v>
      </c>
      <c r="K699" s="3" t="str">
        <f>IF(A699&lt;&gt;C699,VLOOKUP(C699,$A$3:$F$9999,6,FALSE),"")</f>
        <v>Tourbevase</v>
      </c>
      <c r="L699" s="21">
        <f>A699</f>
        <v>1070</v>
      </c>
      <c r="M699" s="21">
        <f>C699</f>
        <v>726</v>
      </c>
      <c r="N699">
        <v>12</v>
      </c>
      <c r="O699" t="str">
        <f>VLOOKUP(N699,'LibSets constants'!$A$2:$B$99,2,FALSE)</f>
        <v>Murkmire</v>
      </c>
    </row>
    <row r="700" spans="1:15" hidden="1" x14ac:dyDescent="0.25">
      <c r="A700" s="13">
        <v>1071</v>
      </c>
      <c r="B700" s="5">
        <v>698</v>
      </c>
      <c r="C700" s="5">
        <v>726</v>
      </c>
      <c r="D700" s="4" t="str">
        <f>VLOOKUP(A700,'ESO zone names'!$A$3:$F$10000,4,FALSE)</f>
        <v>Xul-Thuxis</v>
      </c>
      <c r="E700" s="4" t="str">
        <f>VLOOKUP(A700,'ESO zone names'!$A$3:$F$10000,5,FALSE)</f>
        <v>Xul-Thuxis</v>
      </c>
      <c r="F700" s="4" t="str">
        <f>VLOOKUP(A700,'ESO zone names'!$A$3:$F$10000,6,FALSE)</f>
        <v>Xul-Thuxis</v>
      </c>
      <c r="G700" s="3" t="str">
        <f t="array" ref="G700">IF(OR(EXACT(A700,'ESO Dungeon constants'!$G$3:$G$999)),"X","")</f>
        <v/>
      </c>
      <c r="H700" s="3" t="str">
        <f>IF(EXACT(A700,C700),"X","")</f>
        <v/>
      </c>
      <c r="I700" s="3" t="str">
        <f>IF(A700&lt;&gt;C700,VLOOKUP(C700,$A$3:$D$9999,4,FALSE),"")</f>
        <v>Trübmoor</v>
      </c>
      <c r="J700" s="3" t="str">
        <f>IF(A700&lt;&gt;C700,VLOOKUP(C700,$A$3:$E$9999,5,FALSE),"")</f>
        <v>Murkmire</v>
      </c>
      <c r="K700" s="3" t="str">
        <f>IF(A700&lt;&gt;C700,VLOOKUP(C700,$A$3:$F$9999,6,FALSE),"")</f>
        <v>Tourbevase</v>
      </c>
      <c r="L700" s="21">
        <f>A700</f>
        <v>1071</v>
      </c>
      <c r="M700" s="21">
        <f>C700</f>
        <v>726</v>
      </c>
      <c r="N700">
        <v>12</v>
      </c>
      <c r="O700" t="str">
        <f>VLOOKUP(N700,'LibSets constants'!$A$2:$B$99,2,FALSE)</f>
        <v>Murkmire</v>
      </c>
    </row>
    <row r="701" spans="1:15" hidden="1" x14ac:dyDescent="0.25">
      <c r="A701" s="13">
        <v>1072</v>
      </c>
      <c r="B701" s="5">
        <v>699</v>
      </c>
      <c r="C701" s="5">
        <v>117</v>
      </c>
      <c r="D701" s="4" t="str">
        <f>VLOOKUP(A701,'ESO zone names'!$A$3:$F$10000,4,FALSE)</f>
        <v>Norg-Tzel</v>
      </c>
      <c r="E701" s="4" t="str">
        <f>VLOOKUP(A701,'ESO zone names'!$A$3:$F$10000,5,FALSE)</f>
        <v>Norg-Tzel</v>
      </c>
      <c r="F701" s="4" t="str">
        <f>VLOOKUP(A701,'ESO zone names'!$A$3:$F$10000,6,FALSE)</f>
        <v>Norg-Tzel</v>
      </c>
      <c r="G701" s="3" t="str">
        <f t="array" ref="G701">IF(OR(EXACT(A701,'ESO Dungeon constants'!$G$3:$G$999)),"X","")</f>
        <v/>
      </c>
      <c r="H701" s="3" t="str">
        <f>IF(EXACT(A701,C701),"X","")</f>
        <v/>
      </c>
      <c r="I701" s="3" t="str">
        <f>IF(A701&lt;&gt;C701,VLOOKUP(C701,$A$3:$D$9999,4,FALSE),"")</f>
        <v>Schattenfenn</v>
      </c>
      <c r="J701" s="3" t="str">
        <f>IF(A701&lt;&gt;C701,VLOOKUP(C701,$A$3:$E$9999,5,FALSE),"")</f>
        <v>Shadowfen</v>
      </c>
      <c r="K701" s="3" t="str">
        <f>IF(A701&lt;&gt;C701,VLOOKUP(C701,$A$3:$F$9999,6,FALSE),"")</f>
        <v>Fangeombre</v>
      </c>
      <c r="L701" s="21">
        <f>A701</f>
        <v>1072</v>
      </c>
      <c r="M701" s="21">
        <f>C701</f>
        <v>117</v>
      </c>
      <c r="N701">
        <v>0</v>
      </c>
      <c r="O701" t="str">
        <f>VLOOKUP(N701,'LibSets constants'!$A$2:$B$99,2,FALSE)</f>
        <v>Included in base game</v>
      </c>
    </row>
    <row r="702" spans="1:15" hidden="1" x14ac:dyDescent="0.25">
      <c r="A702" s="13">
        <v>1073</v>
      </c>
      <c r="B702" s="5">
        <v>700</v>
      </c>
      <c r="C702" s="5">
        <v>726</v>
      </c>
      <c r="D702" s="4" t="str">
        <f>VLOOKUP(A702,'ESO zone names'!$A$3:$F$10000,4,FALSE)</f>
        <v>Die Zähne von Sithis</v>
      </c>
      <c r="E702" s="4" t="str">
        <f>VLOOKUP(A702,'ESO zone names'!$A$3:$F$10000,5,FALSE)</f>
        <v>Teeth of Sithis</v>
      </c>
      <c r="F702" s="4" t="str">
        <f>VLOOKUP(A702,'ESO zone names'!$A$3:$F$10000,6,FALSE)</f>
        <v>Les Dents de Sithis</v>
      </c>
      <c r="G702" s="3" t="str">
        <f t="array" ref="G702">IF(OR(EXACT(A702,'ESO Dungeon constants'!$G$3:$G$999)),"X","")</f>
        <v/>
      </c>
      <c r="H702" s="3" t="str">
        <f>IF(EXACT(A702,C702),"X","")</f>
        <v/>
      </c>
      <c r="I702" s="3" t="str">
        <f>IF(A702&lt;&gt;C702,VLOOKUP(C702,$A$3:$D$9999,4,FALSE),"")</f>
        <v>Trübmoor</v>
      </c>
      <c r="J702" s="3" t="str">
        <f>IF(A702&lt;&gt;C702,VLOOKUP(C702,$A$3:$E$9999,5,FALSE),"")</f>
        <v>Murkmire</v>
      </c>
      <c r="K702" s="3" t="str">
        <f>IF(A702&lt;&gt;C702,VLOOKUP(C702,$A$3:$F$9999,6,FALSE),"")</f>
        <v>Tourbevase</v>
      </c>
      <c r="L702" s="21">
        <f>A702</f>
        <v>1073</v>
      </c>
      <c r="M702" s="21">
        <f>C702</f>
        <v>726</v>
      </c>
      <c r="N702">
        <v>12</v>
      </c>
      <c r="O702" t="str">
        <f>VLOOKUP(N702,'LibSets constants'!$A$2:$B$99,2,FALSE)</f>
        <v>Murkmire</v>
      </c>
    </row>
    <row r="703" spans="1:15" hidden="1" x14ac:dyDescent="0.25">
      <c r="A703" s="13">
        <v>1074</v>
      </c>
      <c r="B703" s="5">
        <v>701</v>
      </c>
      <c r="C703" s="5">
        <v>41</v>
      </c>
      <c r="D703" s="4" t="str">
        <f>VLOOKUP(A703,'ESO zone names'!$A$3:$F$10000,4,FALSE)</f>
        <v>Die Sonnenlose Senke</v>
      </c>
      <c r="E703" s="4" t="str">
        <f>VLOOKUP(A703,'ESO zone names'!$A$3:$F$10000,5,FALSE)</f>
        <v>The Sunless Hollow</v>
      </c>
      <c r="F703" s="4" t="str">
        <f>VLOOKUP(A703,'ESO zone names'!$A$3:$F$10000,6,FALSE)</f>
        <v>Le Creux sans soleil</v>
      </c>
      <c r="G703" s="3" t="str">
        <f t="array" ref="G703">IF(OR(EXACT(A703,'ESO Dungeon constants'!$G$3:$G$999)),"X","")</f>
        <v/>
      </c>
      <c r="H703" s="3" t="str">
        <f>IF(EXACT(A703,C703),"X","")</f>
        <v/>
      </c>
      <c r="I703" s="3" t="str">
        <f>IF(A703&lt;&gt;C703,VLOOKUP(C703,$A$3:$D$9999,4,FALSE),"")</f>
        <v>Steinfälle</v>
      </c>
      <c r="J703" s="3" t="str">
        <f>IF(A703&lt;&gt;C703,VLOOKUP(C703,$A$3:$E$9999,5,FALSE),"")</f>
        <v>Stonefalls</v>
      </c>
      <c r="K703" s="3" t="str">
        <f>IF(A703&lt;&gt;C703,VLOOKUP(C703,$A$3:$F$9999,6,FALSE),"")</f>
        <v>Les Éboulis</v>
      </c>
      <c r="L703" s="21">
        <f>A703</f>
        <v>1074</v>
      </c>
      <c r="M703" s="21">
        <f>C703</f>
        <v>41</v>
      </c>
      <c r="N703">
        <v>0</v>
      </c>
      <c r="O703" t="str">
        <f>VLOOKUP(N703,'LibSets constants'!$A$2:$B$99,2,FALSE)</f>
        <v>Included in base game</v>
      </c>
    </row>
    <row r="704" spans="1:15" hidden="1" x14ac:dyDescent="0.25">
      <c r="A704" s="13">
        <v>1075</v>
      </c>
      <c r="B704" s="5">
        <v>702</v>
      </c>
      <c r="C704" s="5">
        <v>381</v>
      </c>
      <c r="D704" s="4" t="str">
        <f>VLOOKUP(A704,'ESO zone names'!$A$3:$F$10000,4,FALSE)</f>
        <v>Die Sonnenlose Senke</v>
      </c>
      <c r="E704" s="4" t="str">
        <f>VLOOKUP(A704,'ESO zone names'!$A$3:$F$10000,5,FALSE)</f>
        <v>The Sunless Hollow</v>
      </c>
      <c r="F704" s="4" t="str">
        <f>VLOOKUP(A704,'ESO zone names'!$A$3:$F$10000,6,FALSE)</f>
        <v>Le Creux sans soleil</v>
      </c>
      <c r="G704" s="3" t="str">
        <f t="array" ref="G704">IF(OR(EXACT(A704,'ESO Dungeon constants'!$G$3:$G$999)),"X","")</f>
        <v/>
      </c>
      <c r="H704" s="3" t="str">
        <f>IF(EXACT(A704,C704),"X","")</f>
        <v/>
      </c>
      <c r="I704" s="3" t="str">
        <f>IF(A704&lt;&gt;C704,VLOOKUP(C704,$A$3:$D$9999,4,FALSE),"")</f>
        <v>Auridon</v>
      </c>
      <c r="J704" s="3" t="str">
        <f>IF(A704&lt;&gt;C704,VLOOKUP(C704,$A$3:$E$9999,5,FALSE),"")</f>
        <v>Auridon</v>
      </c>
      <c r="K704" s="3" t="str">
        <f>IF(A704&lt;&gt;C704,VLOOKUP(C704,$A$3:$F$9999,6,FALSE),"")</f>
        <v>Auridia</v>
      </c>
      <c r="L704" s="21">
        <f>A704</f>
        <v>1075</v>
      </c>
      <c r="M704" s="21">
        <f>C704</f>
        <v>381</v>
      </c>
      <c r="N704">
        <v>0</v>
      </c>
      <c r="O704" t="str">
        <f>VLOOKUP(N704,'LibSets constants'!$A$2:$B$99,2,FALSE)</f>
        <v>Included in base game</v>
      </c>
    </row>
    <row r="705" spans="1:15" hidden="1" x14ac:dyDescent="0.25">
      <c r="A705" s="13">
        <v>1076</v>
      </c>
      <c r="B705" s="5">
        <v>703</v>
      </c>
      <c r="C705" s="5">
        <v>3</v>
      </c>
      <c r="D705" s="4" t="str">
        <f>VLOOKUP(A705,'ESO zone names'!$A$3:$F$10000,4,FALSE)</f>
        <v>Die Sonnenlose Senke</v>
      </c>
      <c r="E705" s="4" t="str">
        <f>VLOOKUP(A705,'ESO zone names'!$A$3:$F$10000,5,FALSE)</f>
        <v>The Sunless Hollow</v>
      </c>
      <c r="F705" s="4" t="str">
        <f>VLOOKUP(A705,'ESO zone names'!$A$3:$F$10000,6,FALSE)</f>
        <v>Le Creux sans soleil</v>
      </c>
      <c r="G705" s="3" t="str">
        <f t="array" ref="G705">IF(OR(EXACT(A705,'ESO Dungeon constants'!$G$3:$G$999)),"X","")</f>
        <v/>
      </c>
      <c r="H705" s="3" t="str">
        <f>IF(EXACT(A705,C705),"X","")</f>
        <v/>
      </c>
      <c r="I705" s="3" t="str">
        <f>IF(A705&lt;&gt;C705,VLOOKUP(C705,$A$3:$D$9999,4,FALSE),"")</f>
        <v>Glenumbra</v>
      </c>
      <c r="J705" s="3" t="str">
        <f>IF(A705&lt;&gt;C705,VLOOKUP(C705,$A$3:$E$9999,5,FALSE),"")</f>
        <v>Glenumbra</v>
      </c>
      <c r="K705" s="3" t="str">
        <f>IF(A705&lt;&gt;C705,VLOOKUP(C705,$A$3:$F$9999,6,FALSE),"")</f>
        <v>La Glénumbrie</v>
      </c>
      <c r="L705" s="21">
        <f>A705</f>
        <v>1076</v>
      </c>
      <c r="M705" s="21">
        <f>C705</f>
        <v>3</v>
      </c>
      <c r="N705">
        <v>0</v>
      </c>
      <c r="O705" t="str">
        <f>VLOOKUP(N705,'LibSets constants'!$A$2:$B$99,2,FALSE)</f>
        <v>Included in base game</v>
      </c>
    </row>
    <row r="706" spans="1:15" hidden="1" x14ac:dyDescent="0.25">
      <c r="A706" s="13">
        <v>1077</v>
      </c>
      <c r="B706" s="5">
        <v>704</v>
      </c>
      <c r="C706" s="5">
        <v>726</v>
      </c>
      <c r="D706" s="4" t="str">
        <f>VLOOKUP(A706,'ESO zone names'!$A$3:$F$10000,4,FALSE)</f>
        <v>Der Verschlungene Hain</v>
      </c>
      <c r="E706" s="4" t="str">
        <f>VLOOKUP(A706,'ESO zone names'!$A$3:$F$10000,5,FALSE)</f>
        <v>The Swallowed Grove</v>
      </c>
      <c r="F706" s="4" t="str">
        <f>VLOOKUP(A706,'ESO zone names'!$A$3:$F$10000,6,FALSE)</f>
        <v>Le bosquet avalé</v>
      </c>
      <c r="G706" s="3" t="str">
        <f t="array" ref="G706">IF(OR(EXACT(A706,'ESO Dungeon constants'!$G$3:$G$999)),"X","")</f>
        <v/>
      </c>
      <c r="H706" s="3" t="str">
        <f>IF(EXACT(A706,C706),"X","")</f>
        <v/>
      </c>
      <c r="I706" s="3" t="str">
        <f>IF(A706&lt;&gt;C706,VLOOKUP(C706,$A$3:$D$9999,4,FALSE),"")</f>
        <v>Trübmoor</v>
      </c>
      <c r="J706" s="3" t="str">
        <f>IF(A706&lt;&gt;C706,VLOOKUP(C706,$A$3:$E$9999,5,FALSE),"")</f>
        <v>Murkmire</v>
      </c>
      <c r="K706" s="3" t="str">
        <f>IF(A706&lt;&gt;C706,VLOOKUP(C706,$A$3:$F$9999,6,FALSE),"")</f>
        <v>Tourbevase</v>
      </c>
      <c r="L706" s="21">
        <f>A706</f>
        <v>1077</v>
      </c>
      <c r="M706" s="21">
        <f>C706</f>
        <v>726</v>
      </c>
      <c r="N706">
        <v>12</v>
      </c>
      <c r="O706" t="str">
        <f>VLOOKUP(N706,'LibSets constants'!$A$2:$B$99,2,FALSE)</f>
        <v>Murkmire</v>
      </c>
    </row>
    <row r="707" spans="1:15" hidden="1" x14ac:dyDescent="0.25">
      <c r="A707" s="13">
        <v>1078</v>
      </c>
      <c r="B707" s="5">
        <v>705</v>
      </c>
      <c r="C707" s="5">
        <v>726</v>
      </c>
      <c r="D707" s="4" t="str">
        <f>VLOOKUP(A707,'ESO zone names'!$A$3:$F$10000,4,FALSE)</f>
        <v>Residuum von Argon</v>
      </c>
      <c r="E707" s="4" t="str">
        <f>VLOOKUP(A707,'ESO zone names'!$A$3:$F$10000,5,FALSE)</f>
        <v>Remnant of Argon</v>
      </c>
      <c r="F707" s="4" t="str">
        <f>VLOOKUP(A707,'ESO zone names'!$A$3:$F$10000,6,FALSE)</f>
        <v>Le Vestige d'Argon</v>
      </c>
      <c r="G707" s="3" t="str">
        <f t="array" ref="G707">IF(OR(EXACT(A707,'ESO Dungeon constants'!$G$3:$G$999)),"X","")</f>
        <v/>
      </c>
      <c r="H707" s="3" t="str">
        <f>IF(EXACT(A707,C707),"X","")</f>
        <v/>
      </c>
      <c r="I707" s="3" t="str">
        <f>IF(A707&lt;&gt;C707,VLOOKUP(C707,$A$3:$D$9999,4,FALSE),"")</f>
        <v>Trübmoor</v>
      </c>
      <c r="J707" s="3" t="str">
        <f>IF(A707&lt;&gt;C707,VLOOKUP(C707,$A$3:$E$9999,5,FALSE),"")</f>
        <v>Murkmire</v>
      </c>
      <c r="K707" s="3" t="str">
        <f>IF(A707&lt;&gt;C707,VLOOKUP(C707,$A$3:$F$9999,6,FALSE),"")</f>
        <v>Tourbevase</v>
      </c>
      <c r="L707" s="21">
        <f>A707</f>
        <v>1078</v>
      </c>
      <c r="M707" s="21">
        <f>C707</f>
        <v>726</v>
      </c>
      <c r="N707">
        <v>12</v>
      </c>
      <c r="O707" t="str">
        <f>VLOOKUP(N707,'LibSets constants'!$A$2:$B$99,2,FALSE)</f>
        <v>Murkmire</v>
      </c>
    </row>
    <row r="708" spans="1:15" hidden="1" x14ac:dyDescent="0.25">
      <c r="A708" s="13">
        <v>1079</v>
      </c>
      <c r="B708" s="5">
        <v>706</v>
      </c>
      <c r="C708" s="5">
        <v>726</v>
      </c>
      <c r="D708" s="4" t="str">
        <f>VLOOKUP(A708,'ESO zone names'!$A$3:$F$10000,4,FALSE)</f>
        <v>Die Xanmeer von Vakka-Bok</v>
      </c>
      <c r="E708" s="4" t="str">
        <f>VLOOKUP(A708,'ESO zone names'!$A$3:$F$10000,5,FALSE)</f>
        <v>Vakka-Bok Xanmeer</v>
      </c>
      <c r="F708" s="4" t="str">
        <f>VLOOKUP(A708,'ESO zone names'!$A$3:$F$10000,6,FALSE)</f>
        <v>Le Xanmeer de Vakka-Bok</v>
      </c>
      <c r="G708" s="3" t="str">
        <f t="array" ref="G708">IF(OR(EXACT(A708,'ESO Dungeon constants'!$G$3:$G$999)),"X","")</f>
        <v/>
      </c>
      <c r="H708" s="3" t="str">
        <f>IF(EXACT(A708,C708),"X","")</f>
        <v/>
      </c>
      <c r="I708" s="3" t="str">
        <f>IF(A708&lt;&gt;C708,VLOOKUP(C708,$A$3:$D$9999,4,FALSE),"")</f>
        <v>Trübmoor</v>
      </c>
      <c r="J708" s="3" t="str">
        <f>IF(A708&lt;&gt;C708,VLOOKUP(C708,$A$3:$E$9999,5,FALSE),"")</f>
        <v>Murkmire</v>
      </c>
      <c r="K708" s="3" t="str">
        <f>IF(A708&lt;&gt;C708,VLOOKUP(C708,$A$3:$F$9999,6,FALSE),"")</f>
        <v>Tourbevase</v>
      </c>
      <c r="L708" s="21">
        <f>A708</f>
        <v>1079</v>
      </c>
      <c r="M708" s="21">
        <f>C708</f>
        <v>726</v>
      </c>
      <c r="N708">
        <v>12</v>
      </c>
      <c r="O708" t="str">
        <f>VLOOKUP(N708,'LibSets constants'!$A$2:$B$99,2,FALSE)</f>
        <v>Murkmire</v>
      </c>
    </row>
    <row r="709" spans="1:15" hidden="1" x14ac:dyDescent="0.25">
      <c r="A709" s="13">
        <v>1080</v>
      </c>
      <c r="B709" s="5">
        <v>707</v>
      </c>
      <c r="C709" s="5">
        <v>101</v>
      </c>
      <c r="D709" s="4" t="str">
        <f>VLOOKUP(A709,'ESO zone names'!$A$3:$F$10000,4,FALSE)</f>
        <v>Das Frostgewölbe</v>
      </c>
      <c r="E709" s="4" t="str">
        <f>VLOOKUP(A709,'ESO zone names'!$A$3:$F$10000,5,FALSE)</f>
        <v>Frostvault</v>
      </c>
      <c r="F709" s="4" t="str">
        <f>VLOOKUP(A709,'ESO zone names'!$A$3:$F$10000,6,FALSE)</f>
        <v>Arquegivre</v>
      </c>
      <c r="G709" s="3" t="str">
        <f t="array" ref="G709">IF(OR(EXACT(A709,'ESO Dungeon constants'!$G$3:$G$999)),"X","")</f>
        <v>X</v>
      </c>
      <c r="H709" s="3" t="str">
        <f>IF(EXACT(A709,C709),"X","")</f>
        <v/>
      </c>
      <c r="I709" s="3" t="str">
        <f>IF(A709&lt;&gt;C709,VLOOKUP(C709,$A$3:$D$9999,4,FALSE),"")</f>
        <v>Ostmarsch</v>
      </c>
      <c r="J709" s="3" t="str">
        <f>IF(A709&lt;&gt;C709,VLOOKUP(C709,$A$3:$E$9999,5,FALSE),"")</f>
        <v>Eastmarch</v>
      </c>
      <c r="K709" s="3" t="str">
        <f>IF(A709&lt;&gt;C709,VLOOKUP(C709,$A$3:$F$9999,6,FALSE),"")</f>
        <v>Estemarche</v>
      </c>
      <c r="L709" s="21">
        <f>A709</f>
        <v>1080</v>
      </c>
      <c r="M709" s="21">
        <f>C709</f>
        <v>101</v>
      </c>
      <c r="N709">
        <v>0</v>
      </c>
      <c r="O709" t="str">
        <f>VLOOKUP(N709,'LibSets constants'!$A$2:$B$99,2,FALSE)</f>
        <v>Included in base game</v>
      </c>
    </row>
    <row r="710" spans="1:15" hidden="1" x14ac:dyDescent="0.25">
      <c r="A710" s="13">
        <v>1081</v>
      </c>
      <c r="B710" s="5">
        <v>708</v>
      </c>
      <c r="C710" s="5">
        <v>823</v>
      </c>
      <c r="D710" s="4" t="str">
        <f>VLOOKUP(A710,'ESO zone names'!$A$3:$F$10000,4,FALSE)</f>
        <v>Die Tiefen von Malatar</v>
      </c>
      <c r="E710" s="4" t="str">
        <f>VLOOKUP(A710,'ESO zone names'!$A$3:$F$10000,5,FALSE)</f>
        <v>Depths of Malatar</v>
      </c>
      <c r="F710" s="4" t="str">
        <f>VLOOKUP(A710,'ESO zone names'!$A$3:$F$10000,6,FALSE)</f>
        <v>Les Profondeurs de Malatar</v>
      </c>
      <c r="G710" s="3" t="str">
        <f t="array" ref="G710">IF(OR(EXACT(A710,'ESO Dungeon constants'!$G$3:$G$999)),"X","")</f>
        <v>X</v>
      </c>
      <c r="H710" s="3" t="str">
        <f>IF(EXACT(A710,C710),"X","")</f>
        <v/>
      </c>
      <c r="I710" s="3" t="str">
        <f>IF(A710&lt;&gt;C710,VLOOKUP(C710,$A$3:$D$9999,4,FALSE),"")</f>
        <v>Die Goldküste</v>
      </c>
      <c r="J710" s="3" t="str">
        <f>IF(A710&lt;&gt;C710,VLOOKUP(C710,$A$3:$E$9999,5,FALSE),"")</f>
        <v>Gold Coast</v>
      </c>
      <c r="K710" s="3" t="str">
        <f>IF(A710&lt;&gt;C710,VLOOKUP(C710,$A$3:$F$9999,6,FALSE),"")</f>
        <v>La Côte d'or</v>
      </c>
      <c r="L710" s="21">
        <f>A710</f>
        <v>1081</v>
      </c>
      <c r="M710" s="21">
        <f>C710</f>
        <v>823</v>
      </c>
      <c r="N710">
        <v>4</v>
      </c>
      <c r="O710" t="str">
        <f>VLOOKUP(N710,'LibSets constants'!$A$2:$B$99,2,FALSE)</f>
        <v>Dark Brotherhood</v>
      </c>
    </row>
    <row r="711" spans="1:15" hidden="1" x14ac:dyDescent="0.25">
      <c r="A711" s="13">
        <v>1082</v>
      </c>
      <c r="B711" s="5">
        <v>709</v>
      </c>
      <c r="C711" s="5">
        <v>726</v>
      </c>
      <c r="D711" s="4" t="str">
        <f>VLOOKUP(A711,'ESO zone names'!$A$3:$F$10000,4,FALSE)</f>
        <v>Das Schwarzrosengefängnis</v>
      </c>
      <c r="E711" s="4" t="str">
        <f>VLOOKUP(A711,'ESO zone names'!$A$3:$F$10000,5,FALSE)</f>
        <v>Blackrose Prison</v>
      </c>
      <c r="F711" s="4" t="str">
        <f>VLOOKUP(A711,'ESO zone names'!$A$3:$F$10000,6,FALSE)</f>
        <v>La prison de la Rose noire</v>
      </c>
      <c r="G711" s="3" t="str">
        <f t="array" ref="G711">IF(OR(EXACT(A711,'ESO Dungeon constants'!$G$3:$G$999)),"X","")</f>
        <v/>
      </c>
      <c r="H711" s="3" t="str">
        <f>IF(EXACT(A711,C711),"X","")</f>
        <v/>
      </c>
      <c r="I711" s="3" t="str">
        <f>IF(A711&lt;&gt;C711,VLOOKUP(C711,$A$3:$D$9999,4,FALSE),"")</f>
        <v>Trübmoor</v>
      </c>
      <c r="J711" s="3" t="str">
        <f>IF(A711&lt;&gt;C711,VLOOKUP(C711,$A$3:$E$9999,5,FALSE),"")</f>
        <v>Murkmire</v>
      </c>
      <c r="K711" s="3" t="str">
        <f>IF(A711&lt;&gt;C711,VLOOKUP(C711,$A$3:$F$9999,6,FALSE),"")</f>
        <v>Tourbevase</v>
      </c>
      <c r="L711" s="21">
        <f>A711</f>
        <v>1082</v>
      </c>
      <c r="M711" s="21">
        <f>C711</f>
        <v>726</v>
      </c>
      <c r="N711">
        <v>12</v>
      </c>
      <c r="O711" t="str">
        <f>VLOOKUP(N711,'LibSets constants'!$A$2:$B$99,2,FALSE)</f>
        <v>Murkmire</v>
      </c>
    </row>
    <row r="712" spans="1:15" hidden="1" x14ac:dyDescent="0.25">
      <c r="A712" s="13">
        <v>1083</v>
      </c>
      <c r="B712" s="5">
        <v>710</v>
      </c>
      <c r="C712" s="5">
        <v>726</v>
      </c>
      <c r="D712" s="4" t="str">
        <f>VLOOKUP(A712,'ESO zone names'!$A$3:$F$10000,4,FALSE)</f>
        <v>Tiefwurz</v>
      </c>
      <c r="E712" s="4" t="str">
        <f>VLOOKUP(A712,'ESO zone names'!$A$3:$F$10000,5,FALSE)</f>
        <v>Deep-Root</v>
      </c>
      <c r="F712" s="4" t="str">
        <f>VLOOKUP(A712,'ESO zone names'!$A$3:$F$10000,6,FALSE)</f>
        <v>Longueracine</v>
      </c>
      <c r="G712" s="3" t="str">
        <f t="array" ref="G712">IF(OR(EXACT(A712,'ESO Dungeon constants'!$G$3:$G$999)),"X","")</f>
        <v/>
      </c>
      <c r="H712" s="3" t="str">
        <f>IF(EXACT(A712,C712),"X","")</f>
        <v/>
      </c>
      <c r="I712" s="3" t="str">
        <f>IF(A712&lt;&gt;C712,VLOOKUP(C712,$A$3:$D$9999,4,FALSE),"")</f>
        <v>Trübmoor</v>
      </c>
      <c r="J712" s="3" t="str">
        <f>IF(A712&lt;&gt;C712,VLOOKUP(C712,$A$3:$E$9999,5,FALSE),"")</f>
        <v>Murkmire</v>
      </c>
      <c r="K712" s="3" t="str">
        <f>IF(A712&lt;&gt;C712,VLOOKUP(C712,$A$3:$F$9999,6,FALSE),"")</f>
        <v>Tourbevase</v>
      </c>
      <c r="L712" s="21">
        <f>A712</f>
        <v>1083</v>
      </c>
      <c r="M712" s="21">
        <f>C712</f>
        <v>726</v>
      </c>
      <c r="N712">
        <v>12</v>
      </c>
      <c r="O712" t="str">
        <f>VLOOKUP(N712,'LibSets constants'!$A$2:$B$99,2,FALSE)</f>
        <v>Murkmire</v>
      </c>
    </row>
    <row r="713" spans="1:15" hidden="1" x14ac:dyDescent="0.25">
      <c r="A713" s="13">
        <v>1085</v>
      </c>
      <c r="B713" s="5">
        <v>711</v>
      </c>
      <c r="C713" s="5">
        <v>1085</v>
      </c>
      <c r="D713" s="4" t="str">
        <f>VLOOKUP(A713,'ESO zone names'!$A$3:$F$10000,4,FALSE)</f>
        <v>Kolosshallen</v>
      </c>
      <c r="E713" s="4" t="str">
        <f>VLOOKUP(A713,'ESO zone names'!$A$3:$F$10000,5,FALSE)</f>
        <v>Halls of Colossus</v>
      </c>
      <c r="F713" s="4" t="str">
        <f>VLOOKUP(A713,'ESO zone names'!$A$3:$F$10000,6,FALSE)</f>
        <v>Salles du Colosse</v>
      </c>
      <c r="G713" s="3" t="str">
        <f t="array" ref="G713">IF(OR(EXACT(A713,'ESO Dungeon constants'!$G$3:$G$999)),"X","")</f>
        <v/>
      </c>
      <c r="H713" s="3" t="str">
        <f>IF(EXACT(A713,C713),"X","")</f>
        <v>X</v>
      </c>
      <c r="I713" s="3" t="str">
        <f>IF(A713&lt;&gt;C713,VLOOKUP(C713,$A$3:$D$9999,4,FALSE),"")</f>
        <v/>
      </c>
      <c r="J713" s="3" t="str">
        <f>IF(A713&lt;&gt;C713,VLOOKUP(C713,$A$3:$E$9999,5,FALSE),"")</f>
        <v/>
      </c>
      <c r="K713" s="3" t="str">
        <f>IF(A713&lt;&gt;C713,VLOOKUP(C713,$A$3:$F$9999,6,FALSE),"")</f>
        <v/>
      </c>
      <c r="L713" s="21">
        <f>A713</f>
        <v>1085</v>
      </c>
      <c r="M713" s="21">
        <f>C713</f>
        <v>1085</v>
      </c>
      <c r="N713">
        <v>0</v>
      </c>
      <c r="O713" t="str">
        <f>VLOOKUP(N713,'LibSets constants'!$A$2:$B$99,2,FALSE)</f>
        <v>Included in base game</v>
      </c>
    </row>
    <row r="714" spans="1:15" hidden="1" x14ac:dyDescent="0.25">
      <c r="A714" s="13">
        <v>1086</v>
      </c>
      <c r="B714" s="5">
        <v>712</v>
      </c>
      <c r="C714" s="5">
        <v>1086</v>
      </c>
      <c r="D714" s="4" t="str">
        <f>VLOOKUP(A714,'ESO zone names'!$A$3:$F$10000,4,FALSE)</f>
        <v>Das nördliche Elsweyr</v>
      </c>
      <c r="E714" s="4" t="str">
        <f>VLOOKUP(A714,'ESO zone names'!$A$3:$F$10000,5,FALSE)</f>
        <v>Northern Elsweyr</v>
      </c>
      <c r="F714" s="4" t="str">
        <f>VLOOKUP(A714,'ESO zone names'!$A$3:$F$10000,6,FALSE)</f>
        <v>Le Nord d'Elsweyr</v>
      </c>
      <c r="G714" s="3" t="str">
        <f t="array" ref="G714">IF(OR(EXACT(A714,'ESO Dungeon constants'!$G$3:$G$999)),"X","")</f>
        <v/>
      </c>
      <c r="H714" s="3" t="str">
        <f>IF(EXACT(A714,C714),"X","")</f>
        <v>X</v>
      </c>
      <c r="I714" s="3" t="str">
        <f>IF(A714&lt;&gt;C714,VLOOKUP(C714,$A$3:$D$9999,4,FALSE),"")</f>
        <v/>
      </c>
      <c r="J714" s="3" t="str">
        <f>IF(A714&lt;&gt;C714,VLOOKUP(C714,$A$3:$E$9999,5,FALSE),"")</f>
        <v/>
      </c>
      <c r="K714" s="3" t="str">
        <f>IF(A714&lt;&gt;C714,VLOOKUP(C714,$A$3:$F$9999,6,FALSE),"")</f>
        <v/>
      </c>
      <c r="L714" s="21">
        <f>A714</f>
        <v>1086</v>
      </c>
      <c r="M714" s="21">
        <f>C714</f>
        <v>1086</v>
      </c>
      <c r="N714">
        <v>0</v>
      </c>
      <c r="O714" t="str">
        <f>VLOOKUP(N714,'LibSets constants'!$A$2:$B$99,2,FALSE)</f>
        <v>Included in base game</v>
      </c>
    </row>
    <row r="715" spans="1:15" hidden="1" x14ac:dyDescent="0.25">
      <c r="A715" s="13">
        <v>1088</v>
      </c>
      <c r="B715" s="5">
        <v>713</v>
      </c>
      <c r="C715" s="5">
        <v>1086</v>
      </c>
      <c r="D715" s="4" t="str">
        <f>VLOOKUP(A715,'ESO zone names'!$A$3:$F$10000,4,FALSE)</f>
        <v>Der Krempen-Unterschlupf</v>
      </c>
      <c r="E715" s="4" t="str">
        <f>VLOOKUP(A715,'ESO zone names'!$A$3:$F$10000,5,FALSE)</f>
        <v>Rimmen Outlaws Refuge</v>
      </c>
      <c r="F715" s="4" t="str">
        <f>VLOOKUP(A715,'ESO zone names'!$A$3:$F$10000,6,FALSE)</f>
        <v>Le Refuge de hors-la-loi de Rimmen</v>
      </c>
      <c r="G715" s="3" t="str">
        <f t="array" ref="G715">IF(OR(EXACT(A715,'ESO Dungeon constants'!$G$3:$G$999)),"X","")</f>
        <v/>
      </c>
      <c r="H715" s="3" t="str">
        <f>IF(EXACT(A715,C715),"X","")</f>
        <v/>
      </c>
      <c r="I715" s="3" t="str">
        <f>IF(A715&lt;&gt;C715,VLOOKUP(C715,$A$3:$D$9999,4,FALSE),"")</f>
        <v>Das nördliche Elsweyr</v>
      </c>
      <c r="J715" s="3" t="str">
        <f>IF(A715&lt;&gt;C715,VLOOKUP(C715,$A$3:$E$9999,5,FALSE),"")</f>
        <v>Northern Elsweyr</v>
      </c>
      <c r="K715" s="3" t="str">
        <f>IF(A715&lt;&gt;C715,VLOOKUP(C715,$A$3:$F$9999,6,FALSE),"")</f>
        <v>Le Nord d'Elsweyr</v>
      </c>
      <c r="L715" s="21">
        <f>A715</f>
        <v>1088</v>
      </c>
      <c r="M715" s="21">
        <f>C715</f>
        <v>1086</v>
      </c>
      <c r="N715">
        <v>14</v>
      </c>
      <c r="O715" t="str">
        <f>VLOOKUP(N715,'LibSets constants'!$A$2:$B$99,2,FALSE)</f>
        <v>Elsweyr</v>
      </c>
    </row>
    <row r="716" spans="1:15" hidden="1" x14ac:dyDescent="0.25">
      <c r="A716" s="13">
        <v>1089</v>
      </c>
      <c r="B716" s="5">
        <v>714</v>
      </c>
      <c r="C716" s="5">
        <v>1086</v>
      </c>
      <c r="D716" s="4" t="str">
        <f>VLOOKUP(A716,'ESO zone names'!$A$3:$F$10000,4,FALSE)</f>
        <v>Die Nekropolis von Krempen</v>
      </c>
      <c r="E716" s="4" t="str">
        <f>VLOOKUP(A716,'ESO zone names'!$A$3:$F$10000,5,FALSE)</f>
        <v>Rimmen Necropolis</v>
      </c>
      <c r="F716" s="4" t="str">
        <f>VLOOKUP(A716,'ESO zone names'!$A$3:$F$10000,6,FALSE)</f>
        <v>La nécropole de Rimmen</v>
      </c>
      <c r="G716" s="3" t="str">
        <f t="array" ref="G716">IF(OR(EXACT(A716,'ESO Dungeon constants'!$G$3:$G$999)),"X","")</f>
        <v/>
      </c>
      <c r="H716" s="3" t="str">
        <f>IF(EXACT(A716,C716),"X","")</f>
        <v/>
      </c>
      <c r="I716" s="3" t="str">
        <f>IF(A716&lt;&gt;C716,VLOOKUP(C716,$A$3:$D$9999,4,FALSE),"")</f>
        <v>Das nördliche Elsweyr</v>
      </c>
      <c r="J716" s="3" t="str">
        <f>IF(A716&lt;&gt;C716,VLOOKUP(C716,$A$3:$E$9999,5,FALSE),"")</f>
        <v>Northern Elsweyr</v>
      </c>
      <c r="K716" s="3" t="str">
        <f>IF(A716&lt;&gt;C716,VLOOKUP(C716,$A$3:$F$9999,6,FALSE),"")</f>
        <v>Le Nord d'Elsweyr</v>
      </c>
      <c r="L716" s="21">
        <f>A716</f>
        <v>1089</v>
      </c>
      <c r="M716" s="21">
        <f>C716</f>
        <v>1086</v>
      </c>
      <c r="N716">
        <v>14</v>
      </c>
      <c r="O716" t="str">
        <f>VLOOKUP(N716,'LibSets constants'!$A$2:$B$99,2,FALSE)</f>
        <v>Elsweyr</v>
      </c>
    </row>
    <row r="717" spans="1:15" hidden="1" x14ac:dyDescent="0.25">
      <c r="A717" s="13">
        <v>1090</v>
      </c>
      <c r="B717" s="5">
        <v>715</v>
      </c>
      <c r="C717" s="5">
        <v>1086</v>
      </c>
      <c r="D717" s="4" t="str">
        <f>VLOOKUP(A717,'ESO zone names'!$A$3:$F$10000,4,FALSE)</f>
        <v>Orkruh</v>
      </c>
      <c r="E717" s="4" t="str">
        <f>VLOOKUP(A717,'ESO zone names'!$A$3:$F$10000,5,FALSE)</f>
        <v>Orcrest</v>
      </c>
      <c r="F717" s="4" t="str">
        <f>VLOOKUP(A717,'ESO zone names'!$A$3:$F$10000,6,FALSE)</f>
        <v>Orcrête</v>
      </c>
      <c r="G717" s="3" t="str">
        <f t="array" ref="G717">IF(OR(EXACT(A717,'ESO Dungeon constants'!$G$3:$G$999)),"X","")</f>
        <v/>
      </c>
      <c r="H717" s="3" t="str">
        <f>IF(EXACT(A717,C717),"X","")</f>
        <v/>
      </c>
      <c r="I717" s="3" t="str">
        <f>IF(A717&lt;&gt;C717,VLOOKUP(C717,$A$3:$D$9999,4,FALSE),"")</f>
        <v>Das nördliche Elsweyr</v>
      </c>
      <c r="J717" s="3" t="str">
        <f>IF(A717&lt;&gt;C717,VLOOKUP(C717,$A$3:$E$9999,5,FALSE),"")</f>
        <v>Northern Elsweyr</v>
      </c>
      <c r="K717" s="3" t="str">
        <f>IF(A717&lt;&gt;C717,VLOOKUP(C717,$A$3:$F$9999,6,FALSE),"")</f>
        <v>Le Nord d'Elsweyr</v>
      </c>
      <c r="L717" s="21">
        <f>A717</f>
        <v>1090</v>
      </c>
      <c r="M717" s="21">
        <f>C717</f>
        <v>1086</v>
      </c>
      <c r="N717">
        <v>14</v>
      </c>
      <c r="O717" t="str">
        <f>VLOOKUP(N717,'LibSets constants'!$A$2:$B$99,2,FALSE)</f>
        <v>Elsweyr</v>
      </c>
    </row>
    <row r="718" spans="1:15" hidden="1" x14ac:dyDescent="0.25">
      <c r="A718" s="13">
        <v>1091</v>
      </c>
      <c r="B718" s="5">
        <v>716</v>
      </c>
      <c r="C718" s="5">
        <v>1086</v>
      </c>
      <c r="D718" s="4" t="str">
        <f>VLOOKUP(A718,'ESO zone names'!$A$3:$F$10000,4,FALSE)</f>
        <v>Der Hort der Schmach</v>
      </c>
      <c r="E718" s="4" t="str">
        <f>VLOOKUP(A718,'ESO zone names'!$A$3:$F$10000,5,FALSE)</f>
        <v>Abode of Ignominy</v>
      </c>
      <c r="F718" s="4" t="str">
        <f>VLOOKUP(A718,'ESO zone names'!$A$3:$F$10000,6,FALSE)</f>
        <v>La demeure de l'Ignominie</v>
      </c>
      <c r="G718" s="3" t="str">
        <f t="array" ref="G718">IF(OR(EXACT(A718,'ESO Dungeon constants'!$G$3:$G$999)),"X","")</f>
        <v/>
      </c>
      <c r="H718" s="3" t="str">
        <f>IF(EXACT(A718,C718),"X","")</f>
        <v/>
      </c>
      <c r="I718" s="3" t="str">
        <f>IF(A718&lt;&gt;C718,VLOOKUP(C718,$A$3:$D$9999,4,FALSE),"")</f>
        <v>Das nördliche Elsweyr</v>
      </c>
      <c r="J718" s="3" t="str">
        <f>IF(A718&lt;&gt;C718,VLOOKUP(C718,$A$3:$E$9999,5,FALSE),"")</f>
        <v>Northern Elsweyr</v>
      </c>
      <c r="K718" s="3" t="str">
        <f>IF(A718&lt;&gt;C718,VLOOKUP(C718,$A$3:$F$9999,6,FALSE),"")</f>
        <v>Le Nord d'Elsweyr</v>
      </c>
      <c r="L718" s="21">
        <f>A718</f>
        <v>1091</v>
      </c>
      <c r="M718" s="21">
        <f>C718</f>
        <v>1086</v>
      </c>
      <c r="N718">
        <v>14</v>
      </c>
      <c r="O718" t="str">
        <f>VLOOKUP(N718,'LibSets constants'!$A$2:$B$99,2,FALSE)</f>
        <v>Elsweyr</v>
      </c>
    </row>
    <row r="719" spans="1:15" hidden="1" x14ac:dyDescent="0.25">
      <c r="A719" s="13">
        <v>1092</v>
      </c>
      <c r="B719" s="5">
        <v>717</v>
      </c>
      <c r="C719" s="5">
        <v>1086</v>
      </c>
      <c r="D719" s="4" t="str">
        <f>VLOOKUP(A719,'ESO zone names'!$A$3:$F$10000,4,FALSE)</f>
        <v>Die Raubtiermesa</v>
      </c>
      <c r="E719" s="4" t="str">
        <f>VLOOKUP(A719,'ESO zone names'!$A$3:$F$10000,5,FALSE)</f>
        <v>Predator Mesa</v>
      </c>
      <c r="F719" s="4" t="str">
        <f>VLOOKUP(A719,'ESO zone names'!$A$3:$F$10000,6,FALSE)</f>
        <v>La Mesa du prédateur</v>
      </c>
      <c r="G719" s="3" t="str">
        <f t="array" ref="G719">IF(OR(EXACT(A719,'ESO Dungeon constants'!$G$3:$G$999)),"X","")</f>
        <v/>
      </c>
      <c r="H719" s="3" t="str">
        <f>IF(EXACT(A719,C719),"X","")</f>
        <v/>
      </c>
      <c r="I719" s="3" t="str">
        <f>IF(A719&lt;&gt;C719,VLOOKUP(C719,$A$3:$D$9999,4,FALSE),"")</f>
        <v>Das nördliche Elsweyr</v>
      </c>
      <c r="J719" s="3" t="str">
        <f>IF(A719&lt;&gt;C719,VLOOKUP(C719,$A$3:$E$9999,5,FALSE),"")</f>
        <v>Northern Elsweyr</v>
      </c>
      <c r="K719" s="3" t="str">
        <f>IF(A719&lt;&gt;C719,VLOOKUP(C719,$A$3:$F$9999,6,FALSE),"")</f>
        <v>Le Nord d'Elsweyr</v>
      </c>
      <c r="L719" s="21">
        <f>A719</f>
        <v>1092</v>
      </c>
      <c r="M719" s="21">
        <f>C719</f>
        <v>1086</v>
      </c>
      <c r="N719">
        <v>14</v>
      </c>
      <c r="O719" t="str">
        <f>VLOOKUP(N719,'LibSets constants'!$A$2:$B$99,2,FALSE)</f>
        <v>Elsweyr</v>
      </c>
    </row>
    <row r="720" spans="1:15" hidden="1" x14ac:dyDescent="0.25">
      <c r="A720" s="13">
        <v>1094</v>
      </c>
      <c r="B720" s="5">
        <v>718</v>
      </c>
      <c r="C720" s="5">
        <v>1086</v>
      </c>
      <c r="D720" s="4" t="str">
        <f>VLOOKUP(A720,'ESO zone names'!$A$3:$F$10000,4,FALSE)</f>
        <v>Das Grabmal der Schlangen</v>
      </c>
      <c r="E720" s="4" t="str">
        <f>VLOOKUP(A720,'ESO zone names'!$A$3:$F$10000,5,FALSE)</f>
        <v>Tomb of the Serpents</v>
      </c>
      <c r="F720" s="4" t="str">
        <f>VLOOKUP(A720,'ESO zone names'!$A$3:$F$10000,6,FALSE)</f>
        <v>La tombe des serpents</v>
      </c>
      <c r="G720" s="3" t="str">
        <f t="array" ref="G720">IF(OR(EXACT(A720,'ESO Dungeon constants'!$G$3:$G$999)),"X","")</f>
        <v/>
      </c>
      <c r="H720" s="3" t="str">
        <f>IF(EXACT(A720,C720),"X","")</f>
        <v/>
      </c>
      <c r="I720" s="3" t="str">
        <f>IF(A720&lt;&gt;C720,VLOOKUP(C720,$A$3:$D$9999,4,FALSE),"")</f>
        <v>Das nördliche Elsweyr</v>
      </c>
      <c r="J720" s="3" t="str">
        <f>IF(A720&lt;&gt;C720,VLOOKUP(C720,$A$3:$E$9999,5,FALSE),"")</f>
        <v>Northern Elsweyr</v>
      </c>
      <c r="K720" s="3" t="str">
        <f>IF(A720&lt;&gt;C720,VLOOKUP(C720,$A$3:$F$9999,6,FALSE),"")</f>
        <v>Le Nord d'Elsweyr</v>
      </c>
      <c r="L720" s="21">
        <f>A720</f>
        <v>1094</v>
      </c>
      <c r="M720" s="21">
        <f>C720</f>
        <v>1086</v>
      </c>
      <c r="N720">
        <v>14</v>
      </c>
      <c r="O720" t="str">
        <f>VLOOKUP(N720,'LibSets constants'!$A$2:$B$99,2,FALSE)</f>
        <v>Elsweyr</v>
      </c>
    </row>
    <row r="721" spans="1:15" hidden="1" x14ac:dyDescent="0.25">
      <c r="A721" s="13">
        <v>1095</v>
      </c>
      <c r="B721" s="5">
        <v>719</v>
      </c>
      <c r="C721" s="5">
        <v>1086</v>
      </c>
      <c r="D721" s="4" t="str">
        <f>VLOOKUP(A721,'ESO zone names'!$A$3:$F$10000,4,FALSE)</f>
        <v>Die Düsterbeckenmine</v>
      </c>
      <c r="E721" s="4" t="str">
        <f>VLOOKUP(A721,'ESO zone names'!$A$3:$F$10000,5,FALSE)</f>
        <v>Darkpool Mine</v>
      </c>
      <c r="F721" s="4" t="str">
        <f>VLOOKUP(A721,'ESO zone names'!$A$3:$F$10000,6,FALSE)</f>
        <v>La mine de Noirbassin</v>
      </c>
      <c r="G721" s="3" t="str">
        <f t="array" ref="G721">IF(OR(EXACT(A721,'ESO Dungeon constants'!$G$3:$G$999)),"X","")</f>
        <v/>
      </c>
      <c r="H721" s="3" t="str">
        <f>IF(EXACT(A721,C721),"X","")</f>
        <v/>
      </c>
      <c r="I721" s="3" t="str">
        <f>IF(A721&lt;&gt;C721,VLOOKUP(C721,$A$3:$D$9999,4,FALSE),"")</f>
        <v>Das nördliche Elsweyr</v>
      </c>
      <c r="J721" s="3" t="str">
        <f>IF(A721&lt;&gt;C721,VLOOKUP(C721,$A$3:$E$9999,5,FALSE),"")</f>
        <v>Northern Elsweyr</v>
      </c>
      <c r="K721" s="3" t="str">
        <f>IF(A721&lt;&gt;C721,VLOOKUP(C721,$A$3:$F$9999,6,FALSE),"")</f>
        <v>Le Nord d'Elsweyr</v>
      </c>
      <c r="L721" s="21">
        <f>A721</f>
        <v>1095</v>
      </c>
      <c r="M721" s="21">
        <f>C721</f>
        <v>1086</v>
      </c>
      <c r="N721">
        <v>14</v>
      </c>
      <c r="O721" t="str">
        <f>VLOOKUP(N721,'LibSets constants'!$A$2:$B$99,2,FALSE)</f>
        <v>Elsweyr</v>
      </c>
    </row>
    <row r="722" spans="1:15" hidden="1" x14ac:dyDescent="0.25">
      <c r="A722" s="13">
        <v>1096</v>
      </c>
      <c r="B722" s="5">
        <v>720</v>
      </c>
      <c r="C722" s="5">
        <v>1086</v>
      </c>
      <c r="D722" s="4" t="str">
        <f>VLOOKUP(A722,'ESO zone names'!$A$3:$F$10000,4,FALSE)</f>
        <v>Das Gestrüpp</v>
      </c>
      <c r="E722" s="4" t="str">
        <f>VLOOKUP(A722,'ESO zone names'!$A$3:$F$10000,5,FALSE)</f>
        <v>The Tangle</v>
      </c>
      <c r="F722" s="4" t="str">
        <f>VLOOKUP(A722,'ESO zone names'!$A$3:$F$10000,6,FALSE)</f>
        <v>Le Sac-de-Nœuds</v>
      </c>
      <c r="G722" s="3" t="str">
        <f t="array" ref="G722">IF(OR(EXACT(A722,'ESO Dungeon constants'!$G$3:$G$999)),"X","")</f>
        <v/>
      </c>
      <c r="H722" s="3" t="str">
        <f>IF(EXACT(A722,C722),"X","")</f>
        <v/>
      </c>
      <c r="I722" s="3" t="str">
        <f>IF(A722&lt;&gt;C722,VLOOKUP(C722,$A$3:$D$9999,4,FALSE),"")</f>
        <v>Das nördliche Elsweyr</v>
      </c>
      <c r="J722" s="3" t="str">
        <f>IF(A722&lt;&gt;C722,VLOOKUP(C722,$A$3:$E$9999,5,FALSE),"")</f>
        <v>Northern Elsweyr</v>
      </c>
      <c r="K722" s="3" t="str">
        <f>IF(A722&lt;&gt;C722,VLOOKUP(C722,$A$3:$F$9999,6,FALSE),"")</f>
        <v>Le Nord d'Elsweyr</v>
      </c>
      <c r="L722" s="21">
        <f>A722</f>
        <v>1096</v>
      </c>
      <c r="M722" s="21">
        <f>C722</f>
        <v>1086</v>
      </c>
      <c r="N722">
        <v>14</v>
      </c>
      <c r="O722" t="str">
        <f>VLOOKUP(N722,'LibSets constants'!$A$2:$B$99,2,FALSE)</f>
        <v>Elsweyr</v>
      </c>
    </row>
    <row r="723" spans="1:15" hidden="1" x14ac:dyDescent="0.25">
      <c r="A723" s="13">
        <v>1097</v>
      </c>
      <c r="B723" s="5">
        <v>721</v>
      </c>
      <c r="C723" s="5">
        <v>1086</v>
      </c>
      <c r="D723" s="4" t="str">
        <f>VLOOKUP(A723,'ESO zone names'!$A$3:$F$10000,4,FALSE)</f>
        <v>Die Grube des schläfrigen Senche</v>
      </c>
      <c r="E723" s="4" t="str">
        <f>VLOOKUP(A723,'ESO zone names'!$A$3:$F$10000,5,FALSE)</f>
        <v>Sleepy Senche Mine</v>
      </c>
      <c r="F723" s="4" t="str">
        <f>VLOOKUP(A723,'ESO zone names'!$A$3:$F$10000,6,FALSE)</f>
        <v>La Mine du senche assoupi</v>
      </c>
      <c r="G723" s="3" t="str">
        <f t="array" ref="G723">IF(OR(EXACT(A723,'ESO Dungeon constants'!$G$3:$G$999)),"X","")</f>
        <v/>
      </c>
      <c r="H723" s="3" t="str">
        <f>IF(EXACT(A723,C723),"X","")</f>
        <v/>
      </c>
      <c r="I723" s="3" t="str">
        <f>IF(A723&lt;&gt;C723,VLOOKUP(C723,$A$3:$D$9999,4,FALSE),"")</f>
        <v>Das nördliche Elsweyr</v>
      </c>
      <c r="J723" s="3" t="str">
        <f>IF(A723&lt;&gt;C723,VLOOKUP(C723,$A$3:$E$9999,5,FALSE),"")</f>
        <v>Northern Elsweyr</v>
      </c>
      <c r="K723" s="3" t="str">
        <f>IF(A723&lt;&gt;C723,VLOOKUP(C723,$A$3:$F$9999,6,FALSE),"")</f>
        <v>Le Nord d'Elsweyr</v>
      </c>
      <c r="L723" s="21">
        <f>A723</f>
        <v>1097</v>
      </c>
      <c r="M723" s="21">
        <f>C723</f>
        <v>1086</v>
      </c>
      <c r="N723">
        <v>14</v>
      </c>
      <c r="O723" t="str">
        <f>VLOOKUP(N723,'LibSets constants'!$A$2:$B$99,2,FALSE)</f>
        <v>Elsweyr</v>
      </c>
    </row>
    <row r="724" spans="1:15" hidden="1" x14ac:dyDescent="0.25">
      <c r="A724" s="13">
        <v>1098</v>
      </c>
      <c r="B724" s="5">
        <v>722</v>
      </c>
      <c r="C724" s="5">
        <v>1086</v>
      </c>
      <c r="D724" s="4" t="str">
        <f>VLOOKUP(A724,'ESO zone names'!$A$3:$F$10000,4,FALSE)</f>
        <v>Stromfeste</v>
      </c>
      <c r="E724" s="4" t="str">
        <f>VLOOKUP(A724,'ESO zone names'!$A$3:$F$10000,5,FALSE)</f>
        <v>Riverhold</v>
      </c>
      <c r="F724" s="4" t="str">
        <f>VLOOKUP(A724,'ESO zone names'!$A$3:$F$10000,6,FALSE)</f>
        <v>Fort-Rivière</v>
      </c>
      <c r="G724" s="3" t="str">
        <f t="array" ref="G724">IF(OR(EXACT(A724,'ESO Dungeon constants'!$G$3:$G$999)),"X","")</f>
        <v/>
      </c>
      <c r="H724" s="3" t="str">
        <f>IF(EXACT(A724,C724),"X","")</f>
        <v/>
      </c>
      <c r="I724" s="3" t="str">
        <f>IF(A724&lt;&gt;C724,VLOOKUP(C724,$A$3:$D$9999,4,FALSE),"")</f>
        <v>Das nördliche Elsweyr</v>
      </c>
      <c r="J724" s="3" t="str">
        <f>IF(A724&lt;&gt;C724,VLOOKUP(C724,$A$3:$E$9999,5,FALSE),"")</f>
        <v>Northern Elsweyr</v>
      </c>
      <c r="K724" s="3" t="str">
        <f>IF(A724&lt;&gt;C724,VLOOKUP(C724,$A$3:$F$9999,6,FALSE),"")</f>
        <v>Le Nord d'Elsweyr</v>
      </c>
      <c r="L724" s="21">
        <f>A724</f>
        <v>1098</v>
      </c>
      <c r="M724" s="21">
        <f>C724</f>
        <v>1086</v>
      </c>
      <c r="N724">
        <v>14</v>
      </c>
      <c r="O724" t="str">
        <f>VLOOKUP(N724,'LibSets constants'!$A$2:$B$99,2,FALSE)</f>
        <v>Elsweyr</v>
      </c>
    </row>
    <row r="725" spans="1:15" hidden="1" x14ac:dyDescent="0.25">
      <c r="A725" s="13">
        <v>1099</v>
      </c>
      <c r="B725" s="5">
        <v>723</v>
      </c>
      <c r="C725" s="5">
        <v>1086</v>
      </c>
      <c r="D725" s="4" t="str">
        <f>VLOOKUP(A725,'ESO zone names'!$A$3:$F$10000,4,FALSE)</f>
        <v>Der Palast von Krempen</v>
      </c>
      <c r="E725" s="4" t="str">
        <f>VLOOKUP(A725,'ESO zone names'!$A$3:$F$10000,5,FALSE)</f>
        <v>Rimmen Palace</v>
      </c>
      <c r="F725" s="4" t="str">
        <f>VLOOKUP(A725,'ESO zone names'!$A$3:$F$10000,6,FALSE)</f>
        <v>Le palais de Rimmen</v>
      </c>
      <c r="G725" s="3" t="str">
        <f t="array" ref="G725">IF(OR(EXACT(A725,'ESO Dungeon constants'!$G$3:$G$999)),"X","")</f>
        <v/>
      </c>
      <c r="H725" s="3" t="str">
        <f>IF(EXACT(A725,C725),"X","")</f>
        <v/>
      </c>
      <c r="I725" s="3" t="str">
        <f>IF(A725&lt;&gt;C725,VLOOKUP(C725,$A$3:$D$9999,4,FALSE),"")</f>
        <v>Das nördliche Elsweyr</v>
      </c>
      <c r="J725" s="3" t="str">
        <f>IF(A725&lt;&gt;C725,VLOOKUP(C725,$A$3:$E$9999,5,FALSE),"")</f>
        <v>Northern Elsweyr</v>
      </c>
      <c r="K725" s="3" t="str">
        <f>IF(A725&lt;&gt;C725,VLOOKUP(C725,$A$3:$F$9999,6,FALSE),"")</f>
        <v>Le Nord d'Elsweyr</v>
      </c>
      <c r="L725" s="21">
        <f>A725</f>
        <v>1099</v>
      </c>
      <c r="M725" s="21">
        <f>C725</f>
        <v>1086</v>
      </c>
      <c r="N725">
        <v>14</v>
      </c>
      <c r="O725" t="str">
        <f>VLOOKUP(N725,'LibSets constants'!$A$2:$B$99,2,FALSE)</f>
        <v>Elsweyr</v>
      </c>
    </row>
    <row r="726" spans="1:15" hidden="1" x14ac:dyDescent="0.25">
      <c r="A726" s="13">
        <v>1101</v>
      </c>
      <c r="B726" s="5">
        <v>724</v>
      </c>
      <c r="C726" s="5">
        <v>1086</v>
      </c>
      <c r="D726" s="4" t="str">
        <f>VLOOKUP(A726,'ESO zone names'!$A$3:$F$10000,4,FALSE)</f>
        <v>Die Nischen des Palasts von Krempen</v>
      </c>
      <c r="E726" s="4" t="str">
        <f>VLOOKUP(A726,'ESO zone names'!$A$3:$F$10000,5,FALSE)</f>
        <v>Rimmen Palace Recesses</v>
      </c>
      <c r="F726" s="4" t="str">
        <f>VLOOKUP(A726,'ESO zone names'!$A$3:$F$10000,6,FALSE)</f>
        <v>Les Recoins du palais de Rimmen</v>
      </c>
      <c r="G726" s="3" t="str">
        <f t="array" ref="G726">IF(OR(EXACT(A726,'ESO Dungeon constants'!$G$3:$G$999)),"X","")</f>
        <v/>
      </c>
      <c r="H726" s="3" t="str">
        <f>IF(EXACT(A726,C726),"X","")</f>
        <v/>
      </c>
      <c r="I726" s="3" t="str">
        <f>IF(A726&lt;&gt;C726,VLOOKUP(C726,$A$3:$D$9999,4,FALSE),"")</f>
        <v>Das nördliche Elsweyr</v>
      </c>
      <c r="J726" s="3" t="str">
        <f>IF(A726&lt;&gt;C726,VLOOKUP(C726,$A$3:$E$9999,5,FALSE),"")</f>
        <v>Northern Elsweyr</v>
      </c>
      <c r="K726" s="3" t="str">
        <f>IF(A726&lt;&gt;C726,VLOOKUP(C726,$A$3:$F$9999,6,FALSE),"")</f>
        <v>Le Nord d'Elsweyr</v>
      </c>
      <c r="L726" s="21">
        <f>A726</f>
        <v>1101</v>
      </c>
      <c r="M726" s="21">
        <f>C726</f>
        <v>1086</v>
      </c>
      <c r="N726">
        <v>14</v>
      </c>
      <c r="O726" t="str">
        <f>VLOOKUP(N726,'LibSets constants'!$A$2:$B$99,2,FALSE)</f>
        <v>Elsweyr</v>
      </c>
    </row>
    <row r="727" spans="1:15" hidden="1" x14ac:dyDescent="0.25">
      <c r="A727" s="13">
        <v>1102</v>
      </c>
      <c r="B727" s="5">
        <v>725</v>
      </c>
      <c r="C727" s="5">
        <v>1086</v>
      </c>
      <c r="D727" s="4" t="str">
        <f>VLOOKUP(A727,'ESO zone names'!$A$3:$F$10000,4,FALSE)</f>
        <v>Die Grabstätte des Missgeschicks</v>
      </c>
      <c r="E727" s="4" t="str">
        <f>VLOOKUP(A727,'ESO zone names'!$A$3:$F$10000,5,FALSE)</f>
        <v>Sepulcher of Mischance</v>
      </c>
      <c r="F727" s="4" t="str">
        <f>VLOOKUP(A727,'ESO zone names'!$A$3:$F$10000,6,FALSE)</f>
        <v>Le sépulcre de la Malchance</v>
      </c>
      <c r="G727" s="3" t="str">
        <f t="array" ref="G727">IF(OR(EXACT(A727,'ESO Dungeon constants'!$G$3:$G$999)),"X","")</f>
        <v/>
      </c>
      <c r="H727" s="3" t="str">
        <f>IF(EXACT(A727,C727),"X","")</f>
        <v/>
      </c>
      <c r="I727" s="3" t="str">
        <f>IF(A727&lt;&gt;C727,VLOOKUP(C727,$A$3:$D$9999,4,FALSE),"")</f>
        <v>Das nördliche Elsweyr</v>
      </c>
      <c r="J727" s="3" t="str">
        <f>IF(A727&lt;&gt;C727,VLOOKUP(C727,$A$3:$E$9999,5,FALSE),"")</f>
        <v>Northern Elsweyr</v>
      </c>
      <c r="K727" s="3" t="str">
        <f>IF(A727&lt;&gt;C727,VLOOKUP(C727,$A$3:$F$9999,6,FALSE),"")</f>
        <v>Le Nord d'Elsweyr</v>
      </c>
      <c r="L727" s="21">
        <f>A727</f>
        <v>1102</v>
      </c>
      <c r="M727" s="21">
        <f>C727</f>
        <v>1086</v>
      </c>
      <c r="N727">
        <v>14</v>
      </c>
      <c r="O727" t="str">
        <f>VLOOKUP(N727,'LibSets constants'!$A$2:$B$99,2,FALSE)</f>
        <v>Elsweyr</v>
      </c>
    </row>
    <row r="728" spans="1:15" hidden="1" x14ac:dyDescent="0.25">
      <c r="A728" s="13">
        <v>1103</v>
      </c>
      <c r="B728" s="5">
        <v>726</v>
      </c>
      <c r="C728" s="5">
        <v>1086</v>
      </c>
      <c r="D728" s="4" t="str">
        <f>VLOOKUP(A728,'ESO zone names'!$A$3:$F$10000,4,FALSE)</f>
        <v>Das Mondtor von Anequina</v>
      </c>
      <c r="E728" s="4" t="str">
        <f>VLOOKUP(A728,'ESO zone names'!$A$3:$F$10000,5,FALSE)</f>
        <v>Moon Gate of Anequina</v>
      </c>
      <c r="F728" s="4" t="str">
        <f>VLOOKUP(A728,'ESO zone names'!$A$3:$F$10000,6,FALSE)</f>
        <v>Le porte lunaire d'Anequina</v>
      </c>
      <c r="G728" s="3" t="str">
        <f t="array" ref="G728">IF(OR(EXACT(A728,'ESO Dungeon constants'!$G$3:$G$999)),"X","")</f>
        <v/>
      </c>
      <c r="H728" s="3" t="str">
        <f>IF(EXACT(A728,C728),"X","")</f>
        <v/>
      </c>
      <c r="I728" s="3" t="str">
        <f>IF(A728&lt;&gt;C728,VLOOKUP(C728,$A$3:$D$9999,4,FALSE),"")</f>
        <v>Das nördliche Elsweyr</v>
      </c>
      <c r="J728" s="3" t="str">
        <f>IF(A728&lt;&gt;C728,VLOOKUP(C728,$A$3:$E$9999,5,FALSE),"")</f>
        <v>Northern Elsweyr</v>
      </c>
      <c r="K728" s="3" t="str">
        <f>IF(A728&lt;&gt;C728,VLOOKUP(C728,$A$3:$F$9999,6,FALSE),"")</f>
        <v>Le Nord d'Elsweyr</v>
      </c>
      <c r="L728" s="21">
        <f>A728</f>
        <v>1103</v>
      </c>
      <c r="M728" s="21">
        <f>C728</f>
        <v>1086</v>
      </c>
      <c r="N728">
        <v>14</v>
      </c>
      <c r="O728" t="str">
        <f>VLOOKUP(N728,'LibSets constants'!$A$2:$B$99,2,FALSE)</f>
        <v>Elsweyr</v>
      </c>
    </row>
    <row r="729" spans="1:15" hidden="1" x14ac:dyDescent="0.25">
      <c r="A729" s="13">
        <v>1105</v>
      </c>
      <c r="B729" s="5">
        <v>727</v>
      </c>
      <c r="C729" s="5">
        <v>1086</v>
      </c>
      <c r="D729" s="4" t="str">
        <f>VLOOKUP(A729,'ESO zone names'!$A$3:$F$10000,4,FALSE)</f>
        <v>Das Kloster des Skoomakaters</v>
      </c>
      <c r="E729" s="4" t="str">
        <f>VLOOKUP(A729,'ESO zone names'!$A$3:$F$10000,5,FALSE)</f>
        <v>Skooma Cat's Cloister</v>
      </c>
      <c r="F729" s="4" t="str">
        <f>VLOOKUP(A729,'ESO zone names'!$A$3:$F$10000,6,FALSE)</f>
        <v>Le Cloître du Chat du skouma</v>
      </c>
      <c r="G729" s="3" t="str">
        <f t="array" ref="G729">IF(OR(EXACT(A729,'ESO Dungeon constants'!$G$3:$G$999)),"X","")</f>
        <v/>
      </c>
      <c r="H729" s="3" t="str">
        <f>IF(EXACT(A729,C729),"X","")</f>
        <v/>
      </c>
      <c r="I729" s="3" t="str">
        <f>IF(A729&lt;&gt;C729,VLOOKUP(C729,$A$3:$D$9999,4,FALSE),"")</f>
        <v>Das nördliche Elsweyr</v>
      </c>
      <c r="J729" s="3" t="str">
        <f>IF(A729&lt;&gt;C729,VLOOKUP(C729,$A$3:$E$9999,5,FALSE),"")</f>
        <v>Northern Elsweyr</v>
      </c>
      <c r="K729" s="3" t="str">
        <f>IF(A729&lt;&gt;C729,VLOOKUP(C729,$A$3:$F$9999,6,FALSE),"")</f>
        <v>Le Nord d'Elsweyr</v>
      </c>
      <c r="L729" s="21">
        <f>A729</f>
        <v>1105</v>
      </c>
      <c r="M729" s="21">
        <f>C729</f>
        <v>1086</v>
      </c>
      <c r="N729">
        <v>14</v>
      </c>
      <c r="O729" t="str">
        <f>VLOOKUP(N729,'LibSets constants'!$A$2:$B$99,2,FALSE)</f>
        <v>Elsweyr</v>
      </c>
    </row>
    <row r="730" spans="1:15" hidden="1" x14ac:dyDescent="0.25">
      <c r="A730" s="13">
        <v>1106</v>
      </c>
      <c r="B730" s="5">
        <v>728</v>
      </c>
      <c r="C730" s="5">
        <v>1086</v>
      </c>
      <c r="D730" s="4" t="str">
        <f>VLOOKUP(A730,'ESO zone names'!$A$3:$F$10000,4,FALSE)</f>
        <v>Sternhafen-Adeptorium</v>
      </c>
      <c r="E730" s="4" t="str">
        <f>VLOOKUP(A730,'ESO zone names'!$A$3:$F$10000,5,FALSE)</f>
        <v>Star Haven Adeptorium</v>
      </c>
      <c r="F730" s="4" t="str">
        <f>VLOOKUP(A730,'ESO zone names'!$A$3:$F$10000,6,FALSE)</f>
        <v>L’Adeptorium du Havre stellaire</v>
      </c>
      <c r="G730" s="3" t="str">
        <f t="array" ref="G730">IF(OR(EXACT(A730,'ESO Dungeon constants'!$G$3:$G$999)),"X","")</f>
        <v/>
      </c>
      <c r="H730" s="3" t="str">
        <f>IF(EXACT(A730,C730),"X","")</f>
        <v/>
      </c>
      <c r="I730" s="3" t="str">
        <f>IF(A730&lt;&gt;C730,VLOOKUP(C730,$A$3:$D$9999,4,FALSE),"")</f>
        <v>Das nördliche Elsweyr</v>
      </c>
      <c r="J730" s="3" t="str">
        <f>IF(A730&lt;&gt;C730,VLOOKUP(C730,$A$3:$E$9999,5,FALSE),"")</f>
        <v>Northern Elsweyr</v>
      </c>
      <c r="K730" s="3" t="str">
        <f>IF(A730&lt;&gt;C730,VLOOKUP(C730,$A$3:$F$9999,6,FALSE),"")</f>
        <v>Le Nord d'Elsweyr</v>
      </c>
      <c r="L730" s="21">
        <f>A730</f>
        <v>1106</v>
      </c>
      <c r="M730" s="21">
        <f>C730</f>
        <v>1086</v>
      </c>
      <c r="N730">
        <v>14</v>
      </c>
      <c r="O730" t="str">
        <f>VLOOKUP(N730,'LibSets constants'!$A$2:$B$99,2,FALSE)</f>
        <v>Elsweyr</v>
      </c>
    </row>
    <row r="731" spans="1:15" hidden="1" x14ac:dyDescent="0.25">
      <c r="A731" s="13">
        <v>1107</v>
      </c>
      <c r="B731" s="5">
        <v>729</v>
      </c>
      <c r="C731" s="5">
        <v>1107</v>
      </c>
      <c r="D731" s="4" t="str">
        <f>VLOOKUP(A731,'ESO zone names'!$A$3:$F$10000,4,FALSE)</f>
        <v>ZWicksTest</v>
      </c>
      <c r="E731" s="4" t="str">
        <f>VLOOKUP(A731,'ESO zone names'!$A$3:$F$10000,5,FALSE)</f>
        <v>ZWicksTest</v>
      </c>
      <c r="F731" s="4" t="str">
        <f>VLOOKUP(A731,'ESO zone names'!$A$3:$F$10000,6,FALSE)</f>
        <v>ZWicksTest</v>
      </c>
      <c r="G731" s="3" t="str">
        <f t="array" ref="G731">IF(OR(EXACT(A731,'ESO Dungeon constants'!$G$3:$G$999)),"X","")</f>
        <v/>
      </c>
      <c r="H731" s="3" t="str">
        <f>IF(EXACT(A731,C731),"X","")</f>
        <v>X</v>
      </c>
      <c r="I731" s="3" t="str">
        <f>IF(A731&lt;&gt;C731,VLOOKUP(C731,$A$3:$D$9999,4,FALSE),"")</f>
        <v/>
      </c>
      <c r="J731" s="3" t="str">
        <f>IF(A731&lt;&gt;C731,VLOOKUP(C731,$A$3:$E$9999,5,FALSE),"")</f>
        <v/>
      </c>
      <c r="K731" s="3" t="str">
        <f>IF(A731&lt;&gt;C731,VLOOKUP(C731,$A$3:$F$9999,6,FALSE),"")</f>
        <v/>
      </c>
      <c r="L731" s="21">
        <f>A731</f>
        <v>1107</v>
      </c>
      <c r="M731" s="21">
        <f>C731</f>
        <v>1107</v>
      </c>
      <c r="N731">
        <v>0</v>
      </c>
      <c r="O731" t="str">
        <f>VLOOKUP(N731,'LibSets constants'!$A$2:$B$99,2,FALSE)</f>
        <v>Included in base game</v>
      </c>
    </row>
    <row r="732" spans="1:15" hidden="1" x14ac:dyDescent="0.25">
      <c r="A732" s="13">
        <v>1108</v>
      </c>
      <c r="B732" s="5">
        <v>730</v>
      </c>
      <c r="C732" s="5">
        <v>1108</v>
      </c>
      <c r="D732" s="4" t="str">
        <f>VLOOKUP(A732,'ESO zone names'!$A$3:$F$10000,4,FALSE)</f>
        <v>Die Seemoor-Xanmeer</v>
      </c>
      <c r="E732" s="4" t="str">
        <f>VLOOKUP(A732,'ESO zone names'!$A$3:$F$10000,5,FALSE)</f>
        <v>Lakemire Xanmeer Manor</v>
      </c>
      <c r="F732" s="4" t="str">
        <f>VLOOKUP(A732,'ESO zone names'!$A$3:$F$10000,6,FALSE)</f>
        <v>Le Manoir du xanmeer lacustre</v>
      </c>
      <c r="G732" s="3" t="str">
        <f t="array" ref="G732">IF(OR(EXACT(A732,'ESO Dungeon constants'!$G$3:$G$999)),"X","")</f>
        <v/>
      </c>
      <c r="H732" s="3" t="str">
        <f>IF(EXACT(A732,C732),"X","")</f>
        <v>X</v>
      </c>
      <c r="I732" s="3" t="str">
        <f>IF(A732&lt;&gt;C732,VLOOKUP(C732,$A$3:$D$9999,4,FALSE),"")</f>
        <v/>
      </c>
      <c r="J732" s="3" t="str">
        <f>IF(A732&lt;&gt;C732,VLOOKUP(C732,$A$3:$E$9999,5,FALSE),"")</f>
        <v/>
      </c>
      <c r="K732" s="3" t="str">
        <f>IF(A732&lt;&gt;C732,VLOOKUP(C732,$A$3:$F$9999,6,FALSE),"")</f>
        <v/>
      </c>
      <c r="L732" s="21">
        <f>A732</f>
        <v>1108</v>
      </c>
      <c r="M732" s="21">
        <f>C732</f>
        <v>1108</v>
      </c>
      <c r="N732">
        <v>0</v>
      </c>
      <c r="O732" t="str">
        <f>VLOOKUP(N732,'LibSets constants'!$A$2:$B$99,2,FALSE)</f>
        <v>Included in base game</v>
      </c>
    </row>
    <row r="733" spans="1:15" hidden="1" x14ac:dyDescent="0.25">
      <c r="A733" s="13">
        <v>1109</v>
      </c>
      <c r="B733" s="5">
        <v>731</v>
      </c>
      <c r="C733" s="5">
        <v>1109</v>
      </c>
      <c r="D733" s="4" t="str">
        <f>VLOOKUP(A733,'ESO zone names'!$A$3:$F$10000,4,FALSE)</f>
        <v>Verzaubertes Schneekugelheim</v>
      </c>
      <c r="E733" s="4" t="str">
        <f>VLOOKUP(A733,'ESO zone names'!$A$3:$F$10000,5,FALSE)</f>
        <v>Enchanted Snow Globe Home</v>
      </c>
      <c r="F733" s="4" t="str">
        <f>VLOOKUP(A733,'ESO zone names'!$A$3:$F$10000,6,FALSE)</f>
        <v>Foyer boule à neige enchantée</v>
      </c>
      <c r="G733" s="3" t="str">
        <f t="array" ref="G733">IF(OR(EXACT(A733,'ESO Dungeon constants'!$G$3:$G$999)),"X","")</f>
        <v/>
      </c>
      <c r="H733" s="3" t="str">
        <f>IF(EXACT(A733,C733),"X","")</f>
        <v>X</v>
      </c>
      <c r="I733" s="3" t="str">
        <f>IF(A733&lt;&gt;C733,VLOOKUP(C733,$A$3:$D$9999,4,FALSE),"")</f>
        <v/>
      </c>
      <c r="J733" s="3" t="str">
        <f>IF(A733&lt;&gt;C733,VLOOKUP(C733,$A$3:$E$9999,5,FALSE),"")</f>
        <v/>
      </c>
      <c r="K733" s="3" t="str">
        <f>IF(A733&lt;&gt;C733,VLOOKUP(C733,$A$3:$F$9999,6,FALSE),"")</f>
        <v/>
      </c>
      <c r="L733" s="21">
        <f>A733</f>
        <v>1109</v>
      </c>
      <c r="M733" s="21">
        <f>C733</f>
        <v>1109</v>
      </c>
      <c r="N733">
        <v>0</v>
      </c>
      <c r="O733" t="str">
        <f>VLOOKUP(N733,'LibSets constants'!$A$2:$B$99,2,FALSE)</f>
        <v>Included in base game</v>
      </c>
    </row>
    <row r="734" spans="1:15" hidden="1" x14ac:dyDescent="0.25">
      <c r="A734" s="13">
        <v>1110</v>
      </c>
      <c r="B734" s="5">
        <v>732</v>
      </c>
      <c r="C734" s="5">
        <v>1086</v>
      </c>
      <c r="D734" s="4" t="str">
        <f>VLOOKUP(A734,'ESO zone names'!$A$3:$F$10000,4,FALSE)</f>
        <v>Der Dov-Vahl-Schrein</v>
      </c>
      <c r="E734" s="4" t="str">
        <f>VLOOKUP(A734,'ESO zone names'!$A$3:$F$10000,5,FALSE)</f>
        <v>Dov-Vahl Shrine</v>
      </c>
      <c r="F734" s="4" t="str">
        <f>VLOOKUP(A734,'ESO zone names'!$A$3:$F$10000,6,FALSE)</f>
        <v>L’autel de Dov-Vahl</v>
      </c>
      <c r="G734" s="3" t="str">
        <f t="array" ref="G734">IF(OR(EXACT(A734,'ESO Dungeon constants'!$G$3:$G$999)),"X","")</f>
        <v/>
      </c>
      <c r="H734" s="3" t="str">
        <f>IF(EXACT(A734,C734),"X","")</f>
        <v/>
      </c>
      <c r="I734" s="3" t="str">
        <f>IF(A734&lt;&gt;C734,VLOOKUP(C734,$A$3:$D$9999,4,FALSE),"")</f>
        <v>Das nördliche Elsweyr</v>
      </c>
      <c r="J734" s="3" t="str">
        <f>IF(A734&lt;&gt;C734,VLOOKUP(C734,$A$3:$E$9999,5,FALSE),"")</f>
        <v>Northern Elsweyr</v>
      </c>
      <c r="K734" s="3" t="str">
        <f>IF(A734&lt;&gt;C734,VLOOKUP(C734,$A$3:$F$9999,6,FALSE),"")</f>
        <v>Le Nord d'Elsweyr</v>
      </c>
      <c r="L734" s="21">
        <f>A734</f>
        <v>1110</v>
      </c>
      <c r="M734" s="21">
        <f>C734</f>
        <v>1086</v>
      </c>
      <c r="N734">
        <v>14</v>
      </c>
      <c r="O734" t="str">
        <f>VLOOKUP(N734,'LibSets constants'!$A$2:$B$99,2,FALSE)</f>
        <v>Elsweyr</v>
      </c>
    </row>
    <row r="735" spans="1:15" hidden="1" x14ac:dyDescent="0.25">
      <c r="A735" s="13">
        <v>1111</v>
      </c>
      <c r="B735" s="5">
        <v>733</v>
      </c>
      <c r="C735" s="5">
        <v>1086</v>
      </c>
      <c r="D735" s="4" t="str">
        <f>VLOOKUP(A735,'ESO zone names'!$A$3:$F$10000,4,FALSE)</f>
        <v>Die Kavernen von Riefe</v>
      </c>
      <c r="E735" s="4" t="str">
        <f>VLOOKUP(A735,'ESO zone names'!$A$3:$F$10000,5,FALSE)</f>
        <v>Cicatrice Caverns</v>
      </c>
      <c r="F735" s="4" t="str">
        <f>VLOOKUP(A735,'ESO zone names'!$A$3:$F$10000,6,FALSE)</f>
        <v>Les Cavernes de la Cicatrice</v>
      </c>
      <c r="G735" s="3" t="str">
        <f t="array" ref="G735">IF(OR(EXACT(A735,'ESO Dungeon constants'!$G$3:$G$999)),"X","")</f>
        <v/>
      </c>
      <c r="H735" s="3" t="str">
        <f>IF(EXACT(A735,C735),"X","")</f>
        <v/>
      </c>
      <c r="I735" s="3" t="str">
        <f>IF(A735&lt;&gt;C735,VLOOKUP(C735,$A$3:$D$9999,4,FALSE),"")</f>
        <v>Das nördliche Elsweyr</v>
      </c>
      <c r="J735" s="3" t="str">
        <f>IF(A735&lt;&gt;C735,VLOOKUP(C735,$A$3:$E$9999,5,FALSE),"")</f>
        <v>Northern Elsweyr</v>
      </c>
      <c r="K735" s="3" t="str">
        <f>IF(A735&lt;&gt;C735,VLOOKUP(C735,$A$3:$F$9999,6,FALSE),"")</f>
        <v>Le Nord d'Elsweyr</v>
      </c>
      <c r="L735" s="21">
        <f>A735</f>
        <v>1111</v>
      </c>
      <c r="M735" s="21">
        <f>C735</f>
        <v>1086</v>
      </c>
      <c r="N735">
        <v>14</v>
      </c>
      <c r="O735" t="str">
        <f>VLOOKUP(N735,'LibSets constants'!$A$2:$B$99,2,FALSE)</f>
        <v>Elsweyr</v>
      </c>
    </row>
    <row r="736" spans="1:15" hidden="1" x14ac:dyDescent="0.25">
      <c r="A736" s="13">
        <v>1112</v>
      </c>
      <c r="B736" s="5">
        <v>734</v>
      </c>
      <c r="C736" s="5">
        <v>1086</v>
      </c>
      <c r="D736" s="4" t="str">
        <f>VLOOKUP(A736,'ESO zone names'!$A$3:$F$10000,4,FALSE)</f>
        <v>Tenarr-Zalviit-Beinhaus</v>
      </c>
      <c r="E736" s="4" t="str">
        <f>VLOOKUP(A736,'ESO zone names'!$A$3:$F$10000,5,FALSE)</f>
        <v>Tenarr Zalviit Ossuary</v>
      </c>
      <c r="F736" s="4" t="str">
        <f>VLOOKUP(A736,'ESO zone names'!$A$3:$F$10000,6,FALSE)</f>
        <v>L’ossuaire de Tenarr Zalviit</v>
      </c>
      <c r="G736" s="3" t="str">
        <f t="array" ref="G736">IF(OR(EXACT(A736,'ESO Dungeon constants'!$G$3:$G$999)),"X","")</f>
        <v/>
      </c>
      <c r="H736" s="3" t="str">
        <f>IF(EXACT(A736,C736),"X","")</f>
        <v/>
      </c>
      <c r="I736" s="3" t="str">
        <f>IF(A736&lt;&gt;C736,VLOOKUP(C736,$A$3:$D$9999,4,FALSE),"")</f>
        <v>Das nördliche Elsweyr</v>
      </c>
      <c r="J736" s="3" t="str">
        <f>IF(A736&lt;&gt;C736,VLOOKUP(C736,$A$3:$E$9999,5,FALSE),"")</f>
        <v>Northern Elsweyr</v>
      </c>
      <c r="K736" s="3" t="str">
        <f>IF(A736&lt;&gt;C736,VLOOKUP(C736,$A$3:$F$9999,6,FALSE),"")</f>
        <v>Le Nord d'Elsweyr</v>
      </c>
      <c r="L736" s="21">
        <f>A736</f>
        <v>1112</v>
      </c>
      <c r="M736" s="21">
        <f>C736</f>
        <v>1086</v>
      </c>
      <c r="N736">
        <v>14</v>
      </c>
      <c r="O736" t="str">
        <f>VLOOKUP(N736,'LibSets constants'!$A$2:$B$99,2,FALSE)</f>
        <v>Elsweyr</v>
      </c>
    </row>
    <row r="737" spans="1:15" hidden="1" x14ac:dyDescent="0.25">
      <c r="A737" s="13">
        <v>1113</v>
      </c>
      <c r="B737" s="5">
        <v>735</v>
      </c>
      <c r="C737" s="5">
        <v>1086</v>
      </c>
      <c r="D737" s="4" t="str">
        <f>VLOOKUP(A737,'ESO zone names'!$A$3:$F$10000,4,FALSE)</f>
        <v>Die Krypten des Verborgenen Mondes</v>
      </c>
      <c r="E737" s="4" t="str">
        <f>VLOOKUP(A737,'ESO zone names'!$A$3:$F$10000,5,FALSE)</f>
        <v>Hidden Moon Crypts</v>
      </c>
      <c r="F737" s="4" t="str">
        <f>VLOOKUP(A737,'ESO zone names'!$A$3:$F$10000,6,FALSE)</f>
        <v>Les Cryptes de la Lune cachée</v>
      </c>
      <c r="G737" s="3" t="str">
        <f t="array" ref="G737">IF(OR(EXACT(A737,'ESO Dungeon constants'!$G$3:$G$999)),"X","")</f>
        <v/>
      </c>
      <c r="H737" s="3" t="str">
        <f>IF(EXACT(A737,C737),"X","")</f>
        <v/>
      </c>
      <c r="I737" s="3" t="str">
        <f>IF(A737&lt;&gt;C737,VLOOKUP(C737,$A$3:$D$9999,4,FALSE),"")</f>
        <v>Das nördliche Elsweyr</v>
      </c>
      <c r="J737" s="3" t="str">
        <f>IF(A737&lt;&gt;C737,VLOOKUP(C737,$A$3:$E$9999,5,FALSE),"")</f>
        <v>Northern Elsweyr</v>
      </c>
      <c r="K737" s="3" t="str">
        <f>IF(A737&lt;&gt;C737,VLOOKUP(C737,$A$3:$F$9999,6,FALSE),"")</f>
        <v>Le Nord d'Elsweyr</v>
      </c>
      <c r="L737" s="21">
        <f>A737</f>
        <v>1113</v>
      </c>
      <c r="M737" s="21">
        <f>C737</f>
        <v>1086</v>
      </c>
      <c r="N737">
        <v>14</v>
      </c>
      <c r="O737" t="str">
        <f>VLOOKUP(N737,'LibSets constants'!$A$2:$B$99,2,FALSE)</f>
        <v>Elsweyr</v>
      </c>
    </row>
    <row r="738" spans="1:15" hidden="1" x14ac:dyDescent="0.25">
      <c r="A738" s="13">
        <v>1114</v>
      </c>
      <c r="B738" s="5">
        <v>736</v>
      </c>
      <c r="C738" s="5">
        <v>1086</v>
      </c>
      <c r="D738" s="4" t="str">
        <f>VLOOKUP(A738,'ESO zone names'!$A$3:$F$10000,4,FALSE)</f>
        <v>Die Hakoshae-Grabmäler</v>
      </c>
      <c r="E738" s="4" t="str">
        <f>VLOOKUP(A738,'ESO zone names'!$A$3:$F$10000,5,FALSE)</f>
        <v>Hakoshae Tombs</v>
      </c>
      <c r="F738" s="4" t="str">
        <f>VLOOKUP(A738,'ESO zone names'!$A$3:$F$10000,6,FALSE)</f>
        <v>Tombeaux d'Hakoshae</v>
      </c>
      <c r="G738" s="3" t="str">
        <f t="array" ref="G738">IF(OR(EXACT(A738,'ESO Dungeon constants'!$G$3:$G$999)),"X","")</f>
        <v/>
      </c>
      <c r="H738" s="3" t="str">
        <f>IF(EXACT(A738,C738),"X","")</f>
        <v/>
      </c>
      <c r="I738" s="3" t="str">
        <f>IF(A738&lt;&gt;C738,VLOOKUP(C738,$A$3:$D$9999,4,FALSE),"")</f>
        <v>Das nördliche Elsweyr</v>
      </c>
      <c r="J738" s="3" t="str">
        <f>IF(A738&lt;&gt;C738,VLOOKUP(C738,$A$3:$E$9999,5,FALSE),"")</f>
        <v>Northern Elsweyr</v>
      </c>
      <c r="K738" s="3" t="str">
        <f>IF(A738&lt;&gt;C738,VLOOKUP(C738,$A$3:$F$9999,6,FALSE),"")</f>
        <v>Le Nord d'Elsweyr</v>
      </c>
      <c r="L738" s="21">
        <f>A738</f>
        <v>1114</v>
      </c>
      <c r="M738" s="21">
        <f>C738</f>
        <v>1086</v>
      </c>
      <c r="N738">
        <v>14</v>
      </c>
      <c r="O738" t="str">
        <f>VLOOKUP(N738,'LibSets constants'!$A$2:$B$99,2,FALSE)</f>
        <v>Elsweyr</v>
      </c>
    </row>
    <row r="739" spans="1:15" hidden="1" x14ac:dyDescent="0.25">
      <c r="A739" s="13">
        <v>1115</v>
      </c>
      <c r="B739" s="5">
        <v>737</v>
      </c>
      <c r="C739" s="5">
        <v>1086</v>
      </c>
      <c r="D739" s="4" t="str">
        <f>VLOOKUP(A739,'ESO zone names'!$A$3:$F$10000,4,FALSE)</f>
        <v>Die Zuckerfarmhöhlen von Wonnetal</v>
      </c>
      <c r="E739" s="4" t="str">
        <f>VLOOKUP(A739,'ESO zone names'!$A$3:$F$10000,5,FALSE)</f>
        <v>Merryvale Sugar Farm Caves</v>
      </c>
      <c r="F739" s="4" t="str">
        <f>VLOOKUP(A739,'ESO zone names'!$A$3:$F$10000,6,FALSE)</f>
        <v>Les cavernes de la Ferme de Sucre de Gaival</v>
      </c>
      <c r="G739" s="3" t="str">
        <f t="array" ref="G739">IF(OR(EXACT(A739,'ESO Dungeon constants'!$G$3:$G$999)),"X","")</f>
        <v/>
      </c>
      <c r="H739" s="3" t="str">
        <f>IF(EXACT(A739,C739),"X","")</f>
        <v/>
      </c>
      <c r="I739" s="3" t="str">
        <f>IF(A739&lt;&gt;C739,VLOOKUP(C739,$A$3:$D$9999,4,FALSE),"")</f>
        <v>Das nördliche Elsweyr</v>
      </c>
      <c r="J739" s="3" t="str">
        <f>IF(A739&lt;&gt;C739,VLOOKUP(C739,$A$3:$E$9999,5,FALSE),"")</f>
        <v>Northern Elsweyr</v>
      </c>
      <c r="K739" s="3" t="str">
        <f>IF(A739&lt;&gt;C739,VLOOKUP(C739,$A$3:$F$9999,6,FALSE),"")</f>
        <v>Le Nord d'Elsweyr</v>
      </c>
      <c r="L739" s="21">
        <f>A739</f>
        <v>1115</v>
      </c>
      <c r="M739" s="21">
        <f>C739</f>
        <v>1086</v>
      </c>
      <c r="N739">
        <v>14</v>
      </c>
      <c r="O739" t="str">
        <f>VLOOKUP(N739,'LibSets constants'!$A$2:$B$99,2,FALSE)</f>
        <v>Elsweyr</v>
      </c>
    </row>
    <row r="740" spans="1:15" hidden="1" x14ac:dyDescent="0.25">
      <c r="A740" s="13">
        <v>1116</v>
      </c>
      <c r="B740" s="5">
        <v>738</v>
      </c>
      <c r="C740" s="5">
        <v>1116</v>
      </c>
      <c r="D740" s="4" t="str">
        <f>VLOOKUP(A740,'ESO zone names'!$A$3:$F$10000,4,FALSE)</f>
        <v>Moon Gate</v>
      </c>
      <c r="E740" s="4" t="str">
        <f>VLOOKUP(A740,'ESO zone names'!$A$3:$F$10000,5,FALSE)</f>
        <v>Moon Gate</v>
      </c>
      <c r="F740" s="4" t="str">
        <f>VLOOKUP(A740,'ESO zone names'!$A$3:$F$10000,6,FALSE)</f>
        <v>Moon Gate</v>
      </c>
      <c r="G740" s="3" t="str">
        <f t="array" ref="G740">IF(OR(EXACT(A740,'ESO Dungeon constants'!$G$3:$G$999)),"X","")</f>
        <v/>
      </c>
      <c r="H740" s="3" t="str">
        <f>IF(EXACT(A740,C740),"X","")</f>
        <v>X</v>
      </c>
      <c r="I740" s="3" t="str">
        <f>IF(A740&lt;&gt;C740,VLOOKUP(C740,$A$3:$D$9999,4,FALSE),"")</f>
        <v/>
      </c>
      <c r="J740" s="3" t="str">
        <f>IF(A740&lt;&gt;C740,VLOOKUP(C740,$A$3:$E$9999,5,FALSE),"")</f>
        <v/>
      </c>
      <c r="K740" s="3" t="str">
        <f>IF(A740&lt;&gt;C740,VLOOKUP(C740,$A$3:$F$9999,6,FALSE),"")</f>
        <v/>
      </c>
      <c r="L740" s="21">
        <f>A740</f>
        <v>1116</v>
      </c>
      <c r="M740" s="21">
        <f>C740</f>
        <v>1116</v>
      </c>
      <c r="N740">
        <v>0</v>
      </c>
      <c r="O740" t="str">
        <f>VLOOKUP(N740,'LibSets constants'!$A$2:$B$99,2,FALSE)</f>
        <v>Included in base game</v>
      </c>
    </row>
    <row r="741" spans="1:15" hidden="1" x14ac:dyDescent="0.25">
      <c r="A741" s="13">
        <v>1117</v>
      </c>
      <c r="B741" s="5">
        <v>739</v>
      </c>
      <c r="C741" s="5">
        <v>1086</v>
      </c>
      <c r="D741" s="4" t="str">
        <f>VLOOKUP(A741,'ESO zone names'!$A$3:$F$10000,4,FALSE)</f>
        <v>Der Schattentanztempel</v>
      </c>
      <c r="E741" s="4" t="str">
        <f>VLOOKUP(A741,'ESO zone names'!$A$3:$F$10000,5,FALSE)</f>
        <v>Shadow Dance Temple</v>
      </c>
      <c r="F741" s="4" t="str">
        <f>VLOOKUP(A741,'ESO zone names'!$A$3:$F$10000,6,FALSE)</f>
        <v>Le temple de la Danse d'ombre</v>
      </c>
      <c r="G741" s="3" t="str">
        <f t="array" ref="G741">IF(OR(EXACT(A741,'ESO Dungeon constants'!$G$3:$G$999)),"X","")</f>
        <v/>
      </c>
      <c r="H741" s="3" t="str">
        <f>IF(EXACT(A741,C741),"X","")</f>
        <v/>
      </c>
      <c r="I741" s="3" t="str">
        <f>IF(A741&lt;&gt;C741,VLOOKUP(C741,$A$3:$D$9999,4,FALSE),"")</f>
        <v>Das nördliche Elsweyr</v>
      </c>
      <c r="J741" s="3" t="str">
        <f>IF(A741&lt;&gt;C741,VLOOKUP(C741,$A$3:$E$9999,5,FALSE),"")</f>
        <v>Northern Elsweyr</v>
      </c>
      <c r="K741" s="3" t="str">
        <f>IF(A741&lt;&gt;C741,VLOOKUP(C741,$A$3:$F$9999,6,FALSE),"")</f>
        <v>Le Nord d'Elsweyr</v>
      </c>
      <c r="L741" s="21">
        <f>A741</f>
        <v>1117</v>
      </c>
      <c r="M741" s="21">
        <f>C741</f>
        <v>1086</v>
      </c>
      <c r="N741">
        <v>14</v>
      </c>
      <c r="O741" t="str">
        <f>VLOOKUP(N741,'LibSets constants'!$A$2:$B$99,2,FALSE)</f>
        <v>Elsweyr</v>
      </c>
    </row>
    <row r="742" spans="1:15" hidden="1" x14ac:dyDescent="0.25">
      <c r="A742" s="13">
        <v>1118</v>
      </c>
      <c r="B742" s="5">
        <v>740</v>
      </c>
      <c r="C742" s="5">
        <v>1086</v>
      </c>
      <c r="D742" s="4" t="str">
        <f>VLOOKUP(A742,'ESO zone names'!$A$3:$F$10000,4,FALSE)</f>
        <v>Das Gewölbe der Himmlischen Geißel</v>
      </c>
      <c r="E742" s="4" t="str">
        <f>VLOOKUP(A742,'ESO zone names'!$A$3:$F$10000,5,FALSE)</f>
        <v>Vault of the Heavenly Scourge</v>
      </c>
      <c r="F742" s="4" t="str">
        <f>VLOOKUP(A742,'ESO zone names'!$A$3:$F$10000,6,FALSE)</f>
        <v>La Crypte de la Purge céleste</v>
      </c>
      <c r="G742" s="3" t="str">
        <f t="array" ref="G742">IF(OR(EXACT(A742,'ESO Dungeon constants'!$G$3:$G$999)),"X","")</f>
        <v/>
      </c>
      <c r="H742" s="3" t="str">
        <f>IF(EXACT(A742,C742),"X","")</f>
        <v/>
      </c>
      <c r="I742" s="3" t="str">
        <f>IF(A742&lt;&gt;C742,VLOOKUP(C742,$A$3:$D$9999,4,FALSE),"")</f>
        <v>Das nördliche Elsweyr</v>
      </c>
      <c r="J742" s="3" t="str">
        <f>IF(A742&lt;&gt;C742,VLOOKUP(C742,$A$3:$E$9999,5,FALSE),"")</f>
        <v>Northern Elsweyr</v>
      </c>
      <c r="K742" s="3" t="str">
        <f>IF(A742&lt;&gt;C742,VLOOKUP(C742,$A$3:$F$9999,6,FALSE),"")</f>
        <v>Le Nord d'Elsweyr</v>
      </c>
      <c r="L742" s="21">
        <f>A742</f>
        <v>1118</v>
      </c>
      <c r="M742" s="21">
        <f>C742</f>
        <v>1086</v>
      </c>
      <c r="N742">
        <v>14</v>
      </c>
      <c r="O742" t="str">
        <f>VLOOKUP(N742,'LibSets constants'!$A$2:$B$99,2,FALSE)</f>
        <v>Elsweyr</v>
      </c>
    </row>
    <row r="743" spans="1:15" hidden="1" x14ac:dyDescent="0.25">
      <c r="A743" s="13">
        <v>1119</v>
      </c>
      <c r="B743" s="5">
        <v>741</v>
      </c>
      <c r="C743" s="5">
        <v>1086</v>
      </c>
      <c r="D743" s="4" t="str">
        <f>VLOOKUP(A743,'ESO zone names'!$A$3:$F$10000,4,FALSE)</f>
        <v>Die Wüstenwind-Kavernen</v>
      </c>
      <c r="E743" s="4" t="str">
        <f>VLOOKUP(A743,'ESO zone names'!$A$3:$F$10000,5,FALSE)</f>
        <v>Desert Wind Caverns</v>
      </c>
      <c r="F743" s="4" t="str">
        <f>VLOOKUP(A743,'ESO zone names'!$A$3:$F$10000,6,FALSE)</f>
        <v>Les Cavernes des Vents du désert</v>
      </c>
      <c r="G743" s="3" t="str">
        <f t="array" ref="G743">IF(OR(EXACT(A743,'ESO Dungeon constants'!$G$3:$G$999)),"X","")</f>
        <v/>
      </c>
      <c r="H743" s="3" t="str">
        <f>IF(EXACT(A743,C743),"X","")</f>
        <v/>
      </c>
      <c r="I743" s="3" t="str">
        <f>IF(A743&lt;&gt;C743,VLOOKUP(C743,$A$3:$D$9999,4,FALSE),"")</f>
        <v>Das nördliche Elsweyr</v>
      </c>
      <c r="J743" s="3" t="str">
        <f>IF(A743&lt;&gt;C743,VLOOKUP(C743,$A$3:$E$9999,5,FALSE),"")</f>
        <v>Northern Elsweyr</v>
      </c>
      <c r="K743" s="3" t="str">
        <f>IF(A743&lt;&gt;C743,VLOOKUP(C743,$A$3:$F$9999,6,FALSE),"")</f>
        <v>Le Nord d'Elsweyr</v>
      </c>
      <c r="L743" s="21">
        <f>A743</f>
        <v>1119</v>
      </c>
      <c r="M743" s="21">
        <f>C743</f>
        <v>1086</v>
      </c>
      <c r="N743">
        <v>14</v>
      </c>
      <c r="O743" t="str">
        <f>VLOOKUP(N743,'LibSets constants'!$A$2:$B$99,2,FALSE)</f>
        <v>Elsweyr</v>
      </c>
    </row>
    <row r="744" spans="1:15" hidden="1" x14ac:dyDescent="0.25">
      <c r="A744" s="13">
        <v>1120</v>
      </c>
      <c r="B744" s="5">
        <v>742</v>
      </c>
      <c r="C744" s="5">
        <v>1086</v>
      </c>
      <c r="D744" s="4" t="str">
        <f>VLOOKUP(A744,'ESO zone names'!$A$3:$F$10000,4,FALSE)</f>
        <v>Die Burg Meirtal</v>
      </c>
      <c r="E744" s="4" t="str">
        <f>VLOOKUP(A744,'ESO zone names'!$A$3:$F$10000,5,FALSE)</f>
        <v>Meirvale Keep</v>
      </c>
      <c r="F744" s="4" t="str">
        <f>VLOOKUP(A744,'ESO zone names'!$A$3:$F$10000,6,FALSE)</f>
        <v>Le Fort de Meirval</v>
      </c>
      <c r="G744" s="3" t="str">
        <f t="array" ref="G744">IF(OR(EXACT(A744,'ESO Dungeon constants'!$G$3:$G$999)),"X","")</f>
        <v/>
      </c>
      <c r="H744" s="3" t="str">
        <f>IF(EXACT(A744,C744),"X","")</f>
        <v/>
      </c>
      <c r="I744" s="3" t="str">
        <f>IF(A744&lt;&gt;C744,VLOOKUP(C744,$A$3:$D$9999,4,FALSE),"")</f>
        <v>Das nördliche Elsweyr</v>
      </c>
      <c r="J744" s="3" t="str">
        <f>IF(A744&lt;&gt;C744,VLOOKUP(C744,$A$3:$E$9999,5,FALSE),"")</f>
        <v>Northern Elsweyr</v>
      </c>
      <c r="K744" s="3" t="str">
        <f>IF(A744&lt;&gt;C744,VLOOKUP(C744,$A$3:$F$9999,6,FALSE),"")</f>
        <v>Le Nord d'Elsweyr</v>
      </c>
      <c r="L744" s="21">
        <f>A744</f>
        <v>1120</v>
      </c>
      <c r="M744" s="21">
        <f>C744</f>
        <v>1086</v>
      </c>
      <c r="N744">
        <v>14</v>
      </c>
      <c r="O744" t="str">
        <f>VLOOKUP(N744,'LibSets constants'!$A$2:$B$99,2,FALSE)</f>
        <v>Elsweyr</v>
      </c>
    </row>
    <row r="745" spans="1:15" hidden="1" x14ac:dyDescent="0.25">
      <c r="A745" s="13">
        <v>1121</v>
      </c>
      <c r="B745" s="5">
        <v>743</v>
      </c>
      <c r="C745" s="5">
        <v>1086</v>
      </c>
      <c r="D745" s="4" t="str">
        <f>VLOOKUP(A745,'ESO zone names'!$A$3:$F$10000,4,FALSE)</f>
        <v>Sonnspitz</v>
      </c>
      <c r="E745" s="4" t="str">
        <f>VLOOKUP(A745,'ESO zone names'!$A$3:$F$10000,5,FALSE)</f>
        <v>Sunspire</v>
      </c>
      <c r="F745" s="4" t="str">
        <f>VLOOKUP(A745,'ESO zone names'!$A$3:$F$10000,6,FALSE)</f>
        <v>Sollance</v>
      </c>
      <c r="G745" s="3" t="str">
        <f t="array" ref="G745">IF(OR(EXACT(A745,'ESO Dungeon constants'!$G$3:$G$999)),"X","")</f>
        <v>X</v>
      </c>
      <c r="H745" s="3" t="str">
        <f>IF(EXACT(A745,C745),"X","")</f>
        <v/>
      </c>
      <c r="I745" s="3" t="str">
        <f>IF(A745&lt;&gt;C745,VLOOKUP(C745,$A$3:$D$9999,4,FALSE),"")</f>
        <v>Das nördliche Elsweyr</v>
      </c>
      <c r="J745" s="3" t="str">
        <f>IF(A745&lt;&gt;C745,VLOOKUP(C745,$A$3:$E$9999,5,FALSE),"")</f>
        <v>Northern Elsweyr</v>
      </c>
      <c r="K745" s="3" t="str">
        <f>IF(A745&lt;&gt;C745,VLOOKUP(C745,$A$3:$F$9999,6,FALSE),"")</f>
        <v>Le Nord d'Elsweyr</v>
      </c>
      <c r="L745" s="21">
        <f>A745</f>
        <v>1121</v>
      </c>
      <c r="M745" s="21">
        <f>C745</f>
        <v>1086</v>
      </c>
      <c r="N745">
        <v>14</v>
      </c>
      <c r="O745" t="str">
        <f>VLOOKUP(N745,'LibSets constants'!$A$2:$B$99,2,FALSE)</f>
        <v>Elsweyr</v>
      </c>
    </row>
    <row r="746" spans="1:15" hidden="1" x14ac:dyDescent="0.25">
      <c r="A746" s="13">
        <v>1125</v>
      </c>
      <c r="B746" s="5">
        <v>744</v>
      </c>
      <c r="C746" s="5">
        <v>101</v>
      </c>
      <c r="D746" s="4" t="str">
        <f>VLOOKUP(A746,'ESO zone names'!$A$3:$F$10000,4,FALSE)</f>
        <v>Die Frostgewölbekluft</v>
      </c>
      <c r="E746" s="4" t="str">
        <f>VLOOKUP(A746,'ESO zone names'!$A$3:$F$10000,5,FALSE)</f>
        <v>Frostvault Chasm</v>
      </c>
      <c r="F746" s="4" t="str">
        <f>VLOOKUP(A746,'ESO zone names'!$A$3:$F$10000,6,FALSE)</f>
        <v>L’Abîme d'Arquegivre</v>
      </c>
      <c r="G746" s="3" t="str">
        <f t="array" ref="G746">IF(OR(EXACT(A746,'ESO Dungeon constants'!$G$3:$G$999)),"X","")</f>
        <v/>
      </c>
      <c r="H746" s="3" t="str">
        <f>IF(EXACT(A746,C746),"X","")</f>
        <v/>
      </c>
      <c r="I746" s="3" t="str">
        <f>IF(A746&lt;&gt;C746,VLOOKUP(C746,$A$3:$D$9999,4,FALSE),"")</f>
        <v>Ostmarsch</v>
      </c>
      <c r="J746" s="3" t="str">
        <f>IF(A746&lt;&gt;C746,VLOOKUP(C746,$A$3:$E$9999,5,FALSE),"")</f>
        <v>Eastmarch</v>
      </c>
      <c r="K746" s="3" t="str">
        <f>IF(A746&lt;&gt;C746,VLOOKUP(C746,$A$3:$F$9999,6,FALSE),"")</f>
        <v>Estemarche</v>
      </c>
      <c r="L746" s="21">
        <f>A746</f>
        <v>1125</v>
      </c>
      <c r="M746" s="21">
        <f>C746</f>
        <v>101</v>
      </c>
      <c r="N746">
        <v>0</v>
      </c>
      <c r="O746" t="str">
        <f>VLOOKUP(N746,'LibSets constants'!$A$2:$B$99,2,FALSE)</f>
        <v>Included in base game</v>
      </c>
    </row>
    <row r="747" spans="1:15" hidden="1" x14ac:dyDescent="0.25">
      <c r="A747" s="13">
        <v>1126</v>
      </c>
      <c r="B747" s="5">
        <v>745</v>
      </c>
      <c r="C747" s="5">
        <v>888</v>
      </c>
      <c r="D747" s="4" t="str">
        <f>VLOOKUP(A747,'ESO zone names'!$A$3:$F$10000,4,FALSE)</f>
        <v>Die Elinhir-Privatarena</v>
      </c>
      <c r="E747" s="4" t="str">
        <f>VLOOKUP(A747,'ESO zone names'!$A$3:$F$10000,5,FALSE)</f>
        <v>Elinhir Private Arena</v>
      </c>
      <c r="F747" s="4" t="str">
        <f>VLOOKUP(A747,'ESO zone names'!$A$3:$F$10000,6,FALSE)</f>
        <v>L’Arène privée d'Élinhir</v>
      </c>
      <c r="G747" s="3" t="str">
        <f t="array" ref="G747">IF(OR(EXACT(A747,'ESO Dungeon constants'!$G$3:$G$999)),"X","")</f>
        <v/>
      </c>
      <c r="H747" s="3" t="str">
        <f>IF(EXACT(A747,C747),"X","")</f>
        <v/>
      </c>
      <c r="I747" s="3" t="str">
        <f>IF(A747&lt;&gt;C747,VLOOKUP(C747,$A$3:$D$9999,4,FALSE),"")</f>
        <v>Kargstein</v>
      </c>
      <c r="J747" s="3" t="str">
        <f>IF(A747&lt;&gt;C747,VLOOKUP(C747,$A$3:$E$9999,5,FALSE),"")</f>
        <v>Craglorn</v>
      </c>
      <c r="K747" s="3" t="str">
        <f>IF(A747&lt;&gt;C747,VLOOKUP(C747,$A$3:$F$9999,6,FALSE),"")</f>
        <v>Raidelorn</v>
      </c>
      <c r="L747" s="21">
        <f>A747</f>
        <v>1126</v>
      </c>
      <c r="M747" s="21">
        <f>C747</f>
        <v>888</v>
      </c>
      <c r="N747">
        <v>0</v>
      </c>
      <c r="O747" t="str">
        <f>VLOOKUP(N747,'LibSets constants'!$A$2:$B$99,2,FALSE)</f>
        <v>Included in base game</v>
      </c>
    </row>
    <row r="748" spans="1:15" hidden="1" x14ac:dyDescent="0.25">
      <c r="A748" s="13">
        <v>1128</v>
      </c>
      <c r="B748" s="5">
        <v>746</v>
      </c>
      <c r="C748" s="5">
        <v>1086</v>
      </c>
      <c r="D748" s="4" t="str">
        <f>VLOOKUP(A748,'ESO zone names'!$A$3:$F$10000,4,FALSE)</f>
        <v>Das Zuckerschüsselgemach</v>
      </c>
      <c r="E748" s="4" t="str">
        <f>VLOOKUP(A748,'ESO zone names'!$A$3:$F$10000,5,FALSE)</f>
        <v>Sugar Bowl Suite</v>
      </c>
      <c r="F748" s="4" t="str">
        <f>VLOOKUP(A748,'ESO zone names'!$A$3:$F$10000,6,FALSE)</f>
        <v>La suite au Sucrier</v>
      </c>
      <c r="G748" s="3" t="str">
        <f t="array" ref="G748">IF(OR(EXACT(A748,'ESO Dungeon constants'!$G$3:$G$999)),"X","")</f>
        <v/>
      </c>
      <c r="H748" s="3" t="str">
        <f>IF(EXACT(A748,C748),"X","")</f>
        <v/>
      </c>
      <c r="I748" s="3" t="str">
        <f>IF(A748&lt;&gt;C748,VLOOKUP(C748,$A$3:$D$9999,4,FALSE),"")</f>
        <v>Das nördliche Elsweyr</v>
      </c>
      <c r="J748" s="3" t="str">
        <f>IF(A748&lt;&gt;C748,VLOOKUP(C748,$A$3:$E$9999,5,FALSE),"")</f>
        <v>Northern Elsweyr</v>
      </c>
      <c r="K748" s="3" t="str">
        <f>IF(A748&lt;&gt;C748,VLOOKUP(C748,$A$3:$F$9999,6,FALSE),"")</f>
        <v>Le Nord d'Elsweyr</v>
      </c>
      <c r="L748" s="21">
        <f>A748</f>
        <v>1128</v>
      </c>
      <c r="M748" s="21">
        <f>C748</f>
        <v>1086</v>
      </c>
      <c r="N748">
        <v>14</v>
      </c>
      <c r="O748" t="str">
        <f>VLOOKUP(N748,'LibSets constants'!$A$2:$B$99,2,FALSE)</f>
        <v>Elsweyr</v>
      </c>
    </row>
    <row r="749" spans="1:15" hidden="1" x14ac:dyDescent="0.25">
      <c r="A749" s="13">
        <v>1129</v>
      </c>
      <c r="B749" s="5">
        <v>747</v>
      </c>
      <c r="C749" s="5">
        <v>1086</v>
      </c>
      <c r="D749" s="4" t="str">
        <f>VLOOKUP(A749,'ESO zone names'!$A$3:$F$10000,4,FALSE)</f>
        <v>Die Halle des Mondchampions</v>
      </c>
      <c r="E749" s="4" t="str">
        <f>VLOOKUP(A749,'ESO zone names'!$A$3:$F$10000,5,FALSE)</f>
        <v>Hall of the Lunar Champion</v>
      </c>
      <c r="F749" s="4" t="str">
        <f>VLOOKUP(A749,'ESO zone names'!$A$3:$F$10000,6,FALSE)</f>
        <v>Salle du Champion lunaire</v>
      </c>
      <c r="G749" s="3" t="str">
        <f t="array" ref="G749">IF(OR(EXACT(A749,'ESO Dungeon constants'!$G$3:$G$999)),"X","")</f>
        <v/>
      </c>
      <c r="H749" s="3" t="str">
        <f>IF(EXACT(A749,C749),"X","")</f>
        <v/>
      </c>
      <c r="I749" s="3" t="str">
        <f>IF(A749&lt;&gt;C749,VLOOKUP(C749,$A$3:$D$9999,4,FALSE),"")</f>
        <v>Das nördliche Elsweyr</v>
      </c>
      <c r="J749" s="3" t="str">
        <f>IF(A749&lt;&gt;C749,VLOOKUP(C749,$A$3:$E$9999,5,FALSE),"")</f>
        <v>Northern Elsweyr</v>
      </c>
      <c r="K749" s="3" t="str">
        <f>IF(A749&lt;&gt;C749,VLOOKUP(C749,$A$3:$F$9999,6,FALSE),"")</f>
        <v>Le Nord d'Elsweyr</v>
      </c>
      <c r="L749" s="21">
        <f>A749</f>
        <v>1129</v>
      </c>
      <c r="M749" s="21">
        <f>C749</f>
        <v>1086</v>
      </c>
      <c r="N749">
        <v>14</v>
      </c>
      <c r="O749" t="str">
        <f>VLOOKUP(N749,'LibSets constants'!$A$2:$B$99,2,FALSE)</f>
        <v>Elsweyr</v>
      </c>
    </row>
    <row r="750" spans="1:15" hidden="1" x14ac:dyDescent="0.25">
      <c r="A750" s="13">
        <v>1130</v>
      </c>
      <c r="B750" s="5">
        <v>748</v>
      </c>
      <c r="C750" s="5">
        <v>1130</v>
      </c>
      <c r="D750" s="4" t="str">
        <f>VLOOKUP(A750,'ESO zone names'!$A$3:$F$10000,4,FALSE)</f>
        <v>Jodes Umarmung</v>
      </c>
      <c r="E750" s="4" t="str">
        <f>VLOOKUP(A750,'ESO zone names'!$A$3:$F$10000,5,FALSE)</f>
        <v>Jode's Embrace</v>
      </c>
      <c r="F750" s="4" t="str">
        <f>VLOOKUP(A750,'ESO zone names'!$A$3:$F$10000,6,FALSE)</f>
        <v>Étreinte de Jode</v>
      </c>
      <c r="G750" s="3" t="str">
        <f t="array" ref="G750">IF(OR(EXACT(A750,'ESO Dungeon constants'!$G$3:$G$999)),"X","")</f>
        <v/>
      </c>
      <c r="H750" s="3" t="str">
        <f>IF(EXACT(A750,C750),"X","")</f>
        <v>X</v>
      </c>
      <c r="I750" s="3" t="str">
        <f>IF(A750&lt;&gt;C750,VLOOKUP(C750,$A$3:$D$9999,4,FALSE),"")</f>
        <v/>
      </c>
      <c r="J750" s="3" t="str">
        <f>IF(A750&lt;&gt;C750,VLOOKUP(C750,$A$3:$E$9999,5,FALSE),"")</f>
        <v/>
      </c>
      <c r="K750" s="3" t="str">
        <f>IF(A750&lt;&gt;C750,VLOOKUP(C750,$A$3:$F$9999,6,FALSE),"")</f>
        <v/>
      </c>
      <c r="L750" s="21">
        <f>A750</f>
        <v>1130</v>
      </c>
      <c r="M750" s="21">
        <f>C750</f>
        <v>1130</v>
      </c>
      <c r="N750">
        <v>0</v>
      </c>
      <c r="O750" t="str">
        <f>VLOOKUP(N750,'LibSets constants'!$A$2:$B$99,2,FALSE)</f>
        <v>Included in base game</v>
      </c>
    </row>
  </sheetData>
  <autoFilter ref="A1:O750">
    <filterColumn colId="3">
      <filters>
        <filter val="Ödfels"/>
      </filters>
    </filterColumn>
    <sortState ref="A2:O749">
      <sortCondition ref="A1:A749"/>
    </sortState>
  </autoFilter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50"/>
  <sheetViews>
    <sheetView workbookViewId="0">
      <selection activeCell="E1" sqref="E1"/>
    </sheetView>
  </sheetViews>
  <sheetFormatPr baseColWidth="10" defaultRowHeight="15" x14ac:dyDescent="0.25"/>
  <cols>
    <col min="1" max="1" width="9.28515625" style="5" bestFit="1" customWidth="1"/>
    <col min="2" max="2" width="12.5703125" style="5" bestFit="1" customWidth="1"/>
    <col min="3" max="3" width="15.28515625" style="5" bestFit="1" customWidth="1"/>
    <col min="4" max="4" width="40.140625" bestFit="1" customWidth="1"/>
    <col min="5" max="5" width="30.28515625" bestFit="1" customWidth="1"/>
    <col min="6" max="6" width="42" bestFit="1" customWidth="1"/>
  </cols>
  <sheetData>
    <row r="1" spans="1:6" x14ac:dyDescent="0.25">
      <c r="A1" s="5" t="s">
        <v>4063</v>
      </c>
      <c r="B1" s="5" t="s">
        <v>4116</v>
      </c>
      <c r="C1" s="5" t="s">
        <v>4117</v>
      </c>
      <c r="D1" t="s">
        <v>81</v>
      </c>
      <c r="E1" t="s">
        <v>82</v>
      </c>
      <c r="F1" t="s">
        <v>89</v>
      </c>
    </row>
    <row r="2" spans="1:6" s="37" customFormat="1" ht="14.25" customHeight="1" x14ac:dyDescent="0.25">
      <c r="A2" s="37">
        <v>1</v>
      </c>
      <c r="B2" s="37">
        <v>1</v>
      </c>
      <c r="C2" s="37">
        <v>1</v>
      </c>
      <c r="D2" s="37" t="s">
        <v>4267</v>
      </c>
      <c r="E2" s="37" t="s">
        <v>4267</v>
      </c>
      <c r="F2" s="37" t="s">
        <v>4267</v>
      </c>
    </row>
    <row r="3" spans="1:6" x14ac:dyDescent="0.25">
      <c r="A3" s="5">
        <v>2</v>
      </c>
      <c r="B3" s="5">
        <v>1</v>
      </c>
      <c r="C3" s="5">
        <v>2</v>
      </c>
      <c r="D3" t="s">
        <v>149</v>
      </c>
      <c r="E3" t="s">
        <v>149</v>
      </c>
      <c r="F3" t="s">
        <v>149</v>
      </c>
    </row>
    <row r="4" spans="1:6" x14ac:dyDescent="0.25">
      <c r="A4" s="5">
        <v>3</v>
      </c>
      <c r="B4" s="5">
        <v>2</v>
      </c>
      <c r="C4" s="5">
        <v>3</v>
      </c>
      <c r="D4" t="s">
        <v>150</v>
      </c>
      <c r="E4" t="s">
        <v>150</v>
      </c>
      <c r="F4" t="s">
        <v>2884</v>
      </c>
    </row>
    <row r="5" spans="1:6" x14ac:dyDescent="0.25">
      <c r="A5" s="5">
        <v>11</v>
      </c>
      <c r="B5" s="5">
        <v>3</v>
      </c>
      <c r="C5" s="5">
        <v>347</v>
      </c>
      <c r="D5" t="s">
        <v>819</v>
      </c>
      <c r="E5" t="s">
        <v>47</v>
      </c>
      <c r="F5" t="s">
        <v>3565</v>
      </c>
    </row>
    <row r="6" spans="1:6" x14ac:dyDescent="0.25">
      <c r="A6" s="5">
        <v>19</v>
      </c>
      <c r="B6" s="5">
        <v>4</v>
      </c>
      <c r="C6" s="5">
        <v>19</v>
      </c>
      <c r="D6" t="s">
        <v>826</v>
      </c>
      <c r="E6" t="s">
        <v>151</v>
      </c>
      <c r="F6" t="s">
        <v>2886</v>
      </c>
    </row>
    <row r="7" spans="1:6" x14ac:dyDescent="0.25">
      <c r="A7" s="5">
        <v>20</v>
      </c>
      <c r="B7" s="5">
        <v>5</v>
      </c>
      <c r="C7" s="5">
        <v>20</v>
      </c>
      <c r="D7" t="s">
        <v>827</v>
      </c>
      <c r="E7" t="s">
        <v>152</v>
      </c>
      <c r="F7" t="s">
        <v>2885</v>
      </c>
    </row>
    <row r="8" spans="1:6" x14ac:dyDescent="0.25">
      <c r="A8" s="5">
        <v>22</v>
      </c>
      <c r="B8" s="5">
        <v>6</v>
      </c>
      <c r="C8" s="5">
        <v>104</v>
      </c>
      <c r="D8" t="s">
        <v>68</v>
      </c>
      <c r="E8" t="s">
        <v>68</v>
      </c>
      <c r="F8" t="s">
        <v>68</v>
      </c>
    </row>
    <row r="9" spans="1:6" x14ac:dyDescent="0.25">
      <c r="A9" s="5">
        <v>31</v>
      </c>
      <c r="B9" s="5">
        <v>7</v>
      </c>
      <c r="C9" s="5">
        <v>382</v>
      </c>
      <c r="D9" t="s">
        <v>123</v>
      </c>
      <c r="E9" t="s">
        <v>59</v>
      </c>
      <c r="F9" t="s">
        <v>3575</v>
      </c>
    </row>
    <row r="10" spans="1:6" x14ac:dyDescent="0.25">
      <c r="A10" s="5">
        <v>38</v>
      </c>
      <c r="B10" s="5">
        <v>8</v>
      </c>
      <c r="C10" s="5">
        <v>92</v>
      </c>
      <c r="D10" t="s">
        <v>836</v>
      </c>
      <c r="E10" t="s">
        <v>57</v>
      </c>
      <c r="F10" t="s">
        <v>3579</v>
      </c>
    </row>
    <row r="11" spans="1:6" x14ac:dyDescent="0.25">
      <c r="A11" s="5">
        <v>41</v>
      </c>
      <c r="B11" s="5">
        <v>9</v>
      </c>
      <c r="C11" s="5">
        <v>41</v>
      </c>
      <c r="D11" t="s">
        <v>839</v>
      </c>
      <c r="E11" t="s">
        <v>153</v>
      </c>
      <c r="F11" t="s">
        <v>2891</v>
      </c>
    </row>
    <row r="12" spans="1:6" x14ac:dyDescent="0.25">
      <c r="A12" s="5">
        <v>57</v>
      </c>
      <c r="B12" s="5">
        <v>10</v>
      </c>
      <c r="C12" s="5">
        <v>57</v>
      </c>
      <c r="D12" t="s">
        <v>154</v>
      </c>
      <c r="E12" t="s">
        <v>154</v>
      </c>
      <c r="F12" t="s">
        <v>154</v>
      </c>
    </row>
    <row r="13" spans="1:6" x14ac:dyDescent="0.25">
      <c r="A13" s="5">
        <v>58</v>
      </c>
      <c r="B13" s="5">
        <v>11</v>
      </c>
      <c r="C13" s="5">
        <v>58</v>
      </c>
      <c r="D13" t="s">
        <v>155</v>
      </c>
      <c r="E13" t="s">
        <v>155</v>
      </c>
      <c r="F13" t="s">
        <v>155</v>
      </c>
    </row>
    <row r="14" spans="1:6" x14ac:dyDescent="0.25">
      <c r="A14" s="5">
        <v>63</v>
      </c>
      <c r="B14" s="5">
        <v>12</v>
      </c>
      <c r="C14" s="5">
        <v>57</v>
      </c>
      <c r="D14" t="s">
        <v>853</v>
      </c>
      <c r="E14" t="s">
        <v>61</v>
      </c>
      <c r="F14" t="s">
        <v>3594</v>
      </c>
    </row>
    <row r="15" spans="1:6" x14ac:dyDescent="0.25">
      <c r="A15" s="5">
        <v>64</v>
      </c>
      <c r="B15" s="5">
        <v>13</v>
      </c>
      <c r="C15" s="5">
        <v>103</v>
      </c>
      <c r="D15" t="s">
        <v>854</v>
      </c>
      <c r="E15" t="s">
        <v>70</v>
      </c>
      <c r="F15" t="s">
        <v>3595</v>
      </c>
    </row>
    <row r="16" spans="1:6" x14ac:dyDescent="0.25">
      <c r="A16" s="5">
        <v>92</v>
      </c>
      <c r="B16" s="5">
        <v>14</v>
      </c>
      <c r="C16" s="5">
        <v>92</v>
      </c>
      <c r="D16" t="s">
        <v>156</v>
      </c>
      <c r="E16" t="s">
        <v>156</v>
      </c>
      <c r="F16" t="s">
        <v>2888</v>
      </c>
    </row>
    <row r="17" spans="1:6" x14ac:dyDescent="0.25">
      <c r="A17" s="5">
        <v>101</v>
      </c>
      <c r="B17" s="5">
        <v>15</v>
      </c>
      <c r="C17" s="5">
        <v>101</v>
      </c>
      <c r="D17" t="s">
        <v>857</v>
      </c>
      <c r="E17" t="s">
        <v>157</v>
      </c>
      <c r="F17" t="s">
        <v>2893</v>
      </c>
    </row>
    <row r="18" spans="1:6" x14ac:dyDescent="0.25">
      <c r="A18" s="5">
        <v>103</v>
      </c>
      <c r="B18" s="5">
        <v>16</v>
      </c>
      <c r="C18" s="5">
        <v>103</v>
      </c>
      <c r="D18" t="s">
        <v>859</v>
      </c>
      <c r="E18" t="s">
        <v>158</v>
      </c>
      <c r="F18" t="s">
        <v>2892</v>
      </c>
    </row>
    <row r="19" spans="1:6" x14ac:dyDescent="0.25">
      <c r="A19" s="5">
        <v>104</v>
      </c>
      <c r="B19" s="5">
        <v>17</v>
      </c>
      <c r="C19" s="5">
        <v>104</v>
      </c>
      <c r="D19" t="s">
        <v>860</v>
      </c>
      <c r="E19" t="s">
        <v>159</v>
      </c>
      <c r="F19" t="s">
        <v>2887</v>
      </c>
    </row>
    <row r="20" spans="1:6" x14ac:dyDescent="0.25">
      <c r="A20" s="5">
        <v>108</v>
      </c>
      <c r="B20" s="5">
        <v>18</v>
      </c>
      <c r="C20" s="5">
        <v>108</v>
      </c>
      <c r="D20" t="s">
        <v>861</v>
      </c>
      <c r="E20" t="s">
        <v>160</v>
      </c>
      <c r="F20" t="s">
        <v>2895</v>
      </c>
    </row>
    <row r="21" spans="1:6" x14ac:dyDescent="0.25">
      <c r="A21" s="5">
        <v>117</v>
      </c>
      <c r="B21" s="5">
        <v>19</v>
      </c>
      <c r="C21" s="5">
        <v>117</v>
      </c>
      <c r="D21" t="s">
        <v>862</v>
      </c>
      <c r="E21" t="s">
        <v>161</v>
      </c>
      <c r="F21" t="s">
        <v>2890</v>
      </c>
    </row>
    <row r="22" spans="1:6" x14ac:dyDescent="0.25">
      <c r="A22" s="5">
        <v>124</v>
      </c>
      <c r="B22" s="5">
        <v>20</v>
      </c>
      <c r="C22" s="5">
        <v>383</v>
      </c>
      <c r="D22" t="s">
        <v>863</v>
      </c>
      <c r="E22" t="s">
        <v>162</v>
      </c>
      <c r="F22" t="s">
        <v>3598</v>
      </c>
    </row>
    <row r="23" spans="1:6" x14ac:dyDescent="0.25">
      <c r="A23" s="5">
        <v>126</v>
      </c>
      <c r="B23" s="5">
        <v>21</v>
      </c>
      <c r="C23" s="5">
        <v>383</v>
      </c>
      <c r="D23" t="s">
        <v>864</v>
      </c>
      <c r="E23" t="s">
        <v>43</v>
      </c>
      <c r="F23" t="s">
        <v>3599</v>
      </c>
    </row>
    <row r="24" spans="1:6" x14ac:dyDescent="0.25">
      <c r="A24" s="5">
        <v>130</v>
      </c>
      <c r="B24" s="5">
        <v>22</v>
      </c>
      <c r="C24" s="5">
        <v>20</v>
      </c>
      <c r="D24" t="s">
        <v>865</v>
      </c>
      <c r="E24" t="s">
        <v>49</v>
      </c>
      <c r="F24" t="s">
        <v>3600</v>
      </c>
    </row>
    <row r="25" spans="1:6" x14ac:dyDescent="0.25">
      <c r="A25" s="5">
        <v>131</v>
      </c>
      <c r="B25" s="5">
        <v>23</v>
      </c>
      <c r="C25" s="5">
        <v>58</v>
      </c>
      <c r="D25" t="s">
        <v>866</v>
      </c>
      <c r="E25" t="s">
        <v>65</v>
      </c>
      <c r="F25" t="s">
        <v>3601</v>
      </c>
    </row>
    <row r="26" spans="1:6" x14ac:dyDescent="0.25">
      <c r="A26" s="5">
        <v>134</v>
      </c>
      <c r="B26" s="5">
        <v>24</v>
      </c>
      <c r="C26" s="5">
        <v>117</v>
      </c>
      <c r="D26" t="s">
        <v>867</v>
      </c>
      <c r="E26" t="s">
        <v>163</v>
      </c>
      <c r="F26" t="s">
        <v>3602</v>
      </c>
    </row>
    <row r="27" spans="1:6" x14ac:dyDescent="0.25">
      <c r="A27" s="5">
        <v>137</v>
      </c>
      <c r="B27" s="5">
        <v>25</v>
      </c>
      <c r="C27" s="5">
        <v>108</v>
      </c>
      <c r="D27" t="s">
        <v>868</v>
      </c>
      <c r="E27" t="s">
        <v>164</v>
      </c>
      <c r="F27" t="s">
        <v>3603</v>
      </c>
    </row>
    <row r="28" spans="1:6" x14ac:dyDescent="0.25">
      <c r="A28" s="5">
        <v>138</v>
      </c>
      <c r="B28" s="5">
        <v>26</v>
      </c>
      <c r="C28" s="5">
        <v>58</v>
      </c>
      <c r="D28" t="s">
        <v>869</v>
      </c>
      <c r="E28" t="s">
        <v>165</v>
      </c>
      <c r="F28" t="s">
        <v>3604</v>
      </c>
    </row>
    <row r="29" spans="1:6" x14ac:dyDescent="0.25">
      <c r="A29" s="5">
        <v>142</v>
      </c>
      <c r="B29" s="5">
        <v>27</v>
      </c>
      <c r="C29" s="5">
        <v>19</v>
      </c>
      <c r="D29" t="s">
        <v>870</v>
      </c>
      <c r="E29" t="s">
        <v>166</v>
      </c>
      <c r="F29" t="s">
        <v>3605</v>
      </c>
    </row>
    <row r="30" spans="1:6" x14ac:dyDescent="0.25">
      <c r="A30" s="5">
        <v>144</v>
      </c>
      <c r="B30" s="5">
        <v>28</v>
      </c>
      <c r="C30" s="5">
        <v>3</v>
      </c>
      <c r="D30" t="s">
        <v>871</v>
      </c>
      <c r="E30" t="s">
        <v>66</v>
      </c>
      <c r="F30" t="s">
        <v>3606</v>
      </c>
    </row>
    <row r="31" spans="1:6" x14ac:dyDescent="0.25">
      <c r="A31" s="5">
        <v>146</v>
      </c>
      <c r="B31" s="5">
        <v>29</v>
      </c>
      <c r="C31" s="5">
        <v>19</v>
      </c>
      <c r="D31" t="s">
        <v>872</v>
      </c>
      <c r="E31" t="s">
        <v>62</v>
      </c>
      <c r="F31" t="s">
        <v>3607</v>
      </c>
    </row>
    <row r="32" spans="1:6" x14ac:dyDescent="0.25">
      <c r="A32" s="5">
        <v>148</v>
      </c>
      <c r="B32" s="5">
        <v>30</v>
      </c>
      <c r="C32" s="5">
        <v>117</v>
      </c>
      <c r="D32" t="s">
        <v>60</v>
      </c>
      <c r="E32" t="s">
        <v>60</v>
      </c>
      <c r="F32" t="s">
        <v>60</v>
      </c>
    </row>
    <row r="33" spans="1:6" x14ac:dyDescent="0.25">
      <c r="A33" s="5">
        <v>159</v>
      </c>
      <c r="B33" s="5">
        <v>31</v>
      </c>
      <c r="C33" s="5">
        <v>19</v>
      </c>
      <c r="D33" t="s">
        <v>873</v>
      </c>
      <c r="E33" t="s">
        <v>167</v>
      </c>
      <c r="F33" t="s">
        <v>3608</v>
      </c>
    </row>
    <row r="34" spans="1:6" x14ac:dyDescent="0.25">
      <c r="A34" s="5">
        <v>162</v>
      </c>
      <c r="B34" s="5">
        <v>32</v>
      </c>
      <c r="C34" s="5">
        <v>20</v>
      </c>
      <c r="D34" t="s">
        <v>874</v>
      </c>
      <c r="E34" t="s">
        <v>168</v>
      </c>
      <c r="F34" t="s">
        <v>3609</v>
      </c>
    </row>
    <row r="35" spans="1:6" x14ac:dyDescent="0.25">
      <c r="A35" s="5">
        <v>166</v>
      </c>
      <c r="B35" s="5">
        <v>33</v>
      </c>
      <c r="C35" s="5">
        <v>3</v>
      </c>
      <c r="D35" t="s">
        <v>169</v>
      </c>
      <c r="E35" t="s">
        <v>169</v>
      </c>
      <c r="F35" t="s">
        <v>169</v>
      </c>
    </row>
    <row r="36" spans="1:6" x14ac:dyDescent="0.25">
      <c r="A36" s="5">
        <v>168</v>
      </c>
      <c r="B36" s="5">
        <v>34</v>
      </c>
      <c r="C36" s="5">
        <v>92</v>
      </c>
      <c r="D36" t="s">
        <v>170</v>
      </c>
      <c r="E36" t="s">
        <v>170</v>
      </c>
      <c r="F36" t="s">
        <v>170</v>
      </c>
    </row>
    <row r="37" spans="1:6" x14ac:dyDescent="0.25">
      <c r="A37" s="5">
        <v>169</v>
      </c>
      <c r="B37" s="5">
        <v>35</v>
      </c>
      <c r="C37" s="5">
        <v>92</v>
      </c>
      <c r="D37" t="s">
        <v>875</v>
      </c>
      <c r="E37" t="s">
        <v>171</v>
      </c>
      <c r="F37" t="s">
        <v>3610</v>
      </c>
    </row>
    <row r="38" spans="1:6" x14ac:dyDescent="0.25">
      <c r="A38" s="5">
        <v>176</v>
      </c>
      <c r="B38" s="5">
        <v>36</v>
      </c>
      <c r="C38" s="5">
        <v>108</v>
      </c>
      <c r="D38" t="s">
        <v>876</v>
      </c>
      <c r="E38" t="s">
        <v>50</v>
      </c>
      <c r="F38" t="s">
        <v>3611</v>
      </c>
    </row>
    <row r="39" spans="1:6" x14ac:dyDescent="0.25">
      <c r="A39" s="5">
        <v>181</v>
      </c>
      <c r="B39" s="5">
        <v>37</v>
      </c>
      <c r="C39" s="5">
        <v>181</v>
      </c>
      <c r="D39" t="s">
        <v>172</v>
      </c>
      <c r="E39" t="s">
        <v>172</v>
      </c>
      <c r="F39" t="s">
        <v>172</v>
      </c>
    </row>
    <row r="40" spans="1:6" x14ac:dyDescent="0.25">
      <c r="A40" s="5">
        <v>187</v>
      </c>
      <c r="B40" s="5">
        <v>38</v>
      </c>
      <c r="C40" s="5">
        <v>117</v>
      </c>
      <c r="D40" t="s">
        <v>173</v>
      </c>
      <c r="E40" t="s">
        <v>173</v>
      </c>
      <c r="F40" t="s">
        <v>173</v>
      </c>
    </row>
    <row r="41" spans="1:6" x14ac:dyDescent="0.25">
      <c r="A41" s="5">
        <v>188</v>
      </c>
      <c r="B41" s="5">
        <v>39</v>
      </c>
      <c r="C41" s="5">
        <v>57</v>
      </c>
      <c r="D41" t="s">
        <v>877</v>
      </c>
      <c r="E41" t="s">
        <v>174</v>
      </c>
      <c r="F41" t="s">
        <v>3612</v>
      </c>
    </row>
    <row r="42" spans="1:6" x14ac:dyDescent="0.25">
      <c r="A42" s="5">
        <v>189</v>
      </c>
      <c r="B42" s="5">
        <v>40</v>
      </c>
      <c r="C42" s="5">
        <v>57</v>
      </c>
      <c r="D42" t="s">
        <v>878</v>
      </c>
      <c r="E42" t="s">
        <v>175</v>
      </c>
      <c r="F42" t="s">
        <v>3613</v>
      </c>
    </row>
    <row r="43" spans="1:6" x14ac:dyDescent="0.25">
      <c r="A43" s="5">
        <v>190</v>
      </c>
      <c r="B43" s="5">
        <v>41</v>
      </c>
      <c r="C43" s="5">
        <v>57</v>
      </c>
      <c r="D43" t="s">
        <v>879</v>
      </c>
      <c r="E43" t="s">
        <v>176</v>
      </c>
      <c r="F43" t="s">
        <v>3614</v>
      </c>
    </row>
    <row r="44" spans="1:6" x14ac:dyDescent="0.25">
      <c r="A44" s="5">
        <v>191</v>
      </c>
      <c r="B44" s="5">
        <v>42</v>
      </c>
      <c r="C44" s="5">
        <v>41</v>
      </c>
      <c r="D44" t="s">
        <v>880</v>
      </c>
      <c r="E44" t="s">
        <v>177</v>
      </c>
      <c r="F44" t="s">
        <v>3615</v>
      </c>
    </row>
    <row r="45" spans="1:6" x14ac:dyDescent="0.25">
      <c r="A45" s="5">
        <v>192</v>
      </c>
      <c r="B45" s="5">
        <v>43</v>
      </c>
      <c r="C45" s="5">
        <v>41</v>
      </c>
      <c r="D45" t="s">
        <v>881</v>
      </c>
      <c r="E45" t="s">
        <v>178</v>
      </c>
      <c r="F45" t="s">
        <v>3616</v>
      </c>
    </row>
    <row r="46" spans="1:6" x14ac:dyDescent="0.25">
      <c r="A46" s="5">
        <v>193</v>
      </c>
      <c r="B46" s="5">
        <v>44</v>
      </c>
      <c r="C46" s="5">
        <v>41</v>
      </c>
      <c r="D46" t="s">
        <v>882</v>
      </c>
      <c r="E46" t="s">
        <v>179</v>
      </c>
      <c r="F46" t="s">
        <v>3617</v>
      </c>
    </row>
    <row r="47" spans="1:6" x14ac:dyDescent="0.25">
      <c r="A47" s="5">
        <v>199</v>
      </c>
      <c r="B47" s="5">
        <v>45</v>
      </c>
      <c r="C47" s="5">
        <v>199</v>
      </c>
      <c r="D47" t="s">
        <v>883</v>
      </c>
      <c r="E47" t="s">
        <v>180</v>
      </c>
      <c r="F47" t="s">
        <v>3093</v>
      </c>
    </row>
    <row r="48" spans="1:6" x14ac:dyDescent="0.25">
      <c r="A48" s="5">
        <v>200</v>
      </c>
      <c r="B48" s="5">
        <v>46</v>
      </c>
      <c r="C48" s="5">
        <v>199</v>
      </c>
      <c r="D48" t="s">
        <v>884</v>
      </c>
      <c r="E48" t="s">
        <v>181</v>
      </c>
      <c r="F48" t="s">
        <v>3618</v>
      </c>
    </row>
    <row r="49" spans="1:6" x14ac:dyDescent="0.25">
      <c r="A49" s="5">
        <v>201</v>
      </c>
      <c r="B49" s="5">
        <v>47</v>
      </c>
      <c r="C49" s="5">
        <v>199</v>
      </c>
      <c r="D49" t="s">
        <v>885</v>
      </c>
      <c r="E49" t="s">
        <v>182</v>
      </c>
      <c r="F49" t="s">
        <v>3619</v>
      </c>
    </row>
    <row r="50" spans="1:6" x14ac:dyDescent="0.25">
      <c r="A50" s="5">
        <v>203</v>
      </c>
      <c r="B50" s="5">
        <v>48</v>
      </c>
      <c r="C50" s="5">
        <v>267</v>
      </c>
      <c r="D50" t="s">
        <v>886</v>
      </c>
      <c r="E50" t="s">
        <v>183</v>
      </c>
      <c r="F50" t="s">
        <v>3620</v>
      </c>
    </row>
    <row r="51" spans="1:6" x14ac:dyDescent="0.25">
      <c r="A51" s="5">
        <v>207</v>
      </c>
      <c r="B51" s="5">
        <v>49</v>
      </c>
      <c r="C51" s="5">
        <v>208</v>
      </c>
      <c r="D51" t="s">
        <v>184</v>
      </c>
      <c r="E51" t="s">
        <v>184</v>
      </c>
      <c r="F51" t="s">
        <v>184</v>
      </c>
    </row>
    <row r="52" spans="1:6" x14ac:dyDescent="0.25">
      <c r="A52" s="5">
        <v>208</v>
      </c>
      <c r="B52" s="5">
        <v>50</v>
      </c>
      <c r="C52" s="5">
        <v>208</v>
      </c>
      <c r="D52" t="s">
        <v>887</v>
      </c>
      <c r="E52" t="s">
        <v>185</v>
      </c>
      <c r="F52" t="s">
        <v>3621</v>
      </c>
    </row>
    <row r="53" spans="1:6" x14ac:dyDescent="0.25">
      <c r="A53" s="5">
        <v>209</v>
      </c>
      <c r="B53" s="5">
        <v>51</v>
      </c>
      <c r="C53" s="5">
        <v>208</v>
      </c>
      <c r="D53" t="s">
        <v>888</v>
      </c>
      <c r="E53" t="s">
        <v>186</v>
      </c>
      <c r="F53" t="s">
        <v>3622</v>
      </c>
    </row>
    <row r="54" spans="1:6" x14ac:dyDescent="0.25">
      <c r="A54" s="5">
        <v>212</v>
      </c>
      <c r="B54" s="5">
        <v>52</v>
      </c>
      <c r="C54" s="5">
        <v>57</v>
      </c>
      <c r="D54" t="s">
        <v>889</v>
      </c>
      <c r="E54" t="s">
        <v>187</v>
      </c>
      <c r="F54" t="s">
        <v>3623</v>
      </c>
    </row>
    <row r="55" spans="1:6" x14ac:dyDescent="0.25">
      <c r="A55" s="5">
        <v>213</v>
      </c>
      <c r="B55" s="5">
        <v>53</v>
      </c>
      <c r="C55" s="5">
        <v>117</v>
      </c>
      <c r="D55" t="s">
        <v>890</v>
      </c>
      <c r="E55" t="s">
        <v>188</v>
      </c>
      <c r="F55" t="s">
        <v>3624</v>
      </c>
    </row>
    <row r="56" spans="1:6" x14ac:dyDescent="0.25">
      <c r="A56" s="5">
        <v>214</v>
      </c>
      <c r="B56" s="5">
        <v>54</v>
      </c>
      <c r="C56" s="5">
        <v>117</v>
      </c>
      <c r="D56" t="s">
        <v>891</v>
      </c>
      <c r="E56" t="s">
        <v>189</v>
      </c>
      <c r="F56" t="s">
        <v>3625</v>
      </c>
    </row>
    <row r="57" spans="1:6" x14ac:dyDescent="0.25">
      <c r="A57" s="5">
        <v>215</v>
      </c>
      <c r="B57" s="5">
        <v>55</v>
      </c>
      <c r="C57" s="5">
        <v>117</v>
      </c>
      <c r="D57" t="s">
        <v>892</v>
      </c>
      <c r="E57" t="s">
        <v>190</v>
      </c>
      <c r="F57" t="s">
        <v>3626</v>
      </c>
    </row>
    <row r="58" spans="1:6" x14ac:dyDescent="0.25">
      <c r="A58" s="5">
        <v>216</v>
      </c>
      <c r="B58" s="5">
        <v>56</v>
      </c>
      <c r="C58" s="5">
        <v>41</v>
      </c>
      <c r="D58" t="s">
        <v>893</v>
      </c>
      <c r="E58" t="s">
        <v>191</v>
      </c>
      <c r="F58" t="s">
        <v>3627</v>
      </c>
    </row>
    <row r="59" spans="1:6" x14ac:dyDescent="0.25">
      <c r="A59" s="5">
        <v>217</v>
      </c>
      <c r="B59" s="5">
        <v>57</v>
      </c>
      <c r="C59" s="5">
        <v>199</v>
      </c>
      <c r="D59" t="s">
        <v>894</v>
      </c>
      <c r="E59" t="s">
        <v>192</v>
      </c>
      <c r="F59" t="s">
        <v>3628</v>
      </c>
    </row>
    <row r="60" spans="1:6" x14ac:dyDescent="0.25">
      <c r="A60" s="5">
        <v>218</v>
      </c>
      <c r="B60" s="5">
        <v>58</v>
      </c>
      <c r="C60" s="5">
        <v>267</v>
      </c>
      <c r="D60" t="s">
        <v>895</v>
      </c>
      <c r="E60" t="s">
        <v>193</v>
      </c>
      <c r="F60" t="s">
        <v>3629</v>
      </c>
    </row>
    <row r="61" spans="1:6" x14ac:dyDescent="0.25">
      <c r="A61" s="5">
        <v>219</v>
      </c>
      <c r="B61" s="5">
        <v>59</v>
      </c>
      <c r="C61" s="5">
        <v>267</v>
      </c>
      <c r="D61" t="s">
        <v>896</v>
      </c>
      <c r="E61" t="s">
        <v>194</v>
      </c>
      <c r="F61" t="s">
        <v>3630</v>
      </c>
    </row>
    <row r="62" spans="1:6" x14ac:dyDescent="0.25">
      <c r="A62" s="5">
        <v>222</v>
      </c>
      <c r="B62" s="5">
        <v>60</v>
      </c>
      <c r="C62" s="5">
        <v>3</v>
      </c>
      <c r="D62" t="s">
        <v>897</v>
      </c>
      <c r="E62" t="s">
        <v>195</v>
      </c>
      <c r="F62" t="s">
        <v>3631</v>
      </c>
    </row>
    <row r="63" spans="1:6" x14ac:dyDescent="0.25">
      <c r="A63" s="5">
        <v>223</v>
      </c>
      <c r="B63" s="5">
        <v>61</v>
      </c>
      <c r="C63" s="5">
        <v>3</v>
      </c>
      <c r="D63" t="s">
        <v>898</v>
      </c>
      <c r="E63" t="s">
        <v>196</v>
      </c>
      <c r="F63" t="s">
        <v>3632</v>
      </c>
    </row>
    <row r="64" spans="1:6" x14ac:dyDescent="0.25">
      <c r="A64" s="5">
        <v>224</v>
      </c>
      <c r="B64" s="5">
        <v>62</v>
      </c>
      <c r="C64" s="5">
        <v>20</v>
      </c>
      <c r="D64" t="s">
        <v>197</v>
      </c>
      <c r="E64" t="s">
        <v>197</v>
      </c>
      <c r="F64" t="s">
        <v>3633</v>
      </c>
    </row>
    <row r="65" spans="1:6" x14ac:dyDescent="0.25">
      <c r="A65" s="5">
        <v>227</v>
      </c>
      <c r="B65" s="5">
        <v>63</v>
      </c>
      <c r="C65" s="5">
        <v>92</v>
      </c>
      <c r="D65" t="s">
        <v>899</v>
      </c>
      <c r="E65" t="s">
        <v>198</v>
      </c>
      <c r="F65" t="s">
        <v>3634</v>
      </c>
    </row>
    <row r="66" spans="1:6" x14ac:dyDescent="0.25">
      <c r="A66" s="5">
        <v>228</v>
      </c>
      <c r="B66" s="5">
        <v>64</v>
      </c>
      <c r="C66" s="5">
        <v>92</v>
      </c>
      <c r="D66" t="s">
        <v>900</v>
      </c>
      <c r="E66" t="s">
        <v>199</v>
      </c>
      <c r="F66" t="s">
        <v>3635</v>
      </c>
    </row>
    <row r="67" spans="1:6" x14ac:dyDescent="0.25">
      <c r="A67" s="5">
        <v>229</v>
      </c>
      <c r="B67" s="5">
        <v>65</v>
      </c>
      <c r="C67" s="5">
        <v>92</v>
      </c>
      <c r="D67" t="s">
        <v>901</v>
      </c>
      <c r="E67" t="s">
        <v>200</v>
      </c>
      <c r="F67" t="s">
        <v>3636</v>
      </c>
    </row>
    <row r="68" spans="1:6" x14ac:dyDescent="0.25">
      <c r="A68" s="5">
        <v>231</v>
      </c>
      <c r="B68" s="5">
        <v>66</v>
      </c>
      <c r="C68" s="5">
        <v>92</v>
      </c>
      <c r="D68" t="s">
        <v>902</v>
      </c>
      <c r="E68" t="s">
        <v>201</v>
      </c>
      <c r="F68" t="s">
        <v>3637</v>
      </c>
    </row>
    <row r="69" spans="1:6" x14ac:dyDescent="0.25">
      <c r="A69" s="5">
        <v>232</v>
      </c>
      <c r="B69" s="5">
        <v>67</v>
      </c>
      <c r="C69" s="5">
        <v>117</v>
      </c>
      <c r="D69" t="s">
        <v>903</v>
      </c>
      <c r="E69" t="s">
        <v>202</v>
      </c>
      <c r="F69" t="s">
        <v>3638</v>
      </c>
    </row>
    <row r="70" spans="1:6" x14ac:dyDescent="0.25">
      <c r="A70" s="5">
        <v>233</v>
      </c>
      <c r="B70" s="5">
        <v>68</v>
      </c>
      <c r="C70" s="5">
        <v>117</v>
      </c>
      <c r="D70" t="s">
        <v>904</v>
      </c>
      <c r="E70" t="s">
        <v>203</v>
      </c>
      <c r="F70" t="s">
        <v>3639</v>
      </c>
    </row>
    <row r="71" spans="1:6" x14ac:dyDescent="0.25">
      <c r="A71" s="5">
        <v>234</v>
      </c>
      <c r="B71" s="5">
        <v>69</v>
      </c>
      <c r="C71" s="5">
        <v>117</v>
      </c>
      <c r="D71" t="s">
        <v>905</v>
      </c>
      <c r="E71" t="s">
        <v>204</v>
      </c>
      <c r="F71" t="s">
        <v>3640</v>
      </c>
    </row>
    <row r="72" spans="1:6" x14ac:dyDescent="0.25">
      <c r="A72" s="5">
        <v>235</v>
      </c>
      <c r="B72" s="5">
        <v>70</v>
      </c>
      <c r="C72" s="5">
        <v>117</v>
      </c>
      <c r="D72" t="s">
        <v>906</v>
      </c>
      <c r="E72" t="s">
        <v>205</v>
      </c>
      <c r="F72" t="s">
        <v>3641</v>
      </c>
    </row>
    <row r="73" spans="1:6" x14ac:dyDescent="0.25">
      <c r="A73" s="5">
        <v>236</v>
      </c>
      <c r="B73" s="5">
        <v>71</v>
      </c>
      <c r="C73" s="5">
        <v>117</v>
      </c>
      <c r="D73" t="s">
        <v>907</v>
      </c>
      <c r="E73" t="s">
        <v>206</v>
      </c>
      <c r="F73" t="s">
        <v>3642</v>
      </c>
    </row>
    <row r="74" spans="1:6" x14ac:dyDescent="0.25">
      <c r="A74" s="5">
        <v>237</v>
      </c>
      <c r="B74" s="5">
        <v>72</v>
      </c>
      <c r="C74" s="5">
        <v>104</v>
      </c>
      <c r="D74" t="s">
        <v>908</v>
      </c>
      <c r="E74" t="s">
        <v>207</v>
      </c>
      <c r="F74" t="s">
        <v>3643</v>
      </c>
    </row>
    <row r="75" spans="1:6" x14ac:dyDescent="0.25">
      <c r="A75" s="5">
        <v>238</v>
      </c>
      <c r="B75" s="5">
        <v>73</v>
      </c>
      <c r="C75" s="5">
        <v>104</v>
      </c>
      <c r="D75" t="s">
        <v>208</v>
      </c>
      <c r="E75" t="s">
        <v>208</v>
      </c>
      <c r="F75" t="s">
        <v>208</v>
      </c>
    </row>
    <row r="76" spans="1:6" x14ac:dyDescent="0.25">
      <c r="A76" s="5">
        <v>239</v>
      </c>
      <c r="B76" s="5">
        <v>74</v>
      </c>
      <c r="C76" s="5">
        <v>104</v>
      </c>
      <c r="D76" t="s">
        <v>909</v>
      </c>
      <c r="E76" t="s">
        <v>209</v>
      </c>
      <c r="F76" t="s">
        <v>3644</v>
      </c>
    </row>
    <row r="77" spans="1:6" x14ac:dyDescent="0.25">
      <c r="A77" s="5">
        <v>241</v>
      </c>
      <c r="B77" s="5">
        <v>75</v>
      </c>
      <c r="C77" s="5">
        <v>41</v>
      </c>
      <c r="D77" t="s">
        <v>910</v>
      </c>
      <c r="E77" t="s">
        <v>210</v>
      </c>
      <c r="F77" t="s">
        <v>3645</v>
      </c>
    </row>
    <row r="78" spans="1:6" x14ac:dyDescent="0.25">
      <c r="A78" s="5">
        <v>242</v>
      </c>
      <c r="B78" s="5">
        <v>76</v>
      </c>
      <c r="C78" s="5">
        <v>41</v>
      </c>
      <c r="D78" t="s">
        <v>911</v>
      </c>
      <c r="E78" t="s">
        <v>211</v>
      </c>
      <c r="F78" t="s">
        <v>3646</v>
      </c>
    </row>
    <row r="79" spans="1:6" x14ac:dyDescent="0.25">
      <c r="A79" s="5">
        <v>243</v>
      </c>
      <c r="B79" s="5">
        <v>77</v>
      </c>
      <c r="C79" s="5">
        <v>41</v>
      </c>
      <c r="D79" t="s">
        <v>912</v>
      </c>
      <c r="E79" t="s">
        <v>212</v>
      </c>
      <c r="F79" t="s">
        <v>3647</v>
      </c>
    </row>
    <row r="80" spans="1:6" x14ac:dyDescent="0.25">
      <c r="A80" s="5">
        <v>245</v>
      </c>
      <c r="B80" s="5">
        <v>78</v>
      </c>
      <c r="C80" s="5">
        <v>41</v>
      </c>
      <c r="D80" t="s">
        <v>913</v>
      </c>
      <c r="E80" t="s">
        <v>213</v>
      </c>
      <c r="F80" t="s">
        <v>3648</v>
      </c>
    </row>
    <row r="81" spans="1:6" x14ac:dyDescent="0.25">
      <c r="A81" s="5">
        <v>246</v>
      </c>
      <c r="B81" s="5">
        <v>79</v>
      </c>
      <c r="C81" s="5">
        <v>41</v>
      </c>
      <c r="D81" t="s">
        <v>914</v>
      </c>
      <c r="E81" t="s">
        <v>214</v>
      </c>
      <c r="F81" t="s">
        <v>3649</v>
      </c>
    </row>
    <row r="82" spans="1:6" x14ac:dyDescent="0.25">
      <c r="A82" s="5">
        <v>247</v>
      </c>
      <c r="B82" s="5">
        <v>80</v>
      </c>
      <c r="C82" s="5">
        <v>41</v>
      </c>
      <c r="D82" t="s">
        <v>915</v>
      </c>
      <c r="E82" t="s">
        <v>215</v>
      </c>
      <c r="F82" t="s">
        <v>3650</v>
      </c>
    </row>
    <row r="83" spans="1:6" x14ac:dyDescent="0.25">
      <c r="A83" s="5">
        <v>248</v>
      </c>
      <c r="B83" s="5">
        <v>81</v>
      </c>
      <c r="C83" s="5">
        <v>57</v>
      </c>
      <c r="D83" t="s">
        <v>216</v>
      </c>
      <c r="E83" t="s">
        <v>216</v>
      </c>
      <c r="F83" t="s">
        <v>216</v>
      </c>
    </row>
    <row r="84" spans="1:6" x14ac:dyDescent="0.25">
      <c r="A84" s="5">
        <v>249</v>
      </c>
      <c r="B84" s="5">
        <v>82</v>
      </c>
      <c r="C84" s="5">
        <v>57</v>
      </c>
      <c r="D84" t="s">
        <v>916</v>
      </c>
      <c r="E84" t="s">
        <v>217</v>
      </c>
      <c r="F84" t="s">
        <v>3651</v>
      </c>
    </row>
    <row r="85" spans="1:6" x14ac:dyDescent="0.25">
      <c r="A85" s="5">
        <v>250</v>
      </c>
      <c r="B85" s="5">
        <v>83</v>
      </c>
      <c r="C85" s="5">
        <v>57</v>
      </c>
      <c r="D85" t="s">
        <v>917</v>
      </c>
      <c r="E85" t="s">
        <v>218</v>
      </c>
      <c r="F85" t="s">
        <v>3652</v>
      </c>
    </row>
    <row r="86" spans="1:6" x14ac:dyDescent="0.25">
      <c r="A86" s="5">
        <v>252</v>
      </c>
      <c r="B86" s="5">
        <v>84</v>
      </c>
      <c r="C86" s="5">
        <v>57</v>
      </c>
      <c r="D86" t="s">
        <v>918</v>
      </c>
      <c r="E86" t="s">
        <v>219</v>
      </c>
      <c r="F86" t="s">
        <v>3653</v>
      </c>
    </row>
    <row r="87" spans="1:6" x14ac:dyDescent="0.25">
      <c r="A87" s="5">
        <v>253</v>
      </c>
      <c r="B87" s="5">
        <v>85</v>
      </c>
      <c r="C87" s="5">
        <v>57</v>
      </c>
      <c r="D87" t="s">
        <v>919</v>
      </c>
      <c r="E87" t="s">
        <v>220</v>
      </c>
      <c r="F87" t="s">
        <v>3654</v>
      </c>
    </row>
    <row r="88" spans="1:6" x14ac:dyDescent="0.25">
      <c r="A88" s="5">
        <v>254</v>
      </c>
      <c r="B88" s="5">
        <v>86</v>
      </c>
      <c r="C88" s="5">
        <v>57</v>
      </c>
      <c r="D88" t="s">
        <v>920</v>
      </c>
      <c r="E88" t="s">
        <v>221</v>
      </c>
      <c r="F88" t="s">
        <v>3655</v>
      </c>
    </row>
    <row r="89" spans="1:6" x14ac:dyDescent="0.25">
      <c r="A89" s="5">
        <v>255</v>
      </c>
      <c r="B89" s="5">
        <v>87</v>
      </c>
      <c r="C89" s="5">
        <v>57</v>
      </c>
      <c r="D89" t="s">
        <v>222</v>
      </c>
      <c r="E89" t="s">
        <v>222</v>
      </c>
      <c r="F89" t="s">
        <v>222</v>
      </c>
    </row>
    <row r="90" spans="1:6" x14ac:dyDescent="0.25">
      <c r="A90" s="5">
        <v>256</v>
      </c>
      <c r="B90" s="5">
        <v>88</v>
      </c>
      <c r="C90" s="5">
        <v>3</v>
      </c>
      <c r="D90" t="s">
        <v>921</v>
      </c>
      <c r="E90" t="s">
        <v>223</v>
      </c>
      <c r="F90" t="s">
        <v>3656</v>
      </c>
    </row>
    <row r="91" spans="1:6" x14ac:dyDescent="0.25">
      <c r="A91" s="5">
        <v>257</v>
      </c>
      <c r="B91" s="5">
        <v>89</v>
      </c>
      <c r="C91" s="5">
        <v>103</v>
      </c>
      <c r="D91" t="s">
        <v>922</v>
      </c>
      <c r="E91" t="s">
        <v>224</v>
      </c>
      <c r="F91" t="s">
        <v>3657</v>
      </c>
    </row>
    <row r="92" spans="1:6" x14ac:dyDescent="0.25">
      <c r="A92" s="5">
        <v>258</v>
      </c>
      <c r="B92" s="5">
        <v>90</v>
      </c>
      <c r="C92" s="5">
        <v>103</v>
      </c>
      <c r="D92" t="s">
        <v>923</v>
      </c>
      <c r="E92" t="s">
        <v>225</v>
      </c>
      <c r="F92" t="s">
        <v>3658</v>
      </c>
    </row>
    <row r="93" spans="1:6" x14ac:dyDescent="0.25">
      <c r="A93" s="5">
        <v>259</v>
      </c>
      <c r="B93" s="5">
        <v>91</v>
      </c>
      <c r="C93" s="5">
        <v>103</v>
      </c>
      <c r="D93" t="s">
        <v>226</v>
      </c>
      <c r="E93" t="s">
        <v>226</v>
      </c>
      <c r="F93" t="s">
        <v>226</v>
      </c>
    </row>
    <row r="94" spans="1:6" x14ac:dyDescent="0.25">
      <c r="A94" s="5">
        <v>260</v>
      </c>
      <c r="B94" s="5">
        <v>92</v>
      </c>
      <c r="C94" s="5">
        <v>101</v>
      </c>
      <c r="D94" t="s">
        <v>924</v>
      </c>
      <c r="E94" t="s">
        <v>227</v>
      </c>
      <c r="F94" t="s">
        <v>3659</v>
      </c>
    </row>
    <row r="95" spans="1:6" x14ac:dyDescent="0.25">
      <c r="A95" s="5">
        <v>261</v>
      </c>
      <c r="B95" s="5">
        <v>93</v>
      </c>
      <c r="C95" s="5">
        <v>101</v>
      </c>
      <c r="D95" t="s">
        <v>925</v>
      </c>
      <c r="E95" t="s">
        <v>228</v>
      </c>
      <c r="F95" t="s">
        <v>3660</v>
      </c>
    </row>
    <row r="96" spans="1:6" x14ac:dyDescent="0.25">
      <c r="A96" s="5">
        <v>262</v>
      </c>
      <c r="B96" s="5">
        <v>94</v>
      </c>
      <c r="C96" s="5">
        <v>101</v>
      </c>
      <c r="D96" t="s">
        <v>926</v>
      </c>
      <c r="E96" t="s">
        <v>229</v>
      </c>
      <c r="F96" t="s">
        <v>3661</v>
      </c>
    </row>
    <row r="97" spans="1:6" x14ac:dyDescent="0.25">
      <c r="A97" s="5">
        <v>263</v>
      </c>
      <c r="B97" s="5">
        <v>95</v>
      </c>
      <c r="C97" s="5">
        <v>101</v>
      </c>
      <c r="D97" t="s">
        <v>927</v>
      </c>
      <c r="E97" t="s">
        <v>230</v>
      </c>
      <c r="F97" t="s">
        <v>3662</v>
      </c>
    </row>
    <row r="98" spans="1:6" x14ac:dyDescent="0.25">
      <c r="A98" s="5">
        <v>264</v>
      </c>
      <c r="B98" s="5">
        <v>96</v>
      </c>
      <c r="C98" s="5">
        <v>101</v>
      </c>
      <c r="D98" t="s">
        <v>928</v>
      </c>
      <c r="E98" t="s">
        <v>231</v>
      </c>
      <c r="F98" t="s">
        <v>231</v>
      </c>
    </row>
    <row r="99" spans="1:6" x14ac:dyDescent="0.25">
      <c r="A99" s="5">
        <v>265</v>
      </c>
      <c r="B99" s="5">
        <v>97</v>
      </c>
      <c r="C99" s="5">
        <v>101</v>
      </c>
      <c r="D99" t="s">
        <v>232</v>
      </c>
      <c r="E99" t="s">
        <v>232</v>
      </c>
      <c r="F99" t="s">
        <v>232</v>
      </c>
    </row>
    <row r="100" spans="1:6" x14ac:dyDescent="0.25">
      <c r="A100" s="5">
        <v>266</v>
      </c>
      <c r="B100" s="5">
        <v>98</v>
      </c>
      <c r="C100" s="5">
        <v>101</v>
      </c>
      <c r="D100" t="s">
        <v>929</v>
      </c>
      <c r="E100" t="s">
        <v>233</v>
      </c>
      <c r="F100" t="s">
        <v>3663</v>
      </c>
    </row>
    <row r="101" spans="1:6" x14ac:dyDescent="0.25">
      <c r="A101" s="5">
        <v>267</v>
      </c>
      <c r="B101" s="5">
        <v>99</v>
      </c>
      <c r="C101" s="5">
        <v>267</v>
      </c>
      <c r="D101" t="s">
        <v>930</v>
      </c>
      <c r="E101" t="s">
        <v>234</v>
      </c>
      <c r="F101" t="s">
        <v>3664</v>
      </c>
    </row>
    <row r="102" spans="1:6" x14ac:dyDescent="0.25">
      <c r="A102" s="5">
        <v>268</v>
      </c>
      <c r="B102" s="5">
        <v>100</v>
      </c>
      <c r="C102" s="5">
        <v>58</v>
      </c>
      <c r="D102" t="s">
        <v>931</v>
      </c>
      <c r="E102" t="s">
        <v>235</v>
      </c>
      <c r="F102" t="s">
        <v>3665</v>
      </c>
    </row>
    <row r="103" spans="1:6" x14ac:dyDescent="0.25">
      <c r="A103" s="5">
        <v>269</v>
      </c>
      <c r="B103" s="5">
        <v>101</v>
      </c>
      <c r="C103" s="5">
        <v>58</v>
      </c>
      <c r="D103" t="s">
        <v>932</v>
      </c>
      <c r="E103" t="s">
        <v>236</v>
      </c>
      <c r="F103" t="s">
        <v>3666</v>
      </c>
    </row>
    <row r="104" spans="1:6" x14ac:dyDescent="0.25">
      <c r="A104" s="5">
        <v>270</v>
      </c>
      <c r="B104" s="5">
        <v>102</v>
      </c>
      <c r="C104" s="5">
        <v>117</v>
      </c>
      <c r="D104" t="s">
        <v>933</v>
      </c>
      <c r="E104" t="s">
        <v>237</v>
      </c>
      <c r="F104" t="s">
        <v>3667</v>
      </c>
    </row>
    <row r="105" spans="1:6" x14ac:dyDescent="0.25">
      <c r="A105" s="5">
        <v>271</v>
      </c>
      <c r="B105" s="5">
        <v>103</v>
      </c>
      <c r="C105" s="5">
        <v>117</v>
      </c>
      <c r="D105" t="s">
        <v>934</v>
      </c>
      <c r="E105" t="s">
        <v>238</v>
      </c>
      <c r="F105" t="s">
        <v>3668</v>
      </c>
    </row>
    <row r="106" spans="1:6" x14ac:dyDescent="0.25">
      <c r="A106" s="5">
        <v>272</v>
      </c>
      <c r="B106" s="5">
        <v>104</v>
      </c>
      <c r="C106" s="5">
        <v>117</v>
      </c>
      <c r="D106" t="s">
        <v>935</v>
      </c>
      <c r="E106" t="s">
        <v>239</v>
      </c>
      <c r="F106" t="s">
        <v>3669</v>
      </c>
    </row>
    <row r="107" spans="1:6" x14ac:dyDescent="0.25">
      <c r="A107" s="5">
        <v>273</v>
      </c>
      <c r="B107" s="5">
        <v>105</v>
      </c>
      <c r="C107" s="5">
        <v>117</v>
      </c>
      <c r="D107" t="s">
        <v>936</v>
      </c>
      <c r="E107" t="s">
        <v>240</v>
      </c>
      <c r="F107" t="s">
        <v>3670</v>
      </c>
    </row>
    <row r="108" spans="1:6" x14ac:dyDescent="0.25">
      <c r="A108" s="5">
        <v>274</v>
      </c>
      <c r="B108" s="5">
        <v>106</v>
      </c>
      <c r="C108" s="5">
        <v>117</v>
      </c>
      <c r="D108" t="s">
        <v>937</v>
      </c>
      <c r="E108" t="s">
        <v>241</v>
      </c>
      <c r="F108" t="s">
        <v>3671</v>
      </c>
    </row>
    <row r="109" spans="1:6" x14ac:dyDescent="0.25">
      <c r="A109" s="5">
        <v>275</v>
      </c>
      <c r="B109" s="5">
        <v>107</v>
      </c>
      <c r="C109" s="5">
        <v>117</v>
      </c>
      <c r="D109" t="s">
        <v>938</v>
      </c>
      <c r="E109" t="s">
        <v>242</v>
      </c>
      <c r="F109" t="s">
        <v>3672</v>
      </c>
    </row>
    <row r="110" spans="1:6" x14ac:dyDescent="0.25">
      <c r="A110" s="5">
        <v>279</v>
      </c>
      <c r="B110" s="5">
        <v>108</v>
      </c>
      <c r="C110" s="5">
        <v>279</v>
      </c>
      <c r="D110" t="s">
        <v>243</v>
      </c>
      <c r="E110" t="s">
        <v>243</v>
      </c>
      <c r="F110" t="s">
        <v>3673</v>
      </c>
    </row>
    <row r="111" spans="1:6" x14ac:dyDescent="0.25">
      <c r="A111" s="5">
        <v>280</v>
      </c>
      <c r="B111" s="5">
        <v>109</v>
      </c>
      <c r="C111" s="5">
        <v>280</v>
      </c>
      <c r="D111" t="s">
        <v>939</v>
      </c>
      <c r="E111" t="s">
        <v>244</v>
      </c>
      <c r="F111" t="s">
        <v>2898</v>
      </c>
    </row>
    <row r="112" spans="1:6" x14ac:dyDescent="0.25">
      <c r="A112" s="5">
        <v>281</v>
      </c>
      <c r="B112" s="5">
        <v>110</v>
      </c>
      <c r="C112" s="5">
        <v>281</v>
      </c>
      <c r="D112" t="s">
        <v>245</v>
      </c>
      <c r="E112" t="s">
        <v>245</v>
      </c>
      <c r="F112" t="s">
        <v>245</v>
      </c>
    </row>
    <row r="113" spans="1:6" x14ac:dyDescent="0.25">
      <c r="A113" s="5">
        <v>283</v>
      </c>
      <c r="B113" s="5">
        <v>111</v>
      </c>
      <c r="C113" s="5">
        <v>41</v>
      </c>
      <c r="D113" t="s">
        <v>940</v>
      </c>
      <c r="E113" t="s">
        <v>51</v>
      </c>
      <c r="F113" t="s">
        <v>3674</v>
      </c>
    </row>
    <row r="114" spans="1:6" x14ac:dyDescent="0.25">
      <c r="A114" s="5">
        <v>284</v>
      </c>
      <c r="B114" s="5">
        <v>112</v>
      </c>
      <c r="C114" s="5">
        <v>3</v>
      </c>
      <c r="D114" t="s">
        <v>941</v>
      </c>
      <c r="E114" t="s">
        <v>246</v>
      </c>
      <c r="F114" t="s">
        <v>3675</v>
      </c>
    </row>
    <row r="115" spans="1:6" x14ac:dyDescent="0.25">
      <c r="A115" s="5">
        <v>287</v>
      </c>
      <c r="B115" s="5">
        <v>113</v>
      </c>
      <c r="C115" s="5">
        <v>41</v>
      </c>
      <c r="D115" t="s">
        <v>942</v>
      </c>
      <c r="E115" t="s">
        <v>247</v>
      </c>
      <c r="F115" t="s">
        <v>3676</v>
      </c>
    </row>
    <row r="116" spans="1:6" x14ac:dyDescent="0.25">
      <c r="A116" s="5">
        <v>288</v>
      </c>
      <c r="B116" s="5">
        <v>114</v>
      </c>
      <c r="C116" s="5">
        <v>41</v>
      </c>
      <c r="D116" t="s">
        <v>943</v>
      </c>
      <c r="E116" t="s">
        <v>248</v>
      </c>
      <c r="F116" t="s">
        <v>3677</v>
      </c>
    </row>
    <row r="117" spans="1:6" x14ac:dyDescent="0.25">
      <c r="A117" s="5">
        <v>289</v>
      </c>
      <c r="B117" s="5">
        <v>115</v>
      </c>
      <c r="C117" s="5">
        <v>41</v>
      </c>
      <c r="D117" t="s">
        <v>944</v>
      </c>
      <c r="E117" t="s">
        <v>249</v>
      </c>
      <c r="F117" t="s">
        <v>3678</v>
      </c>
    </row>
    <row r="118" spans="1:6" x14ac:dyDescent="0.25">
      <c r="A118" s="5">
        <v>290</v>
      </c>
      <c r="B118" s="5">
        <v>116</v>
      </c>
      <c r="C118" s="5">
        <v>41</v>
      </c>
      <c r="D118" t="s">
        <v>945</v>
      </c>
      <c r="E118" t="s">
        <v>250</v>
      </c>
      <c r="F118" t="s">
        <v>3679</v>
      </c>
    </row>
    <row r="119" spans="1:6" x14ac:dyDescent="0.25">
      <c r="A119" s="5">
        <v>291</v>
      </c>
      <c r="B119" s="5">
        <v>117</v>
      </c>
      <c r="C119" s="5">
        <v>41</v>
      </c>
      <c r="D119" t="s">
        <v>946</v>
      </c>
      <c r="E119" t="s">
        <v>251</v>
      </c>
      <c r="F119" t="s">
        <v>3680</v>
      </c>
    </row>
    <row r="120" spans="1:6" x14ac:dyDescent="0.25">
      <c r="A120" s="5">
        <v>296</v>
      </c>
      <c r="B120" s="5">
        <v>118</v>
      </c>
      <c r="C120" s="5">
        <v>41</v>
      </c>
      <c r="D120" t="s">
        <v>947</v>
      </c>
      <c r="E120" t="s">
        <v>252</v>
      </c>
      <c r="F120" t="s">
        <v>3681</v>
      </c>
    </row>
    <row r="121" spans="1:6" x14ac:dyDescent="0.25">
      <c r="A121" s="5">
        <v>306</v>
      </c>
      <c r="B121" s="5">
        <v>119</v>
      </c>
      <c r="C121" s="5">
        <v>57</v>
      </c>
      <c r="D121" t="s">
        <v>948</v>
      </c>
      <c r="E121" t="s">
        <v>253</v>
      </c>
      <c r="F121" t="s">
        <v>3682</v>
      </c>
    </row>
    <row r="122" spans="1:6" x14ac:dyDescent="0.25">
      <c r="A122" s="5">
        <v>308</v>
      </c>
      <c r="B122" s="5">
        <v>120</v>
      </c>
      <c r="C122" s="5">
        <v>104</v>
      </c>
      <c r="D122" t="s">
        <v>949</v>
      </c>
      <c r="E122" t="s">
        <v>254</v>
      </c>
      <c r="F122" t="s">
        <v>3683</v>
      </c>
    </row>
    <row r="123" spans="1:6" x14ac:dyDescent="0.25">
      <c r="A123" s="5">
        <v>309</v>
      </c>
      <c r="B123" s="5">
        <v>121</v>
      </c>
      <c r="C123" s="5">
        <v>3</v>
      </c>
      <c r="D123" t="s">
        <v>950</v>
      </c>
      <c r="E123" t="s">
        <v>255</v>
      </c>
      <c r="F123" t="s">
        <v>3684</v>
      </c>
    </row>
    <row r="124" spans="1:6" x14ac:dyDescent="0.25">
      <c r="A124" s="5">
        <v>310</v>
      </c>
      <c r="B124" s="5">
        <v>122</v>
      </c>
      <c r="C124" s="5">
        <v>3</v>
      </c>
      <c r="D124" t="s">
        <v>256</v>
      </c>
      <c r="E124" t="s">
        <v>256</v>
      </c>
      <c r="F124" t="s">
        <v>256</v>
      </c>
    </row>
    <row r="125" spans="1:6" x14ac:dyDescent="0.25">
      <c r="A125" s="5">
        <v>311</v>
      </c>
      <c r="B125" s="5">
        <v>123</v>
      </c>
      <c r="C125" s="5">
        <v>3</v>
      </c>
      <c r="D125" t="s">
        <v>951</v>
      </c>
      <c r="E125" t="s">
        <v>257</v>
      </c>
      <c r="F125" t="s">
        <v>3685</v>
      </c>
    </row>
    <row r="126" spans="1:6" x14ac:dyDescent="0.25">
      <c r="A126" s="5">
        <v>312</v>
      </c>
      <c r="B126" s="5">
        <v>124</v>
      </c>
      <c r="C126" s="5">
        <v>3</v>
      </c>
      <c r="D126" t="s">
        <v>258</v>
      </c>
      <c r="E126" t="s">
        <v>258</v>
      </c>
      <c r="F126" t="s">
        <v>258</v>
      </c>
    </row>
    <row r="127" spans="1:6" x14ac:dyDescent="0.25">
      <c r="A127" s="5">
        <v>313</v>
      </c>
      <c r="B127" s="5">
        <v>125</v>
      </c>
      <c r="C127" s="5">
        <v>3</v>
      </c>
      <c r="D127" t="s">
        <v>952</v>
      </c>
      <c r="E127" t="s">
        <v>259</v>
      </c>
      <c r="F127" t="s">
        <v>3686</v>
      </c>
    </row>
    <row r="128" spans="1:6" x14ac:dyDescent="0.25">
      <c r="A128" s="5">
        <v>314</v>
      </c>
      <c r="B128" s="5">
        <v>126</v>
      </c>
      <c r="C128" s="5">
        <v>3</v>
      </c>
      <c r="D128" t="s">
        <v>953</v>
      </c>
      <c r="E128" t="s">
        <v>260</v>
      </c>
      <c r="F128" t="s">
        <v>3687</v>
      </c>
    </row>
    <row r="129" spans="1:6" x14ac:dyDescent="0.25">
      <c r="A129" s="5">
        <v>315</v>
      </c>
      <c r="B129" s="5">
        <v>127</v>
      </c>
      <c r="C129" s="5">
        <v>19</v>
      </c>
      <c r="D129" t="s">
        <v>954</v>
      </c>
      <c r="E129" t="s">
        <v>261</v>
      </c>
      <c r="F129" t="s">
        <v>3688</v>
      </c>
    </row>
    <row r="130" spans="1:6" x14ac:dyDescent="0.25">
      <c r="A130" s="5">
        <v>316</v>
      </c>
      <c r="B130" s="5">
        <v>128</v>
      </c>
      <c r="C130" s="5">
        <v>19</v>
      </c>
      <c r="D130" t="s">
        <v>955</v>
      </c>
      <c r="E130" t="s">
        <v>262</v>
      </c>
      <c r="F130" t="s">
        <v>3689</v>
      </c>
    </row>
    <row r="131" spans="1:6" x14ac:dyDescent="0.25">
      <c r="A131" s="5">
        <v>317</v>
      </c>
      <c r="B131" s="5">
        <v>129</v>
      </c>
      <c r="C131" s="5">
        <v>19</v>
      </c>
      <c r="D131" t="s">
        <v>956</v>
      </c>
      <c r="E131" t="s">
        <v>263</v>
      </c>
      <c r="F131" t="s">
        <v>3690</v>
      </c>
    </row>
    <row r="132" spans="1:6" x14ac:dyDescent="0.25">
      <c r="A132" s="5">
        <v>318</v>
      </c>
      <c r="B132" s="5">
        <v>130</v>
      </c>
      <c r="C132" s="5">
        <v>19</v>
      </c>
      <c r="D132" t="s">
        <v>957</v>
      </c>
      <c r="E132" t="s">
        <v>264</v>
      </c>
      <c r="F132" t="s">
        <v>3691</v>
      </c>
    </row>
    <row r="133" spans="1:6" x14ac:dyDescent="0.25">
      <c r="A133" s="5">
        <v>319</v>
      </c>
      <c r="B133" s="5">
        <v>131</v>
      </c>
      <c r="C133" s="5">
        <v>19</v>
      </c>
      <c r="D133" t="s">
        <v>958</v>
      </c>
      <c r="E133" t="s">
        <v>265</v>
      </c>
      <c r="F133" t="s">
        <v>3692</v>
      </c>
    </row>
    <row r="134" spans="1:6" x14ac:dyDescent="0.25">
      <c r="A134" s="5">
        <v>320</v>
      </c>
      <c r="B134" s="5">
        <v>132</v>
      </c>
      <c r="C134" s="5">
        <v>19</v>
      </c>
      <c r="D134" t="s">
        <v>959</v>
      </c>
      <c r="E134" t="s">
        <v>266</v>
      </c>
      <c r="F134" t="s">
        <v>3693</v>
      </c>
    </row>
    <row r="135" spans="1:6" x14ac:dyDescent="0.25">
      <c r="A135" s="5">
        <v>321</v>
      </c>
      <c r="B135" s="5">
        <v>133</v>
      </c>
      <c r="C135" s="5">
        <v>20</v>
      </c>
      <c r="D135" t="s">
        <v>960</v>
      </c>
      <c r="E135" t="s">
        <v>267</v>
      </c>
      <c r="F135" t="s">
        <v>3694</v>
      </c>
    </row>
    <row r="136" spans="1:6" x14ac:dyDescent="0.25">
      <c r="A136" s="5">
        <v>322</v>
      </c>
      <c r="B136" s="5">
        <v>134</v>
      </c>
      <c r="C136" s="5">
        <v>20</v>
      </c>
      <c r="D136" t="s">
        <v>961</v>
      </c>
      <c r="E136" t="s">
        <v>268</v>
      </c>
      <c r="F136" t="s">
        <v>3695</v>
      </c>
    </row>
    <row r="137" spans="1:6" x14ac:dyDescent="0.25">
      <c r="A137" s="5">
        <v>323</v>
      </c>
      <c r="B137" s="5">
        <v>135</v>
      </c>
      <c r="C137" s="5">
        <v>20</v>
      </c>
      <c r="D137" t="s">
        <v>962</v>
      </c>
      <c r="E137" t="s">
        <v>269</v>
      </c>
      <c r="F137" t="s">
        <v>3696</v>
      </c>
    </row>
    <row r="138" spans="1:6" x14ac:dyDescent="0.25">
      <c r="A138" s="5">
        <v>324</v>
      </c>
      <c r="B138" s="5">
        <v>136</v>
      </c>
      <c r="C138" s="5">
        <v>20</v>
      </c>
      <c r="D138" t="s">
        <v>963</v>
      </c>
      <c r="E138" t="s">
        <v>270</v>
      </c>
      <c r="F138" t="s">
        <v>3697</v>
      </c>
    </row>
    <row r="139" spans="1:6" x14ac:dyDescent="0.25">
      <c r="A139" s="5">
        <v>325</v>
      </c>
      <c r="B139" s="5">
        <v>137</v>
      </c>
      <c r="C139" s="5">
        <v>20</v>
      </c>
      <c r="D139" t="s">
        <v>964</v>
      </c>
      <c r="E139" t="s">
        <v>271</v>
      </c>
      <c r="F139" t="s">
        <v>3698</v>
      </c>
    </row>
    <row r="140" spans="1:6" x14ac:dyDescent="0.25">
      <c r="A140" s="5">
        <v>326</v>
      </c>
      <c r="B140" s="5">
        <v>138</v>
      </c>
      <c r="C140" s="5">
        <v>20</v>
      </c>
      <c r="D140" t="s">
        <v>965</v>
      </c>
      <c r="E140" t="s">
        <v>272</v>
      </c>
      <c r="F140" t="s">
        <v>3699</v>
      </c>
    </row>
    <row r="141" spans="1:6" x14ac:dyDescent="0.25">
      <c r="A141" s="5">
        <v>327</v>
      </c>
      <c r="B141" s="5">
        <v>139</v>
      </c>
      <c r="C141" s="5">
        <v>104</v>
      </c>
      <c r="D141" t="s">
        <v>273</v>
      </c>
      <c r="E141" t="s">
        <v>273</v>
      </c>
      <c r="F141" t="s">
        <v>273</v>
      </c>
    </row>
    <row r="142" spans="1:6" x14ac:dyDescent="0.25">
      <c r="A142" s="5">
        <v>328</v>
      </c>
      <c r="B142" s="5">
        <v>140</v>
      </c>
      <c r="C142" s="5">
        <v>104</v>
      </c>
      <c r="D142" t="s">
        <v>966</v>
      </c>
      <c r="E142" t="s">
        <v>274</v>
      </c>
      <c r="F142" t="s">
        <v>3700</v>
      </c>
    </row>
    <row r="143" spans="1:6" x14ac:dyDescent="0.25">
      <c r="A143" s="5">
        <v>329</v>
      </c>
      <c r="B143" s="5">
        <v>141</v>
      </c>
      <c r="C143" s="5">
        <v>104</v>
      </c>
      <c r="D143" t="s">
        <v>275</v>
      </c>
      <c r="E143" t="s">
        <v>275</v>
      </c>
      <c r="F143" t="s">
        <v>275</v>
      </c>
    </row>
    <row r="144" spans="1:6" x14ac:dyDescent="0.25">
      <c r="A144" s="5">
        <v>330</v>
      </c>
      <c r="B144" s="5">
        <v>142</v>
      </c>
      <c r="C144" s="5">
        <v>104</v>
      </c>
      <c r="D144" t="s">
        <v>967</v>
      </c>
      <c r="E144" t="s">
        <v>276</v>
      </c>
      <c r="F144" t="s">
        <v>3701</v>
      </c>
    </row>
    <row r="145" spans="1:6" x14ac:dyDescent="0.25">
      <c r="A145" s="5">
        <v>331</v>
      </c>
      <c r="B145" s="5">
        <v>143</v>
      </c>
      <c r="C145" s="5">
        <v>104</v>
      </c>
      <c r="D145" t="s">
        <v>968</v>
      </c>
      <c r="E145" t="s">
        <v>277</v>
      </c>
      <c r="F145" t="s">
        <v>3702</v>
      </c>
    </row>
    <row r="146" spans="1:6" x14ac:dyDescent="0.25">
      <c r="A146" s="5">
        <v>332</v>
      </c>
      <c r="B146" s="5">
        <v>144</v>
      </c>
      <c r="C146" s="5">
        <v>104</v>
      </c>
      <c r="D146" t="s">
        <v>278</v>
      </c>
      <c r="E146" t="s">
        <v>278</v>
      </c>
      <c r="F146" t="s">
        <v>278</v>
      </c>
    </row>
    <row r="147" spans="1:6" x14ac:dyDescent="0.25">
      <c r="A147" s="5">
        <v>333</v>
      </c>
      <c r="B147" s="5">
        <v>145</v>
      </c>
      <c r="C147" s="5">
        <v>92</v>
      </c>
      <c r="D147" t="s">
        <v>969</v>
      </c>
      <c r="E147" t="s">
        <v>279</v>
      </c>
      <c r="F147" t="s">
        <v>3703</v>
      </c>
    </row>
    <row r="148" spans="1:6" x14ac:dyDescent="0.25">
      <c r="A148" s="5">
        <v>334</v>
      </c>
      <c r="B148" s="5">
        <v>146</v>
      </c>
      <c r="C148" s="5">
        <v>92</v>
      </c>
      <c r="D148" t="s">
        <v>970</v>
      </c>
      <c r="E148" t="s">
        <v>280</v>
      </c>
      <c r="F148" t="s">
        <v>3704</v>
      </c>
    </row>
    <row r="149" spans="1:6" x14ac:dyDescent="0.25">
      <c r="A149" s="5">
        <v>335</v>
      </c>
      <c r="B149" s="5">
        <v>147</v>
      </c>
      <c r="C149" s="5">
        <v>92</v>
      </c>
      <c r="D149" t="s">
        <v>971</v>
      </c>
      <c r="E149" t="s">
        <v>281</v>
      </c>
      <c r="F149" t="s">
        <v>3705</v>
      </c>
    </row>
    <row r="150" spans="1:6" x14ac:dyDescent="0.25">
      <c r="A150" s="5">
        <v>336</v>
      </c>
      <c r="B150" s="5">
        <v>148</v>
      </c>
      <c r="C150" s="5">
        <v>92</v>
      </c>
      <c r="D150" t="s">
        <v>972</v>
      </c>
      <c r="E150" t="s">
        <v>282</v>
      </c>
      <c r="F150" t="s">
        <v>3706</v>
      </c>
    </row>
    <row r="151" spans="1:6" x14ac:dyDescent="0.25">
      <c r="A151" s="5">
        <v>337</v>
      </c>
      <c r="B151" s="5">
        <v>149</v>
      </c>
      <c r="C151" s="5">
        <v>92</v>
      </c>
      <c r="D151" t="s">
        <v>283</v>
      </c>
      <c r="E151" t="s">
        <v>283</v>
      </c>
      <c r="F151" t="s">
        <v>283</v>
      </c>
    </row>
    <row r="152" spans="1:6" x14ac:dyDescent="0.25">
      <c r="A152" s="5">
        <v>338</v>
      </c>
      <c r="B152" s="5">
        <v>150</v>
      </c>
      <c r="C152" s="5">
        <v>92</v>
      </c>
      <c r="D152" t="s">
        <v>973</v>
      </c>
      <c r="E152" t="s">
        <v>284</v>
      </c>
      <c r="F152" t="s">
        <v>3707</v>
      </c>
    </row>
    <row r="153" spans="1:6" x14ac:dyDescent="0.25">
      <c r="A153" s="5">
        <v>339</v>
      </c>
      <c r="B153" s="5">
        <v>151</v>
      </c>
      <c r="C153" s="5">
        <v>101</v>
      </c>
      <c r="D153" t="s">
        <v>974</v>
      </c>
      <c r="E153" t="s">
        <v>285</v>
      </c>
      <c r="F153" t="s">
        <v>3708</v>
      </c>
    </row>
    <row r="154" spans="1:6" x14ac:dyDescent="0.25">
      <c r="A154" s="5">
        <v>341</v>
      </c>
      <c r="B154" s="5">
        <v>152</v>
      </c>
      <c r="C154" s="5">
        <v>103</v>
      </c>
      <c r="D154" t="s">
        <v>975</v>
      </c>
      <c r="E154" t="s">
        <v>286</v>
      </c>
      <c r="F154" t="s">
        <v>3709</v>
      </c>
    </row>
    <row r="155" spans="1:6" x14ac:dyDescent="0.25">
      <c r="A155" s="5">
        <v>346</v>
      </c>
      <c r="B155" s="5">
        <v>153</v>
      </c>
      <c r="C155" s="5">
        <v>101</v>
      </c>
      <c r="D155" t="s">
        <v>287</v>
      </c>
      <c r="E155" t="s">
        <v>287</v>
      </c>
      <c r="F155" t="s">
        <v>287</v>
      </c>
    </row>
    <row r="156" spans="1:6" x14ac:dyDescent="0.25">
      <c r="A156" s="5">
        <v>347</v>
      </c>
      <c r="B156" s="5">
        <v>154</v>
      </c>
      <c r="C156" s="5">
        <v>347</v>
      </c>
      <c r="D156" t="s">
        <v>976</v>
      </c>
      <c r="E156" t="s">
        <v>288</v>
      </c>
      <c r="F156" t="s">
        <v>2899</v>
      </c>
    </row>
    <row r="157" spans="1:6" x14ac:dyDescent="0.25">
      <c r="A157" s="5">
        <v>353</v>
      </c>
      <c r="B157" s="5">
        <v>155</v>
      </c>
      <c r="C157" s="5">
        <v>101</v>
      </c>
      <c r="D157" t="s">
        <v>977</v>
      </c>
      <c r="E157" t="s">
        <v>289</v>
      </c>
      <c r="F157" t="s">
        <v>3710</v>
      </c>
    </row>
    <row r="158" spans="1:6" x14ac:dyDescent="0.25">
      <c r="A158" s="5">
        <v>354</v>
      </c>
      <c r="B158" s="5">
        <v>156</v>
      </c>
      <c r="C158" s="5">
        <v>101</v>
      </c>
      <c r="D158" t="s">
        <v>978</v>
      </c>
      <c r="E158" t="s">
        <v>290</v>
      </c>
      <c r="F158" t="s">
        <v>3711</v>
      </c>
    </row>
    <row r="159" spans="1:6" x14ac:dyDescent="0.25">
      <c r="A159" s="5">
        <v>359</v>
      </c>
      <c r="B159" s="5">
        <v>157</v>
      </c>
      <c r="C159" s="5">
        <v>101</v>
      </c>
      <c r="D159" t="s">
        <v>979</v>
      </c>
      <c r="E159" t="s">
        <v>291</v>
      </c>
      <c r="F159" t="s">
        <v>3712</v>
      </c>
    </row>
    <row r="160" spans="1:6" x14ac:dyDescent="0.25">
      <c r="A160" s="5">
        <v>360</v>
      </c>
      <c r="B160" s="5">
        <v>158</v>
      </c>
      <c r="C160" s="5">
        <v>101</v>
      </c>
      <c r="D160" t="s">
        <v>980</v>
      </c>
      <c r="E160" t="s">
        <v>292</v>
      </c>
      <c r="F160" t="s">
        <v>3713</v>
      </c>
    </row>
    <row r="161" spans="1:6" x14ac:dyDescent="0.25">
      <c r="A161" s="5">
        <v>361</v>
      </c>
      <c r="B161" s="5">
        <v>159</v>
      </c>
      <c r="C161" s="5">
        <v>101</v>
      </c>
      <c r="D161" t="s">
        <v>981</v>
      </c>
      <c r="E161" t="s">
        <v>293</v>
      </c>
      <c r="F161" t="s">
        <v>3714</v>
      </c>
    </row>
    <row r="162" spans="1:6" x14ac:dyDescent="0.25">
      <c r="A162" s="5">
        <v>362</v>
      </c>
      <c r="B162" s="5">
        <v>160</v>
      </c>
      <c r="C162" s="5">
        <v>101</v>
      </c>
      <c r="D162" t="s">
        <v>982</v>
      </c>
      <c r="E162" t="s">
        <v>294</v>
      </c>
      <c r="F162" t="s">
        <v>3715</v>
      </c>
    </row>
    <row r="163" spans="1:6" x14ac:dyDescent="0.25">
      <c r="A163" s="5">
        <v>363</v>
      </c>
      <c r="B163" s="5">
        <v>161</v>
      </c>
      <c r="C163" s="5">
        <v>101</v>
      </c>
      <c r="D163" t="s">
        <v>983</v>
      </c>
      <c r="E163" t="s">
        <v>295</v>
      </c>
      <c r="F163" t="s">
        <v>3716</v>
      </c>
    </row>
    <row r="164" spans="1:6" x14ac:dyDescent="0.25">
      <c r="A164" s="5">
        <v>364</v>
      </c>
      <c r="B164" s="5">
        <v>162</v>
      </c>
      <c r="C164" s="5">
        <v>101</v>
      </c>
      <c r="D164" t="s">
        <v>984</v>
      </c>
      <c r="E164" t="s">
        <v>296</v>
      </c>
      <c r="F164" t="s">
        <v>3717</v>
      </c>
    </row>
    <row r="165" spans="1:6" x14ac:dyDescent="0.25">
      <c r="A165" s="5">
        <v>365</v>
      </c>
      <c r="B165" s="5">
        <v>163</v>
      </c>
      <c r="C165" s="5">
        <v>347</v>
      </c>
      <c r="D165" t="s">
        <v>985</v>
      </c>
      <c r="E165" t="s">
        <v>297</v>
      </c>
      <c r="F165" t="s">
        <v>3718</v>
      </c>
    </row>
    <row r="166" spans="1:6" x14ac:dyDescent="0.25">
      <c r="A166" s="5">
        <v>366</v>
      </c>
      <c r="B166" s="5">
        <v>164</v>
      </c>
      <c r="C166" s="5">
        <v>347</v>
      </c>
      <c r="D166" t="s">
        <v>986</v>
      </c>
      <c r="E166" t="s">
        <v>298</v>
      </c>
      <c r="F166" t="s">
        <v>3719</v>
      </c>
    </row>
    <row r="167" spans="1:6" x14ac:dyDescent="0.25">
      <c r="A167" s="5">
        <v>367</v>
      </c>
      <c r="B167" s="5">
        <v>165</v>
      </c>
      <c r="C167" s="5">
        <v>347</v>
      </c>
      <c r="D167" t="s">
        <v>987</v>
      </c>
      <c r="E167" t="s">
        <v>299</v>
      </c>
      <c r="F167" t="s">
        <v>3720</v>
      </c>
    </row>
    <row r="168" spans="1:6" x14ac:dyDescent="0.25">
      <c r="A168" s="5">
        <v>368</v>
      </c>
      <c r="B168" s="5">
        <v>166</v>
      </c>
      <c r="C168" s="5">
        <v>347</v>
      </c>
      <c r="D168" t="s">
        <v>988</v>
      </c>
      <c r="E168" t="s">
        <v>300</v>
      </c>
      <c r="F168" t="s">
        <v>3721</v>
      </c>
    </row>
    <row r="169" spans="1:6" x14ac:dyDescent="0.25">
      <c r="A169" s="5">
        <v>369</v>
      </c>
      <c r="B169" s="5">
        <v>167</v>
      </c>
      <c r="C169" s="5">
        <v>347</v>
      </c>
      <c r="D169" t="s">
        <v>989</v>
      </c>
      <c r="E169" t="s">
        <v>301</v>
      </c>
      <c r="F169" t="s">
        <v>3722</v>
      </c>
    </row>
    <row r="170" spans="1:6" x14ac:dyDescent="0.25">
      <c r="A170" s="5">
        <v>370</v>
      </c>
      <c r="B170" s="5">
        <v>168</v>
      </c>
      <c r="C170" s="5">
        <v>347</v>
      </c>
      <c r="D170" t="s">
        <v>990</v>
      </c>
      <c r="E170" t="s">
        <v>302</v>
      </c>
      <c r="F170" t="s">
        <v>3723</v>
      </c>
    </row>
    <row r="171" spans="1:6" x14ac:dyDescent="0.25">
      <c r="A171" s="5">
        <v>371</v>
      </c>
      <c r="B171" s="5">
        <v>169</v>
      </c>
      <c r="C171" s="5">
        <v>347</v>
      </c>
      <c r="D171" t="s">
        <v>991</v>
      </c>
      <c r="E171" t="s">
        <v>303</v>
      </c>
      <c r="F171" t="s">
        <v>3724</v>
      </c>
    </row>
    <row r="172" spans="1:6" x14ac:dyDescent="0.25">
      <c r="A172" s="5">
        <v>372</v>
      </c>
      <c r="B172" s="5">
        <v>170</v>
      </c>
      <c r="C172" s="5">
        <v>347</v>
      </c>
      <c r="D172" t="s">
        <v>992</v>
      </c>
      <c r="E172" t="s">
        <v>304</v>
      </c>
      <c r="F172" t="s">
        <v>3725</v>
      </c>
    </row>
    <row r="173" spans="1:6" x14ac:dyDescent="0.25">
      <c r="A173" s="5">
        <v>374</v>
      </c>
      <c r="B173" s="5">
        <v>171</v>
      </c>
      <c r="C173" s="5">
        <v>347</v>
      </c>
      <c r="D173" t="s">
        <v>993</v>
      </c>
      <c r="E173" t="s">
        <v>305</v>
      </c>
      <c r="F173" t="s">
        <v>3726</v>
      </c>
    </row>
    <row r="174" spans="1:6" x14ac:dyDescent="0.25">
      <c r="A174" s="5">
        <v>375</v>
      </c>
      <c r="B174" s="5">
        <v>172</v>
      </c>
      <c r="C174" s="5">
        <v>347</v>
      </c>
      <c r="D174" t="s">
        <v>994</v>
      </c>
      <c r="E174" t="s">
        <v>306</v>
      </c>
      <c r="F174" t="s">
        <v>3727</v>
      </c>
    </row>
    <row r="175" spans="1:6" x14ac:dyDescent="0.25">
      <c r="A175" s="5">
        <v>376</v>
      </c>
      <c r="B175" s="5">
        <v>173</v>
      </c>
      <c r="C175" s="5">
        <v>347</v>
      </c>
      <c r="D175" t="s">
        <v>995</v>
      </c>
      <c r="E175" t="s">
        <v>307</v>
      </c>
      <c r="F175" t="s">
        <v>3728</v>
      </c>
    </row>
    <row r="176" spans="1:6" x14ac:dyDescent="0.25">
      <c r="A176" s="5">
        <v>377</v>
      </c>
      <c r="B176" s="5">
        <v>174</v>
      </c>
      <c r="C176" s="5">
        <v>58</v>
      </c>
      <c r="D176" t="s">
        <v>308</v>
      </c>
      <c r="E176" t="s">
        <v>308</v>
      </c>
      <c r="F176" t="s">
        <v>308</v>
      </c>
    </row>
    <row r="177" spans="1:6" x14ac:dyDescent="0.25">
      <c r="A177" s="5">
        <v>378</v>
      </c>
      <c r="B177" s="5">
        <v>175</v>
      </c>
      <c r="C177" s="5">
        <v>58</v>
      </c>
      <c r="D177" t="s">
        <v>996</v>
      </c>
      <c r="E177" t="s">
        <v>309</v>
      </c>
      <c r="F177" t="s">
        <v>3729</v>
      </c>
    </row>
    <row r="178" spans="1:6" x14ac:dyDescent="0.25">
      <c r="A178" s="5">
        <v>379</v>
      </c>
      <c r="B178" s="5">
        <v>176</v>
      </c>
      <c r="C178" s="5">
        <v>58</v>
      </c>
      <c r="D178" t="s">
        <v>997</v>
      </c>
      <c r="E178" t="s">
        <v>310</v>
      </c>
      <c r="F178" t="s">
        <v>3730</v>
      </c>
    </row>
    <row r="179" spans="1:6" x14ac:dyDescent="0.25">
      <c r="A179" s="5">
        <v>380</v>
      </c>
      <c r="B179" s="5">
        <v>177</v>
      </c>
      <c r="C179" s="5">
        <v>381</v>
      </c>
      <c r="D179" t="s">
        <v>998</v>
      </c>
      <c r="E179" t="s">
        <v>142</v>
      </c>
      <c r="F179" t="s">
        <v>3731</v>
      </c>
    </row>
    <row r="180" spans="1:6" x14ac:dyDescent="0.25">
      <c r="A180" s="5">
        <v>381</v>
      </c>
      <c r="B180" s="5">
        <v>178</v>
      </c>
      <c r="C180" s="5">
        <v>381</v>
      </c>
      <c r="D180" t="s">
        <v>311</v>
      </c>
      <c r="E180" t="s">
        <v>311</v>
      </c>
      <c r="F180" t="s">
        <v>2894</v>
      </c>
    </row>
    <row r="181" spans="1:6" x14ac:dyDescent="0.25">
      <c r="A181" s="5">
        <v>382</v>
      </c>
      <c r="B181" s="5">
        <v>179</v>
      </c>
      <c r="C181" s="5">
        <v>382</v>
      </c>
      <c r="D181" t="s">
        <v>999</v>
      </c>
      <c r="E181" t="s">
        <v>312</v>
      </c>
      <c r="F181" t="s">
        <v>2896</v>
      </c>
    </row>
    <row r="182" spans="1:6" x14ac:dyDescent="0.25">
      <c r="A182" s="5">
        <v>383</v>
      </c>
      <c r="B182" s="5">
        <v>180</v>
      </c>
      <c r="C182" s="5">
        <v>383</v>
      </c>
      <c r="D182" t="s">
        <v>1000</v>
      </c>
      <c r="E182" t="s">
        <v>313</v>
      </c>
      <c r="F182" t="s">
        <v>2889</v>
      </c>
    </row>
    <row r="183" spans="1:6" x14ac:dyDescent="0.25">
      <c r="A183" s="5">
        <v>385</v>
      </c>
      <c r="B183" s="5">
        <v>181</v>
      </c>
      <c r="C183" s="5">
        <v>208</v>
      </c>
      <c r="D183" t="s">
        <v>314</v>
      </c>
      <c r="E183" t="s">
        <v>314</v>
      </c>
      <c r="F183" t="s">
        <v>314</v>
      </c>
    </row>
    <row r="184" spans="1:6" x14ac:dyDescent="0.25">
      <c r="A184" s="5">
        <v>386</v>
      </c>
      <c r="B184" s="5">
        <v>182</v>
      </c>
      <c r="C184" s="5">
        <v>41</v>
      </c>
      <c r="D184" t="s">
        <v>1001</v>
      </c>
      <c r="E184" t="s">
        <v>315</v>
      </c>
      <c r="F184" t="s">
        <v>3732</v>
      </c>
    </row>
    <row r="185" spans="1:6" x14ac:dyDescent="0.25">
      <c r="A185" s="5">
        <v>387</v>
      </c>
      <c r="B185" s="5">
        <v>183</v>
      </c>
      <c r="C185" s="5">
        <v>381</v>
      </c>
      <c r="D185" t="s">
        <v>1002</v>
      </c>
      <c r="E185" t="s">
        <v>316</v>
      </c>
      <c r="F185" t="s">
        <v>3733</v>
      </c>
    </row>
    <row r="186" spans="1:6" x14ac:dyDescent="0.25">
      <c r="A186" s="5">
        <v>388</v>
      </c>
      <c r="B186" s="5">
        <v>184</v>
      </c>
      <c r="C186" s="5">
        <v>381</v>
      </c>
      <c r="D186" t="s">
        <v>1003</v>
      </c>
      <c r="E186" t="s">
        <v>317</v>
      </c>
      <c r="F186" t="s">
        <v>3734</v>
      </c>
    </row>
    <row r="187" spans="1:6" x14ac:dyDescent="0.25">
      <c r="A187" s="5">
        <v>389</v>
      </c>
      <c r="B187" s="5">
        <v>185</v>
      </c>
      <c r="C187" s="5">
        <v>383</v>
      </c>
      <c r="D187" t="s">
        <v>1004</v>
      </c>
      <c r="E187" t="s">
        <v>318</v>
      </c>
      <c r="F187" t="s">
        <v>3735</v>
      </c>
    </row>
    <row r="188" spans="1:6" x14ac:dyDescent="0.25">
      <c r="A188" s="5">
        <v>390</v>
      </c>
      <c r="B188" s="5">
        <v>186</v>
      </c>
      <c r="C188" s="5">
        <v>381</v>
      </c>
      <c r="D188" t="s">
        <v>1005</v>
      </c>
      <c r="E188" t="s">
        <v>319</v>
      </c>
      <c r="F188" t="s">
        <v>3736</v>
      </c>
    </row>
    <row r="189" spans="1:6" x14ac:dyDescent="0.25">
      <c r="A189" s="5">
        <v>392</v>
      </c>
      <c r="B189" s="5">
        <v>187</v>
      </c>
      <c r="C189" s="5">
        <v>381</v>
      </c>
      <c r="D189" t="s">
        <v>1006</v>
      </c>
      <c r="E189" t="s">
        <v>320</v>
      </c>
      <c r="F189" t="s">
        <v>3737</v>
      </c>
    </row>
    <row r="190" spans="1:6" x14ac:dyDescent="0.25">
      <c r="A190" s="5">
        <v>393</v>
      </c>
      <c r="B190" s="5">
        <v>188</v>
      </c>
      <c r="C190" s="5">
        <v>381</v>
      </c>
      <c r="D190" t="s">
        <v>1007</v>
      </c>
      <c r="E190" t="s">
        <v>321</v>
      </c>
      <c r="F190" t="s">
        <v>3738</v>
      </c>
    </row>
    <row r="191" spans="1:6" x14ac:dyDescent="0.25">
      <c r="A191" s="5">
        <v>394</v>
      </c>
      <c r="B191" s="5">
        <v>189</v>
      </c>
      <c r="C191" s="5">
        <v>381</v>
      </c>
      <c r="D191" t="s">
        <v>1008</v>
      </c>
      <c r="E191" t="s">
        <v>322</v>
      </c>
      <c r="F191" t="s">
        <v>3739</v>
      </c>
    </row>
    <row r="192" spans="1:6" x14ac:dyDescent="0.25">
      <c r="A192" s="5">
        <v>395</v>
      </c>
      <c r="B192" s="5">
        <v>190</v>
      </c>
      <c r="C192" s="5">
        <v>381</v>
      </c>
      <c r="D192" t="s">
        <v>1009</v>
      </c>
      <c r="E192" t="s">
        <v>323</v>
      </c>
      <c r="F192" t="s">
        <v>3740</v>
      </c>
    </row>
    <row r="193" spans="1:6" x14ac:dyDescent="0.25">
      <c r="A193" s="5">
        <v>396</v>
      </c>
      <c r="B193" s="5">
        <v>191</v>
      </c>
      <c r="C193" s="5">
        <v>381</v>
      </c>
      <c r="D193" t="s">
        <v>324</v>
      </c>
      <c r="E193" t="s">
        <v>324</v>
      </c>
      <c r="F193" t="s">
        <v>324</v>
      </c>
    </row>
    <row r="194" spans="1:6" x14ac:dyDescent="0.25">
      <c r="A194" s="5">
        <v>397</v>
      </c>
      <c r="B194" s="5">
        <v>192</v>
      </c>
      <c r="C194" s="5">
        <v>381</v>
      </c>
      <c r="D194" t="s">
        <v>1010</v>
      </c>
      <c r="E194" t="s">
        <v>325</v>
      </c>
      <c r="F194" t="s">
        <v>3741</v>
      </c>
    </row>
    <row r="195" spans="1:6" x14ac:dyDescent="0.25">
      <c r="A195" s="5">
        <v>398</v>
      </c>
      <c r="B195" s="5">
        <v>193</v>
      </c>
      <c r="C195" s="5">
        <v>381</v>
      </c>
      <c r="D195" t="s">
        <v>1011</v>
      </c>
      <c r="E195" t="s">
        <v>326</v>
      </c>
      <c r="F195" t="s">
        <v>3742</v>
      </c>
    </row>
    <row r="196" spans="1:6" x14ac:dyDescent="0.25">
      <c r="A196" s="5">
        <v>399</v>
      </c>
      <c r="B196" s="5">
        <v>194</v>
      </c>
      <c r="C196" s="5">
        <v>381</v>
      </c>
      <c r="D196" t="s">
        <v>327</v>
      </c>
      <c r="E196" t="s">
        <v>327</v>
      </c>
      <c r="F196" t="s">
        <v>327</v>
      </c>
    </row>
    <row r="197" spans="1:6" x14ac:dyDescent="0.25">
      <c r="A197" s="5">
        <v>400</v>
      </c>
      <c r="B197" s="5">
        <v>195</v>
      </c>
      <c r="C197" s="5">
        <v>381</v>
      </c>
      <c r="D197" t="s">
        <v>1012</v>
      </c>
      <c r="E197" t="s">
        <v>328</v>
      </c>
      <c r="F197" t="s">
        <v>3743</v>
      </c>
    </row>
    <row r="198" spans="1:6" x14ac:dyDescent="0.25">
      <c r="A198" s="5">
        <v>401</v>
      </c>
      <c r="B198" s="5">
        <v>196</v>
      </c>
      <c r="C198" s="5">
        <v>381</v>
      </c>
      <c r="D198" t="s">
        <v>329</v>
      </c>
      <c r="E198" t="s">
        <v>329</v>
      </c>
      <c r="F198" t="s">
        <v>329</v>
      </c>
    </row>
    <row r="199" spans="1:6" x14ac:dyDescent="0.25">
      <c r="A199" s="5">
        <v>402</v>
      </c>
      <c r="B199" s="5">
        <v>197</v>
      </c>
      <c r="C199" s="5">
        <v>103</v>
      </c>
      <c r="D199" t="s">
        <v>1013</v>
      </c>
      <c r="E199" t="s">
        <v>330</v>
      </c>
      <c r="F199" t="s">
        <v>3744</v>
      </c>
    </row>
    <row r="200" spans="1:6" x14ac:dyDescent="0.25">
      <c r="A200" s="5">
        <v>403</v>
      </c>
      <c r="B200" s="5">
        <v>198</v>
      </c>
      <c r="C200" s="5">
        <v>103</v>
      </c>
      <c r="D200" t="s">
        <v>1014</v>
      </c>
      <c r="E200" t="s">
        <v>331</v>
      </c>
      <c r="F200" t="s">
        <v>3745</v>
      </c>
    </row>
    <row r="201" spans="1:6" x14ac:dyDescent="0.25">
      <c r="A201" s="5">
        <v>404</v>
      </c>
      <c r="B201" s="5">
        <v>199</v>
      </c>
      <c r="C201" s="5">
        <v>103</v>
      </c>
      <c r="D201" t="s">
        <v>1015</v>
      </c>
      <c r="E201" t="s">
        <v>332</v>
      </c>
      <c r="F201" t="s">
        <v>3746</v>
      </c>
    </row>
    <row r="202" spans="1:6" x14ac:dyDescent="0.25">
      <c r="A202" s="5">
        <v>405</v>
      </c>
      <c r="B202" s="5">
        <v>200</v>
      </c>
      <c r="C202" s="5">
        <v>57</v>
      </c>
      <c r="D202" t="s">
        <v>1016</v>
      </c>
      <c r="E202" t="s">
        <v>333</v>
      </c>
      <c r="F202" t="s">
        <v>3747</v>
      </c>
    </row>
    <row r="203" spans="1:6" x14ac:dyDescent="0.25">
      <c r="A203" s="5">
        <v>406</v>
      </c>
      <c r="B203" s="5">
        <v>201</v>
      </c>
      <c r="C203" s="5">
        <v>57</v>
      </c>
      <c r="D203" t="s">
        <v>1017</v>
      </c>
      <c r="E203" t="s">
        <v>334</v>
      </c>
      <c r="F203" t="s">
        <v>3748</v>
      </c>
    </row>
    <row r="204" spans="1:6" x14ac:dyDescent="0.25">
      <c r="A204" s="5">
        <v>407</v>
      </c>
      <c r="B204" s="5">
        <v>202</v>
      </c>
      <c r="C204" s="5">
        <v>57</v>
      </c>
      <c r="D204" t="s">
        <v>1018</v>
      </c>
      <c r="E204" t="s">
        <v>335</v>
      </c>
      <c r="F204" t="s">
        <v>3749</v>
      </c>
    </row>
    <row r="205" spans="1:6" x14ac:dyDescent="0.25">
      <c r="A205" s="5">
        <v>408</v>
      </c>
      <c r="B205" s="5">
        <v>203</v>
      </c>
      <c r="C205" s="5">
        <v>57</v>
      </c>
      <c r="D205" t="s">
        <v>1019</v>
      </c>
      <c r="E205" t="s">
        <v>336</v>
      </c>
      <c r="F205" t="s">
        <v>3750</v>
      </c>
    </row>
    <row r="206" spans="1:6" x14ac:dyDescent="0.25">
      <c r="A206" s="5">
        <v>409</v>
      </c>
      <c r="B206" s="5">
        <v>204</v>
      </c>
      <c r="C206" s="5">
        <v>57</v>
      </c>
      <c r="D206" t="s">
        <v>1020</v>
      </c>
      <c r="E206" t="s">
        <v>337</v>
      </c>
      <c r="F206" t="s">
        <v>3751</v>
      </c>
    </row>
    <row r="207" spans="1:6" x14ac:dyDescent="0.25">
      <c r="A207" s="5">
        <v>410</v>
      </c>
      <c r="B207" s="5">
        <v>205</v>
      </c>
      <c r="C207" s="5">
        <v>57</v>
      </c>
      <c r="D207" t="s">
        <v>1021</v>
      </c>
      <c r="E207" t="s">
        <v>338</v>
      </c>
      <c r="F207" t="s">
        <v>3752</v>
      </c>
    </row>
    <row r="208" spans="1:6" x14ac:dyDescent="0.25">
      <c r="A208" s="5">
        <v>411</v>
      </c>
      <c r="B208" s="5">
        <v>206</v>
      </c>
      <c r="C208" s="5">
        <v>58</v>
      </c>
      <c r="D208" t="s">
        <v>1022</v>
      </c>
      <c r="E208" t="s">
        <v>339</v>
      </c>
      <c r="F208" t="s">
        <v>3753</v>
      </c>
    </row>
    <row r="209" spans="1:6" x14ac:dyDescent="0.25">
      <c r="A209" s="5">
        <v>412</v>
      </c>
      <c r="B209" s="5">
        <v>207</v>
      </c>
      <c r="C209" s="5">
        <v>103</v>
      </c>
      <c r="D209" t="s">
        <v>1023</v>
      </c>
      <c r="E209" t="s">
        <v>340</v>
      </c>
      <c r="F209" t="s">
        <v>3754</v>
      </c>
    </row>
    <row r="210" spans="1:6" x14ac:dyDescent="0.25">
      <c r="A210" s="5">
        <v>413</v>
      </c>
      <c r="B210" s="5">
        <v>208</v>
      </c>
      <c r="C210" s="5">
        <v>103</v>
      </c>
      <c r="D210" t="s">
        <v>1024</v>
      </c>
      <c r="E210" t="s">
        <v>341</v>
      </c>
      <c r="F210" t="s">
        <v>3755</v>
      </c>
    </row>
    <row r="211" spans="1:6" x14ac:dyDescent="0.25">
      <c r="A211" s="5">
        <v>414</v>
      </c>
      <c r="B211" s="5">
        <v>209</v>
      </c>
      <c r="C211" s="5">
        <v>103</v>
      </c>
      <c r="D211" t="s">
        <v>1025</v>
      </c>
      <c r="E211" t="s">
        <v>342</v>
      </c>
      <c r="F211" t="s">
        <v>3756</v>
      </c>
    </row>
    <row r="212" spans="1:6" x14ac:dyDescent="0.25">
      <c r="A212" s="5">
        <v>415</v>
      </c>
      <c r="B212" s="5">
        <v>210</v>
      </c>
      <c r="C212" s="5">
        <v>103</v>
      </c>
      <c r="D212" t="s">
        <v>1026</v>
      </c>
      <c r="E212" t="s">
        <v>343</v>
      </c>
      <c r="F212" t="s">
        <v>3757</v>
      </c>
    </row>
    <row r="213" spans="1:6" x14ac:dyDescent="0.25">
      <c r="A213" s="5">
        <v>416</v>
      </c>
      <c r="B213" s="5">
        <v>211</v>
      </c>
      <c r="C213" s="5">
        <v>381</v>
      </c>
      <c r="D213" t="s">
        <v>1027</v>
      </c>
      <c r="E213" t="s">
        <v>344</v>
      </c>
      <c r="F213" t="s">
        <v>3758</v>
      </c>
    </row>
    <row r="214" spans="1:6" x14ac:dyDescent="0.25">
      <c r="A214" s="5">
        <v>417</v>
      </c>
      <c r="B214" s="5">
        <v>212</v>
      </c>
      <c r="C214" s="5">
        <v>347</v>
      </c>
      <c r="D214" t="s">
        <v>345</v>
      </c>
      <c r="E214" t="s">
        <v>345</v>
      </c>
      <c r="F214" t="s">
        <v>345</v>
      </c>
    </row>
    <row r="215" spans="1:6" x14ac:dyDescent="0.25">
      <c r="A215" s="5">
        <v>418</v>
      </c>
      <c r="B215" s="5">
        <v>213</v>
      </c>
      <c r="C215" s="5">
        <v>347</v>
      </c>
      <c r="D215" t="s">
        <v>1028</v>
      </c>
      <c r="E215" t="s">
        <v>346</v>
      </c>
      <c r="F215" t="s">
        <v>3759</v>
      </c>
    </row>
    <row r="216" spans="1:6" x14ac:dyDescent="0.25">
      <c r="A216" s="5">
        <v>419</v>
      </c>
      <c r="B216" s="5">
        <v>214</v>
      </c>
      <c r="C216" s="5">
        <v>347</v>
      </c>
      <c r="D216" t="s">
        <v>1029</v>
      </c>
      <c r="E216" t="s">
        <v>347</v>
      </c>
      <c r="F216" t="s">
        <v>3760</v>
      </c>
    </row>
    <row r="217" spans="1:6" x14ac:dyDescent="0.25">
      <c r="A217" s="5">
        <v>420</v>
      </c>
      <c r="B217" s="5">
        <v>215</v>
      </c>
      <c r="C217" s="5">
        <v>347</v>
      </c>
      <c r="D217" t="s">
        <v>1030</v>
      </c>
      <c r="E217" t="s">
        <v>348</v>
      </c>
      <c r="F217" t="s">
        <v>3761</v>
      </c>
    </row>
    <row r="218" spans="1:6" x14ac:dyDescent="0.25">
      <c r="A218" s="5">
        <v>421</v>
      </c>
      <c r="B218" s="5">
        <v>216</v>
      </c>
      <c r="C218" s="5">
        <v>347</v>
      </c>
      <c r="D218" t="s">
        <v>1031</v>
      </c>
      <c r="E218" t="s">
        <v>349</v>
      </c>
      <c r="F218" t="s">
        <v>3762</v>
      </c>
    </row>
    <row r="219" spans="1:6" x14ac:dyDescent="0.25">
      <c r="A219" s="5">
        <v>422</v>
      </c>
      <c r="B219" s="5">
        <v>217</v>
      </c>
      <c r="C219" s="5">
        <v>347</v>
      </c>
      <c r="D219" t="s">
        <v>1032</v>
      </c>
      <c r="E219" t="s">
        <v>350</v>
      </c>
      <c r="F219" t="s">
        <v>3763</v>
      </c>
    </row>
    <row r="220" spans="1:6" x14ac:dyDescent="0.25">
      <c r="A220" s="5">
        <v>424</v>
      </c>
      <c r="B220" s="5">
        <v>218</v>
      </c>
      <c r="C220" s="5">
        <v>3</v>
      </c>
      <c r="D220" t="s">
        <v>1033</v>
      </c>
      <c r="E220" t="s">
        <v>351</v>
      </c>
      <c r="F220" t="s">
        <v>3764</v>
      </c>
    </row>
    <row r="221" spans="1:6" x14ac:dyDescent="0.25">
      <c r="A221" s="5">
        <v>425</v>
      </c>
      <c r="B221" s="5">
        <v>219</v>
      </c>
      <c r="C221" s="5">
        <v>3</v>
      </c>
      <c r="D221" t="s">
        <v>1034</v>
      </c>
      <c r="E221" t="s">
        <v>352</v>
      </c>
      <c r="F221" t="s">
        <v>3765</v>
      </c>
    </row>
    <row r="222" spans="1:6" x14ac:dyDescent="0.25">
      <c r="A222" s="5">
        <v>426</v>
      </c>
      <c r="B222" s="5">
        <v>220</v>
      </c>
      <c r="C222" s="5">
        <v>3</v>
      </c>
      <c r="D222" t="s">
        <v>1035</v>
      </c>
      <c r="E222" t="s">
        <v>353</v>
      </c>
      <c r="F222" t="s">
        <v>3766</v>
      </c>
    </row>
    <row r="223" spans="1:6" x14ac:dyDescent="0.25">
      <c r="A223" s="5">
        <v>429</v>
      </c>
      <c r="B223" s="5">
        <v>221</v>
      </c>
      <c r="C223" s="5">
        <v>3</v>
      </c>
      <c r="D223" t="s">
        <v>1036</v>
      </c>
      <c r="E223" t="s">
        <v>354</v>
      </c>
      <c r="F223" t="s">
        <v>3767</v>
      </c>
    </row>
    <row r="224" spans="1:6" x14ac:dyDescent="0.25">
      <c r="A224" s="5">
        <v>430</v>
      </c>
      <c r="B224" s="5">
        <v>222</v>
      </c>
      <c r="C224" s="5">
        <v>19</v>
      </c>
      <c r="D224" t="s">
        <v>1037</v>
      </c>
      <c r="E224" t="s">
        <v>355</v>
      </c>
      <c r="F224" t="s">
        <v>3768</v>
      </c>
    </row>
    <row r="225" spans="1:6" x14ac:dyDescent="0.25">
      <c r="A225" s="5">
        <v>431</v>
      </c>
      <c r="B225" s="5">
        <v>223</v>
      </c>
      <c r="C225" s="5">
        <v>103</v>
      </c>
      <c r="D225" t="s">
        <v>1038</v>
      </c>
      <c r="E225" t="s">
        <v>356</v>
      </c>
      <c r="F225" t="s">
        <v>3769</v>
      </c>
    </row>
    <row r="226" spans="1:6" x14ac:dyDescent="0.25">
      <c r="A226" s="5">
        <v>433</v>
      </c>
      <c r="B226" s="5">
        <v>224</v>
      </c>
      <c r="C226" s="5">
        <v>383</v>
      </c>
      <c r="D226" t="s">
        <v>1039</v>
      </c>
      <c r="E226" t="s">
        <v>357</v>
      </c>
      <c r="F226" t="s">
        <v>3770</v>
      </c>
    </row>
    <row r="227" spans="1:6" x14ac:dyDescent="0.25">
      <c r="A227" s="5">
        <v>434</v>
      </c>
      <c r="B227" s="5">
        <v>225</v>
      </c>
      <c r="C227" s="5">
        <v>383</v>
      </c>
      <c r="D227" t="s">
        <v>1040</v>
      </c>
      <c r="E227" t="s">
        <v>358</v>
      </c>
      <c r="F227" t="s">
        <v>3771</v>
      </c>
    </row>
    <row r="228" spans="1:6" x14ac:dyDescent="0.25">
      <c r="A228" s="5">
        <v>435</v>
      </c>
      <c r="B228" s="5">
        <v>226</v>
      </c>
      <c r="C228" s="5">
        <v>383</v>
      </c>
      <c r="D228" t="s">
        <v>1041</v>
      </c>
      <c r="E228" t="s">
        <v>359</v>
      </c>
      <c r="F228" t="s">
        <v>3772</v>
      </c>
    </row>
    <row r="229" spans="1:6" x14ac:dyDescent="0.25">
      <c r="A229" s="5">
        <v>436</v>
      </c>
      <c r="B229" s="5">
        <v>227</v>
      </c>
      <c r="C229" s="5">
        <v>383</v>
      </c>
      <c r="D229" t="s">
        <v>1042</v>
      </c>
      <c r="E229" t="s">
        <v>360</v>
      </c>
      <c r="F229" t="s">
        <v>3773</v>
      </c>
    </row>
    <row r="230" spans="1:6" x14ac:dyDescent="0.25">
      <c r="A230" s="5">
        <v>437</v>
      </c>
      <c r="B230" s="5">
        <v>228</v>
      </c>
      <c r="C230" s="5">
        <v>383</v>
      </c>
      <c r="D230" t="s">
        <v>1043</v>
      </c>
      <c r="E230" t="s">
        <v>361</v>
      </c>
      <c r="F230" t="s">
        <v>3774</v>
      </c>
    </row>
    <row r="231" spans="1:6" x14ac:dyDescent="0.25">
      <c r="A231" s="5">
        <v>438</v>
      </c>
      <c r="B231" s="5">
        <v>229</v>
      </c>
      <c r="C231" s="5">
        <v>383</v>
      </c>
      <c r="D231" t="s">
        <v>1044</v>
      </c>
      <c r="E231" t="s">
        <v>362</v>
      </c>
      <c r="F231" t="s">
        <v>3775</v>
      </c>
    </row>
    <row r="232" spans="1:6" x14ac:dyDescent="0.25">
      <c r="A232" s="5">
        <v>439</v>
      </c>
      <c r="B232" s="5">
        <v>230</v>
      </c>
      <c r="C232" s="5">
        <v>383</v>
      </c>
      <c r="D232" t="s">
        <v>1045</v>
      </c>
      <c r="E232" t="s">
        <v>363</v>
      </c>
      <c r="F232" t="s">
        <v>3776</v>
      </c>
    </row>
    <row r="233" spans="1:6" x14ac:dyDescent="0.25">
      <c r="A233" s="5">
        <v>440</v>
      </c>
      <c r="B233" s="5">
        <v>231</v>
      </c>
      <c r="C233" s="5">
        <v>383</v>
      </c>
      <c r="D233" t="s">
        <v>1046</v>
      </c>
      <c r="E233" t="s">
        <v>364</v>
      </c>
      <c r="F233" t="s">
        <v>3777</v>
      </c>
    </row>
    <row r="234" spans="1:6" x14ac:dyDescent="0.25">
      <c r="A234" s="5">
        <v>442</v>
      </c>
      <c r="B234" s="5">
        <v>232</v>
      </c>
      <c r="C234" s="5">
        <v>383</v>
      </c>
      <c r="D234" t="s">
        <v>365</v>
      </c>
      <c r="E234" t="s">
        <v>365</v>
      </c>
      <c r="F234" t="s">
        <v>365</v>
      </c>
    </row>
    <row r="235" spans="1:6" x14ac:dyDescent="0.25">
      <c r="A235" s="5">
        <v>444</v>
      </c>
      <c r="B235" s="5">
        <v>233</v>
      </c>
      <c r="C235" s="5">
        <v>383</v>
      </c>
      <c r="D235" t="s">
        <v>1047</v>
      </c>
      <c r="E235" t="s">
        <v>366</v>
      </c>
      <c r="F235" t="s">
        <v>3778</v>
      </c>
    </row>
    <row r="236" spans="1:6" x14ac:dyDescent="0.25">
      <c r="A236" s="5">
        <v>447</v>
      </c>
      <c r="B236" s="5">
        <v>234</v>
      </c>
      <c r="C236" s="5">
        <v>383</v>
      </c>
      <c r="D236" t="s">
        <v>1048</v>
      </c>
      <c r="E236" t="s">
        <v>367</v>
      </c>
      <c r="F236" t="s">
        <v>3779</v>
      </c>
    </row>
    <row r="237" spans="1:6" x14ac:dyDescent="0.25">
      <c r="A237" s="5">
        <v>449</v>
      </c>
      <c r="B237" s="5">
        <v>235</v>
      </c>
      <c r="C237" s="5">
        <v>101</v>
      </c>
      <c r="D237" t="s">
        <v>1049</v>
      </c>
      <c r="E237" t="s">
        <v>48</v>
      </c>
      <c r="F237" t="s">
        <v>3780</v>
      </c>
    </row>
    <row r="238" spans="1:6" x14ac:dyDescent="0.25">
      <c r="A238" s="5">
        <v>451</v>
      </c>
      <c r="B238" s="5">
        <v>236</v>
      </c>
      <c r="C238" s="5">
        <v>382</v>
      </c>
      <c r="D238" t="s">
        <v>368</v>
      </c>
      <c r="E238" t="s">
        <v>368</v>
      </c>
      <c r="F238" t="s">
        <v>3781</v>
      </c>
    </row>
    <row r="239" spans="1:6" x14ac:dyDescent="0.25">
      <c r="A239" s="5">
        <v>452</v>
      </c>
      <c r="B239" s="5">
        <v>237</v>
      </c>
      <c r="C239" s="5">
        <v>382</v>
      </c>
      <c r="D239" t="s">
        <v>1050</v>
      </c>
      <c r="E239" t="s">
        <v>369</v>
      </c>
      <c r="F239" t="s">
        <v>3782</v>
      </c>
    </row>
    <row r="240" spans="1:6" x14ac:dyDescent="0.25">
      <c r="A240" s="5">
        <v>453</v>
      </c>
      <c r="B240" s="5">
        <v>238</v>
      </c>
      <c r="C240" s="5">
        <v>382</v>
      </c>
      <c r="D240" t="s">
        <v>1051</v>
      </c>
      <c r="E240" t="s">
        <v>370</v>
      </c>
      <c r="F240" t="s">
        <v>3783</v>
      </c>
    </row>
    <row r="241" spans="1:6" x14ac:dyDescent="0.25">
      <c r="A241" s="5">
        <v>454</v>
      </c>
      <c r="B241" s="5">
        <v>239</v>
      </c>
      <c r="C241" s="5">
        <v>382</v>
      </c>
      <c r="D241" t="s">
        <v>1052</v>
      </c>
      <c r="E241" t="s">
        <v>371</v>
      </c>
      <c r="F241" t="s">
        <v>3784</v>
      </c>
    </row>
    <row r="242" spans="1:6" x14ac:dyDescent="0.25">
      <c r="A242" s="5">
        <v>455</v>
      </c>
      <c r="B242" s="5">
        <v>240</v>
      </c>
      <c r="C242" s="5">
        <v>382</v>
      </c>
      <c r="D242" t="s">
        <v>1053</v>
      </c>
      <c r="E242" t="s">
        <v>372</v>
      </c>
      <c r="F242" t="s">
        <v>3785</v>
      </c>
    </row>
    <row r="243" spans="1:6" x14ac:dyDescent="0.25">
      <c r="A243" s="5">
        <v>456</v>
      </c>
      <c r="B243" s="5">
        <v>241</v>
      </c>
      <c r="C243" s="5">
        <v>382</v>
      </c>
      <c r="D243" t="s">
        <v>1054</v>
      </c>
      <c r="E243" t="s">
        <v>373</v>
      </c>
      <c r="F243" t="s">
        <v>3786</v>
      </c>
    </row>
    <row r="244" spans="1:6" x14ac:dyDescent="0.25">
      <c r="A244" s="5">
        <v>457</v>
      </c>
      <c r="B244" s="5">
        <v>242</v>
      </c>
      <c r="C244" s="5">
        <v>382</v>
      </c>
      <c r="D244" t="s">
        <v>1055</v>
      </c>
      <c r="E244" t="s">
        <v>374</v>
      </c>
      <c r="F244" t="s">
        <v>3787</v>
      </c>
    </row>
    <row r="245" spans="1:6" x14ac:dyDescent="0.25">
      <c r="A245" s="5">
        <v>458</v>
      </c>
      <c r="B245" s="5">
        <v>243</v>
      </c>
      <c r="C245" s="5">
        <v>382</v>
      </c>
      <c r="D245" t="s">
        <v>1056</v>
      </c>
      <c r="E245" t="s">
        <v>375</v>
      </c>
      <c r="F245" t="s">
        <v>3788</v>
      </c>
    </row>
    <row r="246" spans="1:6" x14ac:dyDescent="0.25">
      <c r="A246" s="5">
        <v>459</v>
      </c>
      <c r="B246" s="5">
        <v>244</v>
      </c>
      <c r="C246" s="5">
        <v>382</v>
      </c>
      <c r="D246" t="s">
        <v>1057</v>
      </c>
      <c r="E246" t="s">
        <v>376</v>
      </c>
      <c r="F246" t="s">
        <v>3789</v>
      </c>
    </row>
    <row r="247" spans="1:6" x14ac:dyDescent="0.25">
      <c r="A247" s="5">
        <v>460</v>
      </c>
      <c r="B247" s="5">
        <v>245</v>
      </c>
      <c r="C247" s="5">
        <v>382</v>
      </c>
      <c r="D247" t="s">
        <v>1058</v>
      </c>
      <c r="E247" t="s">
        <v>377</v>
      </c>
      <c r="F247" t="s">
        <v>3790</v>
      </c>
    </row>
    <row r="248" spans="1:6" x14ac:dyDescent="0.25">
      <c r="A248" s="5">
        <v>461</v>
      </c>
      <c r="B248" s="5">
        <v>246</v>
      </c>
      <c r="C248" s="5">
        <v>382</v>
      </c>
      <c r="D248" t="s">
        <v>1059</v>
      </c>
      <c r="E248" t="s">
        <v>378</v>
      </c>
      <c r="F248" t="s">
        <v>3791</v>
      </c>
    </row>
    <row r="249" spans="1:6" x14ac:dyDescent="0.25">
      <c r="A249" s="5">
        <v>462</v>
      </c>
      <c r="B249" s="5">
        <v>247</v>
      </c>
      <c r="C249" s="5">
        <v>382</v>
      </c>
      <c r="D249" t="s">
        <v>1060</v>
      </c>
      <c r="E249" t="s">
        <v>379</v>
      </c>
      <c r="F249" t="s">
        <v>3792</v>
      </c>
    </row>
    <row r="250" spans="1:6" x14ac:dyDescent="0.25">
      <c r="A250" s="5">
        <v>463</v>
      </c>
      <c r="B250" s="5">
        <v>248</v>
      </c>
      <c r="C250" s="5">
        <v>382</v>
      </c>
      <c r="D250" t="s">
        <v>1061</v>
      </c>
      <c r="E250" t="s">
        <v>380</v>
      </c>
      <c r="F250" t="s">
        <v>3793</v>
      </c>
    </row>
    <row r="251" spans="1:6" x14ac:dyDescent="0.25">
      <c r="A251" s="5">
        <v>464</v>
      </c>
      <c r="B251" s="5">
        <v>249</v>
      </c>
      <c r="C251" s="5">
        <v>382</v>
      </c>
      <c r="D251" t="s">
        <v>1062</v>
      </c>
      <c r="E251" t="s">
        <v>381</v>
      </c>
      <c r="F251" t="s">
        <v>3794</v>
      </c>
    </row>
    <row r="252" spans="1:6" x14ac:dyDescent="0.25">
      <c r="A252" s="5">
        <v>465</v>
      </c>
      <c r="B252" s="5">
        <v>250</v>
      </c>
      <c r="C252" s="5">
        <v>382</v>
      </c>
      <c r="D252" t="s">
        <v>1063</v>
      </c>
      <c r="E252" t="s">
        <v>382</v>
      </c>
      <c r="F252" t="s">
        <v>3795</v>
      </c>
    </row>
    <row r="253" spans="1:6" x14ac:dyDescent="0.25">
      <c r="A253" s="5">
        <v>466</v>
      </c>
      <c r="B253" s="5">
        <v>251</v>
      </c>
      <c r="C253" s="5">
        <v>382</v>
      </c>
      <c r="D253" t="s">
        <v>1064</v>
      </c>
      <c r="E253" t="s">
        <v>383</v>
      </c>
      <c r="F253" t="s">
        <v>3796</v>
      </c>
    </row>
    <row r="254" spans="1:6" x14ac:dyDescent="0.25">
      <c r="A254" s="5">
        <v>467</v>
      </c>
      <c r="B254" s="5">
        <v>252</v>
      </c>
      <c r="C254" s="5">
        <v>382</v>
      </c>
      <c r="D254" t="s">
        <v>1065</v>
      </c>
      <c r="E254" t="s">
        <v>384</v>
      </c>
      <c r="F254" t="s">
        <v>3797</v>
      </c>
    </row>
    <row r="255" spans="1:6" x14ac:dyDescent="0.25">
      <c r="A255" s="5">
        <v>468</v>
      </c>
      <c r="B255" s="5">
        <v>253</v>
      </c>
      <c r="C255" s="5">
        <v>58</v>
      </c>
      <c r="D255" t="s">
        <v>1066</v>
      </c>
      <c r="E255" t="s">
        <v>385</v>
      </c>
      <c r="F255" t="s">
        <v>3798</v>
      </c>
    </row>
    <row r="256" spans="1:6" x14ac:dyDescent="0.25">
      <c r="A256" s="5">
        <v>469</v>
      </c>
      <c r="B256" s="5">
        <v>254</v>
      </c>
      <c r="C256" s="5">
        <v>58</v>
      </c>
      <c r="D256" t="s">
        <v>1067</v>
      </c>
      <c r="E256" t="s">
        <v>386</v>
      </c>
      <c r="F256" t="s">
        <v>3799</v>
      </c>
    </row>
    <row r="257" spans="1:6" x14ac:dyDescent="0.25">
      <c r="A257" s="5">
        <v>470</v>
      </c>
      <c r="B257" s="5">
        <v>255</v>
      </c>
      <c r="C257" s="5">
        <v>58</v>
      </c>
      <c r="D257" t="s">
        <v>1068</v>
      </c>
      <c r="E257" t="s">
        <v>387</v>
      </c>
      <c r="F257" t="s">
        <v>3800</v>
      </c>
    </row>
    <row r="258" spans="1:6" x14ac:dyDescent="0.25">
      <c r="A258" s="5">
        <v>471</v>
      </c>
      <c r="B258" s="5">
        <v>256</v>
      </c>
      <c r="C258" s="5">
        <v>58</v>
      </c>
      <c r="D258" t="s">
        <v>1069</v>
      </c>
      <c r="E258" t="s">
        <v>388</v>
      </c>
      <c r="F258" t="s">
        <v>3801</v>
      </c>
    </row>
    <row r="259" spans="1:6" x14ac:dyDescent="0.25">
      <c r="A259" s="5">
        <v>472</v>
      </c>
      <c r="B259" s="5">
        <v>257</v>
      </c>
      <c r="C259" s="5">
        <v>58</v>
      </c>
      <c r="D259" t="s">
        <v>1070</v>
      </c>
      <c r="E259" t="s">
        <v>389</v>
      </c>
      <c r="F259" t="s">
        <v>3802</v>
      </c>
    </row>
    <row r="260" spans="1:6" x14ac:dyDescent="0.25">
      <c r="A260" s="5">
        <v>473</v>
      </c>
      <c r="B260" s="5">
        <v>258</v>
      </c>
      <c r="C260" s="5">
        <v>58</v>
      </c>
      <c r="D260" t="s">
        <v>1071</v>
      </c>
      <c r="E260" t="s">
        <v>390</v>
      </c>
      <c r="F260" t="s">
        <v>3803</v>
      </c>
    </row>
    <row r="261" spans="1:6" x14ac:dyDescent="0.25">
      <c r="A261" s="5">
        <v>475</v>
      </c>
      <c r="B261" s="5">
        <v>259</v>
      </c>
      <c r="C261" s="5">
        <v>383</v>
      </c>
      <c r="D261" t="s">
        <v>1072</v>
      </c>
      <c r="E261" t="s">
        <v>391</v>
      </c>
      <c r="F261" t="s">
        <v>3804</v>
      </c>
    </row>
    <row r="262" spans="1:6" x14ac:dyDescent="0.25">
      <c r="A262" s="5">
        <v>477</v>
      </c>
      <c r="B262" s="5">
        <v>260</v>
      </c>
      <c r="C262" s="5">
        <v>383</v>
      </c>
      <c r="D262" t="s">
        <v>1073</v>
      </c>
      <c r="E262" t="s">
        <v>392</v>
      </c>
      <c r="F262" t="s">
        <v>3805</v>
      </c>
    </row>
    <row r="263" spans="1:6" x14ac:dyDescent="0.25">
      <c r="A263" s="5">
        <v>478</v>
      </c>
      <c r="B263" s="5">
        <v>261</v>
      </c>
      <c r="C263" s="5">
        <v>383</v>
      </c>
      <c r="D263" t="s">
        <v>1074</v>
      </c>
      <c r="E263" t="s">
        <v>393</v>
      </c>
      <c r="F263" t="s">
        <v>3806</v>
      </c>
    </row>
    <row r="264" spans="1:6" x14ac:dyDescent="0.25">
      <c r="A264" s="5">
        <v>480</v>
      </c>
      <c r="B264" s="5">
        <v>262</v>
      </c>
      <c r="C264" s="5">
        <v>103</v>
      </c>
      <c r="D264" t="s">
        <v>1075</v>
      </c>
      <c r="E264" t="s">
        <v>394</v>
      </c>
      <c r="F264" t="s">
        <v>3807</v>
      </c>
    </row>
    <row r="265" spans="1:6" x14ac:dyDescent="0.25">
      <c r="A265" s="5">
        <v>481</v>
      </c>
      <c r="B265" s="5">
        <v>263</v>
      </c>
      <c r="C265" s="5">
        <v>103</v>
      </c>
      <c r="D265" t="s">
        <v>1076</v>
      </c>
      <c r="E265" t="s">
        <v>395</v>
      </c>
      <c r="F265" t="s">
        <v>3808</v>
      </c>
    </row>
    <row r="266" spans="1:6" x14ac:dyDescent="0.25">
      <c r="A266" s="5">
        <v>482</v>
      </c>
      <c r="B266" s="5">
        <v>264</v>
      </c>
      <c r="C266" s="5">
        <v>103</v>
      </c>
      <c r="D266" t="s">
        <v>1077</v>
      </c>
      <c r="E266" t="s">
        <v>396</v>
      </c>
      <c r="F266" t="s">
        <v>3809</v>
      </c>
    </row>
    <row r="267" spans="1:6" x14ac:dyDescent="0.25">
      <c r="A267" s="5">
        <v>484</v>
      </c>
      <c r="B267" s="5">
        <v>265</v>
      </c>
      <c r="C267" s="5">
        <v>103</v>
      </c>
      <c r="D267" t="s">
        <v>1078</v>
      </c>
      <c r="E267" t="s">
        <v>397</v>
      </c>
      <c r="F267" t="s">
        <v>3810</v>
      </c>
    </row>
    <row r="268" spans="1:6" x14ac:dyDescent="0.25">
      <c r="A268" s="5">
        <v>485</v>
      </c>
      <c r="B268" s="5">
        <v>266</v>
      </c>
      <c r="C268" s="5">
        <v>103</v>
      </c>
      <c r="D268" t="s">
        <v>1079</v>
      </c>
      <c r="E268" t="s">
        <v>398</v>
      </c>
      <c r="F268" t="s">
        <v>3811</v>
      </c>
    </row>
    <row r="269" spans="1:6" x14ac:dyDescent="0.25">
      <c r="A269" s="5">
        <v>486</v>
      </c>
      <c r="B269" s="5">
        <v>267</v>
      </c>
      <c r="C269" s="5">
        <v>381</v>
      </c>
      <c r="D269" t="s">
        <v>1080</v>
      </c>
      <c r="E269" t="s">
        <v>399</v>
      </c>
      <c r="F269" t="s">
        <v>3812</v>
      </c>
    </row>
    <row r="270" spans="1:6" x14ac:dyDescent="0.25">
      <c r="A270" s="5">
        <v>487</v>
      </c>
      <c r="B270" s="5">
        <v>268</v>
      </c>
      <c r="C270" s="5">
        <v>382</v>
      </c>
      <c r="D270" t="s">
        <v>1081</v>
      </c>
      <c r="E270" t="s">
        <v>400</v>
      </c>
      <c r="F270" t="s">
        <v>3813</v>
      </c>
    </row>
    <row r="271" spans="1:6" x14ac:dyDescent="0.25">
      <c r="A271" s="5">
        <v>492</v>
      </c>
      <c r="B271" s="5">
        <v>269</v>
      </c>
      <c r="C271" s="5">
        <v>41</v>
      </c>
      <c r="D271" t="s">
        <v>1082</v>
      </c>
      <c r="E271" t="s">
        <v>401</v>
      </c>
      <c r="F271" t="s">
        <v>3814</v>
      </c>
    </row>
    <row r="272" spans="1:6" x14ac:dyDescent="0.25">
      <c r="A272" s="5">
        <v>493</v>
      </c>
      <c r="B272" s="5">
        <v>270</v>
      </c>
      <c r="C272" s="5">
        <v>181</v>
      </c>
      <c r="D272" t="s">
        <v>1083</v>
      </c>
      <c r="E272" t="s">
        <v>402</v>
      </c>
      <c r="F272" t="s">
        <v>3815</v>
      </c>
    </row>
    <row r="273" spans="1:6" x14ac:dyDescent="0.25">
      <c r="A273" s="5">
        <v>494</v>
      </c>
      <c r="B273" s="5">
        <v>271</v>
      </c>
      <c r="C273" s="5">
        <v>181</v>
      </c>
      <c r="D273" t="s">
        <v>1084</v>
      </c>
      <c r="E273" t="s">
        <v>403</v>
      </c>
      <c r="F273" t="s">
        <v>3816</v>
      </c>
    </row>
    <row r="274" spans="1:6" x14ac:dyDescent="0.25">
      <c r="A274" s="5">
        <v>495</v>
      </c>
      <c r="B274" s="5">
        <v>272</v>
      </c>
      <c r="C274" s="5">
        <v>181</v>
      </c>
      <c r="D274" t="s">
        <v>1085</v>
      </c>
      <c r="E274" t="s">
        <v>404</v>
      </c>
      <c r="F274" t="s">
        <v>3817</v>
      </c>
    </row>
    <row r="275" spans="1:6" x14ac:dyDescent="0.25">
      <c r="A275" s="5">
        <v>496</v>
      </c>
      <c r="B275" s="5">
        <v>273</v>
      </c>
      <c r="C275" s="5">
        <v>181</v>
      </c>
      <c r="D275" t="s">
        <v>1086</v>
      </c>
      <c r="E275" t="s">
        <v>405</v>
      </c>
      <c r="F275" t="s">
        <v>3818</v>
      </c>
    </row>
    <row r="276" spans="1:6" x14ac:dyDescent="0.25">
      <c r="A276" s="5">
        <v>497</v>
      </c>
      <c r="B276" s="5">
        <v>274</v>
      </c>
      <c r="C276" s="5">
        <v>181</v>
      </c>
      <c r="D276" t="s">
        <v>1087</v>
      </c>
      <c r="E276" t="s">
        <v>406</v>
      </c>
      <c r="F276" t="s">
        <v>3819</v>
      </c>
    </row>
    <row r="277" spans="1:6" x14ac:dyDescent="0.25">
      <c r="A277" s="5">
        <v>498</v>
      </c>
      <c r="B277" s="5">
        <v>275</v>
      </c>
      <c r="C277" s="5">
        <v>181</v>
      </c>
      <c r="D277" t="s">
        <v>1088</v>
      </c>
      <c r="E277" t="s">
        <v>407</v>
      </c>
      <c r="F277" t="s">
        <v>3820</v>
      </c>
    </row>
    <row r="278" spans="1:6" x14ac:dyDescent="0.25">
      <c r="A278" s="5">
        <v>499</v>
      </c>
      <c r="B278" s="5">
        <v>276</v>
      </c>
      <c r="C278" s="5">
        <v>181</v>
      </c>
      <c r="D278" t="s">
        <v>408</v>
      </c>
      <c r="E278" t="s">
        <v>408</v>
      </c>
      <c r="F278" t="s">
        <v>3821</v>
      </c>
    </row>
    <row r="279" spans="1:6" x14ac:dyDescent="0.25">
      <c r="A279" s="5">
        <v>500</v>
      </c>
      <c r="B279" s="5">
        <v>277</v>
      </c>
      <c r="C279" s="5">
        <v>181</v>
      </c>
      <c r="D279" t="s">
        <v>1089</v>
      </c>
      <c r="E279" t="s">
        <v>409</v>
      </c>
      <c r="F279" t="s">
        <v>3822</v>
      </c>
    </row>
    <row r="280" spans="1:6" x14ac:dyDescent="0.25">
      <c r="A280" s="5">
        <v>501</v>
      </c>
      <c r="B280" s="5">
        <v>278</v>
      </c>
      <c r="C280" s="5">
        <v>181</v>
      </c>
      <c r="D280" t="s">
        <v>1090</v>
      </c>
      <c r="E280" t="s">
        <v>410</v>
      </c>
      <c r="F280" t="s">
        <v>3823</v>
      </c>
    </row>
    <row r="281" spans="1:6" x14ac:dyDescent="0.25">
      <c r="A281" s="5">
        <v>502</v>
      </c>
      <c r="B281" s="5">
        <v>279</v>
      </c>
      <c r="C281" s="5">
        <v>181</v>
      </c>
      <c r="D281" t="s">
        <v>1091</v>
      </c>
      <c r="E281" t="s">
        <v>411</v>
      </c>
      <c r="F281" t="s">
        <v>3824</v>
      </c>
    </row>
    <row r="282" spans="1:6" x14ac:dyDescent="0.25">
      <c r="A282" s="5">
        <v>503</v>
      </c>
      <c r="B282" s="5">
        <v>280</v>
      </c>
      <c r="C282" s="5">
        <v>181</v>
      </c>
      <c r="D282" t="s">
        <v>1092</v>
      </c>
      <c r="E282" t="s">
        <v>412</v>
      </c>
      <c r="F282" t="s">
        <v>3825</v>
      </c>
    </row>
    <row r="283" spans="1:6" x14ac:dyDescent="0.25">
      <c r="A283" s="5">
        <v>504</v>
      </c>
      <c r="B283" s="5">
        <v>281</v>
      </c>
      <c r="C283" s="5">
        <v>181</v>
      </c>
      <c r="D283" t="s">
        <v>1093</v>
      </c>
      <c r="E283" t="s">
        <v>413</v>
      </c>
      <c r="F283" t="s">
        <v>3826</v>
      </c>
    </row>
    <row r="284" spans="1:6" x14ac:dyDescent="0.25">
      <c r="A284" s="5">
        <v>505</v>
      </c>
      <c r="B284" s="5">
        <v>282</v>
      </c>
      <c r="C284" s="5">
        <v>181</v>
      </c>
      <c r="D284" t="s">
        <v>1094</v>
      </c>
      <c r="E284" t="s">
        <v>414</v>
      </c>
      <c r="F284" t="s">
        <v>3827</v>
      </c>
    </row>
    <row r="285" spans="1:6" x14ac:dyDescent="0.25">
      <c r="A285" s="5">
        <v>506</v>
      </c>
      <c r="B285" s="5">
        <v>283</v>
      </c>
      <c r="C285" s="5">
        <v>181</v>
      </c>
      <c r="D285" t="s">
        <v>1095</v>
      </c>
      <c r="E285" t="s">
        <v>415</v>
      </c>
      <c r="F285" t="s">
        <v>3828</v>
      </c>
    </row>
    <row r="286" spans="1:6" x14ac:dyDescent="0.25">
      <c r="A286" s="5">
        <v>507</v>
      </c>
      <c r="B286" s="5">
        <v>284</v>
      </c>
      <c r="C286" s="5">
        <v>181</v>
      </c>
      <c r="D286" t="s">
        <v>1096</v>
      </c>
      <c r="E286" t="s">
        <v>416</v>
      </c>
      <c r="F286" t="s">
        <v>3829</v>
      </c>
    </row>
    <row r="287" spans="1:6" x14ac:dyDescent="0.25">
      <c r="A287" s="5">
        <v>508</v>
      </c>
      <c r="B287" s="5">
        <v>285</v>
      </c>
      <c r="C287" s="5">
        <v>849</v>
      </c>
      <c r="D287" t="s">
        <v>1097</v>
      </c>
      <c r="E287" t="s">
        <v>417</v>
      </c>
      <c r="F287" t="s">
        <v>3830</v>
      </c>
    </row>
    <row r="288" spans="1:6" x14ac:dyDescent="0.25">
      <c r="A288" s="5">
        <v>509</v>
      </c>
      <c r="B288" s="5">
        <v>286</v>
      </c>
      <c r="C288" s="5">
        <v>849</v>
      </c>
      <c r="D288" t="s">
        <v>418</v>
      </c>
      <c r="E288" t="s">
        <v>418</v>
      </c>
      <c r="F288" t="s">
        <v>418</v>
      </c>
    </row>
    <row r="289" spans="1:6" x14ac:dyDescent="0.25">
      <c r="A289" s="5">
        <v>510</v>
      </c>
      <c r="B289" s="5">
        <v>287</v>
      </c>
      <c r="C289" s="5">
        <v>849</v>
      </c>
      <c r="D289" t="s">
        <v>419</v>
      </c>
      <c r="E289" t="s">
        <v>419</v>
      </c>
      <c r="F289" t="s">
        <v>419</v>
      </c>
    </row>
    <row r="290" spans="1:6" x14ac:dyDescent="0.25">
      <c r="A290" s="5">
        <v>511</v>
      </c>
      <c r="B290" s="5">
        <v>288</v>
      </c>
      <c r="C290" s="5">
        <v>511</v>
      </c>
      <c r="D290" t="s">
        <v>1098</v>
      </c>
      <c r="E290" t="s">
        <v>420</v>
      </c>
      <c r="F290" t="s">
        <v>3831</v>
      </c>
    </row>
    <row r="291" spans="1:6" x14ac:dyDescent="0.25">
      <c r="A291" s="5">
        <v>512</v>
      </c>
      <c r="B291" s="5">
        <v>289</v>
      </c>
      <c r="C291" s="5">
        <v>512</v>
      </c>
      <c r="D291" t="s">
        <v>1099</v>
      </c>
      <c r="E291" t="s">
        <v>421</v>
      </c>
      <c r="F291" t="s">
        <v>3832</v>
      </c>
    </row>
    <row r="292" spans="1:6" x14ac:dyDescent="0.25">
      <c r="A292" s="5">
        <v>513</v>
      </c>
      <c r="B292" s="5">
        <v>290</v>
      </c>
      <c r="C292" s="5">
        <v>513</v>
      </c>
      <c r="D292" t="s">
        <v>422</v>
      </c>
      <c r="E292" t="s">
        <v>422</v>
      </c>
      <c r="F292" t="s">
        <v>422</v>
      </c>
    </row>
    <row r="293" spans="1:6" x14ac:dyDescent="0.25">
      <c r="A293" s="5">
        <v>514</v>
      </c>
      <c r="B293" s="5">
        <v>291</v>
      </c>
      <c r="C293" s="5">
        <v>514</v>
      </c>
      <c r="D293" t="s">
        <v>1100</v>
      </c>
      <c r="E293" t="s">
        <v>423</v>
      </c>
      <c r="F293" t="s">
        <v>3833</v>
      </c>
    </row>
    <row r="294" spans="1:6" x14ac:dyDescent="0.25">
      <c r="A294" s="5">
        <v>516</v>
      </c>
      <c r="B294" s="5">
        <v>292</v>
      </c>
      <c r="C294" s="5">
        <v>516</v>
      </c>
      <c r="D294" t="s">
        <v>424</v>
      </c>
      <c r="E294" t="s">
        <v>424</v>
      </c>
      <c r="F294" t="s">
        <v>424</v>
      </c>
    </row>
    <row r="295" spans="1:6" x14ac:dyDescent="0.25">
      <c r="A295" s="5">
        <v>517</v>
      </c>
      <c r="B295" s="5">
        <v>293</v>
      </c>
      <c r="C295" s="5">
        <v>517</v>
      </c>
      <c r="D295" t="s">
        <v>425</v>
      </c>
      <c r="E295" t="s">
        <v>425</v>
      </c>
      <c r="F295" t="s">
        <v>425</v>
      </c>
    </row>
    <row r="296" spans="1:6" x14ac:dyDescent="0.25">
      <c r="A296" s="5">
        <v>518</v>
      </c>
      <c r="B296" s="5">
        <v>294</v>
      </c>
      <c r="C296" s="5">
        <v>518</v>
      </c>
      <c r="D296" t="s">
        <v>425</v>
      </c>
      <c r="E296" t="s">
        <v>425</v>
      </c>
      <c r="F296" t="s">
        <v>425</v>
      </c>
    </row>
    <row r="297" spans="1:6" x14ac:dyDescent="0.25">
      <c r="A297" s="5">
        <v>525</v>
      </c>
      <c r="B297" s="5">
        <v>295</v>
      </c>
      <c r="C297" s="5">
        <v>181</v>
      </c>
      <c r="D297" t="s">
        <v>886</v>
      </c>
      <c r="E297" t="s">
        <v>4256</v>
      </c>
      <c r="F297" t="s">
        <v>3620</v>
      </c>
    </row>
    <row r="298" spans="1:6" x14ac:dyDescent="0.25">
      <c r="A298" s="5">
        <v>526</v>
      </c>
      <c r="B298" s="5">
        <v>296</v>
      </c>
      <c r="C298" s="5">
        <v>382</v>
      </c>
      <c r="D298" t="s">
        <v>1101</v>
      </c>
      <c r="E298" t="s">
        <v>426</v>
      </c>
      <c r="F298" t="s">
        <v>3834</v>
      </c>
    </row>
    <row r="299" spans="1:6" x14ac:dyDescent="0.25">
      <c r="A299" s="5">
        <v>527</v>
      </c>
      <c r="B299" s="5">
        <v>297</v>
      </c>
      <c r="C299" s="5">
        <v>199</v>
      </c>
      <c r="D299" t="s">
        <v>427</v>
      </c>
      <c r="E299" t="s">
        <v>427</v>
      </c>
      <c r="F299" t="s">
        <v>427</v>
      </c>
    </row>
    <row r="300" spans="1:6" x14ac:dyDescent="0.25">
      <c r="A300" s="5">
        <v>529</v>
      </c>
      <c r="B300" s="5">
        <v>298</v>
      </c>
      <c r="C300" s="5">
        <v>267</v>
      </c>
      <c r="D300" t="s">
        <v>1102</v>
      </c>
      <c r="E300" t="s">
        <v>428</v>
      </c>
      <c r="F300" t="s">
        <v>3835</v>
      </c>
    </row>
    <row r="301" spans="1:6" x14ac:dyDescent="0.25">
      <c r="A301" s="5">
        <v>530</v>
      </c>
      <c r="B301" s="5">
        <v>299</v>
      </c>
      <c r="C301" s="5">
        <v>347</v>
      </c>
      <c r="D301" t="s">
        <v>1103</v>
      </c>
      <c r="E301" t="s">
        <v>429</v>
      </c>
      <c r="F301" t="s">
        <v>3836</v>
      </c>
    </row>
    <row r="302" spans="1:6" x14ac:dyDescent="0.25">
      <c r="A302" s="5">
        <v>531</v>
      </c>
      <c r="B302" s="5">
        <v>300</v>
      </c>
      <c r="C302" s="5">
        <v>181</v>
      </c>
      <c r="D302" t="s">
        <v>1104</v>
      </c>
      <c r="E302" t="s">
        <v>430</v>
      </c>
      <c r="F302" t="s">
        <v>3837</v>
      </c>
    </row>
    <row r="303" spans="1:6" x14ac:dyDescent="0.25">
      <c r="A303" s="5">
        <v>532</v>
      </c>
      <c r="B303" s="5">
        <v>301</v>
      </c>
      <c r="C303" s="5">
        <v>181</v>
      </c>
      <c r="D303" t="s">
        <v>431</v>
      </c>
      <c r="E303" t="s">
        <v>431</v>
      </c>
      <c r="F303" t="s">
        <v>431</v>
      </c>
    </row>
    <row r="304" spans="1:6" x14ac:dyDescent="0.25">
      <c r="A304" s="5">
        <v>533</v>
      </c>
      <c r="B304" s="5">
        <v>302</v>
      </c>
      <c r="C304" s="5">
        <v>181</v>
      </c>
      <c r="D304" t="s">
        <v>1105</v>
      </c>
      <c r="E304" t="s">
        <v>432</v>
      </c>
      <c r="F304" t="s">
        <v>3838</v>
      </c>
    </row>
    <row r="305" spans="1:6" x14ac:dyDescent="0.25">
      <c r="A305" s="5">
        <v>534</v>
      </c>
      <c r="B305" s="5">
        <v>303</v>
      </c>
      <c r="C305" s="5">
        <v>534</v>
      </c>
      <c r="D305" t="s">
        <v>433</v>
      </c>
      <c r="E305" t="s">
        <v>433</v>
      </c>
      <c r="F305" t="s">
        <v>433</v>
      </c>
    </row>
    <row r="306" spans="1:6" x14ac:dyDescent="0.25">
      <c r="A306" s="5">
        <v>535</v>
      </c>
      <c r="B306" s="5">
        <v>304</v>
      </c>
      <c r="C306" s="5">
        <v>535</v>
      </c>
      <c r="D306" t="s">
        <v>434</v>
      </c>
      <c r="E306" t="s">
        <v>434</v>
      </c>
      <c r="F306" t="s">
        <v>434</v>
      </c>
    </row>
    <row r="307" spans="1:6" x14ac:dyDescent="0.25">
      <c r="A307" s="5">
        <v>537</v>
      </c>
      <c r="B307" s="5">
        <v>305</v>
      </c>
      <c r="C307" s="5">
        <v>537</v>
      </c>
      <c r="D307" t="s">
        <v>1106</v>
      </c>
      <c r="E307" t="s">
        <v>435</v>
      </c>
      <c r="F307" t="s">
        <v>2897</v>
      </c>
    </row>
    <row r="308" spans="1:6" x14ac:dyDescent="0.25">
      <c r="A308" s="5">
        <v>539</v>
      </c>
      <c r="B308" s="5">
        <v>306</v>
      </c>
      <c r="C308" s="5">
        <v>535</v>
      </c>
      <c r="D308" t="s">
        <v>1107</v>
      </c>
      <c r="E308" t="s">
        <v>436</v>
      </c>
      <c r="F308" t="s">
        <v>3839</v>
      </c>
    </row>
    <row r="309" spans="1:6" x14ac:dyDescent="0.25">
      <c r="A309" s="5">
        <v>541</v>
      </c>
      <c r="B309" s="5">
        <v>307</v>
      </c>
      <c r="C309" s="5">
        <v>267</v>
      </c>
      <c r="D309" t="s">
        <v>1108</v>
      </c>
      <c r="E309" t="s">
        <v>437</v>
      </c>
      <c r="F309" t="s">
        <v>3840</v>
      </c>
    </row>
    <row r="310" spans="1:6" x14ac:dyDescent="0.25">
      <c r="A310" s="5">
        <v>542</v>
      </c>
      <c r="B310" s="5">
        <v>308</v>
      </c>
      <c r="C310" s="5">
        <v>208</v>
      </c>
      <c r="D310" t="s">
        <v>438</v>
      </c>
      <c r="E310" t="s">
        <v>438</v>
      </c>
      <c r="F310" t="s">
        <v>438</v>
      </c>
    </row>
    <row r="311" spans="1:6" x14ac:dyDescent="0.25">
      <c r="A311" s="5">
        <v>543</v>
      </c>
      <c r="B311" s="5">
        <v>309</v>
      </c>
      <c r="C311" s="5">
        <v>208</v>
      </c>
      <c r="D311" t="s">
        <v>1109</v>
      </c>
      <c r="E311" t="s">
        <v>439</v>
      </c>
      <c r="F311" t="s">
        <v>3841</v>
      </c>
    </row>
    <row r="312" spans="1:6" x14ac:dyDescent="0.25">
      <c r="A312" s="5">
        <v>544</v>
      </c>
      <c r="B312" s="5">
        <v>310</v>
      </c>
      <c r="C312" s="5">
        <v>208</v>
      </c>
      <c r="D312" t="s">
        <v>1110</v>
      </c>
      <c r="E312" t="s">
        <v>440</v>
      </c>
      <c r="F312" t="s">
        <v>3842</v>
      </c>
    </row>
    <row r="313" spans="1:6" x14ac:dyDescent="0.25">
      <c r="A313" s="5">
        <v>545</v>
      </c>
      <c r="B313" s="5">
        <v>311</v>
      </c>
      <c r="C313" s="5">
        <v>19</v>
      </c>
      <c r="D313" t="s">
        <v>1111</v>
      </c>
      <c r="E313" t="s">
        <v>441</v>
      </c>
      <c r="F313" t="s">
        <v>3843</v>
      </c>
    </row>
    <row r="314" spans="1:6" x14ac:dyDescent="0.25">
      <c r="A314" s="5">
        <v>546</v>
      </c>
      <c r="B314" s="5">
        <v>312</v>
      </c>
      <c r="C314" s="5">
        <v>19</v>
      </c>
      <c r="D314" t="s">
        <v>1112</v>
      </c>
      <c r="E314" t="s">
        <v>442</v>
      </c>
      <c r="F314" t="s">
        <v>3844</v>
      </c>
    </row>
    <row r="315" spans="1:6" x14ac:dyDescent="0.25">
      <c r="A315" s="5">
        <v>547</v>
      </c>
      <c r="B315" s="5">
        <v>313</v>
      </c>
      <c r="C315" s="5">
        <v>108</v>
      </c>
      <c r="D315" t="s">
        <v>1113</v>
      </c>
      <c r="E315" t="s">
        <v>443</v>
      </c>
      <c r="F315" t="s">
        <v>3845</v>
      </c>
    </row>
    <row r="316" spans="1:6" x14ac:dyDescent="0.25">
      <c r="A316" s="5">
        <v>548</v>
      </c>
      <c r="B316" s="5">
        <v>314</v>
      </c>
      <c r="C316" s="5">
        <v>108</v>
      </c>
      <c r="D316" t="s">
        <v>444</v>
      </c>
      <c r="E316" t="s">
        <v>444</v>
      </c>
      <c r="F316" t="s">
        <v>444</v>
      </c>
    </row>
    <row r="317" spans="1:6" x14ac:dyDescent="0.25">
      <c r="A317" s="5">
        <v>549</v>
      </c>
      <c r="B317" s="5">
        <v>315</v>
      </c>
      <c r="C317" s="5">
        <v>383</v>
      </c>
      <c r="D317" t="s">
        <v>1114</v>
      </c>
      <c r="E317" t="s">
        <v>445</v>
      </c>
      <c r="F317" t="s">
        <v>3846</v>
      </c>
    </row>
    <row r="318" spans="1:6" x14ac:dyDescent="0.25">
      <c r="A318" s="5">
        <v>551</v>
      </c>
      <c r="B318" s="5">
        <v>316</v>
      </c>
      <c r="C318" s="5">
        <v>108</v>
      </c>
      <c r="D318" t="s">
        <v>1115</v>
      </c>
      <c r="E318" t="s">
        <v>446</v>
      </c>
      <c r="F318" t="s">
        <v>3847</v>
      </c>
    </row>
    <row r="319" spans="1:6" x14ac:dyDescent="0.25">
      <c r="A319" s="5">
        <v>552</v>
      </c>
      <c r="B319" s="5">
        <v>317</v>
      </c>
      <c r="C319" s="5">
        <v>108</v>
      </c>
      <c r="D319" t="s">
        <v>1116</v>
      </c>
      <c r="E319" t="s">
        <v>447</v>
      </c>
      <c r="F319" t="s">
        <v>3848</v>
      </c>
    </row>
    <row r="320" spans="1:6" x14ac:dyDescent="0.25">
      <c r="A320" s="5">
        <v>553</v>
      </c>
      <c r="B320" s="5">
        <v>318</v>
      </c>
      <c r="C320" s="5">
        <v>108</v>
      </c>
      <c r="D320" t="s">
        <v>448</v>
      </c>
      <c r="E320" t="s">
        <v>448</v>
      </c>
      <c r="F320" t="s">
        <v>448</v>
      </c>
    </row>
    <row r="321" spans="1:6" x14ac:dyDescent="0.25">
      <c r="A321" s="5">
        <v>554</v>
      </c>
      <c r="B321" s="5">
        <v>319</v>
      </c>
      <c r="C321" s="5">
        <v>108</v>
      </c>
      <c r="D321" t="s">
        <v>1117</v>
      </c>
      <c r="E321" t="s">
        <v>449</v>
      </c>
      <c r="F321" t="s">
        <v>3849</v>
      </c>
    </row>
    <row r="322" spans="1:6" x14ac:dyDescent="0.25">
      <c r="A322" s="5">
        <v>555</v>
      </c>
      <c r="B322" s="5">
        <v>320</v>
      </c>
      <c r="C322" s="5">
        <v>108</v>
      </c>
      <c r="D322" t="s">
        <v>1118</v>
      </c>
      <c r="E322" t="s">
        <v>450</v>
      </c>
      <c r="F322" t="s">
        <v>3850</v>
      </c>
    </row>
    <row r="323" spans="1:6" x14ac:dyDescent="0.25">
      <c r="A323" s="5">
        <v>556</v>
      </c>
      <c r="B323" s="5">
        <v>321</v>
      </c>
      <c r="C323" s="5">
        <v>108</v>
      </c>
      <c r="D323" t="s">
        <v>1119</v>
      </c>
      <c r="E323" t="s">
        <v>451</v>
      </c>
      <c r="F323" t="s">
        <v>3851</v>
      </c>
    </row>
    <row r="324" spans="1:6" x14ac:dyDescent="0.25">
      <c r="A324" s="5">
        <v>557</v>
      </c>
      <c r="B324" s="5">
        <v>322</v>
      </c>
      <c r="C324" s="5">
        <v>347</v>
      </c>
      <c r="D324" t="s">
        <v>1120</v>
      </c>
      <c r="E324" t="s">
        <v>452</v>
      </c>
      <c r="F324" t="s">
        <v>3852</v>
      </c>
    </row>
    <row r="325" spans="1:6" x14ac:dyDescent="0.25">
      <c r="A325" s="5">
        <v>558</v>
      </c>
      <c r="B325" s="5">
        <v>323</v>
      </c>
      <c r="C325" s="5">
        <v>108</v>
      </c>
      <c r="D325" t="s">
        <v>1121</v>
      </c>
      <c r="E325" t="s">
        <v>453</v>
      </c>
      <c r="F325" t="s">
        <v>3853</v>
      </c>
    </row>
    <row r="326" spans="1:6" x14ac:dyDescent="0.25">
      <c r="A326" s="5">
        <v>559</v>
      </c>
      <c r="B326" s="5">
        <v>324</v>
      </c>
      <c r="C326" s="5">
        <v>108</v>
      </c>
      <c r="D326" t="s">
        <v>1122</v>
      </c>
      <c r="E326" t="s">
        <v>454</v>
      </c>
      <c r="F326" t="s">
        <v>3854</v>
      </c>
    </row>
    <row r="327" spans="1:6" x14ac:dyDescent="0.25">
      <c r="A327" s="5">
        <v>560</v>
      </c>
      <c r="B327" s="5">
        <v>325</v>
      </c>
      <c r="C327" s="5">
        <v>103</v>
      </c>
      <c r="D327" t="s">
        <v>1023</v>
      </c>
      <c r="E327" t="s">
        <v>340</v>
      </c>
      <c r="F327" t="s">
        <v>3754</v>
      </c>
    </row>
    <row r="328" spans="1:6" x14ac:dyDescent="0.25">
      <c r="A328" s="5">
        <v>561</v>
      </c>
      <c r="B328" s="5">
        <v>326</v>
      </c>
      <c r="C328" s="5">
        <v>108</v>
      </c>
      <c r="D328" t="s">
        <v>1123</v>
      </c>
      <c r="E328" t="s">
        <v>455</v>
      </c>
      <c r="F328" t="s">
        <v>3855</v>
      </c>
    </row>
    <row r="329" spans="1:6" x14ac:dyDescent="0.25">
      <c r="A329" s="5">
        <v>562</v>
      </c>
      <c r="B329" s="5">
        <v>327</v>
      </c>
      <c r="C329" s="5">
        <v>382</v>
      </c>
      <c r="D329" t="s">
        <v>1124</v>
      </c>
      <c r="E329" t="s">
        <v>456</v>
      </c>
      <c r="F329" t="s">
        <v>456</v>
      </c>
    </row>
    <row r="330" spans="1:6" x14ac:dyDescent="0.25">
      <c r="A330" s="5">
        <v>565</v>
      </c>
      <c r="B330" s="5">
        <v>328</v>
      </c>
      <c r="C330" s="5">
        <v>382</v>
      </c>
      <c r="D330" t="s">
        <v>1125</v>
      </c>
      <c r="E330" t="s">
        <v>457</v>
      </c>
      <c r="F330" t="s">
        <v>3856</v>
      </c>
    </row>
    <row r="331" spans="1:6" x14ac:dyDescent="0.25">
      <c r="A331" s="5">
        <v>566</v>
      </c>
      <c r="B331" s="5">
        <v>329</v>
      </c>
      <c r="C331" s="5">
        <v>3</v>
      </c>
      <c r="D331" t="s">
        <v>1126</v>
      </c>
      <c r="E331" t="s">
        <v>458</v>
      </c>
      <c r="F331" t="s">
        <v>3857</v>
      </c>
    </row>
    <row r="332" spans="1:6" x14ac:dyDescent="0.25">
      <c r="A332" s="5">
        <v>567</v>
      </c>
      <c r="B332" s="5">
        <v>330</v>
      </c>
      <c r="C332" s="5">
        <v>103</v>
      </c>
      <c r="D332" t="s">
        <v>1022</v>
      </c>
      <c r="E332" t="s">
        <v>339</v>
      </c>
      <c r="F332" t="s">
        <v>3753</v>
      </c>
    </row>
    <row r="333" spans="1:6" x14ac:dyDescent="0.25">
      <c r="A333" s="5">
        <v>569</v>
      </c>
      <c r="B333" s="5">
        <v>331</v>
      </c>
      <c r="C333" s="5">
        <v>104</v>
      </c>
      <c r="D333" t="s">
        <v>1127</v>
      </c>
      <c r="E333" t="s">
        <v>459</v>
      </c>
      <c r="F333" t="s">
        <v>3858</v>
      </c>
    </row>
    <row r="334" spans="1:6" x14ac:dyDescent="0.25">
      <c r="A334" s="5">
        <v>570</v>
      </c>
      <c r="B334" s="5">
        <v>332</v>
      </c>
      <c r="C334" s="5">
        <v>104</v>
      </c>
      <c r="D334" t="s">
        <v>1128</v>
      </c>
      <c r="E334" t="s">
        <v>460</v>
      </c>
      <c r="F334" t="s">
        <v>3859</v>
      </c>
    </row>
    <row r="335" spans="1:6" x14ac:dyDescent="0.25">
      <c r="A335" s="5">
        <v>571</v>
      </c>
      <c r="B335" s="5">
        <v>333</v>
      </c>
      <c r="C335" s="5">
        <v>104</v>
      </c>
      <c r="D335" t="s">
        <v>1129</v>
      </c>
      <c r="E335" t="s">
        <v>461</v>
      </c>
      <c r="F335" t="s">
        <v>3860</v>
      </c>
    </row>
    <row r="336" spans="1:6" x14ac:dyDescent="0.25">
      <c r="A336" s="5">
        <v>572</v>
      </c>
      <c r="B336" s="5">
        <v>334</v>
      </c>
      <c r="C336" s="5">
        <v>572</v>
      </c>
      <c r="D336" t="s">
        <v>462</v>
      </c>
      <c r="E336" t="s">
        <v>462</v>
      </c>
      <c r="F336" t="s">
        <v>462</v>
      </c>
    </row>
    <row r="337" spans="1:6" x14ac:dyDescent="0.25">
      <c r="A337" s="5">
        <v>573</v>
      </c>
      <c r="B337" s="5">
        <v>335</v>
      </c>
      <c r="C337" s="5">
        <v>199</v>
      </c>
      <c r="D337" t="s">
        <v>1130</v>
      </c>
      <c r="E337" t="s">
        <v>463</v>
      </c>
      <c r="F337" t="s">
        <v>3861</v>
      </c>
    </row>
    <row r="338" spans="1:6" x14ac:dyDescent="0.25">
      <c r="A338" s="5">
        <v>574</v>
      </c>
      <c r="B338" s="5">
        <v>336</v>
      </c>
      <c r="C338" s="5">
        <v>199</v>
      </c>
      <c r="D338" t="s">
        <v>1131</v>
      </c>
      <c r="E338" t="s">
        <v>464</v>
      </c>
      <c r="F338" t="s">
        <v>3862</v>
      </c>
    </row>
    <row r="339" spans="1:6" x14ac:dyDescent="0.25">
      <c r="A339" s="5">
        <v>575</v>
      </c>
      <c r="B339" s="5">
        <v>337</v>
      </c>
      <c r="C339" s="5">
        <v>108</v>
      </c>
      <c r="D339" t="s">
        <v>465</v>
      </c>
      <c r="E339" t="s">
        <v>465</v>
      </c>
      <c r="F339" t="s">
        <v>465</v>
      </c>
    </row>
    <row r="340" spans="1:6" x14ac:dyDescent="0.25">
      <c r="A340" s="5">
        <v>576</v>
      </c>
      <c r="B340" s="5">
        <v>338</v>
      </c>
      <c r="C340" s="5">
        <v>108</v>
      </c>
      <c r="D340" t="s">
        <v>1132</v>
      </c>
      <c r="E340" t="s">
        <v>466</v>
      </c>
      <c r="F340" t="s">
        <v>3863</v>
      </c>
    </row>
    <row r="341" spans="1:6" x14ac:dyDescent="0.25">
      <c r="A341" s="5">
        <v>577</v>
      </c>
      <c r="B341" s="5">
        <v>339</v>
      </c>
      <c r="C341" s="5">
        <v>108</v>
      </c>
      <c r="D341" t="s">
        <v>1133</v>
      </c>
      <c r="E341" t="s">
        <v>467</v>
      </c>
      <c r="F341" t="s">
        <v>3864</v>
      </c>
    </row>
    <row r="342" spans="1:6" x14ac:dyDescent="0.25">
      <c r="A342" s="5">
        <v>578</v>
      </c>
      <c r="B342" s="5">
        <v>340</v>
      </c>
      <c r="C342" s="5">
        <v>108</v>
      </c>
      <c r="D342" t="s">
        <v>468</v>
      </c>
      <c r="E342" t="s">
        <v>468</v>
      </c>
      <c r="F342" t="s">
        <v>3865</v>
      </c>
    </row>
    <row r="343" spans="1:6" x14ac:dyDescent="0.25">
      <c r="A343" s="5">
        <v>579</v>
      </c>
      <c r="B343" s="5">
        <v>341</v>
      </c>
      <c r="C343" s="5">
        <v>108</v>
      </c>
      <c r="D343" t="s">
        <v>1134</v>
      </c>
      <c r="E343" t="s">
        <v>469</v>
      </c>
      <c r="F343" t="s">
        <v>3866</v>
      </c>
    </row>
    <row r="344" spans="1:6" x14ac:dyDescent="0.25">
      <c r="A344" s="5">
        <v>580</v>
      </c>
      <c r="B344" s="5">
        <v>342</v>
      </c>
      <c r="C344" s="5">
        <v>108</v>
      </c>
      <c r="D344" t="s">
        <v>1135</v>
      </c>
      <c r="E344" t="s">
        <v>470</v>
      </c>
      <c r="F344" t="s">
        <v>3867</v>
      </c>
    </row>
    <row r="345" spans="1:6" x14ac:dyDescent="0.25">
      <c r="A345" s="5">
        <v>581</v>
      </c>
      <c r="B345" s="5">
        <v>343</v>
      </c>
      <c r="C345" s="5">
        <v>199</v>
      </c>
      <c r="D345" t="s">
        <v>1136</v>
      </c>
      <c r="E345" t="s">
        <v>471</v>
      </c>
      <c r="F345" t="s">
        <v>3868</v>
      </c>
    </row>
    <row r="346" spans="1:6" x14ac:dyDescent="0.25">
      <c r="A346" s="5">
        <v>582</v>
      </c>
      <c r="B346" s="5">
        <v>344</v>
      </c>
      <c r="C346" s="5">
        <v>381</v>
      </c>
      <c r="D346" t="s">
        <v>1137</v>
      </c>
      <c r="E346" t="s">
        <v>472</v>
      </c>
      <c r="F346" t="s">
        <v>3869</v>
      </c>
    </row>
    <row r="347" spans="1:6" x14ac:dyDescent="0.25">
      <c r="A347" s="5">
        <v>584</v>
      </c>
      <c r="B347" s="5">
        <v>345</v>
      </c>
      <c r="C347" s="5">
        <v>584</v>
      </c>
      <c r="D347" t="s">
        <v>1138</v>
      </c>
      <c r="E347" t="s">
        <v>39</v>
      </c>
      <c r="F347" t="s">
        <v>2901</v>
      </c>
    </row>
    <row r="348" spans="1:6" x14ac:dyDescent="0.25">
      <c r="A348" s="5">
        <v>585</v>
      </c>
      <c r="B348" s="5">
        <v>346</v>
      </c>
      <c r="C348" s="5">
        <v>92</v>
      </c>
      <c r="D348" t="s">
        <v>1139</v>
      </c>
      <c r="E348" t="s">
        <v>473</v>
      </c>
      <c r="F348" t="s">
        <v>3870</v>
      </c>
    </row>
    <row r="349" spans="1:6" x14ac:dyDescent="0.25">
      <c r="A349" s="5">
        <v>586</v>
      </c>
      <c r="B349" s="5">
        <v>347</v>
      </c>
      <c r="C349" s="5">
        <v>586</v>
      </c>
      <c r="D349" t="s">
        <v>1140</v>
      </c>
      <c r="E349" t="s">
        <v>474</v>
      </c>
      <c r="F349" t="s">
        <v>3871</v>
      </c>
    </row>
    <row r="350" spans="1:6" x14ac:dyDescent="0.25">
      <c r="A350" s="5">
        <v>587</v>
      </c>
      <c r="B350" s="5">
        <v>348</v>
      </c>
      <c r="C350" s="5">
        <v>20</v>
      </c>
      <c r="D350" t="s">
        <v>1141</v>
      </c>
      <c r="E350" t="s">
        <v>475</v>
      </c>
      <c r="F350" t="s">
        <v>3872</v>
      </c>
    </row>
    <row r="351" spans="1:6" x14ac:dyDescent="0.25">
      <c r="A351" s="5">
        <v>588</v>
      </c>
      <c r="B351" s="5">
        <v>349</v>
      </c>
      <c r="C351" s="5">
        <v>20</v>
      </c>
      <c r="D351" t="s">
        <v>1142</v>
      </c>
      <c r="E351" t="s">
        <v>476</v>
      </c>
      <c r="F351" t="s">
        <v>3873</v>
      </c>
    </row>
    <row r="352" spans="1:6" x14ac:dyDescent="0.25">
      <c r="A352" s="5">
        <v>589</v>
      </c>
      <c r="B352" s="5">
        <v>350</v>
      </c>
      <c r="C352" s="5">
        <v>20</v>
      </c>
      <c r="D352" t="s">
        <v>1143</v>
      </c>
      <c r="E352" t="s">
        <v>477</v>
      </c>
      <c r="F352" t="s">
        <v>3874</v>
      </c>
    </row>
    <row r="353" spans="1:6" x14ac:dyDescent="0.25">
      <c r="A353" s="5">
        <v>590</v>
      </c>
      <c r="B353" s="5">
        <v>351</v>
      </c>
      <c r="C353" s="5">
        <v>20</v>
      </c>
      <c r="D353" t="s">
        <v>1144</v>
      </c>
      <c r="E353" t="s">
        <v>478</v>
      </c>
      <c r="F353" t="s">
        <v>3875</v>
      </c>
    </row>
    <row r="354" spans="1:6" x14ac:dyDescent="0.25">
      <c r="A354" s="5">
        <v>591</v>
      </c>
      <c r="B354" s="5">
        <v>352</v>
      </c>
      <c r="C354" s="5">
        <v>20</v>
      </c>
      <c r="D354" t="s">
        <v>1145</v>
      </c>
      <c r="E354" t="s">
        <v>479</v>
      </c>
      <c r="F354" t="s">
        <v>3876</v>
      </c>
    </row>
    <row r="355" spans="1:6" x14ac:dyDescent="0.25">
      <c r="A355" s="5">
        <v>592</v>
      </c>
      <c r="B355" s="5">
        <v>353</v>
      </c>
      <c r="C355" s="5">
        <v>20</v>
      </c>
      <c r="D355" t="s">
        <v>1146</v>
      </c>
      <c r="E355" t="s">
        <v>480</v>
      </c>
      <c r="F355" t="s">
        <v>3877</v>
      </c>
    </row>
    <row r="356" spans="1:6" x14ac:dyDescent="0.25">
      <c r="A356" s="5">
        <v>593</v>
      </c>
      <c r="B356" s="5">
        <v>354</v>
      </c>
      <c r="C356" s="5">
        <v>92</v>
      </c>
      <c r="D356" t="s">
        <v>900</v>
      </c>
      <c r="E356" t="s">
        <v>199</v>
      </c>
      <c r="F356" t="s">
        <v>3635</v>
      </c>
    </row>
    <row r="357" spans="1:6" x14ac:dyDescent="0.25">
      <c r="A357" s="5">
        <v>594</v>
      </c>
      <c r="B357" s="5">
        <v>355</v>
      </c>
      <c r="C357" s="5">
        <v>92</v>
      </c>
      <c r="D357" t="s">
        <v>1147</v>
      </c>
      <c r="E357" t="s">
        <v>481</v>
      </c>
      <c r="F357" t="s">
        <v>3878</v>
      </c>
    </row>
    <row r="358" spans="1:6" x14ac:dyDescent="0.25">
      <c r="A358" s="5">
        <v>595</v>
      </c>
      <c r="B358" s="5">
        <v>356</v>
      </c>
      <c r="C358" s="5">
        <v>208</v>
      </c>
      <c r="D358" t="s">
        <v>482</v>
      </c>
      <c r="E358" t="s">
        <v>482</v>
      </c>
      <c r="F358" t="s">
        <v>482</v>
      </c>
    </row>
    <row r="359" spans="1:6" x14ac:dyDescent="0.25">
      <c r="A359" s="5">
        <v>596</v>
      </c>
      <c r="B359" s="5">
        <v>357</v>
      </c>
      <c r="C359" s="5">
        <v>103</v>
      </c>
      <c r="D359" t="s">
        <v>1148</v>
      </c>
      <c r="E359" t="s">
        <v>483</v>
      </c>
      <c r="F359" t="s">
        <v>3879</v>
      </c>
    </row>
    <row r="360" spans="1:6" x14ac:dyDescent="0.25">
      <c r="A360" s="5">
        <v>598</v>
      </c>
      <c r="B360" s="5">
        <v>358</v>
      </c>
      <c r="C360" s="5">
        <v>199</v>
      </c>
      <c r="D360" t="s">
        <v>1149</v>
      </c>
      <c r="E360" t="s">
        <v>484</v>
      </c>
      <c r="F360" t="s">
        <v>3880</v>
      </c>
    </row>
    <row r="361" spans="1:6" x14ac:dyDescent="0.25">
      <c r="A361" s="5">
        <v>599</v>
      </c>
      <c r="B361" s="5">
        <v>359</v>
      </c>
      <c r="C361" s="5">
        <v>572</v>
      </c>
      <c r="D361" t="s">
        <v>1150</v>
      </c>
      <c r="E361" t="s">
        <v>485</v>
      </c>
      <c r="F361" t="s">
        <v>3881</v>
      </c>
    </row>
    <row r="362" spans="1:6" x14ac:dyDescent="0.25">
      <c r="A362" s="5">
        <v>600</v>
      </c>
      <c r="B362" s="5">
        <v>360</v>
      </c>
      <c r="C362" s="5">
        <v>572</v>
      </c>
      <c r="D362" t="s">
        <v>1151</v>
      </c>
      <c r="E362" t="s">
        <v>486</v>
      </c>
      <c r="F362" t="s">
        <v>3882</v>
      </c>
    </row>
    <row r="363" spans="1:6" x14ac:dyDescent="0.25">
      <c r="A363" s="5">
        <v>601</v>
      </c>
      <c r="B363" s="5">
        <v>361</v>
      </c>
      <c r="C363" s="5">
        <v>572</v>
      </c>
      <c r="D363" t="s">
        <v>1152</v>
      </c>
      <c r="E363" t="s">
        <v>487</v>
      </c>
      <c r="F363" t="s">
        <v>3883</v>
      </c>
    </row>
    <row r="364" spans="1:6" x14ac:dyDescent="0.25">
      <c r="A364" s="5">
        <v>628</v>
      </c>
      <c r="B364" s="5">
        <v>362</v>
      </c>
      <c r="C364" s="5">
        <v>20</v>
      </c>
      <c r="D364" t="s">
        <v>1142</v>
      </c>
      <c r="E364" t="s">
        <v>476</v>
      </c>
      <c r="F364" t="s">
        <v>3873</v>
      </c>
    </row>
    <row r="365" spans="1:6" x14ac:dyDescent="0.25">
      <c r="A365" s="5">
        <v>632</v>
      </c>
      <c r="B365" s="5">
        <v>363</v>
      </c>
      <c r="C365" s="5">
        <v>888</v>
      </c>
      <c r="D365" t="s">
        <v>1153</v>
      </c>
      <c r="E365" t="s">
        <v>488</v>
      </c>
      <c r="F365" t="s">
        <v>3884</v>
      </c>
    </row>
    <row r="366" spans="1:6" x14ac:dyDescent="0.25">
      <c r="A366" s="5">
        <v>635</v>
      </c>
      <c r="B366" s="5">
        <v>364</v>
      </c>
      <c r="C366" s="5">
        <v>888</v>
      </c>
      <c r="D366" t="s">
        <v>1154</v>
      </c>
      <c r="E366" t="s">
        <v>489</v>
      </c>
      <c r="F366" t="s">
        <v>3885</v>
      </c>
    </row>
    <row r="367" spans="1:6" x14ac:dyDescent="0.25">
      <c r="A367" s="5">
        <v>636</v>
      </c>
      <c r="B367" s="5">
        <v>365</v>
      </c>
      <c r="C367" s="5">
        <v>888</v>
      </c>
      <c r="D367" t="s">
        <v>1155</v>
      </c>
      <c r="E367" t="s">
        <v>490</v>
      </c>
      <c r="F367" t="s">
        <v>3886</v>
      </c>
    </row>
    <row r="368" spans="1:6" x14ac:dyDescent="0.25">
      <c r="A368" s="5">
        <v>637</v>
      </c>
      <c r="B368" s="5">
        <v>366</v>
      </c>
      <c r="C368" s="5">
        <v>57</v>
      </c>
      <c r="D368" t="s">
        <v>1156</v>
      </c>
      <c r="E368" t="s">
        <v>491</v>
      </c>
      <c r="F368" t="s">
        <v>3887</v>
      </c>
    </row>
    <row r="369" spans="1:6" x14ac:dyDescent="0.25">
      <c r="A369" s="5">
        <v>638</v>
      </c>
      <c r="B369" s="5">
        <v>367</v>
      </c>
      <c r="C369" s="5">
        <v>888</v>
      </c>
      <c r="D369" t="s">
        <v>1157</v>
      </c>
      <c r="E369" t="s">
        <v>492</v>
      </c>
      <c r="F369" t="s">
        <v>3888</v>
      </c>
    </row>
    <row r="370" spans="1:6" x14ac:dyDescent="0.25">
      <c r="A370" s="5">
        <v>639</v>
      </c>
      <c r="B370" s="5">
        <v>368</v>
      </c>
      <c r="C370" s="5">
        <v>888</v>
      </c>
      <c r="D370" t="s">
        <v>1158</v>
      </c>
      <c r="E370" t="s">
        <v>493</v>
      </c>
      <c r="F370" t="s">
        <v>3889</v>
      </c>
    </row>
    <row r="371" spans="1:6" x14ac:dyDescent="0.25">
      <c r="A371" s="5">
        <v>640</v>
      </c>
      <c r="B371" s="5">
        <v>369</v>
      </c>
      <c r="C371" s="5">
        <v>19</v>
      </c>
      <c r="D371" t="s">
        <v>1159</v>
      </c>
      <c r="E371" t="s">
        <v>494</v>
      </c>
      <c r="F371" t="s">
        <v>3890</v>
      </c>
    </row>
    <row r="372" spans="1:6" x14ac:dyDescent="0.25">
      <c r="A372" s="5">
        <v>641</v>
      </c>
      <c r="B372" s="5">
        <v>370</v>
      </c>
      <c r="C372" s="5">
        <v>3</v>
      </c>
      <c r="D372" t="s">
        <v>1160</v>
      </c>
      <c r="E372" t="s">
        <v>495</v>
      </c>
      <c r="F372" t="s">
        <v>3891</v>
      </c>
    </row>
    <row r="373" spans="1:6" x14ac:dyDescent="0.25">
      <c r="A373" s="5">
        <v>642</v>
      </c>
      <c r="B373" s="5">
        <v>371</v>
      </c>
      <c r="C373" s="5">
        <v>642</v>
      </c>
      <c r="D373" t="s">
        <v>887</v>
      </c>
      <c r="E373" t="s">
        <v>185</v>
      </c>
      <c r="F373" t="s">
        <v>3621</v>
      </c>
    </row>
    <row r="374" spans="1:6" x14ac:dyDescent="0.25">
      <c r="A374" s="5">
        <v>643</v>
      </c>
      <c r="B374" s="5">
        <v>372</v>
      </c>
      <c r="C374" s="5">
        <v>584</v>
      </c>
      <c r="D374" t="s">
        <v>1161</v>
      </c>
      <c r="E374" t="s">
        <v>496</v>
      </c>
      <c r="F374" t="s">
        <v>3892</v>
      </c>
    </row>
    <row r="375" spans="1:6" x14ac:dyDescent="0.25">
      <c r="A375" s="5">
        <v>649</v>
      </c>
      <c r="B375" s="5">
        <v>373</v>
      </c>
      <c r="C375" s="5">
        <v>584</v>
      </c>
      <c r="D375" t="s">
        <v>1162</v>
      </c>
      <c r="E375" t="s">
        <v>497</v>
      </c>
      <c r="F375" t="s">
        <v>3893</v>
      </c>
    </row>
    <row r="376" spans="1:6" x14ac:dyDescent="0.25">
      <c r="A376" s="5">
        <v>676</v>
      </c>
      <c r="B376" s="5">
        <v>374</v>
      </c>
      <c r="C376" s="5">
        <v>816</v>
      </c>
      <c r="D376" t="s">
        <v>1163</v>
      </c>
      <c r="E376" t="s">
        <v>498</v>
      </c>
      <c r="F376" t="s">
        <v>3894</v>
      </c>
    </row>
    <row r="377" spans="1:6" x14ac:dyDescent="0.25">
      <c r="A377" s="5">
        <v>677</v>
      </c>
      <c r="B377" s="5">
        <v>375</v>
      </c>
      <c r="C377" s="5">
        <v>684</v>
      </c>
      <c r="D377" t="s">
        <v>1164</v>
      </c>
      <c r="E377" t="s">
        <v>499</v>
      </c>
      <c r="F377" t="s">
        <v>3119</v>
      </c>
    </row>
    <row r="378" spans="1:6" x14ac:dyDescent="0.25">
      <c r="A378" s="5">
        <v>678</v>
      </c>
      <c r="B378" s="5">
        <v>376</v>
      </c>
      <c r="C378" s="5">
        <v>584</v>
      </c>
      <c r="D378" t="s">
        <v>1165</v>
      </c>
      <c r="E378" t="s">
        <v>52</v>
      </c>
      <c r="F378" t="s">
        <v>3895</v>
      </c>
    </row>
    <row r="379" spans="1:6" x14ac:dyDescent="0.25">
      <c r="A379" s="5">
        <v>681</v>
      </c>
      <c r="B379" s="5">
        <v>377</v>
      </c>
      <c r="C379" s="5">
        <v>108</v>
      </c>
      <c r="D379" t="s">
        <v>1166</v>
      </c>
      <c r="E379" t="s">
        <v>71</v>
      </c>
      <c r="F379" t="s">
        <v>3896</v>
      </c>
    </row>
    <row r="380" spans="1:6" x14ac:dyDescent="0.25">
      <c r="A380" s="5">
        <v>684</v>
      </c>
      <c r="B380" s="5">
        <v>378</v>
      </c>
      <c r="C380" s="5">
        <v>684</v>
      </c>
      <c r="D380" t="s">
        <v>500</v>
      </c>
      <c r="E380" t="s">
        <v>500</v>
      </c>
      <c r="F380" t="s">
        <v>500</v>
      </c>
    </row>
    <row r="381" spans="1:6" x14ac:dyDescent="0.25">
      <c r="A381" s="5">
        <v>688</v>
      </c>
      <c r="B381" s="5">
        <v>379</v>
      </c>
      <c r="C381" s="5">
        <v>584</v>
      </c>
      <c r="D381" t="s">
        <v>1167</v>
      </c>
      <c r="E381" t="s">
        <v>54</v>
      </c>
      <c r="F381" t="s">
        <v>3897</v>
      </c>
    </row>
    <row r="382" spans="1:6" x14ac:dyDescent="0.25">
      <c r="A382" s="5">
        <v>689</v>
      </c>
      <c r="B382" s="5">
        <v>380</v>
      </c>
      <c r="C382" s="5">
        <v>684</v>
      </c>
      <c r="D382" t="s">
        <v>1168</v>
      </c>
      <c r="E382" t="s">
        <v>501</v>
      </c>
      <c r="F382" t="s">
        <v>3898</v>
      </c>
    </row>
    <row r="383" spans="1:6" x14ac:dyDescent="0.25">
      <c r="A383" s="5">
        <v>691</v>
      </c>
      <c r="B383" s="5">
        <v>381</v>
      </c>
      <c r="C383" s="5">
        <v>684</v>
      </c>
      <c r="D383" t="s">
        <v>1169</v>
      </c>
      <c r="E383" t="s">
        <v>502</v>
      </c>
      <c r="F383" t="s">
        <v>3899</v>
      </c>
    </row>
    <row r="384" spans="1:6" x14ac:dyDescent="0.25">
      <c r="A384" s="5">
        <v>692</v>
      </c>
      <c r="B384" s="5">
        <v>382</v>
      </c>
      <c r="C384" s="5">
        <v>684</v>
      </c>
      <c r="D384" t="s">
        <v>1170</v>
      </c>
      <c r="E384" t="s">
        <v>503</v>
      </c>
      <c r="F384" t="s">
        <v>3900</v>
      </c>
    </row>
    <row r="385" spans="1:6" x14ac:dyDescent="0.25">
      <c r="A385" s="5">
        <v>693</v>
      </c>
      <c r="B385" s="5">
        <v>383</v>
      </c>
      <c r="C385" s="5">
        <v>684</v>
      </c>
      <c r="D385" t="s">
        <v>1171</v>
      </c>
      <c r="E385" t="s">
        <v>504</v>
      </c>
      <c r="F385" t="s">
        <v>3901</v>
      </c>
    </row>
    <row r="386" spans="1:6" x14ac:dyDescent="0.25">
      <c r="A386" s="5">
        <v>694</v>
      </c>
      <c r="B386" s="5">
        <v>384</v>
      </c>
      <c r="C386" s="5">
        <v>684</v>
      </c>
      <c r="D386" t="s">
        <v>1172</v>
      </c>
      <c r="E386" t="s">
        <v>505</v>
      </c>
      <c r="F386" t="s">
        <v>3902</v>
      </c>
    </row>
    <row r="387" spans="1:6" x14ac:dyDescent="0.25">
      <c r="A387" s="5">
        <v>695</v>
      </c>
      <c r="B387" s="5">
        <v>385</v>
      </c>
      <c r="C387" s="5">
        <v>684</v>
      </c>
      <c r="D387" t="s">
        <v>1173</v>
      </c>
      <c r="E387" t="s">
        <v>506</v>
      </c>
      <c r="F387" t="s">
        <v>3903</v>
      </c>
    </row>
    <row r="388" spans="1:6" x14ac:dyDescent="0.25">
      <c r="A388" s="5">
        <v>697</v>
      </c>
      <c r="B388" s="5">
        <v>386</v>
      </c>
      <c r="C388" s="5">
        <v>684</v>
      </c>
      <c r="D388" t="s">
        <v>507</v>
      </c>
      <c r="E388" t="s">
        <v>507</v>
      </c>
      <c r="F388" t="s">
        <v>507</v>
      </c>
    </row>
    <row r="389" spans="1:6" x14ac:dyDescent="0.25">
      <c r="A389" s="5">
        <v>698</v>
      </c>
      <c r="B389" s="5">
        <v>387</v>
      </c>
      <c r="C389" s="5">
        <v>684</v>
      </c>
      <c r="D389" t="s">
        <v>1174</v>
      </c>
      <c r="E389" t="s">
        <v>508</v>
      </c>
      <c r="F389" t="s">
        <v>3904</v>
      </c>
    </row>
    <row r="390" spans="1:6" x14ac:dyDescent="0.25">
      <c r="A390" s="5">
        <v>699</v>
      </c>
      <c r="B390" s="5">
        <v>388</v>
      </c>
      <c r="C390" s="5">
        <v>684</v>
      </c>
      <c r="D390" t="s">
        <v>1175</v>
      </c>
      <c r="E390" t="s">
        <v>509</v>
      </c>
      <c r="F390" t="s">
        <v>3905</v>
      </c>
    </row>
    <row r="391" spans="1:6" x14ac:dyDescent="0.25">
      <c r="A391" s="5">
        <v>700</v>
      </c>
      <c r="B391" s="5">
        <v>389</v>
      </c>
      <c r="C391" s="5">
        <v>684</v>
      </c>
      <c r="D391" t="s">
        <v>1176</v>
      </c>
      <c r="E391" t="s">
        <v>510</v>
      </c>
      <c r="F391" t="s">
        <v>3906</v>
      </c>
    </row>
    <row r="392" spans="1:6" x14ac:dyDescent="0.25">
      <c r="A392" s="5">
        <v>701</v>
      </c>
      <c r="B392" s="5">
        <v>390</v>
      </c>
      <c r="C392" s="5">
        <v>684</v>
      </c>
      <c r="D392" t="s">
        <v>1177</v>
      </c>
      <c r="E392" t="s">
        <v>511</v>
      </c>
      <c r="F392" t="s">
        <v>3907</v>
      </c>
    </row>
    <row r="393" spans="1:6" x14ac:dyDescent="0.25">
      <c r="A393" s="5">
        <v>702</v>
      </c>
      <c r="B393" s="5">
        <v>391</v>
      </c>
      <c r="C393" s="5">
        <v>684</v>
      </c>
      <c r="D393" t="s">
        <v>1178</v>
      </c>
      <c r="E393" t="s">
        <v>512</v>
      </c>
      <c r="F393" t="s">
        <v>3908</v>
      </c>
    </row>
    <row r="394" spans="1:6" x14ac:dyDescent="0.25">
      <c r="A394" s="5">
        <v>703</v>
      </c>
      <c r="B394" s="5">
        <v>392</v>
      </c>
      <c r="C394" s="5">
        <v>684</v>
      </c>
      <c r="D394" t="s">
        <v>1179</v>
      </c>
      <c r="E394" t="s">
        <v>513</v>
      </c>
      <c r="F394" t="s">
        <v>3909</v>
      </c>
    </row>
    <row r="395" spans="1:6" x14ac:dyDescent="0.25">
      <c r="A395" s="5">
        <v>704</v>
      </c>
      <c r="B395" s="5">
        <v>393</v>
      </c>
      <c r="C395" s="5">
        <v>684</v>
      </c>
      <c r="D395" t="s">
        <v>1180</v>
      </c>
      <c r="E395" t="s">
        <v>514</v>
      </c>
      <c r="F395" t="s">
        <v>3910</v>
      </c>
    </row>
    <row r="396" spans="1:6" x14ac:dyDescent="0.25">
      <c r="A396" s="5">
        <v>705</v>
      </c>
      <c r="B396" s="5">
        <v>394</v>
      </c>
      <c r="C396" s="5">
        <v>684</v>
      </c>
      <c r="D396" t="s">
        <v>515</v>
      </c>
      <c r="E396" t="s">
        <v>515</v>
      </c>
      <c r="F396" t="s">
        <v>515</v>
      </c>
    </row>
    <row r="397" spans="1:6" x14ac:dyDescent="0.25">
      <c r="A397" s="5">
        <v>706</v>
      </c>
      <c r="B397" s="5">
        <v>395</v>
      </c>
      <c r="C397" s="5">
        <v>684</v>
      </c>
      <c r="D397" t="s">
        <v>1181</v>
      </c>
      <c r="E397" t="s">
        <v>516</v>
      </c>
      <c r="F397" t="s">
        <v>3911</v>
      </c>
    </row>
    <row r="398" spans="1:6" x14ac:dyDescent="0.25">
      <c r="A398" s="5">
        <v>707</v>
      </c>
      <c r="B398" s="5">
        <v>396</v>
      </c>
      <c r="C398" s="5">
        <v>684</v>
      </c>
      <c r="D398" t="s">
        <v>1182</v>
      </c>
      <c r="E398" t="s">
        <v>517</v>
      </c>
      <c r="F398" t="s">
        <v>3912</v>
      </c>
    </row>
    <row r="399" spans="1:6" x14ac:dyDescent="0.25">
      <c r="A399" s="5">
        <v>708</v>
      </c>
      <c r="B399" s="5">
        <v>397</v>
      </c>
      <c r="C399" s="5">
        <v>684</v>
      </c>
      <c r="D399" t="s">
        <v>1183</v>
      </c>
      <c r="E399" t="s">
        <v>518</v>
      </c>
      <c r="F399" t="s">
        <v>3913</v>
      </c>
    </row>
    <row r="400" spans="1:6" x14ac:dyDescent="0.25">
      <c r="A400" s="5">
        <v>710</v>
      </c>
      <c r="B400" s="5">
        <v>398</v>
      </c>
      <c r="C400" s="5">
        <v>684</v>
      </c>
      <c r="D400" t="s">
        <v>1184</v>
      </c>
      <c r="E400" t="s">
        <v>519</v>
      </c>
      <c r="F400" t="s">
        <v>3914</v>
      </c>
    </row>
    <row r="401" spans="1:6" x14ac:dyDescent="0.25">
      <c r="A401" s="5">
        <v>711</v>
      </c>
      <c r="B401" s="5">
        <v>399</v>
      </c>
      <c r="C401" s="5">
        <v>684</v>
      </c>
      <c r="D401" t="s">
        <v>1185</v>
      </c>
      <c r="E401" t="s">
        <v>520</v>
      </c>
      <c r="F401" t="s">
        <v>3915</v>
      </c>
    </row>
    <row r="402" spans="1:6" x14ac:dyDescent="0.25">
      <c r="A402" s="5">
        <v>712</v>
      </c>
      <c r="B402" s="5">
        <v>400</v>
      </c>
      <c r="C402" s="5">
        <v>684</v>
      </c>
      <c r="D402" t="s">
        <v>1186</v>
      </c>
      <c r="E402" t="s">
        <v>521</v>
      </c>
      <c r="F402" t="s">
        <v>3916</v>
      </c>
    </row>
    <row r="403" spans="1:6" x14ac:dyDescent="0.25">
      <c r="A403" s="5">
        <v>715</v>
      </c>
      <c r="B403" s="5">
        <v>401</v>
      </c>
      <c r="C403" s="5">
        <v>684</v>
      </c>
      <c r="D403" t="s">
        <v>1187</v>
      </c>
      <c r="E403" t="s">
        <v>522</v>
      </c>
      <c r="F403" t="s">
        <v>3917</v>
      </c>
    </row>
    <row r="404" spans="1:6" x14ac:dyDescent="0.25">
      <c r="A404" s="5">
        <v>719</v>
      </c>
      <c r="B404" s="5">
        <v>402</v>
      </c>
      <c r="C404" s="5">
        <v>1011</v>
      </c>
      <c r="D404" t="s">
        <v>1188</v>
      </c>
      <c r="E404" t="s">
        <v>523</v>
      </c>
      <c r="F404" t="s">
        <v>3918</v>
      </c>
    </row>
    <row r="405" spans="1:6" x14ac:dyDescent="0.25">
      <c r="A405" s="5">
        <v>723</v>
      </c>
      <c r="B405" s="5">
        <v>403</v>
      </c>
      <c r="C405" s="5">
        <v>199</v>
      </c>
      <c r="D405" t="s">
        <v>1136</v>
      </c>
      <c r="E405" t="s">
        <v>471</v>
      </c>
      <c r="F405" t="s">
        <v>3868</v>
      </c>
    </row>
    <row r="406" spans="1:6" x14ac:dyDescent="0.25">
      <c r="A406" s="5">
        <v>724</v>
      </c>
      <c r="B406" s="5">
        <v>404</v>
      </c>
      <c r="C406" s="5">
        <v>684</v>
      </c>
      <c r="D406" t="s">
        <v>1189</v>
      </c>
      <c r="E406" t="s">
        <v>524</v>
      </c>
      <c r="F406" t="s">
        <v>3919</v>
      </c>
    </row>
    <row r="407" spans="1:6" x14ac:dyDescent="0.25">
      <c r="A407" s="5">
        <v>725</v>
      </c>
      <c r="B407" s="5">
        <v>405</v>
      </c>
      <c r="C407" s="5">
        <v>816</v>
      </c>
      <c r="D407" t="s">
        <v>1190</v>
      </c>
      <c r="E407" t="s">
        <v>525</v>
      </c>
      <c r="F407" t="s">
        <v>3920</v>
      </c>
    </row>
    <row r="408" spans="1:6" x14ac:dyDescent="0.25">
      <c r="A408" s="5">
        <v>726</v>
      </c>
      <c r="B408" s="5">
        <v>406</v>
      </c>
      <c r="C408" s="5">
        <v>726</v>
      </c>
      <c r="D408" t="s">
        <v>1191</v>
      </c>
      <c r="E408" t="s">
        <v>80</v>
      </c>
      <c r="F408" t="s">
        <v>2907</v>
      </c>
    </row>
    <row r="409" spans="1:6" x14ac:dyDescent="0.25">
      <c r="A409" s="5">
        <v>745</v>
      </c>
      <c r="B409" s="5">
        <v>407</v>
      </c>
      <c r="C409" s="5">
        <v>41</v>
      </c>
      <c r="D409" t="s">
        <v>1192</v>
      </c>
      <c r="E409" t="s">
        <v>526</v>
      </c>
      <c r="F409" t="s">
        <v>3921</v>
      </c>
    </row>
    <row r="410" spans="1:6" x14ac:dyDescent="0.25">
      <c r="A410" s="5">
        <v>746</v>
      </c>
      <c r="B410" s="5">
        <v>408</v>
      </c>
      <c r="C410" s="5">
        <v>381</v>
      </c>
      <c r="D410" t="s">
        <v>1193</v>
      </c>
      <c r="E410" t="s">
        <v>527</v>
      </c>
      <c r="F410" t="s">
        <v>3922</v>
      </c>
    </row>
    <row r="411" spans="1:6" x14ac:dyDescent="0.25">
      <c r="A411" s="5">
        <v>747</v>
      </c>
      <c r="B411" s="5">
        <v>409</v>
      </c>
      <c r="C411" s="5">
        <v>383</v>
      </c>
      <c r="D411" t="s">
        <v>1194</v>
      </c>
      <c r="E411" t="s">
        <v>528</v>
      </c>
      <c r="F411" t="s">
        <v>3923</v>
      </c>
    </row>
    <row r="412" spans="1:6" x14ac:dyDescent="0.25">
      <c r="A412" s="5">
        <v>748</v>
      </c>
      <c r="B412" s="5">
        <v>410</v>
      </c>
      <c r="C412" s="5">
        <v>108</v>
      </c>
      <c r="D412" t="s">
        <v>1195</v>
      </c>
      <c r="E412" t="s">
        <v>529</v>
      </c>
      <c r="F412" t="s">
        <v>3924</v>
      </c>
    </row>
    <row r="413" spans="1:6" x14ac:dyDescent="0.25">
      <c r="A413" s="5">
        <v>749</v>
      </c>
      <c r="B413" s="5">
        <v>411</v>
      </c>
      <c r="C413" s="5">
        <v>58</v>
      </c>
      <c r="D413" t="s">
        <v>1196</v>
      </c>
      <c r="E413" t="s">
        <v>530</v>
      </c>
      <c r="F413" t="s">
        <v>3925</v>
      </c>
    </row>
    <row r="414" spans="1:6" x14ac:dyDescent="0.25">
      <c r="A414" s="5">
        <v>750</v>
      </c>
      <c r="B414" s="5">
        <v>412</v>
      </c>
      <c r="C414" s="5">
        <v>382</v>
      </c>
      <c r="D414" t="s">
        <v>1197</v>
      </c>
      <c r="E414" t="s">
        <v>531</v>
      </c>
      <c r="F414" t="s">
        <v>3926</v>
      </c>
    </row>
    <row r="415" spans="1:6" x14ac:dyDescent="0.25">
      <c r="A415" s="5">
        <v>751</v>
      </c>
      <c r="B415" s="5">
        <v>413</v>
      </c>
      <c r="C415" s="5">
        <v>888</v>
      </c>
      <c r="D415" t="s">
        <v>1198</v>
      </c>
      <c r="E415" t="s">
        <v>532</v>
      </c>
      <c r="F415" t="s">
        <v>3927</v>
      </c>
    </row>
    <row r="416" spans="1:6" x14ac:dyDescent="0.25">
      <c r="A416" s="5">
        <v>752</v>
      </c>
      <c r="B416" s="5">
        <v>414</v>
      </c>
      <c r="C416" s="5">
        <v>19</v>
      </c>
      <c r="D416" t="s">
        <v>1199</v>
      </c>
      <c r="E416" t="s">
        <v>533</v>
      </c>
      <c r="F416" t="s">
        <v>3928</v>
      </c>
    </row>
    <row r="417" spans="1:6" x14ac:dyDescent="0.25">
      <c r="A417" s="5">
        <v>753</v>
      </c>
      <c r="B417" s="5">
        <v>415</v>
      </c>
      <c r="C417" s="5">
        <v>3</v>
      </c>
      <c r="D417" t="s">
        <v>1200</v>
      </c>
      <c r="E417" t="s">
        <v>534</v>
      </c>
      <c r="F417" t="s">
        <v>3929</v>
      </c>
    </row>
    <row r="418" spans="1:6" x14ac:dyDescent="0.25">
      <c r="A418" s="5">
        <v>754</v>
      </c>
      <c r="B418" s="5">
        <v>416</v>
      </c>
      <c r="C418" s="5">
        <v>92</v>
      </c>
      <c r="D418" t="s">
        <v>1201</v>
      </c>
      <c r="E418" t="s">
        <v>535</v>
      </c>
      <c r="F418" t="s">
        <v>3930</v>
      </c>
    </row>
    <row r="419" spans="1:6" x14ac:dyDescent="0.25">
      <c r="A419" s="5">
        <v>755</v>
      </c>
      <c r="B419" s="5">
        <v>417</v>
      </c>
      <c r="C419" s="5">
        <v>20</v>
      </c>
      <c r="D419" t="s">
        <v>1202</v>
      </c>
      <c r="E419" t="s">
        <v>536</v>
      </c>
      <c r="F419" t="s">
        <v>3931</v>
      </c>
    </row>
    <row r="420" spans="1:6" x14ac:dyDescent="0.25">
      <c r="A420" s="5">
        <v>756</v>
      </c>
      <c r="B420" s="5">
        <v>418</v>
      </c>
      <c r="C420" s="5">
        <v>104</v>
      </c>
      <c r="D420" t="s">
        <v>1203</v>
      </c>
      <c r="E420" t="s">
        <v>537</v>
      </c>
      <c r="F420" t="s">
        <v>3932</v>
      </c>
    </row>
    <row r="421" spans="1:6" x14ac:dyDescent="0.25">
      <c r="A421" s="5">
        <v>757</v>
      </c>
      <c r="B421" s="5">
        <v>419</v>
      </c>
      <c r="C421" s="5">
        <v>41</v>
      </c>
      <c r="D421" t="s">
        <v>1204</v>
      </c>
      <c r="E421" t="s">
        <v>538</v>
      </c>
      <c r="F421" t="s">
        <v>3933</v>
      </c>
    </row>
    <row r="422" spans="1:6" x14ac:dyDescent="0.25">
      <c r="A422" s="5">
        <v>758</v>
      </c>
      <c r="B422" s="5">
        <v>420</v>
      </c>
      <c r="C422" s="5">
        <v>101</v>
      </c>
      <c r="D422" t="s">
        <v>1205</v>
      </c>
      <c r="E422" t="s">
        <v>539</v>
      </c>
      <c r="F422" t="s">
        <v>3934</v>
      </c>
    </row>
    <row r="423" spans="1:6" x14ac:dyDescent="0.25">
      <c r="A423" s="5">
        <v>759</v>
      </c>
      <c r="B423" s="5">
        <v>421</v>
      </c>
      <c r="C423" s="5">
        <v>117</v>
      </c>
      <c r="D423" t="s">
        <v>1206</v>
      </c>
      <c r="E423" t="s">
        <v>540</v>
      </c>
      <c r="F423" t="s">
        <v>3935</v>
      </c>
    </row>
    <row r="424" spans="1:6" x14ac:dyDescent="0.25">
      <c r="A424" s="5">
        <v>760</v>
      </c>
      <c r="B424" s="5">
        <v>422</v>
      </c>
      <c r="C424" s="5">
        <v>57</v>
      </c>
      <c r="D424" t="s">
        <v>1207</v>
      </c>
      <c r="E424" t="s">
        <v>541</v>
      </c>
      <c r="F424" t="s">
        <v>3936</v>
      </c>
    </row>
    <row r="425" spans="1:6" x14ac:dyDescent="0.25">
      <c r="A425" s="5">
        <v>761</v>
      </c>
      <c r="B425" s="5">
        <v>423</v>
      </c>
      <c r="C425" s="5">
        <v>103</v>
      </c>
      <c r="D425" t="s">
        <v>1208</v>
      </c>
      <c r="E425" t="s">
        <v>542</v>
      </c>
      <c r="F425" t="s">
        <v>3937</v>
      </c>
    </row>
    <row r="426" spans="1:6" x14ac:dyDescent="0.25">
      <c r="A426" s="5">
        <v>763</v>
      </c>
      <c r="B426" s="5">
        <v>424</v>
      </c>
      <c r="C426" s="5">
        <v>816</v>
      </c>
      <c r="D426" t="s">
        <v>1209</v>
      </c>
      <c r="E426" t="s">
        <v>543</v>
      </c>
      <c r="F426" t="s">
        <v>3938</v>
      </c>
    </row>
    <row r="427" spans="1:6" x14ac:dyDescent="0.25">
      <c r="A427" s="5">
        <v>764</v>
      </c>
      <c r="B427" s="5">
        <v>425</v>
      </c>
      <c r="C427" s="5">
        <v>816</v>
      </c>
      <c r="D427" t="s">
        <v>1210</v>
      </c>
      <c r="E427" t="s">
        <v>544</v>
      </c>
      <c r="F427" t="s">
        <v>3939</v>
      </c>
    </row>
    <row r="428" spans="1:6" x14ac:dyDescent="0.25">
      <c r="A428" s="5">
        <v>765</v>
      </c>
      <c r="B428" s="5">
        <v>426</v>
      </c>
      <c r="C428" s="5">
        <v>823</v>
      </c>
      <c r="D428" t="s">
        <v>1211</v>
      </c>
      <c r="E428" t="s">
        <v>545</v>
      </c>
      <c r="F428" t="s">
        <v>3940</v>
      </c>
    </row>
    <row r="429" spans="1:6" x14ac:dyDescent="0.25">
      <c r="A429" s="5">
        <v>766</v>
      </c>
      <c r="B429" s="5">
        <v>427</v>
      </c>
      <c r="C429" s="5">
        <v>823</v>
      </c>
      <c r="D429" t="s">
        <v>1212</v>
      </c>
      <c r="E429" t="s">
        <v>546</v>
      </c>
      <c r="F429" t="s">
        <v>3941</v>
      </c>
    </row>
    <row r="430" spans="1:6" x14ac:dyDescent="0.25">
      <c r="A430" s="5">
        <v>767</v>
      </c>
      <c r="B430" s="5">
        <v>428</v>
      </c>
      <c r="C430" s="5">
        <v>816</v>
      </c>
      <c r="D430" t="s">
        <v>1213</v>
      </c>
      <c r="E430" t="s">
        <v>547</v>
      </c>
      <c r="F430" t="s">
        <v>3942</v>
      </c>
    </row>
    <row r="431" spans="1:6" x14ac:dyDescent="0.25">
      <c r="A431" s="5">
        <v>769</v>
      </c>
      <c r="B431" s="5">
        <v>429</v>
      </c>
      <c r="C431" s="5">
        <v>823</v>
      </c>
      <c r="D431" t="s">
        <v>1214</v>
      </c>
      <c r="E431" t="s">
        <v>548</v>
      </c>
      <c r="F431" t="s">
        <v>3943</v>
      </c>
    </row>
    <row r="432" spans="1:6" x14ac:dyDescent="0.25">
      <c r="A432" s="5">
        <v>770</v>
      </c>
      <c r="B432" s="5">
        <v>430</v>
      </c>
      <c r="C432" s="5">
        <v>816</v>
      </c>
      <c r="D432" t="s">
        <v>1215</v>
      </c>
      <c r="E432" t="s">
        <v>549</v>
      </c>
      <c r="F432" t="s">
        <v>3944</v>
      </c>
    </row>
    <row r="433" spans="1:6" x14ac:dyDescent="0.25">
      <c r="A433" s="5">
        <v>771</v>
      </c>
      <c r="B433" s="5">
        <v>431</v>
      </c>
      <c r="C433" s="5">
        <v>816</v>
      </c>
      <c r="D433" t="s">
        <v>1216</v>
      </c>
      <c r="E433" t="s">
        <v>550</v>
      </c>
      <c r="F433" t="s">
        <v>3945</v>
      </c>
    </row>
    <row r="434" spans="1:6" x14ac:dyDescent="0.25">
      <c r="A434" s="5">
        <v>773</v>
      </c>
      <c r="B434" s="5">
        <v>432</v>
      </c>
      <c r="C434" s="5">
        <v>117</v>
      </c>
      <c r="D434" t="s">
        <v>1217</v>
      </c>
      <c r="E434" t="s">
        <v>551</v>
      </c>
      <c r="F434" t="s">
        <v>3946</v>
      </c>
    </row>
    <row r="435" spans="1:6" x14ac:dyDescent="0.25">
      <c r="A435" s="5">
        <v>774</v>
      </c>
      <c r="B435" s="5">
        <v>433</v>
      </c>
      <c r="C435" s="5">
        <v>1086</v>
      </c>
      <c r="D435" t="s">
        <v>4083</v>
      </c>
      <c r="E435" t="s">
        <v>4257</v>
      </c>
      <c r="F435" t="s">
        <v>4228</v>
      </c>
    </row>
    <row r="436" spans="1:6" x14ac:dyDescent="0.25">
      <c r="A436" s="5">
        <v>775</v>
      </c>
      <c r="B436" s="5">
        <v>434</v>
      </c>
      <c r="C436" s="5">
        <v>775</v>
      </c>
      <c r="D436" t="s">
        <v>552</v>
      </c>
      <c r="E436" t="s">
        <v>552</v>
      </c>
      <c r="F436" t="s">
        <v>552</v>
      </c>
    </row>
    <row r="437" spans="1:6" x14ac:dyDescent="0.25">
      <c r="A437" s="5">
        <v>776</v>
      </c>
      <c r="B437" s="5">
        <v>435</v>
      </c>
      <c r="C437" s="5">
        <v>776</v>
      </c>
      <c r="D437" t="s">
        <v>553</v>
      </c>
      <c r="E437" t="s">
        <v>553</v>
      </c>
      <c r="F437" t="s">
        <v>553</v>
      </c>
    </row>
    <row r="438" spans="1:6" x14ac:dyDescent="0.25">
      <c r="A438" s="5">
        <v>777</v>
      </c>
      <c r="B438" s="5">
        <v>436</v>
      </c>
      <c r="C438" s="5">
        <v>777</v>
      </c>
      <c r="D438" t="s">
        <v>554</v>
      </c>
      <c r="E438" t="s">
        <v>554</v>
      </c>
      <c r="F438" t="s">
        <v>554</v>
      </c>
    </row>
    <row r="439" spans="1:6" x14ac:dyDescent="0.25">
      <c r="A439" s="5">
        <v>778</v>
      </c>
      <c r="B439" s="5">
        <v>437</v>
      </c>
      <c r="C439" s="5">
        <v>778</v>
      </c>
      <c r="D439" t="s">
        <v>555</v>
      </c>
      <c r="E439" t="s">
        <v>555</v>
      </c>
      <c r="F439" t="s">
        <v>555</v>
      </c>
    </row>
    <row r="440" spans="1:6" x14ac:dyDescent="0.25">
      <c r="A440" s="5">
        <v>779</v>
      </c>
      <c r="B440" s="5">
        <v>438</v>
      </c>
      <c r="C440" s="5">
        <v>779</v>
      </c>
      <c r="D440" t="s">
        <v>556</v>
      </c>
      <c r="E440" t="s">
        <v>556</v>
      </c>
      <c r="F440" t="s">
        <v>556</v>
      </c>
    </row>
    <row r="441" spans="1:6" x14ac:dyDescent="0.25">
      <c r="A441" s="5">
        <v>780</v>
      </c>
      <c r="B441" s="5">
        <v>439</v>
      </c>
      <c r="C441" s="5">
        <v>684</v>
      </c>
      <c r="D441" t="s">
        <v>1218</v>
      </c>
      <c r="E441" t="s">
        <v>557</v>
      </c>
      <c r="F441" t="s">
        <v>3947</v>
      </c>
    </row>
    <row r="442" spans="1:6" x14ac:dyDescent="0.25">
      <c r="A442" s="5">
        <v>781</v>
      </c>
      <c r="B442" s="5">
        <v>440</v>
      </c>
      <c r="C442" s="5">
        <v>781</v>
      </c>
      <c r="D442" t="s">
        <v>558</v>
      </c>
      <c r="E442" t="s">
        <v>558</v>
      </c>
      <c r="F442" t="s">
        <v>558</v>
      </c>
    </row>
    <row r="443" spans="1:6" x14ac:dyDescent="0.25">
      <c r="A443" s="5">
        <v>782</v>
      </c>
      <c r="B443" s="5">
        <v>441</v>
      </c>
      <c r="C443" s="5">
        <v>782</v>
      </c>
      <c r="D443" t="s">
        <v>559</v>
      </c>
      <c r="E443" t="s">
        <v>559</v>
      </c>
      <c r="F443" t="s">
        <v>559</v>
      </c>
    </row>
    <row r="444" spans="1:6" x14ac:dyDescent="0.25">
      <c r="A444" s="5">
        <v>783</v>
      </c>
      <c r="B444" s="5">
        <v>442</v>
      </c>
      <c r="C444" s="5">
        <v>783</v>
      </c>
      <c r="D444" t="s">
        <v>560</v>
      </c>
      <c r="E444" t="s">
        <v>560</v>
      </c>
      <c r="F444" t="s">
        <v>560</v>
      </c>
    </row>
    <row r="445" spans="1:6" x14ac:dyDescent="0.25">
      <c r="A445" s="5">
        <v>784</v>
      </c>
      <c r="B445" s="5">
        <v>443</v>
      </c>
      <c r="C445" s="5">
        <v>784</v>
      </c>
      <c r="D445" t="s">
        <v>561</v>
      </c>
      <c r="E445" t="s">
        <v>561</v>
      </c>
      <c r="F445" t="s">
        <v>561</v>
      </c>
    </row>
    <row r="446" spans="1:6" x14ac:dyDescent="0.25">
      <c r="A446" s="5">
        <v>785</v>
      </c>
      <c r="B446" s="5">
        <v>444</v>
      </c>
      <c r="C446" s="5">
        <v>785</v>
      </c>
      <c r="D446" t="s">
        <v>562</v>
      </c>
      <c r="E446" t="s">
        <v>562</v>
      </c>
      <c r="F446" t="s">
        <v>562</v>
      </c>
    </row>
    <row r="447" spans="1:6" x14ac:dyDescent="0.25">
      <c r="A447" s="5">
        <v>786</v>
      </c>
      <c r="B447" s="5">
        <v>445</v>
      </c>
      <c r="C447" s="5">
        <v>786</v>
      </c>
      <c r="D447" t="s">
        <v>563</v>
      </c>
      <c r="E447" t="s">
        <v>563</v>
      </c>
      <c r="F447" t="s">
        <v>563</v>
      </c>
    </row>
    <row r="448" spans="1:6" x14ac:dyDescent="0.25">
      <c r="A448" s="5">
        <v>787</v>
      </c>
      <c r="B448" s="5">
        <v>446</v>
      </c>
      <c r="C448" s="5">
        <v>787</v>
      </c>
      <c r="D448" t="s">
        <v>564</v>
      </c>
      <c r="E448" t="s">
        <v>564</v>
      </c>
      <c r="F448" t="s">
        <v>564</v>
      </c>
    </row>
    <row r="449" spans="1:6" x14ac:dyDescent="0.25">
      <c r="A449" s="5">
        <v>788</v>
      </c>
      <c r="B449" s="5">
        <v>447</v>
      </c>
      <c r="C449" s="5">
        <v>788</v>
      </c>
      <c r="D449" t="s">
        <v>565</v>
      </c>
      <c r="E449" t="s">
        <v>565</v>
      </c>
      <c r="F449" t="s">
        <v>565</v>
      </c>
    </row>
    <row r="450" spans="1:6" x14ac:dyDescent="0.25">
      <c r="A450" s="5">
        <v>789</v>
      </c>
      <c r="B450" s="5">
        <v>448</v>
      </c>
      <c r="C450" s="5">
        <v>789</v>
      </c>
      <c r="D450" t="s">
        <v>566</v>
      </c>
      <c r="E450" t="s">
        <v>566</v>
      </c>
      <c r="F450" t="s">
        <v>566</v>
      </c>
    </row>
    <row r="451" spans="1:6" x14ac:dyDescent="0.25">
      <c r="A451" s="5">
        <v>790</v>
      </c>
      <c r="B451" s="5">
        <v>449</v>
      </c>
      <c r="C451" s="5">
        <v>790</v>
      </c>
      <c r="D451" t="s">
        <v>567</v>
      </c>
      <c r="E451" t="s">
        <v>567</v>
      </c>
      <c r="F451" t="s">
        <v>567</v>
      </c>
    </row>
    <row r="452" spans="1:6" x14ac:dyDescent="0.25">
      <c r="A452" s="5">
        <v>791</v>
      </c>
      <c r="B452" s="5">
        <v>450</v>
      </c>
      <c r="C452" s="5">
        <v>791</v>
      </c>
      <c r="D452" t="s">
        <v>568</v>
      </c>
      <c r="E452" t="s">
        <v>568</v>
      </c>
      <c r="F452" t="s">
        <v>568</v>
      </c>
    </row>
    <row r="453" spans="1:6" x14ac:dyDescent="0.25">
      <c r="A453" s="5">
        <v>792</v>
      </c>
      <c r="B453" s="5">
        <v>451</v>
      </c>
      <c r="C453" s="5">
        <v>792</v>
      </c>
      <c r="D453" t="s">
        <v>569</v>
      </c>
      <c r="E453" t="s">
        <v>569</v>
      </c>
      <c r="F453" t="s">
        <v>569</v>
      </c>
    </row>
    <row r="454" spans="1:6" x14ac:dyDescent="0.25">
      <c r="A454" s="5">
        <v>793</v>
      </c>
      <c r="B454" s="5">
        <v>452</v>
      </c>
      <c r="C454" s="5">
        <v>793</v>
      </c>
      <c r="D454" t="s">
        <v>570</v>
      </c>
      <c r="E454" t="s">
        <v>570</v>
      </c>
      <c r="F454" t="s">
        <v>570</v>
      </c>
    </row>
    <row r="455" spans="1:6" x14ac:dyDescent="0.25">
      <c r="A455" s="5">
        <v>794</v>
      </c>
      <c r="B455" s="5">
        <v>453</v>
      </c>
      <c r="C455" s="5">
        <v>794</v>
      </c>
      <c r="D455" t="s">
        <v>571</v>
      </c>
      <c r="E455" t="s">
        <v>571</v>
      </c>
      <c r="F455" t="s">
        <v>571</v>
      </c>
    </row>
    <row r="456" spans="1:6" x14ac:dyDescent="0.25">
      <c r="A456" s="5">
        <v>795</v>
      </c>
      <c r="B456" s="5">
        <v>454</v>
      </c>
      <c r="C456" s="5">
        <v>795</v>
      </c>
      <c r="D456" t="s">
        <v>572</v>
      </c>
      <c r="E456" t="s">
        <v>572</v>
      </c>
      <c r="F456" t="s">
        <v>572</v>
      </c>
    </row>
    <row r="457" spans="1:6" x14ac:dyDescent="0.25">
      <c r="A457" s="5">
        <v>796</v>
      </c>
      <c r="B457" s="5">
        <v>455</v>
      </c>
      <c r="C457" s="5">
        <v>796</v>
      </c>
      <c r="D457" t="s">
        <v>573</v>
      </c>
      <c r="E457" t="s">
        <v>573</v>
      </c>
      <c r="F457" t="s">
        <v>573</v>
      </c>
    </row>
    <row r="458" spans="1:6" x14ac:dyDescent="0.25">
      <c r="A458" s="5">
        <v>797</v>
      </c>
      <c r="B458" s="5">
        <v>456</v>
      </c>
      <c r="C458" s="5">
        <v>797</v>
      </c>
      <c r="D458" t="s">
        <v>574</v>
      </c>
      <c r="E458" t="s">
        <v>574</v>
      </c>
      <c r="F458" t="s">
        <v>574</v>
      </c>
    </row>
    <row r="459" spans="1:6" x14ac:dyDescent="0.25">
      <c r="A459" s="5">
        <v>798</v>
      </c>
      <c r="B459" s="5">
        <v>457</v>
      </c>
      <c r="C459" s="5">
        <v>798</v>
      </c>
      <c r="D459" t="s">
        <v>575</v>
      </c>
      <c r="E459" t="s">
        <v>575</v>
      </c>
      <c r="F459" t="s">
        <v>575</v>
      </c>
    </row>
    <row r="460" spans="1:6" x14ac:dyDescent="0.25">
      <c r="A460" s="5">
        <v>799</v>
      </c>
      <c r="B460" s="5">
        <v>458</v>
      </c>
      <c r="C460" s="5">
        <v>799</v>
      </c>
      <c r="D460" t="s">
        <v>576</v>
      </c>
      <c r="E460" t="s">
        <v>576</v>
      </c>
      <c r="F460" t="s">
        <v>576</v>
      </c>
    </row>
    <row r="461" spans="1:6" x14ac:dyDescent="0.25">
      <c r="A461" s="5">
        <v>800</v>
      </c>
      <c r="B461" s="5">
        <v>459</v>
      </c>
      <c r="C461" s="5">
        <v>800</v>
      </c>
      <c r="D461" t="s">
        <v>577</v>
      </c>
      <c r="E461" t="s">
        <v>577</v>
      </c>
      <c r="F461" t="s">
        <v>577</v>
      </c>
    </row>
    <row r="462" spans="1:6" x14ac:dyDescent="0.25">
      <c r="A462" s="5">
        <v>801</v>
      </c>
      <c r="B462" s="5">
        <v>460</v>
      </c>
      <c r="C462" s="5">
        <v>801</v>
      </c>
      <c r="D462" t="s">
        <v>578</v>
      </c>
      <c r="E462" t="s">
        <v>578</v>
      </c>
      <c r="F462" t="s">
        <v>578</v>
      </c>
    </row>
    <row r="463" spans="1:6" x14ac:dyDescent="0.25">
      <c r="A463" s="5">
        <v>802</v>
      </c>
      <c r="B463" s="5">
        <v>461</v>
      </c>
      <c r="C463" s="5">
        <v>802</v>
      </c>
      <c r="D463" t="s">
        <v>579</v>
      </c>
      <c r="E463" t="s">
        <v>579</v>
      </c>
      <c r="F463" t="s">
        <v>579</v>
      </c>
    </row>
    <row r="464" spans="1:6" x14ac:dyDescent="0.25">
      <c r="A464" s="5">
        <v>803</v>
      </c>
      <c r="B464" s="5">
        <v>462</v>
      </c>
      <c r="C464" s="5">
        <v>803</v>
      </c>
      <c r="D464" t="s">
        <v>580</v>
      </c>
      <c r="E464" t="s">
        <v>580</v>
      </c>
      <c r="F464" t="s">
        <v>580</v>
      </c>
    </row>
    <row r="465" spans="1:6" x14ac:dyDescent="0.25">
      <c r="A465" s="5">
        <v>804</v>
      </c>
      <c r="B465" s="5">
        <v>463</v>
      </c>
      <c r="C465" s="5">
        <v>804</v>
      </c>
      <c r="D465" t="s">
        <v>581</v>
      </c>
      <c r="E465" t="s">
        <v>581</v>
      </c>
      <c r="F465" t="s">
        <v>581</v>
      </c>
    </row>
    <row r="466" spans="1:6" x14ac:dyDescent="0.25">
      <c r="A466" s="5">
        <v>805</v>
      </c>
      <c r="B466" s="5">
        <v>464</v>
      </c>
      <c r="C466" s="5">
        <v>805</v>
      </c>
      <c r="D466" t="s">
        <v>582</v>
      </c>
      <c r="E466" t="s">
        <v>582</v>
      </c>
      <c r="F466" t="s">
        <v>582</v>
      </c>
    </row>
    <row r="467" spans="1:6" x14ac:dyDescent="0.25">
      <c r="A467" s="5">
        <v>806</v>
      </c>
      <c r="B467" s="5">
        <v>465</v>
      </c>
      <c r="C467" s="5">
        <v>806</v>
      </c>
      <c r="D467" t="s">
        <v>583</v>
      </c>
      <c r="E467" t="s">
        <v>583</v>
      </c>
      <c r="F467" t="s">
        <v>583</v>
      </c>
    </row>
    <row r="468" spans="1:6" x14ac:dyDescent="0.25">
      <c r="A468" s="5">
        <v>807</v>
      </c>
      <c r="B468" s="5">
        <v>466</v>
      </c>
      <c r="C468" s="5">
        <v>807</v>
      </c>
      <c r="D468" t="s">
        <v>584</v>
      </c>
      <c r="E468" t="s">
        <v>584</v>
      </c>
      <c r="F468" t="s">
        <v>584</v>
      </c>
    </row>
    <row r="469" spans="1:6" x14ac:dyDescent="0.25">
      <c r="A469" s="5">
        <v>808</v>
      </c>
      <c r="B469" s="5">
        <v>467</v>
      </c>
      <c r="C469" s="5">
        <v>808</v>
      </c>
      <c r="D469" t="s">
        <v>585</v>
      </c>
      <c r="E469" t="s">
        <v>585</v>
      </c>
      <c r="F469" t="s">
        <v>585</v>
      </c>
    </row>
    <row r="470" spans="1:6" x14ac:dyDescent="0.25">
      <c r="A470" s="5">
        <v>809</v>
      </c>
      <c r="B470" s="5">
        <v>468</v>
      </c>
      <c r="C470" s="5">
        <v>199</v>
      </c>
      <c r="D470" t="s">
        <v>1140</v>
      </c>
      <c r="E470" t="s">
        <v>474</v>
      </c>
      <c r="F470" t="s">
        <v>3871</v>
      </c>
    </row>
    <row r="471" spans="1:6" x14ac:dyDescent="0.25">
      <c r="A471" s="5">
        <v>810</v>
      </c>
      <c r="B471" s="5">
        <v>469</v>
      </c>
      <c r="C471" s="5">
        <v>381</v>
      </c>
      <c r="D471" t="s">
        <v>1219</v>
      </c>
      <c r="E471" t="s">
        <v>586</v>
      </c>
      <c r="F471" t="s">
        <v>3948</v>
      </c>
    </row>
    <row r="472" spans="1:6" x14ac:dyDescent="0.25">
      <c r="A472" s="5">
        <v>811</v>
      </c>
      <c r="B472" s="5">
        <v>470</v>
      </c>
      <c r="C472" s="5">
        <v>535</v>
      </c>
      <c r="D472" t="s">
        <v>1107</v>
      </c>
      <c r="E472" t="s">
        <v>587</v>
      </c>
      <c r="F472" t="s">
        <v>3949</v>
      </c>
    </row>
    <row r="473" spans="1:6" x14ac:dyDescent="0.25">
      <c r="A473" s="5">
        <v>814</v>
      </c>
      <c r="B473" s="5">
        <v>471</v>
      </c>
      <c r="C473" s="5">
        <v>684</v>
      </c>
      <c r="D473" t="s">
        <v>1220</v>
      </c>
      <c r="E473" t="s">
        <v>588</v>
      </c>
      <c r="F473" t="s">
        <v>3950</v>
      </c>
    </row>
    <row r="474" spans="1:6" x14ac:dyDescent="0.25">
      <c r="A474" s="5">
        <v>815</v>
      </c>
      <c r="B474" s="5">
        <v>472</v>
      </c>
      <c r="C474" s="5">
        <v>684</v>
      </c>
      <c r="D474" t="s">
        <v>1221</v>
      </c>
      <c r="E474" t="s">
        <v>589</v>
      </c>
      <c r="F474" t="s">
        <v>3951</v>
      </c>
    </row>
    <row r="475" spans="1:6" x14ac:dyDescent="0.25">
      <c r="A475" s="5">
        <v>816</v>
      </c>
      <c r="B475" s="5">
        <v>473</v>
      </c>
      <c r="C475" s="5">
        <v>816</v>
      </c>
      <c r="D475" t="s">
        <v>1222</v>
      </c>
      <c r="E475" t="s">
        <v>590</v>
      </c>
      <c r="F475" t="s">
        <v>2902</v>
      </c>
    </row>
    <row r="476" spans="1:6" x14ac:dyDescent="0.25">
      <c r="A476" s="5">
        <v>817</v>
      </c>
      <c r="B476" s="5">
        <v>474</v>
      </c>
      <c r="C476" s="5">
        <v>816</v>
      </c>
      <c r="D476" t="s">
        <v>1223</v>
      </c>
      <c r="E476" t="s">
        <v>591</v>
      </c>
      <c r="F476" t="s">
        <v>3952</v>
      </c>
    </row>
    <row r="477" spans="1:6" x14ac:dyDescent="0.25">
      <c r="A477" s="5">
        <v>818</v>
      </c>
      <c r="B477" s="5">
        <v>475</v>
      </c>
      <c r="C477" s="5">
        <v>816</v>
      </c>
      <c r="D477" t="s">
        <v>1224</v>
      </c>
      <c r="E477" t="s">
        <v>592</v>
      </c>
      <c r="F477" t="s">
        <v>3953</v>
      </c>
    </row>
    <row r="478" spans="1:6" x14ac:dyDescent="0.25">
      <c r="A478" s="5">
        <v>819</v>
      </c>
      <c r="B478" s="5">
        <v>476</v>
      </c>
      <c r="C478" s="5">
        <v>816</v>
      </c>
      <c r="D478" t="s">
        <v>1225</v>
      </c>
      <c r="E478" t="s">
        <v>593</v>
      </c>
      <c r="F478" t="s">
        <v>3954</v>
      </c>
    </row>
    <row r="479" spans="1:6" x14ac:dyDescent="0.25">
      <c r="A479" s="5">
        <v>820</v>
      </c>
      <c r="B479" s="5">
        <v>477</v>
      </c>
      <c r="C479" s="5">
        <v>816</v>
      </c>
      <c r="D479" t="s">
        <v>1226</v>
      </c>
      <c r="E479" t="s">
        <v>594</v>
      </c>
      <c r="F479" t="s">
        <v>3955</v>
      </c>
    </row>
    <row r="480" spans="1:6" x14ac:dyDescent="0.25">
      <c r="A480" s="5">
        <v>821</v>
      </c>
      <c r="B480" s="5">
        <v>478</v>
      </c>
      <c r="C480" s="5">
        <v>816</v>
      </c>
      <c r="D480" t="s">
        <v>1227</v>
      </c>
      <c r="E480" t="s">
        <v>595</v>
      </c>
      <c r="F480" t="s">
        <v>3956</v>
      </c>
    </row>
    <row r="481" spans="1:6" x14ac:dyDescent="0.25">
      <c r="A481" s="5">
        <v>823</v>
      </c>
      <c r="B481" s="5">
        <v>479</v>
      </c>
      <c r="C481" s="5">
        <v>823</v>
      </c>
      <c r="D481" t="s">
        <v>1228</v>
      </c>
      <c r="E481" t="s">
        <v>596</v>
      </c>
      <c r="F481" t="s">
        <v>2903</v>
      </c>
    </row>
    <row r="482" spans="1:6" x14ac:dyDescent="0.25">
      <c r="A482" s="5">
        <v>824</v>
      </c>
      <c r="B482" s="5">
        <v>480</v>
      </c>
      <c r="C482" s="5">
        <v>823</v>
      </c>
      <c r="D482" t="s">
        <v>1229</v>
      </c>
      <c r="E482" t="s">
        <v>597</v>
      </c>
      <c r="F482" t="s">
        <v>3957</v>
      </c>
    </row>
    <row r="483" spans="1:6" x14ac:dyDescent="0.25">
      <c r="A483" s="5">
        <v>825</v>
      </c>
      <c r="B483" s="5">
        <v>481</v>
      </c>
      <c r="C483" s="5">
        <v>823</v>
      </c>
      <c r="D483" t="s">
        <v>598</v>
      </c>
      <c r="E483" t="s">
        <v>598</v>
      </c>
      <c r="F483" t="s">
        <v>3958</v>
      </c>
    </row>
    <row r="484" spans="1:6" x14ac:dyDescent="0.25">
      <c r="A484" s="5">
        <v>826</v>
      </c>
      <c r="B484" s="5">
        <v>482</v>
      </c>
      <c r="C484" s="5">
        <v>823</v>
      </c>
      <c r="D484" t="s">
        <v>1230</v>
      </c>
      <c r="E484" t="s">
        <v>599</v>
      </c>
      <c r="F484" t="s">
        <v>3959</v>
      </c>
    </row>
    <row r="485" spans="1:6" x14ac:dyDescent="0.25">
      <c r="A485" s="5">
        <v>827</v>
      </c>
      <c r="B485" s="5">
        <v>483</v>
      </c>
      <c r="C485" s="5">
        <v>823</v>
      </c>
      <c r="D485" t="s">
        <v>1231</v>
      </c>
      <c r="E485" t="s">
        <v>600</v>
      </c>
      <c r="F485" t="s">
        <v>3960</v>
      </c>
    </row>
    <row r="486" spans="1:6" x14ac:dyDescent="0.25">
      <c r="A486" s="5">
        <v>828</v>
      </c>
      <c r="B486" s="5">
        <v>484</v>
      </c>
      <c r="C486" s="5">
        <v>823</v>
      </c>
      <c r="D486" t="s">
        <v>1232</v>
      </c>
      <c r="E486" t="s">
        <v>601</v>
      </c>
      <c r="F486" t="s">
        <v>3961</v>
      </c>
    </row>
    <row r="487" spans="1:6" x14ac:dyDescent="0.25">
      <c r="A487" s="5">
        <v>829</v>
      </c>
      <c r="B487" s="5">
        <v>485</v>
      </c>
      <c r="C487" s="5">
        <v>823</v>
      </c>
      <c r="D487" t="s">
        <v>1233</v>
      </c>
      <c r="E487" t="s">
        <v>602</v>
      </c>
      <c r="F487" t="s">
        <v>3962</v>
      </c>
    </row>
    <row r="488" spans="1:6" x14ac:dyDescent="0.25">
      <c r="A488" s="5">
        <v>831</v>
      </c>
      <c r="B488" s="5">
        <v>486</v>
      </c>
      <c r="C488" s="5">
        <v>823</v>
      </c>
      <c r="D488" t="s">
        <v>1234</v>
      </c>
      <c r="E488" t="s">
        <v>603</v>
      </c>
      <c r="F488" t="s">
        <v>3963</v>
      </c>
    </row>
    <row r="489" spans="1:6" x14ac:dyDescent="0.25">
      <c r="A489" s="5">
        <v>832</v>
      </c>
      <c r="B489" s="5">
        <v>487</v>
      </c>
      <c r="C489" s="5">
        <v>823</v>
      </c>
      <c r="D489" t="s">
        <v>1235</v>
      </c>
      <c r="E489" t="s">
        <v>604</v>
      </c>
      <c r="F489" t="s">
        <v>3964</v>
      </c>
    </row>
    <row r="490" spans="1:6" x14ac:dyDescent="0.25">
      <c r="A490" s="5">
        <v>833</v>
      </c>
      <c r="B490" s="5">
        <v>488</v>
      </c>
      <c r="C490" s="5">
        <v>823</v>
      </c>
      <c r="D490" t="s">
        <v>1236</v>
      </c>
      <c r="E490" t="s">
        <v>605</v>
      </c>
      <c r="F490" t="s">
        <v>3965</v>
      </c>
    </row>
    <row r="491" spans="1:6" x14ac:dyDescent="0.25">
      <c r="A491" s="5">
        <v>834</v>
      </c>
      <c r="B491" s="5">
        <v>489</v>
      </c>
      <c r="C491" s="5">
        <v>816</v>
      </c>
      <c r="D491" t="s">
        <v>1237</v>
      </c>
      <c r="E491" t="s">
        <v>606</v>
      </c>
      <c r="F491" t="s">
        <v>3966</v>
      </c>
    </row>
    <row r="492" spans="1:6" x14ac:dyDescent="0.25">
      <c r="A492" s="5">
        <v>836</v>
      </c>
      <c r="B492" s="5">
        <v>490</v>
      </c>
      <c r="C492" s="5">
        <v>823</v>
      </c>
      <c r="D492" t="s">
        <v>1238</v>
      </c>
      <c r="E492" t="s">
        <v>607</v>
      </c>
      <c r="F492" t="s">
        <v>3967</v>
      </c>
    </row>
    <row r="493" spans="1:6" x14ac:dyDescent="0.25">
      <c r="A493" s="5">
        <v>837</v>
      </c>
      <c r="B493" s="5">
        <v>491</v>
      </c>
      <c r="C493" s="5">
        <v>823</v>
      </c>
      <c r="D493" t="s">
        <v>1239</v>
      </c>
      <c r="E493" t="s">
        <v>608</v>
      </c>
      <c r="F493" t="s">
        <v>3968</v>
      </c>
    </row>
    <row r="494" spans="1:6" x14ac:dyDescent="0.25">
      <c r="A494" s="5">
        <v>841</v>
      </c>
      <c r="B494" s="5">
        <v>492</v>
      </c>
      <c r="C494" s="5">
        <v>823</v>
      </c>
      <c r="D494" t="s">
        <v>1240</v>
      </c>
      <c r="E494" t="s">
        <v>609</v>
      </c>
      <c r="F494" t="s">
        <v>3969</v>
      </c>
    </row>
    <row r="495" spans="1:6" x14ac:dyDescent="0.25">
      <c r="A495" s="5">
        <v>842</v>
      </c>
      <c r="B495" s="5">
        <v>493</v>
      </c>
      <c r="C495" s="5">
        <v>823</v>
      </c>
      <c r="D495" t="s">
        <v>1241</v>
      </c>
      <c r="E495" t="s">
        <v>610</v>
      </c>
      <c r="F495" t="s">
        <v>3970</v>
      </c>
    </row>
    <row r="496" spans="1:6" x14ac:dyDescent="0.25">
      <c r="A496" s="5">
        <v>843</v>
      </c>
      <c r="B496" s="5">
        <v>494</v>
      </c>
      <c r="C496" s="5">
        <v>117</v>
      </c>
      <c r="D496" t="s">
        <v>1242</v>
      </c>
      <c r="E496" t="s">
        <v>53</v>
      </c>
      <c r="F496" t="s">
        <v>3971</v>
      </c>
    </row>
    <row r="497" spans="1:6" x14ac:dyDescent="0.25">
      <c r="A497" s="5">
        <v>844</v>
      </c>
      <c r="B497" s="5">
        <v>495</v>
      </c>
      <c r="C497" s="5">
        <v>816</v>
      </c>
      <c r="D497" t="s">
        <v>1243</v>
      </c>
      <c r="E497" t="s">
        <v>611</v>
      </c>
      <c r="F497" t="s">
        <v>3972</v>
      </c>
    </row>
    <row r="498" spans="1:6" x14ac:dyDescent="0.25">
      <c r="A498" s="5">
        <v>845</v>
      </c>
      <c r="B498" s="5">
        <v>496</v>
      </c>
      <c r="C498" s="5">
        <v>816</v>
      </c>
      <c r="D498" t="s">
        <v>1244</v>
      </c>
      <c r="E498" t="s">
        <v>612</v>
      </c>
      <c r="F498" t="s">
        <v>3973</v>
      </c>
    </row>
    <row r="499" spans="1:6" x14ac:dyDescent="0.25">
      <c r="A499" s="5">
        <v>848</v>
      </c>
      <c r="B499" s="5">
        <v>497</v>
      </c>
      <c r="C499" s="5">
        <v>117</v>
      </c>
      <c r="D499" t="s">
        <v>1245</v>
      </c>
      <c r="E499" t="s">
        <v>72</v>
      </c>
      <c r="F499" t="s">
        <v>3974</v>
      </c>
    </row>
    <row r="500" spans="1:6" x14ac:dyDescent="0.25">
      <c r="A500" s="5">
        <v>849</v>
      </c>
      <c r="B500" s="5">
        <v>498</v>
      </c>
      <c r="C500" s="5">
        <v>849</v>
      </c>
      <c r="D500" t="s">
        <v>613</v>
      </c>
      <c r="E500" t="s">
        <v>613</v>
      </c>
      <c r="F500" t="s">
        <v>613</v>
      </c>
    </row>
    <row r="501" spans="1:6" x14ac:dyDescent="0.25">
      <c r="A501" s="5">
        <v>852</v>
      </c>
      <c r="B501" s="5">
        <v>499</v>
      </c>
      <c r="C501" s="5">
        <v>3</v>
      </c>
      <c r="D501" t="s">
        <v>1246</v>
      </c>
      <c r="E501" t="s">
        <v>614</v>
      </c>
      <c r="F501" t="s">
        <v>3162</v>
      </c>
    </row>
    <row r="502" spans="1:6" x14ac:dyDescent="0.25">
      <c r="A502" s="5">
        <v>853</v>
      </c>
      <c r="B502" s="5">
        <v>500</v>
      </c>
      <c r="C502" s="5">
        <v>20</v>
      </c>
      <c r="D502" t="s">
        <v>1247</v>
      </c>
      <c r="E502" t="s">
        <v>615</v>
      </c>
      <c r="F502" t="s">
        <v>3171</v>
      </c>
    </row>
    <row r="503" spans="1:6" x14ac:dyDescent="0.25">
      <c r="A503" s="5">
        <v>854</v>
      </c>
      <c r="B503" s="5">
        <v>501</v>
      </c>
      <c r="C503" s="5">
        <v>92</v>
      </c>
      <c r="D503" t="s">
        <v>1248</v>
      </c>
      <c r="E503" t="s">
        <v>616</v>
      </c>
      <c r="F503" t="s">
        <v>3553</v>
      </c>
    </row>
    <row r="504" spans="1:6" x14ac:dyDescent="0.25">
      <c r="A504" s="5">
        <v>855</v>
      </c>
      <c r="B504" s="5">
        <v>502</v>
      </c>
      <c r="C504" s="5">
        <v>19</v>
      </c>
      <c r="D504" t="s">
        <v>1249</v>
      </c>
      <c r="E504" t="s">
        <v>617</v>
      </c>
      <c r="F504" t="s">
        <v>3167</v>
      </c>
    </row>
    <row r="505" spans="1:6" x14ac:dyDescent="0.25">
      <c r="A505" s="5">
        <v>856</v>
      </c>
      <c r="B505" s="5">
        <v>503</v>
      </c>
      <c r="C505" s="5">
        <v>92</v>
      </c>
      <c r="D505" t="s">
        <v>1250</v>
      </c>
      <c r="E505" t="s">
        <v>618</v>
      </c>
      <c r="F505" t="s">
        <v>3552</v>
      </c>
    </row>
    <row r="506" spans="1:6" x14ac:dyDescent="0.25">
      <c r="A506" s="5">
        <v>857</v>
      </c>
      <c r="B506" s="5">
        <v>504</v>
      </c>
      <c r="C506" s="5">
        <v>104</v>
      </c>
      <c r="D506" t="s">
        <v>1251</v>
      </c>
      <c r="E506" t="s">
        <v>619</v>
      </c>
      <c r="F506" t="s">
        <v>3175</v>
      </c>
    </row>
    <row r="507" spans="1:6" x14ac:dyDescent="0.25">
      <c r="A507" s="5">
        <v>858</v>
      </c>
      <c r="B507" s="5">
        <v>505</v>
      </c>
      <c r="C507" s="5">
        <v>108</v>
      </c>
      <c r="D507" t="s">
        <v>1252</v>
      </c>
      <c r="E507" t="s">
        <v>620</v>
      </c>
      <c r="F507" t="s">
        <v>3168</v>
      </c>
    </row>
    <row r="508" spans="1:6" x14ac:dyDescent="0.25">
      <c r="A508" s="5">
        <v>859</v>
      </c>
      <c r="B508" s="5">
        <v>506</v>
      </c>
      <c r="C508" s="5">
        <v>58</v>
      </c>
      <c r="D508" t="s">
        <v>1253</v>
      </c>
      <c r="E508" t="s">
        <v>621</v>
      </c>
      <c r="F508" t="s">
        <v>3159</v>
      </c>
    </row>
    <row r="509" spans="1:6" x14ac:dyDescent="0.25">
      <c r="A509" s="5">
        <v>860</v>
      </c>
      <c r="B509" s="5">
        <v>507</v>
      </c>
      <c r="C509" s="5">
        <v>383</v>
      </c>
      <c r="D509" t="s">
        <v>1254</v>
      </c>
      <c r="E509" t="s">
        <v>622</v>
      </c>
      <c r="F509" t="s">
        <v>3161</v>
      </c>
    </row>
    <row r="510" spans="1:6" x14ac:dyDescent="0.25">
      <c r="A510" s="5">
        <v>861</v>
      </c>
      <c r="B510" s="5">
        <v>508</v>
      </c>
      <c r="C510" s="5">
        <v>108</v>
      </c>
      <c r="D510" t="s">
        <v>1255</v>
      </c>
      <c r="E510" t="s">
        <v>623</v>
      </c>
      <c r="F510" t="s">
        <v>3170</v>
      </c>
    </row>
    <row r="511" spans="1:6" x14ac:dyDescent="0.25">
      <c r="A511" s="5">
        <v>862</v>
      </c>
      <c r="B511" s="5">
        <v>509</v>
      </c>
      <c r="C511" s="5">
        <v>382</v>
      </c>
      <c r="D511" t="s">
        <v>1256</v>
      </c>
      <c r="E511" t="s">
        <v>624</v>
      </c>
      <c r="F511" t="s">
        <v>3173</v>
      </c>
    </row>
    <row r="512" spans="1:6" x14ac:dyDescent="0.25">
      <c r="A512" s="5">
        <v>863</v>
      </c>
      <c r="B512" s="5">
        <v>510</v>
      </c>
      <c r="C512" s="5">
        <v>537</v>
      </c>
      <c r="D512" t="s">
        <v>1257</v>
      </c>
      <c r="E512" t="s">
        <v>625</v>
      </c>
      <c r="F512" t="s">
        <v>3165</v>
      </c>
    </row>
    <row r="513" spans="1:6" x14ac:dyDescent="0.25">
      <c r="A513" s="5">
        <v>864</v>
      </c>
      <c r="B513" s="5">
        <v>511</v>
      </c>
      <c r="C513" s="5">
        <v>103</v>
      </c>
      <c r="D513" t="s">
        <v>1258</v>
      </c>
      <c r="E513" t="s">
        <v>626</v>
      </c>
      <c r="F513" t="s">
        <v>3166</v>
      </c>
    </row>
    <row r="514" spans="1:6" x14ac:dyDescent="0.25">
      <c r="A514" s="5">
        <v>865</v>
      </c>
      <c r="B514" s="5">
        <v>512</v>
      </c>
      <c r="C514" s="5">
        <v>101</v>
      </c>
      <c r="D514" t="s">
        <v>1259</v>
      </c>
      <c r="E514" t="s">
        <v>627</v>
      </c>
      <c r="F514" t="s">
        <v>3174</v>
      </c>
    </row>
    <row r="515" spans="1:6" x14ac:dyDescent="0.25">
      <c r="A515" s="5">
        <v>866</v>
      </c>
      <c r="B515" s="5">
        <v>513</v>
      </c>
      <c r="C515" s="5">
        <v>57</v>
      </c>
      <c r="D515" t="s">
        <v>1260</v>
      </c>
      <c r="E515" t="s">
        <v>628</v>
      </c>
      <c r="F515" t="s">
        <v>3172</v>
      </c>
    </row>
    <row r="516" spans="1:6" x14ac:dyDescent="0.25">
      <c r="A516" s="5">
        <v>867</v>
      </c>
      <c r="B516" s="5">
        <v>514</v>
      </c>
      <c r="C516" s="5">
        <v>41</v>
      </c>
      <c r="D516" t="s">
        <v>1261</v>
      </c>
      <c r="E516" t="s">
        <v>629</v>
      </c>
      <c r="F516" t="s">
        <v>3163</v>
      </c>
    </row>
    <row r="517" spans="1:6" x14ac:dyDescent="0.25">
      <c r="A517" s="5">
        <v>868</v>
      </c>
      <c r="B517" s="5">
        <v>515</v>
      </c>
      <c r="C517" s="5">
        <v>281</v>
      </c>
      <c r="D517" t="s">
        <v>1262</v>
      </c>
      <c r="E517" t="s">
        <v>630</v>
      </c>
      <c r="F517" t="s">
        <v>3160</v>
      </c>
    </row>
    <row r="518" spans="1:6" x14ac:dyDescent="0.25">
      <c r="A518" s="5">
        <v>869</v>
      </c>
      <c r="B518" s="5">
        <v>516</v>
      </c>
      <c r="C518" s="5">
        <v>117</v>
      </c>
      <c r="D518" t="s">
        <v>1263</v>
      </c>
      <c r="E518" t="s">
        <v>631</v>
      </c>
      <c r="F518" t="s">
        <v>3169</v>
      </c>
    </row>
    <row r="519" spans="1:6" x14ac:dyDescent="0.25">
      <c r="A519" s="5">
        <v>870</v>
      </c>
      <c r="B519" s="5">
        <v>517</v>
      </c>
      <c r="C519" s="5">
        <v>888</v>
      </c>
      <c r="D519" t="s">
        <v>632</v>
      </c>
      <c r="E519" t="s">
        <v>632</v>
      </c>
      <c r="F519" t="s">
        <v>632</v>
      </c>
    </row>
    <row r="520" spans="1:6" x14ac:dyDescent="0.25">
      <c r="A520" s="5">
        <v>871</v>
      </c>
      <c r="B520" s="5">
        <v>518</v>
      </c>
      <c r="C520" s="5">
        <v>58</v>
      </c>
      <c r="D520" t="s">
        <v>1264</v>
      </c>
      <c r="E520" t="s">
        <v>633</v>
      </c>
      <c r="F520" t="s">
        <v>3164</v>
      </c>
    </row>
    <row r="521" spans="1:6" x14ac:dyDescent="0.25">
      <c r="A521" s="5">
        <v>872</v>
      </c>
      <c r="B521" s="5">
        <v>519</v>
      </c>
      <c r="C521" s="5">
        <v>382</v>
      </c>
      <c r="D521" t="s">
        <v>1265</v>
      </c>
      <c r="E521" t="s">
        <v>634</v>
      </c>
      <c r="F521" t="s">
        <v>3180</v>
      </c>
    </row>
    <row r="522" spans="1:6" x14ac:dyDescent="0.25">
      <c r="A522" s="5">
        <v>873</v>
      </c>
      <c r="B522" s="5">
        <v>520</v>
      </c>
      <c r="C522" s="5">
        <v>117</v>
      </c>
      <c r="D522" t="s">
        <v>1266</v>
      </c>
      <c r="E522" t="s">
        <v>635</v>
      </c>
      <c r="F522" t="s">
        <v>3177</v>
      </c>
    </row>
    <row r="523" spans="1:6" x14ac:dyDescent="0.25">
      <c r="A523" s="5">
        <v>874</v>
      </c>
      <c r="B523" s="5">
        <v>521</v>
      </c>
      <c r="C523" s="5">
        <v>57</v>
      </c>
      <c r="D523" t="s">
        <v>636</v>
      </c>
      <c r="E523" t="s">
        <v>636</v>
      </c>
      <c r="F523" t="s">
        <v>636</v>
      </c>
    </row>
    <row r="524" spans="1:6" x14ac:dyDescent="0.25">
      <c r="A524" s="5">
        <v>875</v>
      </c>
      <c r="B524" s="5">
        <v>522</v>
      </c>
      <c r="C524" s="5">
        <v>103</v>
      </c>
      <c r="D524" t="s">
        <v>1267</v>
      </c>
      <c r="E524" t="s">
        <v>637</v>
      </c>
      <c r="F524" t="s">
        <v>3182</v>
      </c>
    </row>
    <row r="525" spans="1:6" x14ac:dyDescent="0.25">
      <c r="A525" s="5">
        <v>876</v>
      </c>
      <c r="B525" s="5">
        <v>523</v>
      </c>
      <c r="C525" s="5">
        <v>382</v>
      </c>
      <c r="D525" t="s">
        <v>1268</v>
      </c>
      <c r="E525" t="s">
        <v>638</v>
      </c>
      <c r="F525" t="s">
        <v>3181</v>
      </c>
    </row>
    <row r="526" spans="1:6" x14ac:dyDescent="0.25">
      <c r="A526" s="5">
        <v>877</v>
      </c>
      <c r="B526" s="5">
        <v>524</v>
      </c>
      <c r="C526" s="5">
        <v>383</v>
      </c>
      <c r="D526" t="s">
        <v>1269</v>
      </c>
      <c r="E526" t="s">
        <v>639</v>
      </c>
      <c r="F526" t="s">
        <v>3178</v>
      </c>
    </row>
    <row r="527" spans="1:6" x14ac:dyDescent="0.25">
      <c r="A527" s="5">
        <v>878</v>
      </c>
      <c r="B527" s="5">
        <v>525</v>
      </c>
      <c r="C527" s="5">
        <v>381</v>
      </c>
      <c r="D527" t="s">
        <v>1270</v>
      </c>
      <c r="E527" t="s">
        <v>640</v>
      </c>
      <c r="F527" t="s">
        <v>3176</v>
      </c>
    </row>
    <row r="528" spans="1:6" x14ac:dyDescent="0.25">
      <c r="A528" s="5">
        <v>879</v>
      </c>
      <c r="B528" s="5">
        <v>526</v>
      </c>
      <c r="C528" s="5">
        <v>534</v>
      </c>
      <c r="D528" t="s">
        <v>1271</v>
      </c>
      <c r="E528" t="s">
        <v>641</v>
      </c>
      <c r="F528" t="s">
        <v>3183</v>
      </c>
    </row>
    <row r="529" spans="1:6" x14ac:dyDescent="0.25">
      <c r="A529" s="5">
        <v>880</v>
      </c>
      <c r="B529" s="5">
        <v>527</v>
      </c>
      <c r="C529" s="5">
        <v>92</v>
      </c>
      <c r="D529" t="s">
        <v>1272</v>
      </c>
      <c r="E529" t="s">
        <v>642</v>
      </c>
      <c r="F529" t="s">
        <v>3554</v>
      </c>
    </row>
    <row r="530" spans="1:6" x14ac:dyDescent="0.25">
      <c r="A530" s="5">
        <v>881</v>
      </c>
      <c r="B530" s="5">
        <v>528</v>
      </c>
      <c r="C530" s="5">
        <v>19</v>
      </c>
      <c r="D530" t="s">
        <v>1273</v>
      </c>
      <c r="E530" t="s">
        <v>643</v>
      </c>
      <c r="F530" t="s">
        <v>3179</v>
      </c>
    </row>
    <row r="531" spans="1:6" x14ac:dyDescent="0.25">
      <c r="A531" s="5">
        <v>882</v>
      </c>
      <c r="B531" s="5">
        <v>529</v>
      </c>
      <c r="C531" s="5">
        <v>383</v>
      </c>
      <c r="D531" t="s">
        <v>1274</v>
      </c>
      <c r="E531" t="s">
        <v>644</v>
      </c>
      <c r="F531" t="s">
        <v>3184</v>
      </c>
    </row>
    <row r="532" spans="1:6" x14ac:dyDescent="0.25">
      <c r="A532" s="5">
        <v>883</v>
      </c>
      <c r="B532" s="5">
        <v>530</v>
      </c>
      <c r="C532" s="5">
        <v>888</v>
      </c>
      <c r="D532" t="s">
        <v>1275</v>
      </c>
      <c r="E532" t="s">
        <v>645</v>
      </c>
      <c r="F532" t="s">
        <v>3186</v>
      </c>
    </row>
    <row r="533" spans="1:6" x14ac:dyDescent="0.25">
      <c r="A533" s="5">
        <v>888</v>
      </c>
      <c r="B533" s="5">
        <v>531</v>
      </c>
      <c r="C533" s="5">
        <v>888</v>
      </c>
      <c r="D533" t="s">
        <v>1280</v>
      </c>
      <c r="E533" t="s">
        <v>646</v>
      </c>
      <c r="F533" t="s">
        <v>2900</v>
      </c>
    </row>
    <row r="534" spans="1:6" x14ac:dyDescent="0.25">
      <c r="A534" s="5">
        <v>889</v>
      </c>
      <c r="B534" s="5">
        <v>532</v>
      </c>
      <c r="C534" s="5">
        <v>888</v>
      </c>
      <c r="D534" t="s">
        <v>647</v>
      </c>
      <c r="E534" t="s">
        <v>647</v>
      </c>
      <c r="F534" t="s">
        <v>647</v>
      </c>
    </row>
    <row r="535" spans="1:6" x14ac:dyDescent="0.25">
      <c r="A535" s="5">
        <v>890</v>
      </c>
      <c r="B535" s="5">
        <v>533</v>
      </c>
      <c r="C535" s="5">
        <v>888</v>
      </c>
      <c r="D535" t="s">
        <v>648</v>
      </c>
      <c r="E535" t="s">
        <v>648</v>
      </c>
      <c r="F535" t="s">
        <v>648</v>
      </c>
    </row>
    <row r="536" spans="1:6" x14ac:dyDescent="0.25">
      <c r="A536" s="5">
        <v>891</v>
      </c>
      <c r="B536" s="5">
        <v>534</v>
      </c>
      <c r="C536" s="5">
        <v>888</v>
      </c>
      <c r="D536" t="s">
        <v>1281</v>
      </c>
      <c r="E536" t="s">
        <v>649</v>
      </c>
      <c r="F536" t="s">
        <v>3977</v>
      </c>
    </row>
    <row r="537" spans="1:6" x14ac:dyDescent="0.25">
      <c r="A537" s="5">
        <v>892</v>
      </c>
      <c r="B537" s="5">
        <v>535</v>
      </c>
      <c r="C537" s="5">
        <v>888</v>
      </c>
      <c r="D537" t="s">
        <v>1282</v>
      </c>
      <c r="E537" t="s">
        <v>650</v>
      </c>
      <c r="F537" t="s">
        <v>3978</v>
      </c>
    </row>
    <row r="538" spans="1:6" x14ac:dyDescent="0.25">
      <c r="A538" s="5">
        <v>893</v>
      </c>
      <c r="B538" s="5">
        <v>536</v>
      </c>
      <c r="C538" s="5">
        <v>888</v>
      </c>
      <c r="D538" t="s">
        <v>1283</v>
      </c>
      <c r="E538" t="s">
        <v>651</v>
      </c>
      <c r="F538" t="s">
        <v>3979</v>
      </c>
    </row>
    <row r="539" spans="1:6" x14ac:dyDescent="0.25">
      <c r="A539" s="5">
        <v>894</v>
      </c>
      <c r="B539" s="5">
        <v>537</v>
      </c>
      <c r="C539" s="5">
        <v>888</v>
      </c>
      <c r="D539" t="s">
        <v>1284</v>
      </c>
      <c r="E539" t="s">
        <v>652</v>
      </c>
      <c r="F539" t="s">
        <v>3980</v>
      </c>
    </row>
    <row r="540" spans="1:6" x14ac:dyDescent="0.25">
      <c r="A540" s="5">
        <v>895</v>
      </c>
      <c r="B540" s="5">
        <v>538</v>
      </c>
      <c r="C540" s="5">
        <v>888</v>
      </c>
      <c r="D540" t="s">
        <v>1285</v>
      </c>
      <c r="E540" t="s">
        <v>653</v>
      </c>
      <c r="F540" t="s">
        <v>1285</v>
      </c>
    </row>
    <row r="541" spans="1:6" x14ac:dyDescent="0.25">
      <c r="A541" s="5">
        <v>896</v>
      </c>
      <c r="B541" s="5">
        <v>539</v>
      </c>
      <c r="C541" s="5">
        <v>888</v>
      </c>
      <c r="D541" t="s">
        <v>1286</v>
      </c>
      <c r="E541" t="s">
        <v>654</v>
      </c>
      <c r="F541" t="s">
        <v>3981</v>
      </c>
    </row>
    <row r="542" spans="1:6" x14ac:dyDescent="0.25">
      <c r="A542" s="5">
        <v>897</v>
      </c>
      <c r="B542" s="5">
        <v>540</v>
      </c>
      <c r="C542" s="5">
        <v>888</v>
      </c>
      <c r="D542" t="s">
        <v>1287</v>
      </c>
      <c r="E542" t="s">
        <v>655</v>
      </c>
      <c r="F542" t="s">
        <v>3982</v>
      </c>
    </row>
    <row r="543" spans="1:6" x14ac:dyDescent="0.25">
      <c r="A543" s="5">
        <v>898</v>
      </c>
      <c r="B543" s="5">
        <v>541</v>
      </c>
      <c r="C543" s="5">
        <v>888</v>
      </c>
      <c r="D543" t="s">
        <v>1288</v>
      </c>
      <c r="E543" t="s">
        <v>656</v>
      </c>
      <c r="F543" t="s">
        <v>3983</v>
      </c>
    </row>
    <row r="544" spans="1:6" x14ac:dyDescent="0.25">
      <c r="A544" s="5">
        <v>899</v>
      </c>
      <c r="B544" s="5">
        <v>542</v>
      </c>
      <c r="C544" s="5">
        <v>888</v>
      </c>
      <c r="D544" t="s">
        <v>657</v>
      </c>
      <c r="E544" t="s">
        <v>657</v>
      </c>
      <c r="F544" t="s">
        <v>657</v>
      </c>
    </row>
    <row r="545" spans="1:6" x14ac:dyDescent="0.25">
      <c r="A545" s="5">
        <v>900</v>
      </c>
      <c r="B545" s="5">
        <v>543</v>
      </c>
      <c r="C545" s="5">
        <v>888</v>
      </c>
      <c r="D545" t="s">
        <v>1289</v>
      </c>
      <c r="E545" t="s">
        <v>658</v>
      </c>
      <c r="F545" t="s">
        <v>3984</v>
      </c>
    </row>
    <row r="546" spans="1:6" x14ac:dyDescent="0.25">
      <c r="A546" s="5">
        <v>901</v>
      </c>
      <c r="B546" s="5">
        <v>544</v>
      </c>
      <c r="C546" s="5">
        <v>888</v>
      </c>
      <c r="D546" t="s">
        <v>659</v>
      </c>
      <c r="E546" t="s">
        <v>659</v>
      </c>
      <c r="F546" t="s">
        <v>659</v>
      </c>
    </row>
    <row r="547" spans="1:6" x14ac:dyDescent="0.25">
      <c r="A547" s="5">
        <v>902</v>
      </c>
      <c r="B547" s="5">
        <v>545</v>
      </c>
      <c r="C547" s="5">
        <v>888</v>
      </c>
      <c r="D547" t="s">
        <v>1290</v>
      </c>
      <c r="E547" t="s">
        <v>660</v>
      </c>
      <c r="F547" t="s">
        <v>3985</v>
      </c>
    </row>
    <row r="548" spans="1:6" x14ac:dyDescent="0.25">
      <c r="A548" s="5">
        <v>903</v>
      </c>
      <c r="B548" s="5">
        <v>546</v>
      </c>
      <c r="C548" s="5">
        <v>888</v>
      </c>
      <c r="D548" t="s">
        <v>1291</v>
      </c>
      <c r="E548" t="s">
        <v>661</v>
      </c>
      <c r="F548" t="s">
        <v>3986</v>
      </c>
    </row>
    <row r="549" spans="1:6" x14ac:dyDescent="0.25">
      <c r="A549" s="5">
        <v>904</v>
      </c>
      <c r="B549" s="5">
        <v>547</v>
      </c>
      <c r="C549" s="5">
        <v>888</v>
      </c>
      <c r="D549" t="s">
        <v>1292</v>
      </c>
      <c r="E549" t="s">
        <v>662</v>
      </c>
      <c r="F549" t="s">
        <v>3987</v>
      </c>
    </row>
    <row r="550" spans="1:6" x14ac:dyDescent="0.25">
      <c r="A550" s="5">
        <v>905</v>
      </c>
      <c r="B550" s="5">
        <v>548</v>
      </c>
      <c r="C550" s="5">
        <v>888</v>
      </c>
      <c r="D550" t="s">
        <v>1293</v>
      </c>
      <c r="E550" t="s">
        <v>663</v>
      </c>
      <c r="F550" t="s">
        <v>3988</v>
      </c>
    </row>
    <row r="551" spans="1:6" x14ac:dyDescent="0.25">
      <c r="A551" s="5">
        <v>906</v>
      </c>
      <c r="B551" s="5">
        <v>549</v>
      </c>
      <c r="C551" s="5">
        <v>888</v>
      </c>
      <c r="D551" t="s">
        <v>1294</v>
      </c>
      <c r="E551" t="s">
        <v>664</v>
      </c>
      <c r="F551" t="s">
        <v>3989</v>
      </c>
    </row>
    <row r="552" spans="1:6" x14ac:dyDescent="0.25">
      <c r="A552" s="5">
        <v>907</v>
      </c>
      <c r="B552" s="5">
        <v>550</v>
      </c>
      <c r="C552" s="5">
        <v>888</v>
      </c>
      <c r="D552" t="s">
        <v>4084</v>
      </c>
      <c r="E552" t="s">
        <v>665</v>
      </c>
      <c r="F552" t="s">
        <v>3990</v>
      </c>
    </row>
    <row r="553" spans="1:6" x14ac:dyDescent="0.25">
      <c r="A553" s="5">
        <v>908</v>
      </c>
      <c r="B553" s="5">
        <v>551</v>
      </c>
      <c r="C553" s="5">
        <v>888</v>
      </c>
      <c r="D553" t="s">
        <v>1295</v>
      </c>
      <c r="E553" t="s">
        <v>666</v>
      </c>
      <c r="F553" t="s">
        <v>3991</v>
      </c>
    </row>
    <row r="554" spans="1:6" x14ac:dyDescent="0.25">
      <c r="A554" s="5">
        <v>909</v>
      </c>
      <c r="B554" s="5">
        <v>552</v>
      </c>
      <c r="C554" s="5">
        <v>888</v>
      </c>
      <c r="D554" t="s">
        <v>1296</v>
      </c>
      <c r="E554" t="s">
        <v>667</v>
      </c>
      <c r="F554" t="s">
        <v>3992</v>
      </c>
    </row>
    <row r="555" spans="1:6" x14ac:dyDescent="0.25">
      <c r="A555" s="5">
        <v>910</v>
      </c>
      <c r="B555" s="5">
        <v>553</v>
      </c>
      <c r="C555" s="5">
        <v>888</v>
      </c>
      <c r="D555" t="s">
        <v>1297</v>
      </c>
      <c r="E555" t="s">
        <v>668</v>
      </c>
      <c r="F555" t="s">
        <v>3993</v>
      </c>
    </row>
    <row r="556" spans="1:6" x14ac:dyDescent="0.25">
      <c r="A556" s="5">
        <v>911</v>
      </c>
      <c r="B556" s="5">
        <v>554</v>
      </c>
      <c r="C556" s="5">
        <v>888</v>
      </c>
      <c r="D556" t="s">
        <v>1298</v>
      </c>
      <c r="E556" t="s">
        <v>669</v>
      </c>
      <c r="F556" t="s">
        <v>3994</v>
      </c>
    </row>
    <row r="557" spans="1:6" x14ac:dyDescent="0.25">
      <c r="A557" s="5">
        <v>913</v>
      </c>
      <c r="B557" s="5">
        <v>555</v>
      </c>
      <c r="C557" s="5">
        <v>888</v>
      </c>
      <c r="D557" t="s">
        <v>1300</v>
      </c>
      <c r="E557" t="s">
        <v>670</v>
      </c>
      <c r="F557" t="s">
        <v>3996</v>
      </c>
    </row>
    <row r="558" spans="1:6" x14ac:dyDescent="0.25">
      <c r="A558" s="5">
        <v>914</v>
      </c>
      <c r="B558" s="5">
        <v>556</v>
      </c>
      <c r="C558" s="5">
        <v>888</v>
      </c>
      <c r="D558" t="s">
        <v>1301</v>
      </c>
      <c r="E558" t="s">
        <v>671</v>
      </c>
      <c r="F558" t="s">
        <v>3997</v>
      </c>
    </row>
    <row r="559" spans="1:6" x14ac:dyDescent="0.25">
      <c r="A559" s="5">
        <v>915</v>
      </c>
      <c r="B559" s="5">
        <v>557</v>
      </c>
      <c r="C559" s="5">
        <v>888</v>
      </c>
      <c r="D559" t="s">
        <v>1302</v>
      </c>
      <c r="E559" t="s">
        <v>672</v>
      </c>
      <c r="F559" t="s">
        <v>3998</v>
      </c>
    </row>
    <row r="560" spans="1:6" x14ac:dyDescent="0.25">
      <c r="A560" s="5">
        <v>916</v>
      </c>
      <c r="B560" s="5">
        <v>558</v>
      </c>
      <c r="C560" s="5">
        <v>888</v>
      </c>
      <c r="D560" t="s">
        <v>1303</v>
      </c>
      <c r="E560" t="s">
        <v>673</v>
      </c>
      <c r="F560" t="s">
        <v>3999</v>
      </c>
    </row>
    <row r="561" spans="1:6" x14ac:dyDescent="0.25">
      <c r="A561" s="5">
        <v>917</v>
      </c>
      <c r="B561" s="5">
        <v>559</v>
      </c>
      <c r="C561" s="5">
        <v>917</v>
      </c>
      <c r="D561" t="s">
        <v>674</v>
      </c>
      <c r="E561" t="s">
        <v>674</v>
      </c>
      <c r="F561" t="s">
        <v>674</v>
      </c>
    </row>
    <row r="562" spans="1:6" x14ac:dyDescent="0.25">
      <c r="A562" s="5">
        <v>918</v>
      </c>
      <c r="B562" s="5">
        <v>560</v>
      </c>
      <c r="C562" s="5">
        <v>849</v>
      </c>
      <c r="D562" t="s">
        <v>675</v>
      </c>
      <c r="E562" t="s">
        <v>675</v>
      </c>
      <c r="F562" t="s">
        <v>675</v>
      </c>
    </row>
    <row r="563" spans="1:6" x14ac:dyDescent="0.25">
      <c r="A563" s="5">
        <v>919</v>
      </c>
      <c r="B563" s="5">
        <v>561</v>
      </c>
      <c r="C563" s="5">
        <v>849</v>
      </c>
      <c r="D563" t="s">
        <v>1304</v>
      </c>
      <c r="E563" t="s">
        <v>676</v>
      </c>
      <c r="F563" t="s">
        <v>4000</v>
      </c>
    </row>
    <row r="564" spans="1:6" x14ac:dyDescent="0.25">
      <c r="A564" s="5">
        <v>920</v>
      </c>
      <c r="B564" s="5">
        <v>562</v>
      </c>
      <c r="C564" s="5">
        <v>849</v>
      </c>
      <c r="D564" t="s">
        <v>1305</v>
      </c>
      <c r="E564" t="s">
        <v>677</v>
      </c>
      <c r="F564" t="s">
        <v>4001</v>
      </c>
    </row>
    <row r="565" spans="1:6" x14ac:dyDescent="0.25">
      <c r="A565" s="5">
        <v>921</v>
      </c>
      <c r="B565" s="5">
        <v>563</v>
      </c>
      <c r="C565" s="5">
        <v>849</v>
      </c>
      <c r="D565" t="s">
        <v>1306</v>
      </c>
      <c r="E565" t="s">
        <v>678</v>
      </c>
      <c r="F565" t="s">
        <v>4002</v>
      </c>
    </row>
    <row r="566" spans="1:6" x14ac:dyDescent="0.25">
      <c r="A566" s="5">
        <v>922</v>
      </c>
      <c r="B566" s="5">
        <v>564</v>
      </c>
      <c r="C566" s="5">
        <v>849</v>
      </c>
      <c r="D566" t="s">
        <v>679</v>
      </c>
      <c r="E566" t="s">
        <v>679</v>
      </c>
      <c r="F566" t="s">
        <v>679</v>
      </c>
    </row>
    <row r="567" spans="1:6" x14ac:dyDescent="0.25">
      <c r="A567" s="5">
        <v>923</v>
      </c>
      <c r="B567" s="5">
        <v>565</v>
      </c>
      <c r="C567" s="5">
        <v>849</v>
      </c>
      <c r="D567" t="s">
        <v>1307</v>
      </c>
      <c r="E567" t="s">
        <v>680</v>
      </c>
      <c r="F567" t="s">
        <v>4003</v>
      </c>
    </row>
    <row r="568" spans="1:6" x14ac:dyDescent="0.25">
      <c r="A568" s="5">
        <v>924</v>
      </c>
      <c r="B568" s="5">
        <v>566</v>
      </c>
      <c r="C568" s="5">
        <v>849</v>
      </c>
      <c r="D568" t="s">
        <v>681</v>
      </c>
      <c r="E568" t="s">
        <v>681</v>
      </c>
      <c r="F568" t="s">
        <v>681</v>
      </c>
    </row>
    <row r="569" spans="1:6" x14ac:dyDescent="0.25">
      <c r="A569" s="5">
        <v>925</v>
      </c>
      <c r="B569" s="5">
        <v>567</v>
      </c>
      <c r="C569" s="5">
        <v>849</v>
      </c>
      <c r="D569" t="s">
        <v>682</v>
      </c>
      <c r="E569" t="s">
        <v>682</v>
      </c>
      <c r="F569" t="s">
        <v>682</v>
      </c>
    </row>
    <row r="570" spans="1:6" x14ac:dyDescent="0.25">
      <c r="A570" s="5">
        <v>926</v>
      </c>
      <c r="B570" s="5">
        <v>568</v>
      </c>
      <c r="C570" s="5">
        <v>849</v>
      </c>
      <c r="D570" t="s">
        <v>683</v>
      </c>
      <c r="E570" t="s">
        <v>683</v>
      </c>
      <c r="F570" t="s">
        <v>683</v>
      </c>
    </row>
    <row r="571" spans="1:6" x14ac:dyDescent="0.25">
      <c r="A571" s="5">
        <v>927</v>
      </c>
      <c r="B571" s="5">
        <v>569</v>
      </c>
      <c r="C571" s="5">
        <v>849</v>
      </c>
      <c r="D571" t="s">
        <v>1308</v>
      </c>
      <c r="E571" t="s">
        <v>684</v>
      </c>
      <c r="F571" t="s">
        <v>4004</v>
      </c>
    </row>
    <row r="572" spans="1:6" x14ac:dyDescent="0.25">
      <c r="A572" s="5">
        <v>928</v>
      </c>
      <c r="B572" s="5">
        <v>570</v>
      </c>
      <c r="C572" s="5">
        <v>849</v>
      </c>
      <c r="D572" t="s">
        <v>1309</v>
      </c>
      <c r="E572" t="s">
        <v>685</v>
      </c>
      <c r="F572" t="s">
        <v>4005</v>
      </c>
    </row>
    <row r="573" spans="1:6" x14ac:dyDescent="0.25">
      <c r="A573" s="5">
        <v>929</v>
      </c>
      <c r="B573" s="5">
        <v>571</v>
      </c>
      <c r="C573" s="5">
        <v>849</v>
      </c>
      <c r="D573" t="s">
        <v>1310</v>
      </c>
      <c r="E573" t="s">
        <v>686</v>
      </c>
      <c r="F573" t="s">
        <v>4006</v>
      </c>
    </row>
    <row r="574" spans="1:6" x14ac:dyDescent="0.25">
      <c r="A574" s="5">
        <v>930</v>
      </c>
      <c r="B574" s="5">
        <v>572</v>
      </c>
      <c r="C574" s="5">
        <v>57</v>
      </c>
      <c r="D574" t="s">
        <v>1311</v>
      </c>
      <c r="E574" t="s">
        <v>46</v>
      </c>
      <c r="F574" t="s">
        <v>4007</v>
      </c>
    </row>
    <row r="575" spans="1:6" x14ac:dyDescent="0.25">
      <c r="A575" s="5">
        <v>931</v>
      </c>
      <c r="B575" s="5">
        <v>573</v>
      </c>
      <c r="C575" s="5">
        <v>383</v>
      </c>
      <c r="D575" t="s">
        <v>1312</v>
      </c>
      <c r="E575" t="s">
        <v>56</v>
      </c>
      <c r="F575" t="s">
        <v>4008</v>
      </c>
    </row>
    <row r="576" spans="1:6" x14ac:dyDescent="0.25">
      <c r="A576" s="5">
        <v>932</v>
      </c>
      <c r="B576" s="5">
        <v>574</v>
      </c>
      <c r="C576" s="5">
        <v>20</v>
      </c>
      <c r="D576" t="s">
        <v>1313</v>
      </c>
      <c r="E576" t="s">
        <v>55</v>
      </c>
      <c r="F576" t="s">
        <v>4009</v>
      </c>
    </row>
    <row r="577" spans="1:6" x14ac:dyDescent="0.25">
      <c r="A577" s="5">
        <v>933</v>
      </c>
      <c r="B577" s="5">
        <v>575</v>
      </c>
      <c r="C577" s="5">
        <v>19</v>
      </c>
      <c r="D577" t="s">
        <v>1314</v>
      </c>
      <c r="E577" t="s">
        <v>58</v>
      </c>
      <c r="F577" t="s">
        <v>4010</v>
      </c>
    </row>
    <row r="578" spans="1:6" x14ac:dyDescent="0.25">
      <c r="A578" s="5">
        <v>934</v>
      </c>
      <c r="B578" s="5">
        <v>576</v>
      </c>
      <c r="C578" s="5">
        <v>41</v>
      </c>
      <c r="D578" t="s">
        <v>1315</v>
      </c>
      <c r="E578" t="s">
        <v>63</v>
      </c>
      <c r="F578" t="s">
        <v>4011</v>
      </c>
    </row>
    <row r="579" spans="1:6" x14ac:dyDescent="0.25">
      <c r="A579" s="5">
        <v>935</v>
      </c>
      <c r="B579" s="5">
        <v>577</v>
      </c>
      <c r="C579" s="5">
        <v>381</v>
      </c>
      <c r="D579" t="s">
        <v>1316</v>
      </c>
      <c r="E579" t="s">
        <v>143</v>
      </c>
      <c r="F579" t="s">
        <v>4012</v>
      </c>
    </row>
    <row r="580" spans="1:6" x14ac:dyDescent="0.25">
      <c r="A580" s="5">
        <v>936</v>
      </c>
      <c r="B580" s="5">
        <v>578</v>
      </c>
      <c r="C580" s="5">
        <v>3</v>
      </c>
      <c r="D580" t="s">
        <v>1317</v>
      </c>
      <c r="E580" t="s">
        <v>42</v>
      </c>
      <c r="F580" t="s">
        <v>4013</v>
      </c>
    </row>
    <row r="581" spans="1:6" x14ac:dyDescent="0.25">
      <c r="A581" s="5">
        <v>937</v>
      </c>
      <c r="B581" s="5">
        <v>579</v>
      </c>
      <c r="C581" s="5">
        <v>57</v>
      </c>
      <c r="D581" t="s">
        <v>1318</v>
      </c>
      <c r="E581" t="s">
        <v>687</v>
      </c>
      <c r="F581" t="s">
        <v>3152</v>
      </c>
    </row>
    <row r="582" spans="1:6" x14ac:dyDescent="0.25">
      <c r="A582" s="5">
        <v>938</v>
      </c>
      <c r="B582" s="5">
        <v>580</v>
      </c>
      <c r="C582" s="5">
        <v>104</v>
      </c>
      <c r="D582" t="s">
        <v>1319</v>
      </c>
      <c r="E582" t="s">
        <v>688</v>
      </c>
      <c r="F582" t="s">
        <v>3151</v>
      </c>
    </row>
    <row r="583" spans="1:6" x14ac:dyDescent="0.25">
      <c r="A583" s="5">
        <v>939</v>
      </c>
      <c r="B583" s="5">
        <v>581</v>
      </c>
      <c r="C583" s="5">
        <v>381</v>
      </c>
      <c r="D583" t="s">
        <v>1320</v>
      </c>
      <c r="E583" t="s">
        <v>689</v>
      </c>
      <c r="F583" t="s">
        <v>4014</v>
      </c>
    </row>
    <row r="584" spans="1:6" x14ac:dyDescent="0.25">
      <c r="A584" s="5">
        <v>940</v>
      </c>
      <c r="B584" s="5">
        <v>582</v>
      </c>
      <c r="C584" s="5">
        <v>381</v>
      </c>
      <c r="D584" t="s">
        <v>1321</v>
      </c>
      <c r="E584" t="s">
        <v>690</v>
      </c>
      <c r="F584" t="s">
        <v>3153</v>
      </c>
    </row>
    <row r="585" spans="1:6" x14ac:dyDescent="0.25">
      <c r="A585" s="5">
        <v>941</v>
      </c>
      <c r="B585" s="5">
        <v>583</v>
      </c>
      <c r="C585" s="5">
        <v>41</v>
      </c>
      <c r="D585" t="s">
        <v>1322</v>
      </c>
      <c r="E585" t="s">
        <v>691</v>
      </c>
      <c r="F585" t="s">
        <v>3155</v>
      </c>
    </row>
    <row r="586" spans="1:6" x14ac:dyDescent="0.25">
      <c r="A586" s="5">
        <v>942</v>
      </c>
      <c r="B586" s="5">
        <v>584</v>
      </c>
      <c r="C586" s="5">
        <v>3</v>
      </c>
      <c r="D586" t="s">
        <v>1323</v>
      </c>
      <c r="E586" t="s">
        <v>692</v>
      </c>
      <c r="F586" t="s">
        <v>3154</v>
      </c>
    </row>
    <row r="587" spans="1:6" x14ac:dyDescent="0.25">
      <c r="A587" s="5">
        <v>943</v>
      </c>
      <c r="B587" s="5">
        <v>585</v>
      </c>
      <c r="C587" s="5">
        <v>3</v>
      </c>
      <c r="D587" t="s">
        <v>1324</v>
      </c>
      <c r="E587" t="s">
        <v>693</v>
      </c>
      <c r="F587" t="s">
        <v>3157</v>
      </c>
    </row>
    <row r="588" spans="1:6" x14ac:dyDescent="0.25">
      <c r="A588" s="5">
        <v>944</v>
      </c>
      <c r="B588" s="5">
        <v>586</v>
      </c>
      <c r="C588" s="5">
        <v>382</v>
      </c>
      <c r="D588" t="s">
        <v>1325</v>
      </c>
      <c r="E588" t="s">
        <v>694</v>
      </c>
      <c r="F588" t="s">
        <v>3156</v>
      </c>
    </row>
    <row r="589" spans="1:6" x14ac:dyDescent="0.25">
      <c r="A589" s="5">
        <v>945</v>
      </c>
      <c r="B589" s="5">
        <v>587</v>
      </c>
      <c r="C589" s="5">
        <v>41</v>
      </c>
      <c r="D589" t="s">
        <v>1326</v>
      </c>
      <c r="E589" t="s">
        <v>695</v>
      </c>
      <c r="F589" t="s">
        <v>3158</v>
      </c>
    </row>
    <row r="590" spans="1:6" x14ac:dyDescent="0.25">
      <c r="A590" s="5">
        <v>946</v>
      </c>
      <c r="B590" s="5">
        <v>588</v>
      </c>
      <c r="C590" s="5">
        <v>849</v>
      </c>
      <c r="D590" t="s">
        <v>696</v>
      </c>
      <c r="E590" t="s">
        <v>696</v>
      </c>
      <c r="F590" t="s">
        <v>696</v>
      </c>
    </row>
    <row r="591" spans="1:6" x14ac:dyDescent="0.25">
      <c r="A591" s="5">
        <v>947</v>
      </c>
      <c r="B591" s="5">
        <v>589</v>
      </c>
      <c r="C591" s="5">
        <v>849</v>
      </c>
      <c r="D591" t="s">
        <v>697</v>
      </c>
      <c r="E591" t="s">
        <v>697</v>
      </c>
      <c r="F591" t="s">
        <v>697</v>
      </c>
    </row>
    <row r="592" spans="1:6" x14ac:dyDescent="0.25">
      <c r="A592" s="5">
        <v>948</v>
      </c>
      <c r="B592" s="5">
        <v>590</v>
      </c>
      <c r="C592" s="5">
        <v>849</v>
      </c>
      <c r="D592" t="s">
        <v>698</v>
      </c>
      <c r="E592" t="s">
        <v>698</v>
      </c>
      <c r="F592" t="s">
        <v>698</v>
      </c>
    </row>
    <row r="593" spans="1:6" x14ac:dyDescent="0.25">
      <c r="A593" s="5">
        <v>949</v>
      </c>
      <c r="B593" s="5">
        <v>591</v>
      </c>
      <c r="C593" s="5">
        <v>849</v>
      </c>
      <c r="D593" t="s">
        <v>1327</v>
      </c>
      <c r="E593" t="s">
        <v>699</v>
      </c>
      <c r="F593" t="s">
        <v>4015</v>
      </c>
    </row>
    <row r="594" spans="1:6" x14ac:dyDescent="0.25">
      <c r="A594" s="5">
        <v>950</v>
      </c>
      <c r="B594" s="5">
        <v>592</v>
      </c>
      <c r="C594" s="5">
        <v>849</v>
      </c>
      <c r="D594" t="s">
        <v>700</v>
      </c>
      <c r="E594" t="s">
        <v>700</v>
      </c>
      <c r="F594" t="s">
        <v>700</v>
      </c>
    </row>
    <row r="595" spans="1:6" x14ac:dyDescent="0.25">
      <c r="A595" s="5">
        <v>951</v>
      </c>
      <c r="B595" s="5">
        <v>593</v>
      </c>
      <c r="C595" s="5">
        <v>849</v>
      </c>
      <c r="D595" t="s">
        <v>1328</v>
      </c>
      <c r="E595" t="s">
        <v>701</v>
      </c>
      <c r="F595" t="s">
        <v>4016</v>
      </c>
    </row>
    <row r="596" spans="1:6" x14ac:dyDescent="0.25">
      <c r="A596" s="5">
        <v>952</v>
      </c>
      <c r="B596" s="5">
        <v>594</v>
      </c>
      <c r="C596" s="5">
        <v>849</v>
      </c>
      <c r="D596" t="s">
        <v>1329</v>
      </c>
      <c r="E596" t="s">
        <v>702</v>
      </c>
      <c r="F596" t="s">
        <v>4017</v>
      </c>
    </row>
    <row r="597" spans="1:6" x14ac:dyDescent="0.25">
      <c r="A597" s="5">
        <v>953</v>
      </c>
      <c r="B597" s="5">
        <v>595</v>
      </c>
      <c r="C597" s="5">
        <v>849</v>
      </c>
      <c r="D597" t="s">
        <v>703</v>
      </c>
      <c r="E597" t="s">
        <v>703</v>
      </c>
      <c r="F597" t="s">
        <v>4018</v>
      </c>
    </row>
    <row r="598" spans="1:6" x14ac:dyDescent="0.25">
      <c r="A598" s="5">
        <v>954</v>
      </c>
      <c r="B598" s="5">
        <v>596</v>
      </c>
      <c r="C598" s="5">
        <v>849</v>
      </c>
      <c r="D598" t="s">
        <v>704</v>
      </c>
      <c r="E598" t="s">
        <v>704</v>
      </c>
      <c r="F598" t="s">
        <v>4019</v>
      </c>
    </row>
    <row r="599" spans="1:6" x14ac:dyDescent="0.25">
      <c r="A599" s="5">
        <v>955</v>
      </c>
      <c r="B599" s="5">
        <v>597</v>
      </c>
      <c r="C599" s="5">
        <v>849</v>
      </c>
      <c r="D599" t="s">
        <v>1330</v>
      </c>
      <c r="E599" t="s">
        <v>705</v>
      </c>
      <c r="F599" t="s">
        <v>4020</v>
      </c>
    </row>
    <row r="600" spans="1:6" x14ac:dyDescent="0.25">
      <c r="A600" s="5">
        <v>956</v>
      </c>
      <c r="B600" s="5">
        <v>598</v>
      </c>
      <c r="C600" s="5">
        <v>849</v>
      </c>
      <c r="D600" t="s">
        <v>706</v>
      </c>
      <c r="E600" t="s">
        <v>706</v>
      </c>
      <c r="F600" t="s">
        <v>706</v>
      </c>
    </row>
    <row r="601" spans="1:6" x14ac:dyDescent="0.25">
      <c r="A601" s="5">
        <v>957</v>
      </c>
      <c r="B601" s="5">
        <v>599</v>
      </c>
      <c r="C601" s="5">
        <v>849</v>
      </c>
      <c r="D601" t="s">
        <v>1331</v>
      </c>
      <c r="E601" t="s">
        <v>707</v>
      </c>
      <c r="F601" t="s">
        <v>4021</v>
      </c>
    </row>
    <row r="602" spans="1:6" x14ac:dyDescent="0.25">
      <c r="A602" s="5">
        <v>958</v>
      </c>
      <c r="B602" s="5">
        <v>600</v>
      </c>
      <c r="C602" s="5">
        <v>849</v>
      </c>
      <c r="D602" t="s">
        <v>1332</v>
      </c>
      <c r="E602" t="s">
        <v>708</v>
      </c>
      <c r="F602" t="s">
        <v>4022</v>
      </c>
    </row>
    <row r="603" spans="1:6" x14ac:dyDescent="0.25">
      <c r="A603" s="5">
        <v>959</v>
      </c>
      <c r="B603" s="5">
        <v>601</v>
      </c>
      <c r="C603" s="5">
        <v>849</v>
      </c>
      <c r="D603" t="s">
        <v>1333</v>
      </c>
      <c r="E603" t="s">
        <v>709</v>
      </c>
      <c r="F603" t="s">
        <v>4023</v>
      </c>
    </row>
    <row r="604" spans="1:6" x14ac:dyDescent="0.25">
      <c r="A604" s="5">
        <v>960</v>
      </c>
      <c r="B604" s="5">
        <v>602</v>
      </c>
      <c r="C604" s="5">
        <v>849</v>
      </c>
      <c r="D604" t="s">
        <v>1334</v>
      </c>
      <c r="E604" t="s">
        <v>710</v>
      </c>
      <c r="F604" t="s">
        <v>4024</v>
      </c>
    </row>
    <row r="605" spans="1:6" x14ac:dyDescent="0.25">
      <c r="A605" s="5">
        <v>961</v>
      </c>
      <c r="B605" s="5">
        <v>603</v>
      </c>
      <c r="C605" s="5">
        <v>849</v>
      </c>
      <c r="D605" t="s">
        <v>711</v>
      </c>
      <c r="E605" t="s">
        <v>711</v>
      </c>
      <c r="F605" t="s">
        <v>711</v>
      </c>
    </row>
    <row r="606" spans="1:6" x14ac:dyDescent="0.25">
      <c r="A606" s="5">
        <v>962</v>
      </c>
      <c r="B606" s="5">
        <v>604</v>
      </c>
      <c r="C606" s="5">
        <v>849</v>
      </c>
      <c r="D606" t="s">
        <v>1335</v>
      </c>
      <c r="E606" t="s">
        <v>712</v>
      </c>
      <c r="F606" t="s">
        <v>4025</v>
      </c>
    </row>
    <row r="607" spans="1:6" x14ac:dyDescent="0.25">
      <c r="A607" s="5">
        <v>963</v>
      </c>
      <c r="B607" s="5">
        <v>605</v>
      </c>
      <c r="C607" s="5">
        <v>849</v>
      </c>
      <c r="D607" t="s">
        <v>1336</v>
      </c>
      <c r="E607" t="s">
        <v>713</v>
      </c>
      <c r="F607" t="s">
        <v>4026</v>
      </c>
    </row>
    <row r="608" spans="1:6" x14ac:dyDescent="0.25">
      <c r="A608" s="5">
        <v>964</v>
      </c>
      <c r="B608" s="5">
        <v>606</v>
      </c>
      <c r="C608" s="5">
        <v>849</v>
      </c>
      <c r="D608" t="s">
        <v>1337</v>
      </c>
      <c r="E608" t="s">
        <v>714</v>
      </c>
      <c r="F608" t="s">
        <v>4027</v>
      </c>
    </row>
    <row r="609" spans="1:6" x14ac:dyDescent="0.25">
      <c r="A609" s="5">
        <v>965</v>
      </c>
      <c r="B609" s="5">
        <v>607</v>
      </c>
      <c r="C609" s="5">
        <v>849</v>
      </c>
      <c r="D609" t="s">
        <v>715</v>
      </c>
      <c r="E609" t="s">
        <v>715</v>
      </c>
      <c r="F609" t="s">
        <v>715</v>
      </c>
    </row>
    <row r="610" spans="1:6" x14ac:dyDescent="0.25">
      <c r="A610" s="5">
        <v>966</v>
      </c>
      <c r="B610" s="5">
        <v>608</v>
      </c>
      <c r="C610" s="5">
        <v>849</v>
      </c>
      <c r="D610" t="s">
        <v>1338</v>
      </c>
      <c r="E610" t="s">
        <v>716</v>
      </c>
      <c r="F610" t="s">
        <v>4028</v>
      </c>
    </row>
    <row r="611" spans="1:6" x14ac:dyDescent="0.25">
      <c r="A611" s="5">
        <v>967</v>
      </c>
      <c r="B611" s="5">
        <v>609</v>
      </c>
      <c r="C611" s="5">
        <v>849</v>
      </c>
      <c r="D611" t="s">
        <v>1339</v>
      </c>
      <c r="E611" t="s">
        <v>717</v>
      </c>
      <c r="F611" t="s">
        <v>4029</v>
      </c>
    </row>
    <row r="612" spans="1:6" x14ac:dyDescent="0.25">
      <c r="A612" s="5">
        <v>968</v>
      </c>
      <c r="B612" s="5">
        <v>610</v>
      </c>
      <c r="C612" s="5">
        <v>849</v>
      </c>
      <c r="D612" t="s">
        <v>1340</v>
      </c>
      <c r="E612" t="s">
        <v>718</v>
      </c>
      <c r="F612" t="s">
        <v>4030</v>
      </c>
    </row>
    <row r="613" spans="1:6" x14ac:dyDescent="0.25">
      <c r="A613" s="5">
        <v>969</v>
      </c>
      <c r="B613" s="5">
        <v>611</v>
      </c>
      <c r="C613" s="5">
        <v>849</v>
      </c>
      <c r="D613" t="s">
        <v>719</v>
      </c>
      <c r="E613" t="s">
        <v>719</v>
      </c>
      <c r="F613" t="s">
        <v>719</v>
      </c>
    </row>
    <row r="614" spans="1:6" x14ac:dyDescent="0.25">
      <c r="A614" s="5">
        <v>970</v>
      </c>
      <c r="B614" s="5">
        <v>612</v>
      </c>
      <c r="C614" s="5">
        <v>849</v>
      </c>
      <c r="D614" t="s">
        <v>1341</v>
      </c>
      <c r="E614" t="s">
        <v>720</v>
      </c>
      <c r="F614" t="s">
        <v>4031</v>
      </c>
    </row>
    <row r="615" spans="1:6" x14ac:dyDescent="0.25">
      <c r="A615" s="5">
        <v>971</v>
      </c>
      <c r="B615" s="5">
        <v>613</v>
      </c>
      <c r="C615" s="5">
        <v>849</v>
      </c>
      <c r="D615" t="s">
        <v>1342</v>
      </c>
      <c r="E615" t="s">
        <v>721</v>
      </c>
      <c r="F615" t="s">
        <v>4032</v>
      </c>
    </row>
    <row r="616" spans="1:6" x14ac:dyDescent="0.25">
      <c r="A616" s="5">
        <v>972</v>
      </c>
      <c r="B616" s="5">
        <v>614</v>
      </c>
      <c r="C616" s="5">
        <v>849</v>
      </c>
      <c r="D616" t="s">
        <v>1343</v>
      </c>
      <c r="E616" t="s">
        <v>722</v>
      </c>
      <c r="F616" t="s">
        <v>4033</v>
      </c>
    </row>
    <row r="617" spans="1:6" x14ac:dyDescent="0.25">
      <c r="A617" s="5">
        <v>973</v>
      </c>
      <c r="B617" s="5">
        <v>615</v>
      </c>
      <c r="C617" s="5">
        <v>888</v>
      </c>
      <c r="D617" t="s">
        <v>1344</v>
      </c>
      <c r="E617" t="s">
        <v>45</v>
      </c>
      <c r="F617" t="s">
        <v>4034</v>
      </c>
    </row>
    <row r="618" spans="1:6" x14ac:dyDescent="0.25">
      <c r="A618" s="5">
        <v>974</v>
      </c>
      <c r="B618" s="5">
        <v>616</v>
      </c>
      <c r="C618" s="5">
        <v>888</v>
      </c>
      <c r="D618" t="s">
        <v>126</v>
      </c>
      <c r="E618" t="s">
        <v>44</v>
      </c>
      <c r="F618" t="s">
        <v>4035</v>
      </c>
    </row>
    <row r="619" spans="1:6" x14ac:dyDescent="0.25">
      <c r="A619" s="5">
        <v>975</v>
      </c>
      <c r="B619" s="5">
        <v>617</v>
      </c>
      <c r="C619" s="5">
        <v>849</v>
      </c>
      <c r="D619" t="s">
        <v>1345</v>
      </c>
      <c r="E619" t="s">
        <v>723</v>
      </c>
      <c r="F619" t="s">
        <v>3190</v>
      </c>
    </row>
    <row r="620" spans="1:6" x14ac:dyDescent="0.25">
      <c r="A620" s="5">
        <v>977</v>
      </c>
      <c r="B620" s="5">
        <v>618</v>
      </c>
      <c r="C620" s="5">
        <v>849</v>
      </c>
      <c r="D620" t="s">
        <v>1347</v>
      </c>
      <c r="E620" t="s">
        <v>724</v>
      </c>
      <c r="F620" t="s">
        <v>4037</v>
      </c>
    </row>
    <row r="621" spans="1:6" x14ac:dyDescent="0.25">
      <c r="A621" s="5">
        <v>979</v>
      </c>
      <c r="B621" s="5">
        <v>619</v>
      </c>
      <c r="C621" s="5">
        <v>849</v>
      </c>
      <c r="D621" t="s">
        <v>1339</v>
      </c>
      <c r="E621" t="s">
        <v>717</v>
      </c>
      <c r="F621" t="s">
        <v>4029</v>
      </c>
    </row>
    <row r="622" spans="1:6" x14ac:dyDescent="0.25">
      <c r="A622" s="5">
        <v>980</v>
      </c>
      <c r="B622" s="5">
        <v>620</v>
      </c>
      <c r="C622" s="5">
        <v>980</v>
      </c>
      <c r="D622" t="s">
        <v>1349</v>
      </c>
      <c r="E622" t="s">
        <v>78</v>
      </c>
      <c r="F622" t="s">
        <v>2904</v>
      </c>
    </row>
    <row r="623" spans="1:6" x14ac:dyDescent="0.25">
      <c r="A623" s="5">
        <v>981</v>
      </c>
      <c r="B623" s="5">
        <v>621</v>
      </c>
      <c r="C623" s="5">
        <v>980</v>
      </c>
      <c r="D623" t="s">
        <v>1350</v>
      </c>
      <c r="E623" t="s">
        <v>725</v>
      </c>
      <c r="F623" t="s">
        <v>4038</v>
      </c>
    </row>
    <row r="624" spans="1:6" x14ac:dyDescent="0.25">
      <c r="A624" s="5">
        <v>982</v>
      </c>
      <c r="B624" s="5">
        <v>622</v>
      </c>
      <c r="C624" s="5">
        <v>980</v>
      </c>
      <c r="D624" t="s">
        <v>1351</v>
      </c>
      <c r="E624" t="s">
        <v>726</v>
      </c>
      <c r="F624" t="s">
        <v>4039</v>
      </c>
    </row>
    <row r="625" spans="1:6" x14ac:dyDescent="0.25">
      <c r="A625" s="5">
        <v>983</v>
      </c>
      <c r="B625" s="5">
        <v>623</v>
      </c>
      <c r="C625" s="5">
        <v>980</v>
      </c>
      <c r="D625" t="s">
        <v>1352</v>
      </c>
      <c r="E625" t="s">
        <v>727</v>
      </c>
      <c r="F625" t="s">
        <v>4040</v>
      </c>
    </row>
    <row r="626" spans="1:6" x14ac:dyDescent="0.25">
      <c r="A626" s="5">
        <v>984</v>
      </c>
      <c r="B626" s="5">
        <v>624</v>
      </c>
      <c r="C626" s="5">
        <v>980</v>
      </c>
      <c r="D626" t="s">
        <v>1353</v>
      </c>
      <c r="E626" t="s">
        <v>728</v>
      </c>
      <c r="F626" t="s">
        <v>4041</v>
      </c>
    </row>
    <row r="627" spans="1:6" x14ac:dyDescent="0.25">
      <c r="A627" s="5">
        <v>985</v>
      </c>
      <c r="B627" s="5">
        <v>625</v>
      </c>
      <c r="C627" s="5">
        <v>980</v>
      </c>
      <c r="D627" t="s">
        <v>1354</v>
      </c>
      <c r="E627" t="s">
        <v>729</v>
      </c>
      <c r="F627" t="s">
        <v>4042</v>
      </c>
    </row>
    <row r="628" spans="1:6" x14ac:dyDescent="0.25">
      <c r="A628" s="5">
        <v>986</v>
      </c>
      <c r="B628" s="5">
        <v>626</v>
      </c>
      <c r="C628" s="5">
        <v>980</v>
      </c>
      <c r="D628" t="s">
        <v>1355</v>
      </c>
      <c r="E628" t="s">
        <v>730</v>
      </c>
      <c r="F628" t="s">
        <v>4043</v>
      </c>
    </row>
    <row r="629" spans="1:6" x14ac:dyDescent="0.25">
      <c r="A629" s="5">
        <v>988</v>
      </c>
      <c r="B629" s="5">
        <v>627</v>
      </c>
      <c r="C629" s="5">
        <v>980</v>
      </c>
      <c r="D629" t="s">
        <v>1339</v>
      </c>
      <c r="E629" t="s">
        <v>731</v>
      </c>
      <c r="F629" t="s">
        <v>4044</v>
      </c>
    </row>
    <row r="630" spans="1:6" x14ac:dyDescent="0.25">
      <c r="A630" s="5">
        <v>989</v>
      </c>
      <c r="B630" s="5">
        <v>628</v>
      </c>
      <c r="C630" s="5">
        <v>980</v>
      </c>
      <c r="D630" t="s">
        <v>1357</v>
      </c>
      <c r="E630" t="s">
        <v>732</v>
      </c>
      <c r="F630" t="s">
        <v>4045</v>
      </c>
    </row>
    <row r="631" spans="1:6" x14ac:dyDescent="0.25">
      <c r="A631" s="5">
        <v>990</v>
      </c>
      <c r="B631" s="5">
        <v>629</v>
      </c>
      <c r="C631" s="5">
        <v>980</v>
      </c>
      <c r="D631" t="s">
        <v>1358</v>
      </c>
      <c r="E631" t="s">
        <v>733</v>
      </c>
      <c r="F631" t="s">
        <v>733</v>
      </c>
    </row>
    <row r="632" spans="1:6" x14ac:dyDescent="0.25">
      <c r="A632" s="5">
        <v>991</v>
      </c>
      <c r="B632" s="5">
        <v>630</v>
      </c>
      <c r="C632" s="5">
        <v>980</v>
      </c>
      <c r="D632" t="s">
        <v>734</v>
      </c>
      <c r="E632" t="s">
        <v>734</v>
      </c>
      <c r="F632" t="s">
        <v>734</v>
      </c>
    </row>
    <row r="633" spans="1:6" x14ac:dyDescent="0.25">
      <c r="A633" s="5">
        <v>992</v>
      </c>
      <c r="B633" s="5">
        <v>631</v>
      </c>
      <c r="C633" s="5">
        <v>980</v>
      </c>
      <c r="D633" t="s">
        <v>1359</v>
      </c>
      <c r="E633" t="s">
        <v>735</v>
      </c>
      <c r="F633" t="s">
        <v>4046</v>
      </c>
    </row>
    <row r="634" spans="1:6" x14ac:dyDescent="0.25">
      <c r="A634" s="5">
        <v>993</v>
      </c>
      <c r="B634" s="5">
        <v>632</v>
      </c>
      <c r="C634" s="5">
        <v>980</v>
      </c>
      <c r="D634" t="s">
        <v>1360</v>
      </c>
      <c r="E634" t="s">
        <v>736</v>
      </c>
      <c r="F634" t="s">
        <v>4047</v>
      </c>
    </row>
    <row r="635" spans="1:6" x14ac:dyDescent="0.25">
      <c r="A635" s="5">
        <v>994</v>
      </c>
      <c r="B635" s="5">
        <v>633</v>
      </c>
      <c r="C635" s="5">
        <v>849</v>
      </c>
      <c r="D635" t="s">
        <v>1361</v>
      </c>
      <c r="E635" t="s">
        <v>737</v>
      </c>
      <c r="F635" t="s">
        <v>3192</v>
      </c>
    </row>
    <row r="636" spans="1:6" x14ac:dyDescent="0.25">
      <c r="A636" s="5">
        <v>995</v>
      </c>
      <c r="B636" s="5">
        <v>634</v>
      </c>
      <c r="C636" s="5">
        <v>849</v>
      </c>
      <c r="D636" t="s">
        <v>1362</v>
      </c>
      <c r="E636" t="s">
        <v>738</v>
      </c>
      <c r="F636" t="s">
        <v>3193</v>
      </c>
    </row>
    <row r="637" spans="1:6" x14ac:dyDescent="0.25">
      <c r="A637" s="5">
        <v>996</v>
      </c>
      <c r="B637" s="5">
        <v>635</v>
      </c>
      <c r="C637" s="5">
        <v>849</v>
      </c>
      <c r="D637" t="s">
        <v>739</v>
      </c>
      <c r="E637" t="s">
        <v>739</v>
      </c>
      <c r="F637" t="s">
        <v>739</v>
      </c>
    </row>
    <row r="638" spans="1:6" x14ac:dyDescent="0.25">
      <c r="A638" s="5">
        <v>997</v>
      </c>
      <c r="B638" s="5">
        <v>636</v>
      </c>
      <c r="C638" s="5">
        <v>849</v>
      </c>
      <c r="D638" t="s">
        <v>1363</v>
      </c>
      <c r="E638" t="s">
        <v>740</v>
      </c>
      <c r="F638" t="s">
        <v>3194</v>
      </c>
    </row>
    <row r="639" spans="1:6" x14ac:dyDescent="0.25">
      <c r="A639" s="5">
        <v>998</v>
      </c>
      <c r="B639" s="5">
        <v>637</v>
      </c>
      <c r="C639" s="5">
        <v>381</v>
      </c>
      <c r="D639" t="s">
        <v>741</v>
      </c>
      <c r="E639" t="s">
        <v>741</v>
      </c>
      <c r="F639" t="s">
        <v>741</v>
      </c>
    </row>
    <row r="640" spans="1:6" x14ac:dyDescent="0.25">
      <c r="A640" s="5">
        <v>999</v>
      </c>
      <c r="B640" s="5">
        <v>638</v>
      </c>
      <c r="C640" s="5">
        <v>980</v>
      </c>
      <c r="D640" t="s">
        <v>824</v>
      </c>
      <c r="E640" t="s">
        <v>742</v>
      </c>
      <c r="F640" t="s">
        <v>3570</v>
      </c>
    </row>
    <row r="641" spans="1:6" x14ac:dyDescent="0.25">
      <c r="A641" s="5">
        <v>1000</v>
      </c>
      <c r="B641" s="5">
        <v>639</v>
      </c>
      <c r="C641" s="5">
        <v>980</v>
      </c>
      <c r="D641" t="s">
        <v>1364</v>
      </c>
      <c r="E641" t="s">
        <v>743</v>
      </c>
      <c r="F641" t="s">
        <v>3203</v>
      </c>
    </row>
    <row r="642" spans="1:6" x14ac:dyDescent="0.25">
      <c r="A642" s="5">
        <v>1004</v>
      </c>
      <c r="B642" s="5">
        <v>640</v>
      </c>
      <c r="C642" s="5">
        <v>980</v>
      </c>
      <c r="D642" t="s">
        <v>1367</v>
      </c>
      <c r="E642" t="s">
        <v>744</v>
      </c>
      <c r="F642" t="s">
        <v>4050</v>
      </c>
    </row>
    <row r="643" spans="1:6" x14ac:dyDescent="0.25">
      <c r="A643" s="5">
        <v>1005</v>
      </c>
      <c r="B643" s="5">
        <v>641</v>
      </c>
      <c r="C643" s="5">
        <v>1005</v>
      </c>
      <c r="D643" t="s">
        <v>1368</v>
      </c>
      <c r="E643" t="s">
        <v>745</v>
      </c>
      <c r="F643" t="s">
        <v>3200</v>
      </c>
    </row>
    <row r="644" spans="1:6" x14ac:dyDescent="0.25">
      <c r="A644" s="5">
        <v>1006</v>
      </c>
      <c r="B644" s="5">
        <v>642</v>
      </c>
      <c r="C644" s="5">
        <v>3</v>
      </c>
      <c r="D644" t="s">
        <v>1369</v>
      </c>
      <c r="E644" t="s">
        <v>746</v>
      </c>
      <c r="F644" t="s">
        <v>3199</v>
      </c>
    </row>
    <row r="645" spans="1:6" x14ac:dyDescent="0.25">
      <c r="A645" s="5">
        <v>1007</v>
      </c>
      <c r="B645" s="5">
        <v>643</v>
      </c>
      <c r="C645" s="5">
        <v>888</v>
      </c>
      <c r="D645" t="s">
        <v>1370</v>
      </c>
      <c r="E645" t="s">
        <v>747</v>
      </c>
      <c r="F645" t="s">
        <v>3202</v>
      </c>
    </row>
    <row r="646" spans="1:6" x14ac:dyDescent="0.25">
      <c r="A646" s="5">
        <v>1008</v>
      </c>
      <c r="B646" s="5">
        <v>644</v>
      </c>
      <c r="C646" s="5">
        <v>347</v>
      </c>
      <c r="D646" t="s">
        <v>1371</v>
      </c>
      <c r="E646" t="s">
        <v>748</v>
      </c>
      <c r="F646" t="s">
        <v>3201</v>
      </c>
    </row>
    <row r="647" spans="1:6" x14ac:dyDescent="0.25">
      <c r="A647" s="5">
        <v>1009</v>
      </c>
      <c r="B647" s="5">
        <v>645</v>
      </c>
      <c r="C647" s="5">
        <v>92</v>
      </c>
      <c r="D647" t="s">
        <v>1372</v>
      </c>
      <c r="E647" t="s">
        <v>69</v>
      </c>
      <c r="F647" t="s">
        <v>4051</v>
      </c>
    </row>
    <row r="648" spans="1:6" x14ac:dyDescent="0.25">
      <c r="A648" s="5">
        <v>1010</v>
      </c>
      <c r="B648" s="5">
        <v>646</v>
      </c>
      <c r="C648" s="5">
        <v>19</v>
      </c>
      <c r="D648" t="s">
        <v>1373</v>
      </c>
      <c r="E648" t="s">
        <v>74</v>
      </c>
      <c r="F648" t="s">
        <v>4052</v>
      </c>
    </row>
    <row r="649" spans="1:6" x14ac:dyDescent="0.25">
      <c r="A649" s="5">
        <v>1011</v>
      </c>
      <c r="B649" s="5">
        <v>647</v>
      </c>
      <c r="C649" s="5">
        <v>1011</v>
      </c>
      <c r="D649" t="s">
        <v>1374</v>
      </c>
      <c r="E649" t="s">
        <v>79</v>
      </c>
      <c r="F649" t="s">
        <v>2905</v>
      </c>
    </row>
    <row r="650" spans="1:6" x14ac:dyDescent="0.25">
      <c r="A650" s="5">
        <v>1012</v>
      </c>
      <c r="B650" s="5">
        <v>648</v>
      </c>
      <c r="C650" s="5">
        <v>381</v>
      </c>
      <c r="D650" t="s">
        <v>1365</v>
      </c>
      <c r="E650" t="s">
        <v>749</v>
      </c>
      <c r="F650" t="s">
        <v>4048</v>
      </c>
    </row>
    <row r="651" spans="1:6" x14ac:dyDescent="0.25">
      <c r="A651" s="5">
        <v>1013</v>
      </c>
      <c r="B651" s="5">
        <v>649</v>
      </c>
      <c r="C651" s="5">
        <v>1011</v>
      </c>
      <c r="D651" t="s">
        <v>1375</v>
      </c>
      <c r="E651" t="s">
        <v>750</v>
      </c>
      <c r="F651" t="s">
        <v>4053</v>
      </c>
    </row>
    <row r="652" spans="1:6" x14ac:dyDescent="0.25">
      <c r="A652" s="5">
        <v>1014</v>
      </c>
      <c r="B652" s="5">
        <v>650</v>
      </c>
      <c r="C652" s="5">
        <v>1011</v>
      </c>
      <c r="D652" t="s">
        <v>751</v>
      </c>
      <c r="E652" t="s">
        <v>751</v>
      </c>
      <c r="F652" t="s">
        <v>751</v>
      </c>
    </row>
    <row r="653" spans="1:6" x14ac:dyDescent="0.25">
      <c r="A653" s="5">
        <v>1015</v>
      </c>
      <c r="B653" s="5">
        <v>651</v>
      </c>
      <c r="C653" s="5">
        <v>1011</v>
      </c>
      <c r="D653" t="s">
        <v>1376</v>
      </c>
      <c r="E653" t="s">
        <v>752</v>
      </c>
      <c r="F653" t="s">
        <v>4054</v>
      </c>
    </row>
    <row r="654" spans="1:6" x14ac:dyDescent="0.25">
      <c r="A654" s="5">
        <v>1016</v>
      </c>
      <c r="B654" s="5">
        <v>652</v>
      </c>
      <c r="C654" s="5">
        <v>1011</v>
      </c>
      <c r="D654" t="s">
        <v>1377</v>
      </c>
      <c r="E654" t="s">
        <v>753</v>
      </c>
      <c r="F654" t="s">
        <v>4055</v>
      </c>
    </row>
    <row r="655" spans="1:6" x14ac:dyDescent="0.25">
      <c r="A655" s="5">
        <v>1017</v>
      </c>
      <c r="B655" s="5">
        <v>653</v>
      </c>
      <c r="C655" s="5">
        <v>1011</v>
      </c>
      <c r="D655" t="s">
        <v>1378</v>
      </c>
      <c r="E655" t="s">
        <v>754</v>
      </c>
      <c r="F655" t="s">
        <v>4056</v>
      </c>
    </row>
    <row r="656" spans="1:6" x14ac:dyDescent="0.25">
      <c r="A656" s="5">
        <v>1018</v>
      </c>
      <c r="B656" s="5">
        <v>654</v>
      </c>
      <c r="C656" s="5">
        <v>1011</v>
      </c>
      <c r="D656" t="s">
        <v>1379</v>
      </c>
      <c r="E656" t="s">
        <v>755</v>
      </c>
      <c r="F656" t="s">
        <v>4057</v>
      </c>
    </row>
    <row r="657" spans="1:6" x14ac:dyDescent="0.25">
      <c r="A657" s="5">
        <v>1019</v>
      </c>
      <c r="B657" s="5">
        <v>655</v>
      </c>
      <c r="C657" s="5">
        <v>1011</v>
      </c>
      <c r="D657" t="s">
        <v>1380</v>
      </c>
      <c r="E657" t="s">
        <v>756</v>
      </c>
      <c r="F657" t="s">
        <v>4058</v>
      </c>
    </row>
    <row r="658" spans="1:6" x14ac:dyDescent="0.25">
      <c r="A658" s="5">
        <v>1020</v>
      </c>
      <c r="B658" s="5">
        <v>656</v>
      </c>
      <c r="C658" s="5">
        <v>1011</v>
      </c>
      <c r="D658" t="s">
        <v>757</v>
      </c>
      <c r="E658" t="s">
        <v>757</v>
      </c>
      <c r="F658" t="s">
        <v>4059</v>
      </c>
    </row>
    <row r="659" spans="1:6" x14ac:dyDescent="0.25">
      <c r="A659" s="5">
        <v>1021</v>
      </c>
      <c r="B659" s="5">
        <v>657</v>
      </c>
      <c r="C659" s="5">
        <v>1011</v>
      </c>
      <c r="D659" t="s">
        <v>1381</v>
      </c>
      <c r="E659" t="s">
        <v>758</v>
      </c>
      <c r="F659" t="s">
        <v>4060</v>
      </c>
    </row>
    <row r="660" spans="1:6" x14ac:dyDescent="0.25">
      <c r="A660" s="5">
        <v>1022</v>
      </c>
      <c r="B660" s="5">
        <v>658</v>
      </c>
      <c r="C660" s="5">
        <v>1011</v>
      </c>
      <c r="D660" t="s">
        <v>1382</v>
      </c>
      <c r="E660" t="s">
        <v>759</v>
      </c>
      <c r="F660" t="s">
        <v>4061</v>
      </c>
    </row>
    <row r="661" spans="1:6" x14ac:dyDescent="0.25">
      <c r="A661" s="5">
        <v>1023</v>
      </c>
      <c r="B661" s="5">
        <v>659</v>
      </c>
      <c r="C661" s="5">
        <v>1011</v>
      </c>
      <c r="D661" t="s">
        <v>1383</v>
      </c>
      <c r="E661" t="s">
        <v>760</v>
      </c>
      <c r="F661" t="s">
        <v>4062</v>
      </c>
    </row>
    <row r="662" spans="1:6" x14ac:dyDescent="0.25">
      <c r="A662" s="5">
        <v>1024</v>
      </c>
      <c r="B662" s="5">
        <v>660</v>
      </c>
      <c r="C662" s="5">
        <v>1011</v>
      </c>
      <c r="D662" t="s">
        <v>810</v>
      </c>
      <c r="E662" t="s">
        <v>761</v>
      </c>
      <c r="F662" t="s">
        <v>3556</v>
      </c>
    </row>
    <row r="663" spans="1:6" x14ac:dyDescent="0.25">
      <c r="A663" s="5">
        <v>1025</v>
      </c>
      <c r="B663" s="5">
        <v>661</v>
      </c>
      <c r="C663" s="5">
        <v>1011</v>
      </c>
      <c r="D663" t="s">
        <v>811</v>
      </c>
      <c r="E663" t="s">
        <v>762</v>
      </c>
      <c r="F663" t="s">
        <v>3557</v>
      </c>
    </row>
    <row r="664" spans="1:6" x14ac:dyDescent="0.25">
      <c r="A664" s="5">
        <v>1026</v>
      </c>
      <c r="B664" s="5">
        <v>662</v>
      </c>
      <c r="C664" s="5">
        <v>1011</v>
      </c>
      <c r="D664" t="s">
        <v>1366</v>
      </c>
      <c r="E664" t="s">
        <v>763</v>
      </c>
      <c r="F664" t="s">
        <v>4049</v>
      </c>
    </row>
    <row r="665" spans="1:6" x14ac:dyDescent="0.25">
      <c r="A665" s="5">
        <v>1027</v>
      </c>
      <c r="B665" s="5">
        <v>663</v>
      </c>
      <c r="C665" s="5">
        <v>1011</v>
      </c>
      <c r="D665" t="s">
        <v>764</v>
      </c>
      <c r="E665" t="s">
        <v>764</v>
      </c>
      <c r="F665" t="s">
        <v>2906</v>
      </c>
    </row>
    <row r="666" spans="1:6" x14ac:dyDescent="0.25">
      <c r="A666" s="5">
        <v>1028</v>
      </c>
      <c r="B666" s="5">
        <v>664</v>
      </c>
      <c r="C666" s="5">
        <v>1011</v>
      </c>
      <c r="D666" t="s">
        <v>812</v>
      </c>
      <c r="E666" t="s">
        <v>765</v>
      </c>
      <c r="F666" t="s">
        <v>3558</v>
      </c>
    </row>
    <row r="667" spans="1:6" x14ac:dyDescent="0.25">
      <c r="A667" s="5">
        <v>1029</v>
      </c>
      <c r="B667" s="5">
        <v>665</v>
      </c>
      <c r="C667" s="5">
        <v>1011</v>
      </c>
      <c r="D667" t="s">
        <v>813</v>
      </c>
      <c r="E667" t="s">
        <v>766</v>
      </c>
      <c r="F667" t="s">
        <v>3559</v>
      </c>
    </row>
    <row r="668" spans="1:6" x14ac:dyDescent="0.25">
      <c r="A668" s="5">
        <v>1030</v>
      </c>
      <c r="B668" s="5">
        <v>666</v>
      </c>
      <c r="C668" s="5">
        <v>1011</v>
      </c>
      <c r="D668" t="s">
        <v>814</v>
      </c>
      <c r="E668" t="s">
        <v>767</v>
      </c>
      <c r="F668" t="s">
        <v>3560</v>
      </c>
    </row>
    <row r="669" spans="1:6" x14ac:dyDescent="0.25">
      <c r="A669" s="5">
        <v>1031</v>
      </c>
      <c r="B669" s="5">
        <v>667</v>
      </c>
      <c r="C669" s="5">
        <v>1011</v>
      </c>
      <c r="D669" t="s">
        <v>815</v>
      </c>
      <c r="E669" t="s">
        <v>768</v>
      </c>
      <c r="F669" t="s">
        <v>3561</v>
      </c>
    </row>
    <row r="670" spans="1:6" x14ac:dyDescent="0.25">
      <c r="A670" s="5">
        <v>1032</v>
      </c>
      <c r="B670" s="5">
        <v>668</v>
      </c>
      <c r="C670" s="5">
        <v>1011</v>
      </c>
      <c r="D670" t="s">
        <v>816</v>
      </c>
      <c r="E670" t="s">
        <v>769</v>
      </c>
      <c r="F670" t="s">
        <v>3562</v>
      </c>
    </row>
    <row r="671" spans="1:6" x14ac:dyDescent="0.25">
      <c r="A671" s="5">
        <v>1033</v>
      </c>
      <c r="B671" s="5">
        <v>669</v>
      </c>
      <c r="C671" s="5">
        <v>1011</v>
      </c>
      <c r="D671" t="s">
        <v>817</v>
      </c>
      <c r="E671" t="s">
        <v>770</v>
      </c>
      <c r="F671" t="s">
        <v>3563</v>
      </c>
    </row>
    <row r="672" spans="1:6" x14ac:dyDescent="0.25">
      <c r="A672" s="5">
        <v>1034</v>
      </c>
      <c r="B672" s="5">
        <v>670</v>
      </c>
      <c r="C672" s="5">
        <v>1011</v>
      </c>
      <c r="D672" t="s">
        <v>818</v>
      </c>
      <c r="E672" t="s">
        <v>771</v>
      </c>
      <c r="F672" t="s">
        <v>3564</v>
      </c>
    </row>
    <row r="673" spans="1:6" x14ac:dyDescent="0.25">
      <c r="A673" s="5">
        <v>1035</v>
      </c>
      <c r="B673" s="5">
        <v>671</v>
      </c>
      <c r="C673" s="5">
        <v>1011</v>
      </c>
      <c r="D673" t="s">
        <v>1365</v>
      </c>
      <c r="E673" t="s">
        <v>749</v>
      </c>
      <c r="F673" t="s">
        <v>4048</v>
      </c>
    </row>
    <row r="674" spans="1:6" x14ac:dyDescent="0.25">
      <c r="A674" s="5">
        <v>1036</v>
      </c>
      <c r="B674" s="5">
        <v>672</v>
      </c>
      <c r="C674" s="5">
        <v>1011</v>
      </c>
      <c r="D674" t="s">
        <v>820</v>
      </c>
      <c r="E674" t="s">
        <v>772</v>
      </c>
      <c r="F674" t="s">
        <v>3566</v>
      </c>
    </row>
    <row r="675" spans="1:6" x14ac:dyDescent="0.25">
      <c r="A675" s="5">
        <v>1037</v>
      </c>
      <c r="B675" s="5">
        <v>673</v>
      </c>
      <c r="C675" s="5">
        <v>1011</v>
      </c>
      <c r="D675" t="s">
        <v>821</v>
      </c>
      <c r="E675" t="s">
        <v>773</v>
      </c>
      <c r="F675" t="s">
        <v>3567</v>
      </c>
    </row>
    <row r="676" spans="1:6" x14ac:dyDescent="0.25">
      <c r="A676" s="5">
        <v>1038</v>
      </c>
      <c r="B676" s="5">
        <v>674</v>
      </c>
      <c r="C676" s="5">
        <v>1011</v>
      </c>
      <c r="D676" t="s">
        <v>822</v>
      </c>
      <c r="E676" t="s">
        <v>774</v>
      </c>
      <c r="F676" t="s">
        <v>3568</v>
      </c>
    </row>
    <row r="677" spans="1:6" x14ac:dyDescent="0.25">
      <c r="A677" s="5">
        <v>1039</v>
      </c>
      <c r="B677" s="5">
        <v>675</v>
      </c>
      <c r="C677" s="5">
        <v>1011</v>
      </c>
      <c r="D677" t="s">
        <v>823</v>
      </c>
      <c r="E677" t="s">
        <v>775</v>
      </c>
      <c r="F677" t="s">
        <v>3569</v>
      </c>
    </row>
    <row r="678" spans="1:6" x14ac:dyDescent="0.25">
      <c r="A678" s="5">
        <v>1040</v>
      </c>
      <c r="B678" s="5">
        <v>676</v>
      </c>
      <c r="C678" s="5">
        <v>1011</v>
      </c>
      <c r="D678" t="s">
        <v>824</v>
      </c>
      <c r="E678" t="s">
        <v>742</v>
      </c>
      <c r="F678" t="s">
        <v>3570</v>
      </c>
    </row>
    <row r="679" spans="1:6" x14ac:dyDescent="0.25">
      <c r="A679" s="5">
        <v>1042</v>
      </c>
      <c r="B679" s="5">
        <v>677</v>
      </c>
      <c r="C679" s="5">
        <v>684</v>
      </c>
      <c r="D679" t="s">
        <v>825</v>
      </c>
      <c r="E679" t="s">
        <v>776</v>
      </c>
      <c r="F679" t="s">
        <v>3571</v>
      </c>
    </row>
    <row r="680" spans="1:6" x14ac:dyDescent="0.25">
      <c r="A680" s="5">
        <v>1043</v>
      </c>
      <c r="B680" s="5">
        <v>678</v>
      </c>
      <c r="C680" s="5">
        <v>980</v>
      </c>
      <c r="D680" t="s">
        <v>1356</v>
      </c>
      <c r="E680" t="s">
        <v>777</v>
      </c>
      <c r="F680" t="s">
        <v>3204</v>
      </c>
    </row>
    <row r="681" spans="1:6" x14ac:dyDescent="0.25">
      <c r="A681" s="5">
        <v>1044</v>
      </c>
      <c r="B681" s="5">
        <v>679</v>
      </c>
      <c r="C681" s="5">
        <v>823</v>
      </c>
      <c r="D681" t="s">
        <v>1348</v>
      </c>
      <c r="E681" t="s">
        <v>778</v>
      </c>
      <c r="F681" t="s">
        <v>3219</v>
      </c>
    </row>
    <row r="682" spans="1:6" x14ac:dyDescent="0.25">
      <c r="A682" s="5">
        <v>1045</v>
      </c>
      <c r="B682" s="5">
        <v>680</v>
      </c>
      <c r="C682" s="5">
        <v>816</v>
      </c>
      <c r="D682" t="s">
        <v>828</v>
      </c>
      <c r="E682" t="s">
        <v>779</v>
      </c>
      <c r="F682" t="s">
        <v>3218</v>
      </c>
    </row>
    <row r="683" spans="1:6" x14ac:dyDescent="0.25">
      <c r="A683" s="5">
        <v>1046</v>
      </c>
      <c r="B683" s="5">
        <v>681</v>
      </c>
      <c r="C683" s="5">
        <v>1011</v>
      </c>
      <c r="D683" t="s">
        <v>1346</v>
      </c>
      <c r="E683" t="s">
        <v>780</v>
      </c>
      <c r="F683" t="s">
        <v>4036</v>
      </c>
    </row>
    <row r="684" spans="1:6" x14ac:dyDescent="0.25">
      <c r="A684" s="5">
        <v>1047</v>
      </c>
      <c r="B684" s="5">
        <v>682</v>
      </c>
      <c r="C684" s="5">
        <v>1011</v>
      </c>
      <c r="D684" t="s">
        <v>829</v>
      </c>
      <c r="E684" t="s">
        <v>781</v>
      </c>
      <c r="F684" t="s">
        <v>3572</v>
      </c>
    </row>
    <row r="685" spans="1:6" x14ac:dyDescent="0.25">
      <c r="A685" s="5">
        <v>1048</v>
      </c>
      <c r="B685" s="5">
        <v>683</v>
      </c>
      <c r="C685" s="5">
        <v>1011</v>
      </c>
      <c r="D685" t="s">
        <v>830</v>
      </c>
      <c r="E685" t="s">
        <v>782</v>
      </c>
      <c r="F685" t="s">
        <v>3573</v>
      </c>
    </row>
    <row r="686" spans="1:6" x14ac:dyDescent="0.25">
      <c r="A686" s="5">
        <v>1051</v>
      </c>
      <c r="B686" s="5">
        <v>684</v>
      </c>
      <c r="C686" s="5">
        <v>1011</v>
      </c>
      <c r="D686" t="s">
        <v>831</v>
      </c>
      <c r="E686" t="s">
        <v>783</v>
      </c>
      <c r="F686" t="s">
        <v>3221</v>
      </c>
    </row>
    <row r="687" spans="1:6" x14ac:dyDescent="0.25">
      <c r="A687" s="5">
        <v>1052</v>
      </c>
      <c r="B687" s="5">
        <v>685</v>
      </c>
      <c r="C687" s="5">
        <v>382</v>
      </c>
      <c r="D687" t="s">
        <v>832</v>
      </c>
      <c r="E687" t="s">
        <v>73</v>
      </c>
      <c r="F687" t="s">
        <v>3574</v>
      </c>
    </row>
    <row r="688" spans="1:6" x14ac:dyDescent="0.25">
      <c r="A688" s="5">
        <v>1055</v>
      </c>
      <c r="B688" s="5">
        <v>686</v>
      </c>
      <c r="C688" s="5">
        <v>108</v>
      </c>
      <c r="D688" t="s">
        <v>1299</v>
      </c>
      <c r="E688" t="s">
        <v>41</v>
      </c>
      <c r="F688" t="s">
        <v>3995</v>
      </c>
    </row>
    <row r="689" spans="1:6" x14ac:dyDescent="0.25">
      <c r="A689" s="5">
        <v>1059</v>
      </c>
      <c r="B689" s="5">
        <v>687</v>
      </c>
      <c r="C689" s="5">
        <v>1011</v>
      </c>
      <c r="D689" t="s">
        <v>833</v>
      </c>
      <c r="E689" t="s">
        <v>785</v>
      </c>
      <c r="F689" t="s">
        <v>3576</v>
      </c>
    </row>
    <row r="690" spans="1:6" x14ac:dyDescent="0.25">
      <c r="A690" s="5">
        <v>1060</v>
      </c>
      <c r="B690" s="5">
        <v>688</v>
      </c>
      <c r="C690" s="5">
        <v>1011</v>
      </c>
      <c r="D690" t="s">
        <v>834</v>
      </c>
      <c r="E690" t="s">
        <v>786</v>
      </c>
      <c r="F690" t="s">
        <v>3577</v>
      </c>
    </row>
    <row r="691" spans="1:6" x14ac:dyDescent="0.25">
      <c r="A691" s="5">
        <v>1061</v>
      </c>
      <c r="B691" s="5">
        <v>689</v>
      </c>
      <c r="C691" s="5">
        <v>1011</v>
      </c>
      <c r="D691" t="s">
        <v>835</v>
      </c>
      <c r="E691" t="s">
        <v>787</v>
      </c>
      <c r="F691" t="s">
        <v>3578</v>
      </c>
    </row>
    <row r="692" spans="1:6" x14ac:dyDescent="0.25">
      <c r="A692" s="5">
        <v>1063</v>
      </c>
      <c r="B692" s="5">
        <v>690</v>
      </c>
      <c r="C692" s="5">
        <v>1027</v>
      </c>
      <c r="D692" t="s">
        <v>837</v>
      </c>
      <c r="E692" t="s">
        <v>789</v>
      </c>
      <c r="F692" t="s">
        <v>3580</v>
      </c>
    </row>
    <row r="693" spans="1:6" x14ac:dyDescent="0.25">
      <c r="A693" s="5">
        <v>1064</v>
      </c>
      <c r="B693" s="5">
        <v>691</v>
      </c>
      <c r="C693" s="5">
        <v>103</v>
      </c>
      <c r="D693" t="s">
        <v>838</v>
      </c>
      <c r="E693" t="s">
        <v>790</v>
      </c>
      <c r="F693" t="s">
        <v>3229</v>
      </c>
    </row>
    <row r="694" spans="1:6" x14ac:dyDescent="0.25">
      <c r="A694" s="5">
        <v>1065</v>
      </c>
      <c r="B694" s="5">
        <v>692</v>
      </c>
      <c r="C694" s="5">
        <v>726</v>
      </c>
      <c r="D694" t="s">
        <v>1278</v>
      </c>
      <c r="E694" t="s">
        <v>791</v>
      </c>
      <c r="F694" t="s">
        <v>3976</v>
      </c>
    </row>
    <row r="695" spans="1:6" x14ac:dyDescent="0.25">
      <c r="A695" s="5">
        <v>1066</v>
      </c>
      <c r="B695" s="5">
        <v>693</v>
      </c>
      <c r="C695" s="5">
        <v>726</v>
      </c>
      <c r="D695" t="s">
        <v>840</v>
      </c>
      <c r="E695" t="s">
        <v>792</v>
      </c>
      <c r="F695" t="s">
        <v>3581</v>
      </c>
    </row>
    <row r="696" spans="1:6" x14ac:dyDescent="0.25">
      <c r="A696" s="5">
        <v>1067</v>
      </c>
      <c r="B696" s="5">
        <v>694</v>
      </c>
      <c r="C696" s="5">
        <v>726</v>
      </c>
      <c r="D696" t="s">
        <v>841</v>
      </c>
      <c r="E696" t="s">
        <v>793</v>
      </c>
      <c r="F696" t="s">
        <v>3582</v>
      </c>
    </row>
    <row r="697" spans="1:6" x14ac:dyDescent="0.25">
      <c r="A697" s="5">
        <v>1068</v>
      </c>
      <c r="B697" s="5">
        <v>695</v>
      </c>
      <c r="C697" s="5">
        <v>726</v>
      </c>
      <c r="D697" t="s">
        <v>842</v>
      </c>
      <c r="E697" t="s">
        <v>794</v>
      </c>
      <c r="F697" t="s">
        <v>3583</v>
      </c>
    </row>
    <row r="698" spans="1:6" x14ac:dyDescent="0.25">
      <c r="A698" s="5">
        <v>1069</v>
      </c>
      <c r="B698" s="5">
        <v>696</v>
      </c>
      <c r="C698" s="5">
        <v>726</v>
      </c>
      <c r="D698" t="s">
        <v>843</v>
      </c>
      <c r="E698" t="s">
        <v>795</v>
      </c>
      <c r="F698" t="s">
        <v>3584</v>
      </c>
    </row>
    <row r="699" spans="1:6" x14ac:dyDescent="0.25">
      <c r="A699" s="5">
        <v>1070</v>
      </c>
      <c r="B699" s="5">
        <v>697</v>
      </c>
      <c r="C699" s="5">
        <v>726</v>
      </c>
      <c r="D699" t="s">
        <v>844</v>
      </c>
      <c r="E699" t="s">
        <v>796</v>
      </c>
      <c r="F699" t="s">
        <v>3585</v>
      </c>
    </row>
    <row r="700" spans="1:6" x14ac:dyDescent="0.25">
      <c r="A700" s="5">
        <v>1071</v>
      </c>
      <c r="B700" s="5">
        <v>698</v>
      </c>
      <c r="C700" s="5">
        <v>726</v>
      </c>
      <c r="D700" t="s">
        <v>797</v>
      </c>
      <c r="E700" t="s">
        <v>797</v>
      </c>
      <c r="F700" t="s">
        <v>797</v>
      </c>
    </row>
    <row r="701" spans="1:6" x14ac:dyDescent="0.25">
      <c r="A701" s="5">
        <v>1072</v>
      </c>
      <c r="B701" s="5">
        <v>699</v>
      </c>
      <c r="C701" s="5">
        <v>117</v>
      </c>
      <c r="D701" t="s">
        <v>798</v>
      </c>
      <c r="E701" t="s">
        <v>798</v>
      </c>
      <c r="F701" t="s">
        <v>798</v>
      </c>
    </row>
    <row r="702" spans="1:6" x14ac:dyDescent="0.25">
      <c r="A702" s="5">
        <v>1073</v>
      </c>
      <c r="B702" s="5">
        <v>700</v>
      </c>
      <c r="C702" s="5">
        <v>726</v>
      </c>
      <c r="D702" t="s">
        <v>845</v>
      </c>
      <c r="E702" t="s">
        <v>799</v>
      </c>
      <c r="F702" t="s">
        <v>3586</v>
      </c>
    </row>
    <row r="703" spans="1:6" x14ac:dyDescent="0.25">
      <c r="A703" s="5">
        <v>1074</v>
      </c>
      <c r="B703" s="5">
        <v>701</v>
      </c>
      <c r="C703" s="5">
        <v>41</v>
      </c>
      <c r="D703" t="s">
        <v>846</v>
      </c>
      <c r="E703" t="s">
        <v>800</v>
      </c>
      <c r="F703" t="s">
        <v>3587</v>
      </c>
    </row>
    <row r="704" spans="1:6" x14ac:dyDescent="0.25">
      <c r="A704" s="5">
        <v>1075</v>
      </c>
      <c r="B704" s="5">
        <v>702</v>
      </c>
      <c r="C704" s="5">
        <v>381</v>
      </c>
      <c r="D704" t="s">
        <v>846</v>
      </c>
      <c r="E704" t="s">
        <v>800</v>
      </c>
      <c r="F704" t="s">
        <v>3587</v>
      </c>
    </row>
    <row r="705" spans="1:6" x14ac:dyDescent="0.25">
      <c r="A705" s="5">
        <v>1076</v>
      </c>
      <c r="B705" s="5">
        <v>703</v>
      </c>
      <c r="C705" s="5">
        <v>3</v>
      </c>
      <c r="D705" t="s">
        <v>846</v>
      </c>
      <c r="E705" t="s">
        <v>800</v>
      </c>
      <c r="F705" t="s">
        <v>3587</v>
      </c>
    </row>
    <row r="706" spans="1:6" x14ac:dyDescent="0.25">
      <c r="A706" s="5">
        <v>1077</v>
      </c>
      <c r="B706" s="5">
        <v>704</v>
      </c>
      <c r="C706" s="5">
        <v>726</v>
      </c>
      <c r="D706" t="s">
        <v>847</v>
      </c>
      <c r="E706" t="s">
        <v>801</v>
      </c>
      <c r="F706" t="s">
        <v>3588</v>
      </c>
    </row>
    <row r="707" spans="1:6" x14ac:dyDescent="0.25">
      <c r="A707" s="5">
        <v>1078</v>
      </c>
      <c r="B707" s="5">
        <v>705</v>
      </c>
      <c r="C707" s="5">
        <v>726</v>
      </c>
      <c r="D707" t="s">
        <v>848</v>
      </c>
      <c r="E707" t="s">
        <v>802</v>
      </c>
      <c r="F707" t="s">
        <v>3589</v>
      </c>
    </row>
    <row r="708" spans="1:6" x14ac:dyDescent="0.25">
      <c r="A708" s="5">
        <v>1079</v>
      </c>
      <c r="B708" s="5">
        <v>706</v>
      </c>
      <c r="C708" s="5">
        <v>726</v>
      </c>
      <c r="D708" t="s">
        <v>849</v>
      </c>
      <c r="E708" t="s">
        <v>803</v>
      </c>
      <c r="F708" t="s">
        <v>3590</v>
      </c>
    </row>
    <row r="709" spans="1:6" x14ac:dyDescent="0.25">
      <c r="A709" s="5">
        <v>1080</v>
      </c>
      <c r="B709" s="5">
        <v>707</v>
      </c>
      <c r="C709" s="5">
        <v>101</v>
      </c>
      <c r="D709" t="s">
        <v>850</v>
      </c>
      <c r="E709" t="s">
        <v>64</v>
      </c>
      <c r="F709" t="s">
        <v>3591</v>
      </c>
    </row>
    <row r="710" spans="1:6" x14ac:dyDescent="0.25">
      <c r="A710" s="5">
        <v>1081</v>
      </c>
      <c r="B710" s="5">
        <v>708</v>
      </c>
      <c r="C710" s="5">
        <v>823</v>
      </c>
      <c r="D710" t="s">
        <v>1277</v>
      </c>
      <c r="E710" t="s">
        <v>67</v>
      </c>
      <c r="F710" t="s">
        <v>3975</v>
      </c>
    </row>
    <row r="711" spans="1:6" x14ac:dyDescent="0.25">
      <c r="A711" s="5">
        <v>1082</v>
      </c>
      <c r="B711" s="5">
        <v>709</v>
      </c>
      <c r="C711" s="5">
        <v>726</v>
      </c>
      <c r="D711" t="s">
        <v>1276</v>
      </c>
      <c r="E711" t="s">
        <v>804</v>
      </c>
      <c r="F711" t="s">
        <v>3235</v>
      </c>
    </row>
    <row r="712" spans="1:6" x14ac:dyDescent="0.25">
      <c r="A712" s="5">
        <v>1083</v>
      </c>
      <c r="B712" s="5">
        <v>710</v>
      </c>
      <c r="C712" s="5">
        <v>726</v>
      </c>
      <c r="D712" t="s">
        <v>851</v>
      </c>
      <c r="E712" t="s">
        <v>805</v>
      </c>
      <c r="F712" t="s">
        <v>3592</v>
      </c>
    </row>
    <row r="713" spans="1:6" x14ac:dyDescent="0.25">
      <c r="A713" s="5">
        <v>1085</v>
      </c>
      <c r="B713" s="5">
        <v>711</v>
      </c>
      <c r="C713" s="5">
        <v>1085</v>
      </c>
      <c r="D713" t="s">
        <v>852</v>
      </c>
      <c r="E713" t="s">
        <v>807</v>
      </c>
      <c r="F713" t="s">
        <v>3593</v>
      </c>
    </row>
    <row r="714" spans="1:6" x14ac:dyDescent="0.25">
      <c r="A714" s="5">
        <v>1086</v>
      </c>
      <c r="B714" s="5">
        <v>712</v>
      </c>
      <c r="C714" s="5">
        <v>1086</v>
      </c>
      <c r="D714" t="s">
        <v>4085</v>
      </c>
      <c r="E714" t="s">
        <v>4230</v>
      </c>
      <c r="F714" t="s">
        <v>4201</v>
      </c>
    </row>
    <row r="715" spans="1:6" x14ac:dyDescent="0.25">
      <c r="A715" s="5">
        <v>1088</v>
      </c>
      <c r="B715" s="5">
        <v>713</v>
      </c>
      <c r="C715" s="5">
        <v>1086</v>
      </c>
      <c r="D715" t="s">
        <v>4086</v>
      </c>
      <c r="E715" t="s">
        <v>4258</v>
      </c>
      <c r="F715" t="s">
        <v>4229</v>
      </c>
    </row>
    <row r="716" spans="1:6" x14ac:dyDescent="0.25">
      <c r="A716" s="5">
        <v>1089</v>
      </c>
      <c r="B716" s="5">
        <v>714</v>
      </c>
      <c r="C716" s="5">
        <v>1086</v>
      </c>
      <c r="D716" t="s">
        <v>4087</v>
      </c>
      <c r="E716" t="s">
        <v>4231</v>
      </c>
      <c r="F716" t="s">
        <v>4202</v>
      </c>
    </row>
    <row r="717" spans="1:6" x14ac:dyDescent="0.25">
      <c r="A717" s="5">
        <v>1090</v>
      </c>
      <c r="B717" s="5">
        <v>715</v>
      </c>
      <c r="C717" s="5">
        <v>1086</v>
      </c>
      <c r="D717" t="s">
        <v>4088</v>
      </c>
      <c r="E717" t="s">
        <v>4232</v>
      </c>
      <c r="F717" t="s">
        <v>4203</v>
      </c>
    </row>
    <row r="718" spans="1:6" x14ac:dyDescent="0.25">
      <c r="A718" s="5">
        <v>1091</v>
      </c>
      <c r="B718" s="5">
        <v>716</v>
      </c>
      <c r="C718" s="5">
        <v>1086</v>
      </c>
      <c r="D718" t="s">
        <v>4089</v>
      </c>
      <c r="E718" t="s">
        <v>4233</v>
      </c>
      <c r="F718" t="s">
        <v>4204</v>
      </c>
    </row>
    <row r="719" spans="1:6" x14ac:dyDescent="0.25">
      <c r="A719" s="5">
        <v>1092</v>
      </c>
      <c r="B719" s="5">
        <v>717</v>
      </c>
      <c r="C719" s="5">
        <v>1086</v>
      </c>
      <c r="D719" t="s">
        <v>4090</v>
      </c>
      <c r="E719" t="s">
        <v>4234</v>
      </c>
      <c r="F719" t="s">
        <v>4205</v>
      </c>
    </row>
    <row r="720" spans="1:6" x14ac:dyDescent="0.25">
      <c r="A720" s="5">
        <v>1094</v>
      </c>
      <c r="B720" s="5">
        <v>718</v>
      </c>
      <c r="C720" s="5">
        <v>1086</v>
      </c>
      <c r="D720" t="s">
        <v>4091</v>
      </c>
      <c r="E720" t="s">
        <v>4235</v>
      </c>
      <c r="F720" t="s">
        <v>4206</v>
      </c>
    </row>
    <row r="721" spans="1:6" x14ac:dyDescent="0.25">
      <c r="A721" s="5">
        <v>1095</v>
      </c>
      <c r="B721" s="5">
        <v>719</v>
      </c>
      <c r="C721" s="5">
        <v>1086</v>
      </c>
      <c r="D721" t="s">
        <v>4092</v>
      </c>
      <c r="E721" t="s">
        <v>4236</v>
      </c>
      <c r="F721" t="s">
        <v>4207</v>
      </c>
    </row>
    <row r="722" spans="1:6" x14ac:dyDescent="0.25">
      <c r="A722" s="5">
        <v>1096</v>
      </c>
      <c r="B722" s="5">
        <v>720</v>
      </c>
      <c r="C722" s="5">
        <v>1086</v>
      </c>
      <c r="D722" t="s">
        <v>4093</v>
      </c>
      <c r="E722" t="s">
        <v>4237</v>
      </c>
      <c r="F722" t="s">
        <v>4208</v>
      </c>
    </row>
    <row r="723" spans="1:6" x14ac:dyDescent="0.25">
      <c r="A723" s="5">
        <v>1097</v>
      </c>
      <c r="B723" s="5">
        <v>721</v>
      </c>
      <c r="C723" s="5">
        <v>1086</v>
      </c>
      <c r="D723" t="s">
        <v>4094</v>
      </c>
      <c r="E723" t="s">
        <v>4238</v>
      </c>
      <c r="F723" t="s">
        <v>4209</v>
      </c>
    </row>
    <row r="724" spans="1:6" x14ac:dyDescent="0.25">
      <c r="A724" s="5">
        <v>1098</v>
      </c>
      <c r="B724" s="5">
        <v>722</v>
      </c>
      <c r="C724" s="5">
        <v>1086</v>
      </c>
      <c r="D724" t="s">
        <v>4095</v>
      </c>
      <c r="E724" t="s">
        <v>4239</v>
      </c>
      <c r="F724" t="s">
        <v>4210</v>
      </c>
    </row>
    <row r="725" spans="1:6" x14ac:dyDescent="0.25">
      <c r="A725" s="5">
        <v>1099</v>
      </c>
      <c r="B725" s="5">
        <v>723</v>
      </c>
      <c r="C725" s="5">
        <v>1086</v>
      </c>
      <c r="D725" t="s">
        <v>4096</v>
      </c>
      <c r="E725" t="s">
        <v>4240</v>
      </c>
      <c r="F725" t="s">
        <v>4211</v>
      </c>
    </row>
    <row r="726" spans="1:6" x14ac:dyDescent="0.25">
      <c r="A726" s="5">
        <v>1101</v>
      </c>
      <c r="B726" s="5">
        <v>724</v>
      </c>
      <c r="C726" s="5">
        <v>1086</v>
      </c>
      <c r="D726" t="s">
        <v>4097</v>
      </c>
      <c r="E726" t="s">
        <v>4241</v>
      </c>
      <c r="F726" t="s">
        <v>4212</v>
      </c>
    </row>
    <row r="727" spans="1:6" x14ac:dyDescent="0.25">
      <c r="A727" s="5">
        <v>1102</v>
      </c>
      <c r="B727" s="5">
        <v>725</v>
      </c>
      <c r="C727" s="5">
        <v>1086</v>
      </c>
      <c r="D727" t="s">
        <v>4098</v>
      </c>
      <c r="E727" t="s">
        <v>4242</v>
      </c>
      <c r="F727" t="s">
        <v>4213</v>
      </c>
    </row>
    <row r="728" spans="1:6" x14ac:dyDescent="0.25">
      <c r="A728" s="5">
        <v>1103</v>
      </c>
      <c r="B728" s="5">
        <v>726</v>
      </c>
      <c r="C728" s="5">
        <v>1086</v>
      </c>
      <c r="D728" t="s">
        <v>4099</v>
      </c>
      <c r="E728" t="s">
        <v>4243</v>
      </c>
      <c r="F728" t="s">
        <v>4214</v>
      </c>
    </row>
    <row r="729" spans="1:6" x14ac:dyDescent="0.25">
      <c r="A729" s="5">
        <v>1105</v>
      </c>
      <c r="B729" s="5">
        <v>727</v>
      </c>
      <c r="C729" s="5">
        <v>1086</v>
      </c>
      <c r="D729" t="s">
        <v>4100</v>
      </c>
      <c r="E729" t="s">
        <v>4244</v>
      </c>
      <c r="F729" t="s">
        <v>4215</v>
      </c>
    </row>
    <row r="730" spans="1:6" x14ac:dyDescent="0.25">
      <c r="A730" s="5">
        <v>1106</v>
      </c>
      <c r="B730" s="5">
        <v>728</v>
      </c>
      <c r="C730" s="5">
        <v>1086</v>
      </c>
      <c r="D730" t="s">
        <v>4101</v>
      </c>
      <c r="E730" t="s">
        <v>4245</v>
      </c>
      <c r="F730" t="s">
        <v>4216</v>
      </c>
    </row>
    <row r="731" spans="1:6" x14ac:dyDescent="0.25">
      <c r="A731" s="5">
        <v>1107</v>
      </c>
      <c r="B731" s="5">
        <v>729</v>
      </c>
      <c r="C731" s="5">
        <v>1107</v>
      </c>
      <c r="D731" t="s">
        <v>809</v>
      </c>
      <c r="E731" t="s">
        <v>809</v>
      </c>
      <c r="F731" t="s">
        <v>809</v>
      </c>
    </row>
    <row r="732" spans="1:6" x14ac:dyDescent="0.25">
      <c r="A732" s="5">
        <v>1108</v>
      </c>
      <c r="B732" s="5">
        <v>730</v>
      </c>
      <c r="C732" s="5">
        <v>1108</v>
      </c>
      <c r="D732" t="s">
        <v>855</v>
      </c>
      <c r="E732" t="s">
        <v>808</v>
      </c>
      <c r="F732" t="s">
        <v>3596</v>
      </c>
    </row>
    <row r="733" spans="1:6" x14ac:dyDescent="0.25">
      <c r="A733" s="5">
        <v>1109</v>
      </c>
      <c r="B733" s="5">
        <v>731</v>
      </c>
      <c r="C733" s="5">
        <v>1109</v>
      </c>
      <c r="D733" t="s">
        <v>856</v>
      </c>
      <c r="E733" t="s">
        <v>806</v>
      </c>
      <c r="F733" t="s">
        <v>3236</v>
      </c>
    </row>
    <row r="734" spans="1:6" x14ac:dyDescent="0.25">
      <c r="A734" s="5">
        <v>1110</v>
      </c>
      <c r="B734" s="5">
        <v>732</v>
      </c>
      <c r="C734" s="5">
        <v>1086</v>
      </c>
      <c r="D734" t="s">
        <v>4102</v>
      </c>
      <c r="E734" t="s">
        <v>4246</v>
      </c>
      <c r="F734" t="s">
        <v>4217</v>
      </c>
    </row>
    <row r="735" spans="1:6" x14ac:dyDescent="0.25">
      <c r="A735" s="5">
        <v>1111</v>
      </c>
      <c r="B735" s="5">
        <v>733</v>
      </c>
      <c r="C735" s="5">
        <v>1086</v>
      </c>
      <c r="D735" t="s">
        <v>4103</v>
      </c>
      <c r="E735" t="s">
        <v>4247</v>
      </c>
      <c r="F735" t="s">
        <v>4218</v>
      </c>
    </row>
    <row r="736" spans="1:6" x14ac:dyDescent="0.25">
      <c r="A736" s="5">
        <v>1112</v>
      </c>
      <c r="B736" s="5">
        <v>734</v>
      </c>
      <c r="C736" s="5">
        <v>1086</v>
      </c>
      <c r="D736" t="s">
        <v>4104</v>
      </c>
      <c r="E736" t="s">
        <v>4248</v>
      </c>
      <c r="F736" t="s">
        <v>4219</v>
      </c>
    </row>
    <row r="737" spans="1:6" x14ac:dyDescent="0.25">
      <c r="A737" s="5">
        <v>1113</v>
      </c>
      <c r="B737" s="5">
        <v>735</v>
      </c>
      <c r="C737" s="5">
        <v>1086</v>
      </c>
      <c r="D737" t="s">
        <v>4105</v>
      </c>
      <c r="E737" t="s">
        <v>4249</v>
      </c>
      <c r="F737" t="s">
        <v>4220</v>
      </c>
    </row>
    <row r="738" spans="1:6" x14ac:dyDescent="0.25">
      <c r="A738" s="5">
        <v>1114</v>
      </c>
      <c r="B738" s="5">
        <v>736</v>
      </c>
      <c r="C738" s="5">
        <v>1086</v>
      </c>
      <c r="D738" t="s">
        <v>4106</v>
      </c>
      <c r="E738" t="s">
        <v>4250</v>
      </c>
      <c r="F738" t="s">
        <v>4221</v>
      </c>
    </row>
    <row r="739" spans="1:6" x14ac:dyDescent="0.25">
      <c r="A739" s="5">
        <v>1115</v>
      </c>
      <c r="B739" s="5">
        <v>737</v>
      </c>
      <c r="C739" s="5">
        <v>1086</v>
      </c>
      <c r="D739" t="s">
        <v>4107</v>
      </c>
      <c r="E739" t="s">
        <v>4251</v>
      </c>
      <c r="F739" t="s">
        <v>4222</v>
      </c>
    </row>
    <row r="740" spans="1:6" x14ac:dyDescent="0.25">
      <c r="A740" s="5">
        <v>1116</v>
      </c>
      <c r="B740" s="5">
        <v>738</v>
      </c>
      <c r="C740" s="5">
        <v>1116</v>
      </c>
      <c r="D740" t="s">
        <v>4108</v>
      </c>
      <c r="E740" t="s">
        <v>4108</v>
      </c>
      <c r="F740" t="s">
        <v>4108</v>
      </c>
    </row>
    <row r="741" spans="1:6" x14ac:dyDescent="0.25">
      <c r="A741" s="5">
        <v>1117</v>
      </c>
      <c r="B741" s="5">
        <v>739</v>
      </c>
      <c r="C741" s="5">
        <v>1086</v>
      </c>
      <c r="D741" t="s">
        <v>4109</v>
      </c>
      <c r="E741" t="s">
        <v>4252</v>
      </c>
      <c r="F741" t="s">
        <v>4223</v>
      </c>
    </row>
    <row r="742" spans="1:6" x14ac:dyDescent="0.25">
      <c r="A742" s="5">
        <v>1118</v>
      </c>
      <c r="B742" s="5">
        <v>740</v>
      </c>
      <c r="C742" s="5">
        <v>1086</v>
      </c>
      <c r="D742" t="s">
        <v>4110</v>
      </c>
      <c r="E742" t="s">
        <v>4253</v>
      </c>
      <c r="F742" t="s">
        <v>4224</v>
      </c>
    </row>
    <row r="743" spans="1:6" x14ac:dyDescent="0.25">
      <c r="A743" s="5">
        <v>1119</v>
      </c>
      <c r="B743" s="5">
        <v>741</v>
      </c>
      <c r="C743" s="5">
        <v>1086</v>
      </c>
      <c r="D743" t="s">
        <v>4111</v>
      </c>
      <c r="E743" t="s">
        <v>4254</v>
      </c>
      <c r="F743" t="s">
        <v>4225</v>
      </c>
    </row>
    <row r="744" spans="1:6" x14ac:dyDescent="0.25">
      <c r="A744" s="5">
        <v>1120</v>
      </c>
      <c r="B744" s="5">
        <v>742</v>
      </c>
      <c r="C744" s="5">
        <v>1086</v>
      </c>
      <c r="D744" t="s">
        <v>4112</v>
      </c>
      <c r="E744" t="s">
        <v>4255</v>
      </c>
      <c r="F744" t="s">
        <v>4226</v>
      </c>
    </row>
    <row r="745" spans="1:6" x14ac:dyDescent="0.25">
      <c r="A745" s="5">
        <v>1121</v>
      </c>
      <c r="B745" s="5">
        <v>743</v>
      </c>
      <c r="C745" s="5">
        <v>1086</v>
      </c>
      <c r="D745" t="s">
        <v>2541</v>
      </c>
      <c r="E745" t="s">
        <v>2530</v>
      </c>
      <c r="F745" t="s">
        <v>4227</v>
      </c>
    </row>
    <row r="746" spans="1:6" x14ac:dyDescent="0.25">
      <c r="A746" s="5">
        <v>1125</v>
      </c>
      <c r="B746" s="5">
        <v>744</v>
      </c>
      <c r="C746" s="5">
        <v>101</v>
      </c>
      <c r="D746" t="s">
        <v>1279</v>
      </c>
      <c r="E746" t="s">
        <v>784</v>
      </c>
      <c r="F746" t="s">
        <v>3240</v>
      </c>
    </row>
    <row r="747" spans="1:6" x14ac:dyDescent="0.25">
      <c r="A747" s="5">
        <v>1126</v>
      </c>
      <c r="B747" s="5">
        <v>745</v>
      </c>
      <c r="C747" s="5">
        <v>888</v>
      </c>
      <c r="D747" t="s">
        <v>858</v>
      </c>
      <c r="E747" t="s">
        <v>788</v>
      </c>
      <c r="F747" t="s">
        <v>3597</v>
      </c>
    </row>
    <row r="748" spans="1:6" x14ac:dyDescent="0.25">
      <c r="A748" s="5">
        <v>1128</v>
      </c>
      <c r="B748" s="5">
        <v>746</v>
      </c>
      <c r="C748" s="5">
        <v>1086</v>
      </c>
      <c r="D748" t="s">
        <v>4113</v>
      </c>
      <c r="E748" t="s">
        <v>4195</v>
      </c>
      <c r="F748" t="s">
        <v>4143</v>
      </c>
    </row>
    <row r="749" spans="1:6" x14ac:dyDescent="0.25">
      <c r="A749" s="5">
        <v>1129</v>
      </c>
      <c r="B749" s="5">
        <v>747</v>
      </c>
      <c r="C749" s="5">
        <v>1086</v>
      </c>
      <c r="D749" t="s">
        <v>4114</v>
      </c>
      <c r="E749" t="s">
        <v>4198</v>
      </c>
      <c r="F749" t="s">
        <v>4146</v>
      </c>
    </row>
    <row r="750" spans="1:6" x14ac:dyDescent="0.25">
      <c r="A750" s="5">
        <v>1130</v>
      </c>
      <c r="B750" s="5">
        <v>748</v>
      </c>
      <c r="C750" s="5">
        <v>1130</v>
      </c>
      <c r="D750" t="s">
        <v>4115</v>
      </c>
      <c r="E750" t="s">
        <v>4199</v>
      </c>
      <c r="F750" t="s">
        <v>4147</v>
      </c>
    </row>
  </sheetData>
  <autoFilter ref="A1:F750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5" sqref="E25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2589</v>
      </c>
      <c r="B1" s="6" t="s">
        <v>2590</v>
      </c>
      <c r="C1" s="1" t="s">
        <v>2591</v>
      </c>
      <c r="D1" s="1" t="s">
        <v>2610</v>
      </c>
      <c r="E1" s="1" t="s">
        <v>2611</v>
      </c>
      <c r="F1" s="6" t="s">
        <v>139</v>
      </c>
      <c r="G1" s="3" t="s">
        <v>148</v>
      </c>
      <c r="H1" s="3" t="s">
        <v>2880</v>
      </c>
      <c r="I1" s="3" t="s">
        <v>2881</v>
      </c>
      <c r="J1" s="3" t="s">
        <v>2882</v>
      </c>
    </row>
    <row r="2" spans="1:10" x14ac:dyDescent="0.25">
      <c r="A2" s="13">
        <v>2</v>
      </c>
      <c r="B2" s="5">
        <v>1</v>
      </c>
      <c r="C2" t="s">
        <v>150</v>
      </c>
      <c r="D2" t="s">
        <v>150</v>
      </c>
      <c r="E2" t="s">
        <v>2884</v>
      </c>
      <c r="F2" s="5">
        <v>3</v>
      </c>
      <c r="G2" s="3">
        <f>VLOOKUP(F2,'ESO zone constants'!$A$3:$B$999,2,FALSE)</f>
        <v>2</v>
      </c>
      <c r="H2" s="3" t="str">
        <f>VLOOKUP(F2,'ESO zone constants'!$A$3:$E$999,4,FALSE)</f>
        <v>Glenumbra</v>
      </c>
      <c r="I2" s="3" t="str">
        <f>VLOOKUP(F2,'ESO zone constants'!$A$3:$E$999,5,FALSE)</f>
        <v>Glenumbra</v>
      </c>
      <c r="J2" s="3" t="str">
        <f>VLOOKUP(F2,'ESO zone constants'!$A$3:$F$999,6,FALSE)</f>
        <v>La Glénumbrie</v>
      </c>
    </row>
    <row r="3" spans="1:10" x14ac:dyDescent="0.25">
      <c r="A3" s="13">
        <v>3</v>
      </c>
      <c r="B3" s="5">
        <v>10</v>
      </c>
      <c r="C3" t="s">
        <v>827</v>
      </c>
      <c r="D3" t="s">
        <v>152</v>
      </c>
      <c r="E3" t="s">
        <v>2885</v>
      </c>
      <c r="F3" s="5">
        <v>20</v>
      </c>
      <c r="G3" s="3">
        <f>VLOOKUP(F3,'ESO zone constants'!$A$3:$B$999,2,FALSE)</f>
        <v>5</v>
      </c>
      <c r="H3" s="3" t="str">
        <f>VLOOKUP(F3,'ESO zone constants'!$A$3:$E$999,4,FALSE)</f>
        <v>Kluftspitze</v>
      </c>
      <c r="I3" s="3" t="str">
        <f>VLOOKUP(F3,'ESO zone constants'!$A$3:$E$999,5,FALSE)</f>
        <v>Rivenspire</v>
      </c>
      <c r="J3" s="3" t="str">
        <f>VLOOKUP(F3,'ESO zone constants'!$A$3:$F$999,6,FALSE)</f>
        <v>Fendretour</v>
      </c>
    </row>
    <row r="4" spans="1:10" x14ac:dyDescent="0.25">
      <c r="A4" s="13">
        <v>4</v>
      </c>
      <c r="B4" s="5">
        <v>12</v>
      </c>
      <c r="C4" t="s">
        <v>826</v>
      </c>
      <c r="D4" t="s">
        <v>151</v>
      </c>
      <c r="E4" t="s">
        <v>2886</v>
      </c>
      <c r="F4" s="5">
        <v>19</v>
      </c>
      <c r="G4" s="3">
        <f>VLOOKUP(F4,'ESO zone constants'!$A$3:$B$999,2,FALSE)</f>
        <v>4</v>
      </c>
      <c r="H4" s="3" t="str">
        <f>VLOOKUP(F4,'ESO zone constants'!$A$3:$E$999,4,FALSE)</f>
        <v>Sturmhafen</v>
      </c>
      <c r="I4" s="3" t="str">
        <f>VLOOKUP(F4,'ESO zone constants'!$A$3:$E$999,5,FALSE)</f>
        <v>Stormhaven</v>
      </c>
      <c r="J4" s="3" t="str">
        <f>VLOOKUP(F4,'ESO zone constants'!$A$3:$F$999,6,FALSE)</f>
        <v>Havre-tempête</v>
      </c>
    </row>
    <row r="5" spans="1:10" x14ac:dyDescent="0.25">
      <c r="A5" s="13">
        <v>5</v>
      </c>
      <c r="B5" s="5">
        <v>30</v>
      </c>
      <c r="C5" t="s">
        <v>2622</v>
      </c>
      <c r="D5" t="s">
        <v>159</v>
      </c>
      <c r="E5" t="s">
        <v>2887</v>
      </c>
      <c r="F5" s="5">
        <v>104</v>
      </c>
      <c r="G5" s="3">
        <f>VLOOKUP(F5,'ESO zone constants'!$A$3:$B$999,2,FALSE)</f>
        <v>17</v>
      </c>
      <c r="H5" s="3" t="str">
        <f>VLOOKUP(F5,'ESO zone constants'!$A$3:$E$999,4,FALSE)</f>
        <v>Die Alik'r-Wüste</v>
      </c>
      <c r="I5" s="3" t="str">
        <f>VLOOKUP(F5,'ESO zone constants'!$A$3:$E$999,5,FALSE)</f>
        <v>Alik'r Desert</v>
      </c>
      <c r="J5" s="3" t="str">
        <f>VLOOKUP(F5,'ESO zone constants'!$A$3:$F$999,6,FALSE)</f>
        <v>Le désert d'Alik'r</v>
      </c>
    </row>
    <row r="6" spans="1:10" x14ac:dyDescent="0.25">
      <c r="A6" s="13">
        <v>6</v>
      </c>
      <c r="B6" s="5">
        <v>20</v>
      </c>
      <c r="C6" t="s">
        <v>156</v>
      </c>
      <c r="D6" t="s">
        <v>156</v>
      </c>
      <c r="E6" t="s">
        <v>2888</v>
      </c>
      <c r="F6" s="5">
        <v>92</v>
      </c>
      <c r="G6" s="3">
        <f>VLOOKUP(F6,'ESO zone constants'!$A$3:$B$999,2,FALSE)</f>
        <v>14</v>
      </c>
      <c r="H6" s="3" t="str">
        <f>VLOOKUP(F6,'ESO zone constants'!$A$3:$E$999,4,FALSE)</f>
        <v>Bangkorai</v>
      </c>
      <c r="I6" s="3" t="str">
        <f>VLOOKUP(F6,'ESO zone constants'!$A$3:$E$999,5,FALSE)</f>
        <v>Bangkorai</v>
      </c>
      <c r="J6" s="3" t="str">
        <f>VLOOKUP(F6,'ESO zone constants'!$A$3:$F$999,6,FALSE)</f>
        <v>Bangkoraï</v>
      </c>
    </row>
    <row r="7" spans="1:10" x14ac:dyDescent="0.25">
      <c r="A7" s="13">
        <v>7</v>
      </c>
      <c r="B7" s="5">
        <v>9</v>
      </c>
      <c r="C7" t="s">
        <v>1000</v>
      </c>
      <c r="D7" t="s">
        <v>313</v>
      </c>
      <c r="E7" t="s">
        <v>2889</v>
      </c>
      <c r="F7" s="5">
        <v>383</v>
      </c>
      <c r="G7" s="3">
        <f>VLOOKUP(F7,'ESO zone constants'!$A$3:$B$999,2,FALSE)</f>
        <v>180</v>
      </c>
      <c r="H7" s="3" t="str">
        <f>VLOOKUP(F7,'ESO zone constants'!$A$3:$E$999,4,FALSE)</f>
        <v>Grahtwald</v>
      </c>
      <c r="I7" s="3" t="str">
        <f>VLOOKUP(F7,'ESO zone constants'!$A$3:$E$999,5,FALSE)</f>
        <v>Grahtwood</v>
      </c>
      <c r="J7" s="3" t="str">
        <f>VLOOKUP(F7,'ESO zone constants'!$A$3:$F$999,6,FALSE)</f>
        <v>Le bois de Graht</v>
      </c>
    </row>
    <row r="8" spans="1:10" x14ac:dyDescent="0.25">
      <c r="A8" s="13">
        <v>8</v>
      </c>
      <c r="B8" s="5">
        <v>22</v>
      </c>
      <c r="C8" t="s">
        <v>155</v>
      </c>
      <c r="D8" t="s">
        <v>155</v>
      </c>
      <c r="E8" t="s">
        <v>155</v>
      </c>
      <c r="F8" s="5">
        <v>58</v>
      </c>
      <c r="G8" s="3">
        <f>VLOOKUP(F8,'ESO zone constants'!$A$3:$B$999,2,FALSE)</f>
        <v>11</v>
      </c>
      <c r="H8" s="3" t="str">
        <f>VLOOKUP(F8,'ESO zone constants'!$A$3:$E$999,4,FALSE)</f>
        <v>Malabal Tor</v>
      </c>
      <c r="I8" s="3" t="str">
        <f>VLOOKUP(F8,'ESO zone constants'!$A$3:$E$999,5,FALSE)</f>
        <v>Malabal Tor</v>
      </c>
      <c r="J8" s="3" t="str">
        <f>VLOOKUP(F8,'ESO zone constants'!$A$3:$F$999,6,FALSE)</f>
        <v>Malabal Tor</v>
      </c>
    </row>
    <row r="9" spans="1:10" x14ac:dyDescent="0.25">
      <c r="A9" s="13">
        <v>9</v>
      </c>
      <c r="B9" s="5">
        <v>26</v>
      </c>
      <c r="C9" t="s">
        <v>862</v>
      </c>
      <c r="D9" t="s">
        <v>161</v>
      </c>
      <c r="E9" t="s">
        <v>2890</v>
      </c>
      <c r="F9" s="5">
        <v>117</v>
      </c>
      <c r="G9" s="3">
        <f>VLOOKUP(F9,'ESO zone constants'!$A$3:$B$999,2,FALSE)</f>
        <v>19</v>
      </c>
      <c r="H9" s="3" t="str">
        <f>VLOOKUP(F9,'ESO zone constants'!$A$3:$E$999,4,FALSE)</f>
        <v>Schattenfenn</v>
      </c>
      <c r="I9" s="3" t="str">
        <f>VLOOKUP(F9,'ESO zone constants'!$A$3:$E$999,5,FALSE)</f>
        <v>Shadowfen</v>
      </c>
      <c r="J9" s="3" t="str">
        <f>VLOOKUP(F9,'ESO zone constants'!$A$3:$F$999,6,FALSE)</f>
        <v>Fangeombre</v>
      </c>
    </row>
    <row r="10" spans="1:10" x14ac:dyDescent="0.25">
      <c r="A10" s="13">
        <v>10</v>
      </c>
      <c r="B10" s="5">
        <v>13</v>
      </c>
      <c r="C10" t="s">
        <v>154</v>
      </c>
      <c r="D10" t="s">
        <v>154</v>
      </c>
      <c r="E10" t="s">
        <v>154</v>
      </c>
      <c r="F10" s="5">
        <v>57</v>
      </c>
      <c r="G10" s="3">
        <f>VLOOKUP(F10,'ESO zone constants'!$A$3:$B$999,2,FALSE)</f>
        <v>10</v>
      </c>
      <c r="H10" s="3" t="str">
        <f>VLOOKUP(F10,'ESO zone constants'!$A$3:$E$999,4,FALSE)</f>
        <v>Deshaan</v>
      </c>
      <c r="I10" s="3" t="str">
        <f>VLOOKUP(F10,'ESO zone constants'!$A$3:$E$999,5,FALSE)</f>
        <v>Deshaan</v>
      </c>
      <c r="J10" s="3" t="str">
        <f>VLOOKUP(F10,'ESO zone constants'!$A$3:$F$999,6,FALSE)</f>
        <v>Deshaan</v>
      </c>
    </row>
    <row r="11" spans="1:10" x14ac:dyDescent="0.25">
      <c r="A11" s="13">
        <v>11</v>
      </c>
      <c r="B11" s="5">
        <v>7</v>
      </c>
      <c r="C11" t="s">
        <v>839</v>
      </c>
      <c r="D11" t="s">
        <v>153</v>
      </c>
      <c r="E11" t="s">
        <v>2891</v>
      </c>
      <c r="F11" s="5">
        <v>41</v>
      </c>
      <c r="G11" s="3">
        <f>VLOOKUP(F11,'ESO zone constants'!$A$3:$B$999,2,FALSE)</f>
        <v>9</v>
      </c>
      <c r="H11" s="3" t="str">
        <f>VLOOKUP(F11,'ESO zone constants'!$A$3:$E$999,4,FALSE)</f>
        <v>Steinfälle</v>
      </c>
      <c r="I11" s="3" t="str">
        <f>VLOOKUP(F11,'ESO zone constants'!$A$3:$E$999,5,FALSE)</f>
        <v>Stonefalls</v>
      </c>
      <c r="J11" s="3" t="str">
        <f>VLOOKUP(F11,'ESO zone constants'!$A$3:$F$999,6,FALSE)</f>
        <v>Les Éboulis</v>
      </c>
    </row>
    <row r="12" spans="1:10" x14ac:dyDescent="0.25">
      <c r="A12" s="13">
        <v>12</v>
      </c>
      <c r="B12" s="5">
        <v>125</v>
      </c>
      <c r="C12" t="s">
        <v>859</v>
      </c>
      <c r="D12" t="s">
        <v>158</v>
      </c>
      <c r="E12" t="s">
        <v>2892</v>
      </c>
      <c r="F12" s="5">
        <v>103</v>
      </c>
      <c r="G12" s="3">
        <f>VLOOKUP(F12,'ESO zone constants'!$A$3:$B$999,2,FALSE)</f>
        <v>16</v>
      </c>
      <c r="H12" s="3" t="str">
        <f>VLOOKUP(F12,'ESO zone constants'!$A$3:$E$999,4,FALSE)</f>
        <v>Rift</v>
      </c>
      <c r="I12" s="3" t="str">
        <f>VLOOKUP(F12,'ESO zone constants'!$A$3:$E$999,5,FALSE)</f>
        <v>The Rift</v>
      </c>
      <c r="J12" s="3" t="str">
        <f>VLOOKUP(F12,'ESO zone constants'!$A$3:$F$999,6,FALSE)</f>
        <v>La Brèche</v>
      </c>
    </row>
    <row r="13" spans="1:10" x14ac:dyDescent="0.25">
      <c r="A13" s="13">
        <v>13</v>
      </c>
      <c r="B13" s="5">
        <v>61</v>
      </c>
      <c r="C13" t="s">
        <v>857</v>
      </c>
      <c r="D13" t="s">
        <v>157</v>
      </c>
      <c r="E13" t="s">
        <v>2893</v>
      </c>
      <c r="F13" s="5">
        <v>101</v>
      </c>
      <c r="G13" s="3">
        <f>VLOOKUP(F13,'ESO zone constants'!$A$3:$B$999,2,FALSE)</f>
        <v>15</v>
      </c>
      <c r="H13" s="3" t="str">
        <f>VLOOKUP(F13,'ESO zone constants'!$A$3:$E$999,4,FALSE)</f>
        <v>Ostmarsch</v>
      </c>
      <c r="I13" s="3" t="str">
        <f>VLOOKUP(F13,'ESO zone constants'!$A$3:$E$999,5,FALSE)</f>
        <v>Eastmarch</v>
      </c>
      <c r="J13" s="3" t="str">
        <f>VLOOKUP(F13,'ESO zone constants'!$A$3:$F$999,6,FALSE)</f>
        <v>Estemarche</v>
      </c>
    </row>
    <row r="14" spans="1:10" x14ac:dyDescent="0.25">
      <c r="A14" s="13">
        <v>14</v>
      </c>
      <c r="B14" s="5" t="e">
        <v>#N/A</v>
      </c>
      <c r="C14" t="s">
        <v>172</v>
      </c>
      <c r="D14" t="s">
        <v>172</v>
      </c>
      <c r="E14" t="s">
        <v>172</v>
      </c>
      <c r="F14" s="5">
        <v>181</v>
      </c>
      <c r="G14" s="3">
        <f>VLOOKUP(F14,'ESO zone constants'!$A$3:$B$999,2,FALSE)</f>
        <v>37</v>
      </c>
      <c r="H14" s="3" t="str">
        <f>VLOOKUP(F14,'ESO zone constants'!$A$3:$E$999,4,FALSE)</f>
        <v>Cyrodiil</v>
      </c>
      <c r="I14" s="3" t="str">
        <f>VLOOKUP(F14,'ESO zone constants'!$A$3:$E$999,5,FALSE)</f>
        <v>Cyrodiil</v>
      </c>
      <c r="J14" s="3" t="str">
        <f>VLOOKUP(F14,'ESO zone constants'!$A$3:$F$999,6,FALSE)</f>
        <v>Cyrodiil</v>
      </c>
    </row>
    <row r="15" spans="1:10" x14ac:dyDescent="0.25">
      <c r="A15" s="13">
        <v>15</v>
      </c>
      <c r="B15" s="5">
        <v>143</v>
      </c>
      <c r="C15" t="s">
        <v>311</v>
      </c>
      <c r="D15" t="s">
        <v>311</v>
      </c>
      <c r="E15" t="s">
        <v>2894</v>
      </c>
      <c r="F15" s="5">
        <v>381</v>
      </c>
      <c r="G15" s="3">
        <f>VLOOKUP(F15,'ESO zone constants'!$A$3:$B$999,2,FALSE)</f>
        <v>178</v>
      </c>
      <c r="H15" s="3" t="str">
        <f>VLOOKUP(F15,'ESO zone constants'!$A$3:$E$999,4,FALSE)</f>
        <v>Auridon</v>
      </c>
      <c r="I15" s="3" t="str">
        <f>VLOOKUP(F15,'ESO zone constants'!$A$3:$E$999,5,FALSE)</f>
        <v>Auridon</v>
      </c>
      <c r="J15" s="3" t="str">
        <f>VLOOKUP(F15,'ESO zone constants'!$A$3:$F$999,6,FALSE)</f>
        <v>Auridia</v>
      </c>
    </row>
    <row r="16" spans="1:10" x14ac:dyDescent="0.25">
      <c r="A16" s="13">
        <v>16</v>
      </c>
      <c r="B16" s="5">
        <v>300</v>
      </c>
      <c r="C16" t="s">
        <v>861</v>
      </c>
      <c r="D16" t="s">
        <v>160</v>
      </c>
      <c r="E16" t="s">
        <v>2895</v>
      </c>
      <c r="F16" s="5">
        <v>108</v>
      </c>
      <c r="G16" s="3">
        <f>VLOOKUP(F16,'ESO zone constants'!$A$3:$B$999,2,FALSE)</f>
        <v>18</v>
      </c>
      <c r="H16" s="3" t="str">
        <f>VLOOKUP(F16,'ESO zone constants'!$A$3:$E$999,4,FALSE)</f>
        <v>Grünschatten</v>
      </c>
      <c r="I16" s="3" t="str">
        <f>VLOOKUP(F16,'ESO zone constants'!$A$3:$E$999,5,FALSE)</f>
        <v>Greenshade</v>
      </c>
      <c r="J16" s="3" t="str">
        <f>VLOOKUP(F16,'ESO zone constants'!$A$3:$F$999,6,FALSE)</f>
        <v>Prasin</v>
      </c>
    </row>
    <row r="17" spans="1:10" x14ac:dyDescent="0.25">
      <c r="A17" s="13">
        <v>17</v>
      </c>
      <c r="B17" s="5">
        <v>256</v>
      </c>
      <c r="C17" t="s">
        <v>999</v>
      </c>
      <c r="D17" t="s">
        <v>312</v>
      </c>
      <c r="E17" t="s">
        <v>2896</v>
      </c>
      <c r="F17" s="5">
        <v>382</v>
      </c>
      <c r="G17" s="3">
        <f>VLOOKUP(F17,'ESO zone constants'!$A$3:$B$999,2,FALSE)</f>
        <v>179</v>
      </c>
      <c r="H17" s="3" t="str">
        <f>VLOOKUP(F17,'ESO zone constants'!$A$3:$E$999,4,FALSE)</f>
        <v>Schnittermark</v>
      </c>
      <c r="I17" s="3" t="str">
        <f>VLOOKUP(F17,'ESO zone constants'!$A$3:$E$999,5,FALSE)</f>
        <v>Reaper's March</v>
      </c>
      <c r="J17" s="3" t="str">
        <f>VLOOKUP(F17,'ESO zone constants'!$A$3:$F$999,6,FALSE)</f>
        <v>La marche de la Camarde</v>
      </c>
    </row>
    <row r="18" spans="1:10" x14ac:dyDescent="0.25">
      <c r="A18" s="13">
        <v>18</v>
      </c>
      <c r="B18" s="5">
        <v>75</v>
      </c>
      <c r="C18" t="s">
        <v>245</v>
      </c>
      <c r="D18" t="s">
        <v>245</v>
      </c>
      <c r="E18" t="s">
        <v>245</v>
      </c>
      <c r="F18" s="5">
        <v>281</v>
      </c>
      <c r="G18" s="3">
        <f>VLOOKUP(F18,'ESO zone constants'!$A$3:$B$999,2,FALSE)</f>
        <v>110</v>
      </c>
      <c r="H18" s="3" t="str">
        <f>VLOOKUP(F18,'ESO zone constants'!$A$3:$E$999,4,FALSE)</f>
        <v>Bal Foyen</v>
      </c>
      <c r="I18" s="3" t="str">
        <f>VLOOKUP(F18,'ESO zone constants'!$A$3:$E$999,5,FALSE)</f>
        <v>Bal Foyen</v>
      </c>
      <c r="J18" s="3" t="str">
        <f>VLOOKUP(F18,'ESO zone constants'!$A$3:$F$999,6,FALSE)</f>
        <v>Bal Foyen</v>
      </c>
    </row>
    <row r="19" spans="1:10" x14ac:dyDescent="0.25">
      <c r="A19" s="13">
        <v>19</v>
      </c>
      <c r="B19" s="5">
        <v>201</v>
      </c>
      <c r="C19" t="s">
        <v>433</v>
      </c>
      <c r="D19" t="s">
        <v>433</v>
      </c>
      <c r="E19" t="s">
        <v>433</v>
      </c>
      <c r="F19" s="5">
        <v>534</v>
      </c>
      <c r="G19" s="3">
        <f>VLOOKUP(F19,'ESO zone constants'!$A$3:$B$999,2,FALSE)</f>
        <v>303</v>
      </c>
      <c r="H19" s="3" t="str">
        <f>VLOOKUP(F19,'ESO zone constants'!$A$3:$E$999,4,FALSE)</f>
        <v>Stros M'Kai</v>
      </c>
      <c r="I19" s="3" t="str">
        <f>VLOOKUP(F19,'ESO zone constants'!$A$3:$E$999,5,FALSE)</f>
        <v>Stros M'Kai</v>
      </c>
      <c r="J19" s="3" t="str">
        <f>VLOOKUP(F19,'ESO zone constants'!$A$3:$F$999,6,FALSE)</f>
        <v>Stros M'Kai</v>
      </c>
    </row>
    <row r="20" spans="1:10" x14ac:dyDescent="0.25">
      <c r="A20" s="13">
        <v>20</v>
      </c>
      <c r="B20" s="5" t="e">
        <v>#N/A</v>
      </c>
      <c r="C20" t="s">
        <v>434</v>
      </c>
      <c r="D20" t="s">
        <v>434</v>
      </c>
      <c r="E20" t="s">
        <v>434</v>
      </c>
      <c r="F20" s="5">
        <v>535</v>
      </c>
      <c r="G20" s="3">
        <f>VLOOKUP(F20,'ESO zone constants'!$A$3:$B$999,2,FALSE)</f>
        <v>304</v>
      </c>
      <c r="H20" s="3" t="str">
        <f>VLOOKUP(F20,'ESO zone constants'!$A$3:$E$999,4,FALSE)</f>
        <v>Betnikh</v>
      </c>
      <c r="I20" s="3" t="str">
        <f>VLOOKUP(F20,'ESO zone constants'!$A$3:$E$999,5,FALSE)</f>
        <v>Betnikh</v>
      </c>
      <c r="J20" s="3" t="str">
        <f>VLOOKUP(F20,'ESO zone constants'!$A$3:$F$999,6,FALSE)</f>
        <v>Betnikh</v>
      </c>
    </row>
    <row r="21" spans="1:10" x14ac:dyDescent="0.25">
      <c r="A21" s="13">
        <v>21</v>
      </c>
      <c r="B21" s="5">
        <v>258</v>
      </c>
      <c r="C21" t="s">
        <v>1106</v>
      </c>
      <c r="D21" t="s">
        <v>435</v>
      </c>
      <c r="E21" t="s">
        <v>2897</v>
      </c>
      <c r="F21" s="5">
        <v>537</v>
      </c>
      <c r="G21" s="3">
        <f>VLOOKUP(F21,'ESO zone constants'!$A$3:$B$999,2,FALSE)</f>
        <v>305</v>
      </c>
      <c r="H21" s="3" t="str">
        <f>VLOOKUP(F21,'ESO zone constants'!$A$3:$E$999,4,FALSE)</f>
        <v>Khenarthis Rast</v>
      </c>
      <c r="I21" s="3" t="str">
        <f>VLOOKUP(F21,'ESO zone constants'!$A$3:$E$999,5,FALSE)</f>
        <v>Khenarthi's Roost</v>
      </c>
      <c r="J21" s="3" t="str">
        <f>VLOOKUP(F21,'ESO zone constants'!$A$3:$F$999,6,FALSE)</f>
        <v>Le perchoir de Khenarthi</v>
      </c>
    </row>
    <row r="22" spans="1:10" x14ac:dyDescent="0.25">
      <c r="A22" s="13">
        <v>22</v>
      </c>
      <c r="B22" s="5">
        <v>74</v>
      </c>
      <c r="C22" t="s">
        <v>939</v>
      </c>
      <c r="D22" t="s">
        <v>244</v>
      </c>
      <c r="E22" t="s">
        <v>2898</v>
      </c>
      <c r="F22" s="5">
        <v>280</v>
      </c>
      <c r="G22" s="3">
        <f>VLOOKUP(F22,'ESO zone constants'!$A$3:$B$999,2,FALSE)</f>
        <v>109</v>
      </c>
      <c r="H22" s="3" t="str">
        <f>VLOOKUP(F22,'ESO zone constants'!$A$3:$E$999,4,FALSE)</f>
        <v>Ödfels</v>
      </c>
      <c r="I22" s="3" t="str">
        <f>VLOOKUP(F22,'ESO zone constants'!$A$3:$E$999,5,FALSE)</f>
        <v>Bleakrock Isle</v>
      </c>
      <c r="J22" s="3" t="str">
        <f>VLOOKUP(F22,'ESO zone constants'!$A$3:$F$999,6,FALSE)</f>
        <v>L’île de Morneroc</v>
      </c>
    </row>
    <row r="23" spans="1:10" x14ac:dyDescent="0.25">
      <c r="A23" s="13">
        <v>23</v>
      </c>
      <c r="B23" s="5">
        <v>255</v>
      </c>
      <c r="C23" t="s">
        <v>976</v>
      </c>
      <c r="D23" t="s">
        <v>288</v>
      </c>
      <c r="E23" t="s">
        <v>2899</v>
      </c>
      <c r="F23" s="5">
        <v>347</v>
      </c>
      <c r="G23" s="3">
        <f>VLOOKUP(F23,'ESO zone constants'!$A$3:$B$999,2,FALSE)</f>
        <v>154</v>
      </c>
      <c r="H23" s="3" t="str">
        <f>VLOOKUP(F23,'ESO zone constants'!$A$3:$E$999,4,FALSE)</f>
        <v>Kalthafen</v>
      </c>
      <c r="I23" s="3" t="str">
        <f>VLOOKUP(F23,'ESO zone constants'!$A$3:$E$999,5,FALSE)</f>
        <v>Coldharbour</v>
      </c>
      <c r="J23" s="3" t="str">
        <f>VLOOKUP(F23,'ESO zone constants'!$A$3:$F$999,6,FALSE)</f>
        <v>Havreglace</v>
      </c>
    </row>
    <row r="24" spans="1:10" x14ac:dyDescent="0.25">
      <c r="A24" s="13">
        <v>25</v>
      </c>
      <c r="B24" s="5">
        <v>1126</v>
      </c>
      <c r="C24" t="s">
        <v>1280</v>
      </c>
      <c r="D24" t="s">
        <v>646</v>
      </c>
      <c r="E24" t="s">
        <v>2900</v>
      </c>
      <c r="F24" s="5">
        <v>888</v>
      </c>
      <c r="G24" s="3">
        <f>VLOOKUP(F24,'ESO zone constants'!$A$3:$B$999,2,FALSE)</f>
        <v>531</v>
      </c>
      <c r="H24" s="3" t="str">
        <f>VLOOKUP(F24,'ESO zone constants'!$A$3:$E$999,4,FALSE)</f>
        <v>Kargstein</v>
      </c>
      <c r="I24" s="3" t="str">
        <f>VLOOKUP(F24,'ESO zone constants'!$A$3:$E$999,5,FALSE)</f>
        <v>Craglorn</v>
      </c>
      <c r="J24" s="3" t="str">
        <f>VLOOKUP(F24,'ESO zone constants'!$A$3:$F$999,6,FALSE)</f>
        <v>Raidelorn</v>
      </c>
    </row>
    <row r="25" spans="1:10" x14ac:dyDescent="0.25">
      <c r="A25" s="13">
        <v>26</v>
      </c>
      <c r="B25" s="5" t="e">
        <v>#N/A</v>
      </c>
      <c r="C25" t="s">
        <v>1138</v>
      </c>
      <c r="D25" t="s">
        <v>39</v>
      </c>
      <c r="E25" t="s">
        <v>2901</v>
      </c>
      <c r="F25" s="5">
        <v>584</v>
      </c>
      <c r="G25" s="3">
        <f>VLOOKUP(F25,'ESO zone constants'!$A$3:$B$999,2,FALSE)</f>
        <v>345</v>
      </c>
      <c r="H25" s="3" t="str">
        <f>VLOOKUP(F25,'ESO zone constants'!$A$3:$E$999,4,FALSE)</f>
        <v>Die Kaiserstadt</v>
      </c>
      <c r="I25" s="3" t="str">
        <f>VLOOKUP(F25,'ESO zone constants'!$A$3:$E$999,5,FALSE)</f>
        <v>Imperial City</v>
      </c>
      <c r="J25" s="3" t="str">
        <f>VLOOKUP(F25,'ESO zone constants'!$A$3:$F$999,6,FALSE)</f>
        <v>La cité impériale</v>
      </c>
    </row>
    <row r="26" spans="1:10" x14ac:dyDescent="0.25">
      <c r="A26" s="13">
        <v>27</v>
      </c>
      <c r="B26" s="5">
        <v>667</v>
      </c>
      <c r="C26" t="s">
        <v>500</v>
      </c>
      <c r="D26" t="s">
        <v>500</v>
      </c>
      <c r="E26" t="s">
        <v>500</v>
      </c>
      <c r="F26" s="5">
        <v>684</v>
      </c>
      <c r="G26" s="3">
        <f>VLOOKUP(F26,'ESO zone constants'!$A$3:$B$999,2,FALSE)</f>
        <v>378</v>
      </c>
      <c r="H26" s="3" t="str">
        <f>VLOOKUP(F26,'ESO zone constants'!$A$3:$E$999,4,FALSE)</f>
        <v>Wrothgar</v>
      </c>
      <c r="I26" s="3" t="str">
        <f>VLOOKUP(F26,'ESO zone constants'!$A$3:$E$999,5,FALSE)</f>
        <v>Wrothgar</v>
      </c>
      <c r="J26" s="3" t="str">
        <f>VLOOKUP(F26,'ESO zone constants'!$A$3:$F$999,6,FALSE)</f>
        <v>Wrothgar</v>
      </c>
    </row>
    <row r="27" spans="1:10" x14ac:dyDescent="0.25">
      <c r="A27" s="13">
        <v>28</v>
      </c>
      <c r="B27" s="5">
        <v>994</v>
      </c>
      <c r="C27" t="s">
        <v>1222</v>
      </c>
      <c r="D27" t="s">
        <v>590</v>
      </c>
      <c r="E27" t="s">
        <v>2902</v>
      </c>
      <c r="F27" s="5">
        <v>816</v>
      </c>
      <c r="G27" s="3">
        <f>VLOOKUP(F27,'ESO zone constants'!$A$3:$B$999,2,FALSE)</f>
        <v>473</v>
      </c>
      <c r="H27" s="3" t="str">
        <f>VLOOKUP(F27,'ESO zone constants'!$A$3:$E$999,4,FALSE)</f>
        <v>Hews Fluch</v>
      </c>
      <c r="I27" s="3" t="str">
        <f>VLOOKUP(F27,'ESO zone constants'!$A$3:$E$999,5,FALSE)</f>
        <v>Hew's Bane</v>
      </c>
      <c r="J27" s="3" t="str">
        <f>VLOOKUP(F27,'ESO zone constants'!$A$3:$F$999,6,FALSE)</f>
        <v>Le Trépas des Cognées</v>
      </c>
    </row>
    <row r="28" spans="1:10" x14ac:dyDescent="0.25">
      <c r="A28" s="13">
        <v>29</v>
      </c>
      <c r="B28" s="5">
        <v>1006</v>
      </c>
      <c r="C28" t="s">
        <v>1228</v>
      </c>
      <c r="D28" t="s">
        <v>596</v>
      </c>
      <c r="E28" t="s">
        <v>2903</v>
      </c>
      <c r="F28" s="5">
        <v>823</v>
      </c>
      <c r="G28" s="3">
        <f>VLOOKUP(F28,'ESO zone constants'!$A$3:$B$999,2,FALSE)</f>
        <v>479</v>
      </c>
      <c r="H28" s="3" t="str">
        <f>VLOOKUP(F28,'ESO zone constants'!$A$3:$E$999,4,FALSE)</f>
        <v>Die Goldküste</v>
      </c>
      <c r="I28" s="3" t="str">
        <f>VLOOKUP(F28,'ESO zone constants'!$A$3:$E$999,5,FALSE)</f>
        <v>Gold Coast</v>
      </c>
      <c r="J28" s="3" t="str">
        <f>VLOOKUP(F28,'ESO zone constants'!$A$3:$F$999,6,FALSE)</f>
        <v>La Côte d'or</v>
      </c>
    </row>
    <row r="29" spans="1:10" x14ac:dyDescent="0.25">
      <c r="A29" s="13">
        <v>30</v>
      </c>
      <c r="B29" s="5">
        <v>1060</v>
      </c>
      <c r="C29" t="s">
        <v>613</v>
      </c>
      <c r="D29" t="s">
        <v>613</v>
      </c>
      <c r="E29" t="s">
        <v>613</v>
      </c>
      <c r="F29" s="5">
        <v>849</v>
      </c>
      <c r="G29" s="3">
        <f>VLOOKUP(F29,'ESO zone constants'!$A$3:$B$999,2,FALSE)</f>
        <v>498</v>
      </c>
      <c r="H29" s="3" t="str">
        <f>VLOOKUP(F29,'ESO zone constants'!$A$3:$E$999,4,FALSE)</f>
        <v>Vvardenfell</v>
      </c>
      <c r="I29" s="3" t="str">
        <f>VLOOKUP(F29,'ESO zone constants'!$A$3:$E$999,5,FALSE)</f>
        <v>Vvardenfell</v>
      </c>
      <c r="J29" s="3" t="str">
        <f>VLOOKUP(F29,'ESO zone constants'!$A$3:$F$999,6,FALSE)</f>
        <v>Vvardenfell</v>
      </c>
    </row>
    <row r="30" spans="1:10" x14ac:dyDescent="0.25">
      <c r="A30" s="13">
        <v>31</v>
      </c>
      <c r="B30" s="5">
        <v>1313</v>
      </c>
      <c r="C30" t="s">
        <v>1349</v>
      </c>
      <c r="D30" t="s">
        <v>78</v>
      </c>
      <c r="E30" t="s">
        <v>2904</v>
      </c>
      <c r="F30" s="5">
        <v>980</v>
      </c>
      <c r="G30" s="3">
        <f>VLOOKUP(F30,'ESO zone constants'!$A$3:$B$999,2,FALSE)</f>
        <v>620</v>
      </c>
      <c r="H30" s="3" t="str">
        <f>VLOOKUP(F30,'ESO zone constants'!$A$3:$E$999,4,FALSE)</f>
        <v>Die Stadt der Uhrwerke</v>
      </c>
      <c r="I30" s="3" t="str">
        <f>VLOOKUP(F30,'ESO zone constants'!$A$3:$E$999,5,FALSE)</f>
        <v>Clockwork City</v>
      </c>
      <c r="J30" s="3" t="str">
        <f>VLOOKUP(F30,'ESO zone constants'!$A$3:$F$999,6,FALSE)</f>
        <v>La Cité mécanique</v>
      </c>
    </row>
    <row r="31" spans="1:10" x14ac:dyDescent="0.25">
      <c r="A31" s="13">
        <v>32</v>
      </c>
      <c r="B31" s="5">
        <v>1349</v>
      </c>
      <c r="C31" t="s">
        <v>1374</v>
      </c>
      <c r="D31" t="s">
        <v>79</v>
      </c>
      <c r="E31" t="s">
        <v>2905</v>
      </c>
      <c r="F31" s="5">
        <v>1011</v>
      </c>
      <c r="G31" s="3">
        <f>VLOOKUP(F31,'ESO zone constants'!$A$3:$B$999,2,FALSE)</f>
        <v>647</v>
      </c>
      <c r="H31" s="3" t="str">
        <f>VLOOKUP(F31,'ESO zone constants'!$A$3:$E$999,4,FALSE)</f>
        <v>Sommersend</v>
      </c>
      <c r="I31" s="3" t="str">
        <f>VLOOKUP(F31,'ESO zone constants'!$A$3:$E$999,5,FALSE)</f>
        <v>Summerset</v>
      </c>
      <c r="J31" s="3" t="str">
        <f>VLOOKUP(F31,'ESO zone constants'!$A$3:$F$999,6,FALSE)</f>
        <v>Le Couchant</v>
      </c>
    </row>
    <row r="32" spans="1:10" x14ac:dyDescent="0.25">
      <c r="A32" s="13">
        <v>33</v>
      </c>
      <c r="B32" s="5">
        <v>1429</v>
      </c>
      <c r="C32" t="s">
        <v>764</v>
      </c>
      <c r="D32" t="s">
        <v>764</v>
      </c>
      <c r="E32" t="s">
        <v>2906</v>
      </c>
      <c r="F32" s="5">
        <v>1027</v>
      </c>
      <c r="G32" s="3">
        <f>VLOOKUP(F32,'ESO zone constants'!$A$3:$B$999,2,FALSE)</f>
        <v>663</v>
      </c>
      <c r="H32" s="3" t="str">
        <f>VLOOKUP(F32,'ESO zone constants'!$A$3:$E$999,4,FALSE)</f>
        <v>Artaeum</v>
      </c>
      <c r="I32" s="3" t="str">
        <f>VLOOKUP(F32,'ESO zone constants'!$A$3:$E$999,5,FALSE)</f>
        <v>Artaeum</v>
      </c>
      <c r="J32" s="3" t="str">
        <f>VLOOKUP(F32,'ESO zone constants'!$A$3:$F$999,6,FALSE)</f>
        <v>Artæum</v>
      </c>
    </row>
    <row r="33" spans="1:10" x14ac:dyDescent="0.25">
      <c r="A33" s="13">
        <v>34</v>
      </c>
      <c r="B33" s="5">
        <v>1484</v>
      </c>
      <c r="C33" t="s">
        <v>1191</v>
      </c>
      <c r="D33" t="s">
        <v>80</v>
      </c>
      <c r="E33" t="s">
        <v>2907</v>
      </c>
      <c r="F33" s="5">
        <v>726</v>
      </c>
      <c r="G33" s="3">
        <f>VLOOKUP(F33,'ESO zone constants'!$A$3:$B$999,2,FALSE)</f>
        <v>406</v>
      </c>
      <c r="H33" s="3" t="str">
        <f>VLOOKUP(F33,'ESO zone constants'!$A$3:$E$999,4,FALSE)</f>
        <v>Trübmoor</v>
      </c>
      <c r="I33" s="3" t="str">
        <f>VLOOKUP(F33,'ESO zone constants'!$A$3:$E$999,5,FALSE)</f>
        <v>Murkmire</v>
      </c>
      <c r="J33" s="3" t="str">
        <f>VLOOKUP(F33,'ESO zone constants'!$A$3:$F$999,6,FALSE)</f>
        <v>Tourbevase</v>
      </c>
    </row>
    <row r="34" spans="1:10" x14ac:dyDescent="0.25">
      <c r="A34" s="13">
        <v>35</v>
      </c>
      <c r="B34" s="5" t="e">
        <v>#N/A</v>
      </c>
      <c r="C34" t="s">
        <v>798</v>
      </c>
      <c r="D34" t="s">
        <v>798</v>
      </c>
      <c r="E34" t="s">
        <v>798</v>
      </c>
      <c r="F34" s="5">
        <v>1072</v>
      </c>
      <c r="G34" s="3">
        <f>VLOOKUP(F34,'ESO zone constants'!$A$3:$B$999,2,FALSE)</f>
        <v>699</v>
      </c>
      <c r="H34" s="3" t="str">
        <f>VLOOKUP(F34,'ESO zone constants'!$A$3:$E$999,4,FALSE)</f>
        <v>Norg-Tzel</v>
      </c>
      <c r="I34" s="3" t="str">
        <f>VLOOKUP(F34,'ESO zone constants'!$A$3:$E$999,5,FALSE)</f>
        <v>Norg-Tzel</v>
      </c>
      <c r="J34" s="3" t="str">
        <f>VLOOKUP(F34,'ESO zone constants'!$A$3:$F$999,6,FALSE)</f>
        <v>Norg-Tzel</v>
      </c>
    </row>
    <row r="35" spans="1:10" x14ac:dyDescent="0.25">
      <c r="A35" s="5">
        <v>36</v>
      </c>
      <c r="B35" s="5">
        <v>1555</v>
      </c>
      <c r="C35" t="s">
        <v>1388</v>
      </c>
      <c r="D35" t="s">
        <v>1388</v>
      </c>
      <c r="E35" t="s">
        <v>1388</v>
      </c>
      <c r="F35" s="5">
        <v>1086</v>
      </c>
      <c r="G35" s="3">
        <f>VLOOKUP(F35,'ESO zone constants'!$A$3:$B$999,2,FALSE)</f>
        <v>712</v>
      </c>
      <c r="H35" s="3" t="str">
        <f>VLOOKUP(F35,'ESO zone constants'!$A$3:$E$999,4,FALSE)</f>
        <v>Das nördliche Elsweyr</v>
      </c>
      <c r="I35" s="3" t="str">
        <f>VLOOKUP(F35,'ESO zone constants'!$A$3:$E$999,5,FALSE)</f>
        <v>Northern Elsweyr</v>
      </c>
      <c r="J35" s="3" t="str">
        <f>VLOOKUP(F35,'ESO zone constants'!$A$3:$F$999,6,FALSE)</f>
        <v>Le Nord d'Elsweyr</v>
      </c>
    </row>
  </sheetData>
  <autoFilter ref="A1:J35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C000"/>
  </sheetPr>
  <dimension ref="A1:O392"/>
  <sheetViews>
    <sheetView workbookViewId="0">
      <pane xSplit="5" ySplit="1" topLeftCell="L358" activePane="bottomRight" state="frozen"/>
      <selection pane="topRight" activeCell="F1" sqref="F1"/>
      <selection pane="bottomLeft" activeCell="A2" sqref="A2"/>
      <selection pane="bottomRight" activeCell="D373" sqref="D373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</cols>
  <sheetData>
    <row r="1" spans="1:15" s="1" customFormat="1" x14ac:dyDescent="0.25">
      <c r="A1" s="6" t="s">
        <v>2467</v>
      </c>
      <c r="B1" s="6" t="s">
        <v>2589</v>
      </c>
      <c r="C1" s="6" t="s">
        <v>2590</v>
      </c>
      <c r="D1" s="1" t="s">
        <v>2591</v>
      </c>
      <c r="E1" s="1" t="s">
        <v>2610</v>
      </c>
      <c r="F1" s="1" t="s">
        <v>3242</v>
      </c>
      <c r="G1" s="3" t="s">
        <v>139</v>
      </c>
      <c r="H1" s="7" t="s">
        <v>148</v>
      </c>
      <c r="I1" s="7" t="s">
        <v>145</v>
      </c>
      <c r="J1" s="7" t="s">
        <v>146</v>
      </c>
      <c r="K1" s="7" t="s">
        <v>2883</v>
      </c>
      <c r="L1" s="6" t="s">
        <v>2594</v>
      </c>
      <c r="M1" s="1" t="s">
        <v>2588</v>
      </c>
      <c r="N1" s="1" t="s">
        <v>2592</v>
      </c>
      <c r="O1" s="1" t="s">
        <v>2593</v>
      </c>
    </row>
    <row r="2" spans="1:15" hidden="1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VLOOKUP(B2,'ESO map constants'!$A$2:$F$999,6,FALSE)</f>
        <v>3</v>
      </c>
      <c r="H2" s="3">
        <f>VLOOKUP(G2,'ESO zone constants'!$A$3:$B$9999,2,FALSE)</f>
        <v>2</v>
      </c>
      <c r="I2" s="3" t="str">
        <f>VLOOKUP(G2,'ESO zone constants'!$A$3:$F$999,4,FALSE)</f>
        <v>Glenumbra</v>
      </c>
      <c r="J2" s="3" t="str">
        <f>VLOOKUP(G2,'ESO zone constants'!$A$3:$F$999,5,FALSE)</f>
        <v>Glenumbra</v>
      </c>
      <c r="K2" s="3" t="str">
        <f>VLOOKUP(G2,'ESO zone constants'!$A$3:$F$999,6,FALSE)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</row>
    <row r="3" spans="1:15" hidden="1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VLOOKUP(B3,'ESO map constants'!$A$2:$F$999,6,FALSE)</f>
        <v>3</v>
      </c>
      <c r="H3" s="3">
        <f>VLOOKUP(G3,'ESO zone constants'!$A$3:$B$9999,2,FALSE)</f>
        <v>2</v>
      </c>
      <c r="I3" s="3" t="str">
        <f>VLOOKUP(G3,'ESO zone constants'!$A$3:$F$999,4,FALSE)</f>
        <v>Glenumbra</v>
      </c>
      <c r="J3" s="3" t="str">
        <f>VLOOKUP(G3,'ESO zone constants'!$A$3:$F$999,5,FALSE)</f>
        <v>Glenumbra</v>
      </c>
      <c r="K3" s="3" t="str">
        <f>VLOOKUP(G3,'ESO zone constants'!$A$3:$F$999,6,FALSE)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</row>
    <row r="4" spans="1:15" hidden="1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VLOOKUP(B4,'ESO map constants'!$A$2:$F$999,6,FALSE)</f>
        <v>3</v>
      </c>
      <c r="H4" s="3">
        <f>VLOOKUP(G4,'ESO zone constants'!$A$3:$B$9999,2,FALSE)</f>
        <v>2</v>
      </c>
      <c r="I4" s="3" t="str">
        <f>VLOOKUP(G4,'ESO zone constants'!$A$3:$F$999,4,FALSE)</f>
        <v>Glenumbra</v>
      </c>
      <c r="J4" s="3" t="str">
        <f>VLOOKUP(G4,'ESO zone constants'!$A$3:$F$999,5,FALSE)</f>
        <v>Glenumbra</v>
      </c>
      <c r="K4" s="3" t="str">
        <f>VLOOKUP(G4,'ESO zone constants'!$A$3:$F$999,6,FALSE)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</row>
    <row r="5" spans="1:15" hidden="1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VLOOKUP(B5,'ESO map constants'!$A$2:$F$999,6,FALSE)</f>
        <v>3</v>
      </c>
      <c r="H5" s="3">
        <f>VLOOKUP(G5,'ESO zone constants'!$A$3:$B$9999,2,FALSE)</f>
        <v>2</v>
      </c>
      <c r="I5" s="3" t="str">
        <f>VLOOKUP(G5,'ESO zone constants'!$A$3:$F$999,4,FALSE)</f>
        <v>Glenumbra</v>
      </c>
      <c r="J5" s="3" t="str">
        <f>VLOOKUP(G5,'ESO zone constants'!$A$3:$F$999,5,FALSE)</f>
        <v>Glenumbra</v>
      </c>
      <c r="K5" s="3" t="str">
        <f>VLOOKUP(G5,'ESO zone constants'!$A$3:$F$999,6,FALSE)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</row>
    <row r="6" spans="1:15" hidden="1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VLOOKUP(B6,'ESO map constants'!$A$2:$F$999,6,FALSE)</f>
        <v>3</v>
      </c>
      <c r="H6" s="3">
        <f>VLOOKUP(G6,'ESO zone constants'!$A$3:$B$9999,2,FALSE)</f>
        <v>2</v>
      </c>
      <c r="I6" s="3" t="str">
        <f>VLOOKUP(G6,'ESO zone constants'!$A$3:$F$999,4,FALSE)</f>
        <v>Glenumbra</v>
      </c>
      <c r="J6" s="3" t="str">
        <f>VLOOKUP(G6,'ESO zone constants'!$A$3:$F$999,5,FALSE)</f>
        <v>Glenumbra</v>
      </c>
      <c r="K6" s="3" t="str">
        <f>VLOOKUP(G6,'ESO zone constants'!$A$3:$F$999,6,FALSE)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</row>
    <row r="7" spans="1:15" hidden="1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VLOOKUP(B7,'ESO map constants'!$A$2:$F$999,6,FALSE)</f>
        <v>3</v>
      </c>
      <c r="H7" s="3">
        <f>VLOOKUP(G7,'ESO zone constants'!$A$3:$B$9999,2,FALSE)</f>
        <v>2</v>
      </c>
      <c r="I7" s="3" t="str">
        <f>VLOOKUP(G7,'ESO zone constants'!$A$3:$F$999,4,FALSE)</f>
        <v>Glenumbra</v>
      </c>
      <c r="J7" s="3" t="str">
        <f>VLOOKUP(G7,'ESO zone constants'!$A$3:$F$999,5,FALSE)</f>
        <v>Glenumbra</v>
      </c>
      <c r="K7" s="3" t="str">
        <f>VLOOKUP(G7,'ESO zone constants'!$A$3:$F$999,6,FALSE)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</row>
    <row r="8" spans="1:15" hidden="1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VLOOKUP(B8,'ESO map constants'!$A$2:$F$999,6,FALSE)</f>
        <v>3</v>
      </c>
      <c r="H8" s="3">
        <f>VLOOKUP(G8,'ESO zone constants'!$A$3:$B$9999,2,FALSE)</f>
        <v>2</v>
      </c>
      <c r="I8" s="3" t="str">
        <f>VLOOKUP(G8,'ESO zone constants'!$A$3:$F$999,4,FALSE)</f>
        <v>Glenumbra</v>
      </c>
      <c r="J8" s="3" t="str">
        <f>VLOOKUP(G8,'ESO zone constants'!$A$3:$F$999,5,FALSE)</f>
        <v>Glenumbra</v>
      </c>
      <c r="K8" s="3" t="str">
        <f>VLOOKUP(G8,'ESO zone constants'!$A$3:$F$999,6,FALSE)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</row>
    <row r="9" spans="1:15" hidden="1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VLOOKUP(B9,'ESO map constants'!$A$2:$F$999,6,FALSE)</f>
        <v>3</v>
      </c>
      <c r="H9" s="3">
        <f>VLOOKUP(G9,'ESO zone constants'!$A$3:$B$9999,2,FALSE)</f>
        <v>2</v>
      </c>
      <c r="I9" s="3" t="str">
        <f>VLOOKUP(G9,'ESO zone constants'!$A$3:$F$999,4,FALSE)</f>
        <v>Glenumbra</v>
      </c>
      <c r="J9" s="3" t="str">
        <f>VLOOKUP(G9,'ESO zone constants'!$A$3:$F$999,5,FALSE)</f>
        <v>Glenumbra</v>
      </c>
      <c r="K9" s="3" t="str">
        <f>VLOOKUP(G9,'ESO zone constants'!$A$3:$F$999,6,FALSE)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</row>
    <row r="10" spans="1:15" hidden="1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VLOOKUP(B10,'ESO map constants'!$A$2:$F$999,6,FALSE)</f>
        <v>20</v>
      </c>
      <c r="H10" s="3">
        <f>VLOOKUP(G10,'ESO zone constants'!$A$3:$B$9999,2,FALSE)</f>
        <v>5</v>
      </c>
      <c r="I10" s="3" t="str">
        <f>VLOOKUP(G10,'ESO zone constants'!$A$3:$F$999,4,FALSE)</f>
        <v>Kluftspitze</v>
      </c>
      <c r="J10" s="3" t="str">
        <f>VLOOKUP(G10,'ESO zone constants'!$A$3:$F$999,5,FALSE)</f>
        <v>Rivenspire</v>
      </c>
      <c r="K10" s="3" t="str">
        <f>VLOOKUP(G10,'ESO zone constants'!$A$3:$F$999,6,FALSE)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</row>
    <row r="11" spans="1:15" hidden="1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VLOOKUP(B11,'ESO map constants'!$A$2:$F$999,6,FALSE)</f>
        <v>20</v>
      </c>
      <c r="H11" s="3">
        <f>VLOOKUP(G11,'ESO zone constants'!$A$3:$B$9999,2,FALSE)</f>
        <v>5</v>
      </c>
      <c r="I11" s="3" t="str">
        <f>VLOOKUP(G11,'ESO zone constants'!$A$3:$F$999,4,FALSE)</f>
        <v>Kluftspitze</v>
      </c>
      <c r="J11" s="3" t="str">
        <f>VLOOKUP(G11,'ESO zone constants'!$A$3:$F$999,5,FALSE)</f>
        <v>Rivenspire</v>
      </c>
      <c r="K11" s="3" t="str">
        <f>VLOOKUP(G11,'ESO zone constants'!$A$3:$F$999,6,FALSE)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</row>
    <row r="12" spans="1:15" hidden="1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VLOOKUP(B12,'ESO map constants'!$A$2:$F$999,6,FALSE)</f>
        <v>20</v>
      </c>
      <c r="H12" s="3">
        <f>VLOOKUP(G12,'ESO zone constants'!$A$3:$B$9999,2,FALSE)</f>
        <v>5</v>
      </c>
      <c r="I12" s="3" t="str">
        <f>VLOOKUP(G12,'ESO zone constants'!$A$3:$F$999,4,FALSE)</f>
        <v>Kluftspitze</v>
      </c>
      <c r="J12" s="3" t="str">
        <f>VLOOKUP(G12,'ESO zone constants'!$A$3:$F$999,5,FALSE)</f>
        <v>Rivenspire</v>
      </c>
      <c r="K12" s="3" t="str">
        <f>VLOOKUP(G12,'ESO zone constants'!$A$3:$F$999,6,FALSE)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</row>
    <row r="13" spans="1:15" hidden="1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VLOOKUP(B13,'ESO map constants'!$A$2:$F$999,6,FALSE)</f>
        <v>20</v>
      </c>
      <c r="H13" s="3">
        <f>VLOOKUP(G13,'ESO zone constants'!$A$3:$B$9999,2,FALSE)</f>
        <v>5</v>
      </c>
      <c r="I13" s="3" t="str">
        <f>VLOOKUP(G13,'ESO zone constants'!$A$3:$F$999,4,FALSE)</f>
        <v>Kluftspitze</v>
      </c>
      <c r="J13" s="3" t="str">
        <f>VLOOKUP(G13,'ESO zone constants'!$A$3:$F$999,5,FALSE)</f>
        <v>Rivenspire</v>
      </c>
      <c r="K13" s="3" t="str">
        <f>VLOOKUP(G13,'ESO zone constants'!$A$3:$F$999,6,FALSE)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</row>
    <row r="14" spans="1:15" hidden="1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VLOOKUP(B14,'ESO map constants'!$A$2:$F$999,6,FALSE)</f>
        <v>20</v>
      </c>
      <c r="H14" s="3">
        <f>VLOOKUP(G14,'ESO zone constants'!$A$3:$B$9999,2,FALSE)</f>
        <v>5</v>
      </c>
      <c r="I14" s="3" t="str">
        <f>VLOOKUP(G14,'ESO zone constants'!$A$3:$F$999,4,FALSE)</f>
        <v>Kluftspitze</v>
      </c>
      <c r="J14" s="3" t="str">
        <f>VLOOKUP(G14,'ESO zone constants'!$A$3:$F$999,5,FALSE)</f>
        <v>Rivenspire</v>
      </c>
      <c r="K14" s="3" t="str">
        <f>VLOOKUP(G14,'ESO zone constants'!$A$3:$F$999,6,FALSE)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</row>
    <row r="15" spans="1:15" hidden="1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VLOOKUP(B15,'ESO map constants'!$A$2:$F$999,6,FALSE)</f>
        <v>19</v>
      </c>
      <c r="H15" s="3">
        <f>VLOOKUP(G15,'ESO zone constants'!$A$3:$B$9999,2,FALSE)</f>
        <v>4</v>
      </c>
      <c r="I15" s="3" t="str">
        <f>VLOOKUP(G15,'ESO zone constants'!$A$3:$F$999,4,FALSE)</f>
        <v>Sturmhafen</v>
      </c>
      <c r="J15" s="3" t="str">
        <f>VLOOKUP(G15,'ESO zone constants'!$A$3:$F$999,5,FALSE)</f>
        <v>Stormhaven</v>
      </c>
      <c r="K15" s="3" t="str">
        <f>VLOOKUP(G15,'ESO zone constants'!$A$3:$F$999,6,FALSE)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</row>
    <row r="16" spans="1:15" hidden="1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VLOOKUP(B16,'ESO map constants'!$A$2:$F$999,6,FALSE)</f>
        <v>19</v>
      </c>
      <c r="H16" s="3">
        <f>VLOOKUP(G16,'ESO zone constants'!$A$3:$B$9999,2,FALSE)</f>
        <v>4</v>
      </c>
      <c r="I16" s="3" t="str">
        <f>VLOOKUP(G16,'ESO zone constants'!$A$3:$F$999,4,FALSE)</f>
        <v>Sturmhafen</v>
      </c>
      <c r="J16" s="3" t="str">
        <f>VLOOKUP(G16,'ESO zone constants'!$A$3:$F$999,5,FALSE)</f>
        <v>Stormhaven</v>
      </c>
      <c r="K16" s="3" t="str">
        <f>VLOOKUP(G16,'ESO zone constants'!$A$3:$F$999,6,FALSE)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</row>
    <row r="17" spans="1:15" hidden="1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VLOOKUP(B17,'ESO map constants'!$A$2:$F$999,6,FALSE)</f>
        <v>19</v>
      </c>
      <c r="H17" s="3">
        <f>VLOOKUP(G17,'ESO zone constants'!$A$3:$B$9999,2,FALSE)</f>
        <v>4</v>
      </c>
      <c r="I17" s="3" t="str">
        <f>VLOOKUP(G17,'ESO zone constants'!$A$3:$F$999,4,FALSE)</f>
        <v>Sturmhafen</v>
      </c>
      <c r="J17" s="3" t="str">
        <f>VLOOKUP(G17,'ESO zone constants'!$A$3:$F$999,5,FALSE)</f>
        <v>Stormhaven</v>
      </c>
      <c r="K17" s="3" t="str">
        <f>VLOOKUP(G17,'ESO zone constants'!$A$3:$F$999,6,FALSE)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</row>
    <row r="18" spans="1:15" hidden="1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VLOOKUP(B18,'ESO map constants'!$A$2:$F$999,6,FALSE)</f>
        <v>19</v>
      </c>
      <c r="H18" s="3">
        <f>VLOOKUP(G18,'ESO zone constants'!$A$3:$B$9999,2,FALSE)</f>
        <v>4</v>
      </c>
      <c r="I18" s="3" t="str">
        <f>VLOOKUP(G18,'ESO zone constants'!$A$3:$F$999,4,FALSE)</f>
        <v>Sturmhafen</v>
      </c>
      <c r="J18" s="3" t="str">
        <f>VLOOKUP(G18,'ESO zone constants'!$A$3:$F$999,5,FALSE)</f>
        <v>Stormhaven</v>
      </c>
      <c r="K18" s="3" t="str">
        <f>VLOOKUP(G18,'ESO zone constants'!$A$3:$F$999,6,FALSE)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</row>
    <row r="19" spans="1:15" hidden="1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VLOOKUP(B19,'ESO map constants'!$A$2:$F$999,6,FALSE)</f>
        <v>19</v>
      </c>
      <c r="H19" s="3">
        <f>VLOOKUP(G19,'ESO zone constants'!$A$3:$B$9999,2,FALSE)</f>
        <v>4</v>
      </c>
      <c r="I19" s="3" t="str">
        <f>VLOOKUP(G19,'ESO zone constants'!$A$3:$F$999,4,FALSE)</f>
        <v>Sturmhafen</v>
      </c>
      <c r="J19" s="3" t="str">
        <f>VLOOKUP(G19,'ESO zone constants'!$A$3:$F$999,5,FALSE)</f>
        <v>Stormhaven</v>
      </c>
      <c r="K19" s="3" t="str">
        <f>VLOOKUP(G19,'ESO zone constants'!$A$3:$F$999,6,FALSE)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</row>
    <row r="20" spans="1:15" hidden="1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VLOOKUP(B20,'ESO map constants'!$A$2:$F$999,6,FALSE)</f>
        <v>19</v>
      </c>
      <c r="H20" s="3">
        <f>VLOOKUP(G20,'ESO zone constants'!$A$3:$B$9999,2,FALSE)</f>
        <v>4</v>
      </c>
      <c r="I20" s="3" t="str">
        <f>VLOOKUP(G20,'ESO zone constants'!$A$3:$F$999,4,FALSE)</f>
        <v>Sturmhafen</v>
      </c>
      <c r="J20" s="3" t="str">
        <f>VLOOKUP(G20,'ESO zone constants'!$A$3:$F$999,5,FALSE)</f>
        <v>Stormhaven</v>
      </c>
      <c r="K20" s="3" t="str">
        <f>VLOOKUP(G20,'ESO zone constants'!$A$3:$F$999,6,FALSE)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</row>
    <row r="21" spans="1:15" hidden="1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VLOOKUP(B21,'ESO map constants'!$A$2:$F$999,6,FALSE)</f>
        <v>3</v>
      </c>
      <c r="H21" s="3">
        <f>VLOOKUP(G21,'ESO zone constants'!$A$3:$B$9999,2,FALSE)</f>
        <v>2</v>
      </c>
      <c r="I21" s="3" t="str">
        <f>VLOOKUP(G21,'ESO zone constants'!$A$3:$F$999,4,FALSE)</f>
        <v>Glenumbra</v>
      </c>
      <c r="J21" s="3" t="str">
        <f>VLOOKUP(G21,'ESO zone constants'!$A$3:$F$999,5,FALSE)</f>
        <v>Glenumbra</v>
      </c>
      <c r="K21" s="3" t="str">
        <f>VLOOKUP(G21,'ESO zone constants'!$A$3:$F$999,6,FALSE)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</row>
    <row r="22" spans="1:15" hidden="1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VLOOKUP(B22,'ESO map constants'!$A$2:$F$999,6,FALSE)</f>
        <v>383</v>
      </c>
      <c r="H22" s="3">
        <f>VLOOKUP(G22,'ESO zone constants'!$A$3:$B$9999,2,FALSE)</f>
        <v>180</v>
      </c>
      <c r="I22" s="3" t="str">
        <f>VLOOKUP(G22,'ESO zone constants'!$A$3:$F$999,4,FALSE)</f>
        <v>Grahtwald</v>
      </c>
      <c r="J22" s="3" t="str">
        <f>VLOOKUP(G22,'ESO zone constants'!$A$3:$F$999,5,FALSE)</f>
        <v>Grahtwood</v>
      </c>
      <c r="K22" s="3" t="str">
        <f>VLOOKUP(G22,'ESO zone constants'!$A$3:$F$999,6,FALSE)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</row>
    <row r="23" spans="1:15" hidden="1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VLOOKUP(B23,'ESO map constants'!$A$2:$F$999,6,FALSE)</f>
        <v>19</v>
      </c>
      <c r="H23" s="3">
        <f>VLOOKUP(G23,'ESO zone constants'!$A$3:$B$9999,2,FALSE)</f>
        <v>4</v>
      </c>
      <c r="I23" s="3" t="str">
        <f>VLOOKUP(G23,'ESO zone constants'!$A$3:$F$999,4,FALSE)</f>
        <v>Sturmhafen</v>
      </c>
      <c r="J23" s="3" t="str">
        <f>VLOOKUP(G23,'ESO zone constants'!$A$3:$F$999,5,FALSE)</f>
        <v>Stormhaven</v>
      </c>
      <c r="K23" s="3" t="str">
        <f>VLOOKUP(G23,'ESO zone constants'!$A$3:$F$999,6,FALSE)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</row>
    <row r="24" spans="1:15" hidden="1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VLOOKUP(B24,'ESO map constants'!$A$2:$F$999,6,FALSE)</f>
        <v>19</v>
      </c>
      <c r="H24" s="3">
        <f>VLOOKUP(G24,'ESO zone constants'!$A$3:$B$9999,2,FALSE)</f>
        <v>4</v>
      </c>
      <c r="I24" s="3" t="str">
        <f>VLOOKUP(G24,'ESO zone constants'!$A$3:$F$999,4,FALSE)</f>
        <v>Sturmhafen</v>
      </c>
      <c r="J24" s="3" t="str">
        <f>VLOOKUP(G24,'ESO zone constants'!$A$3:$F$999,5,FALSE)</f>
        <v>Stormhaven</v>
      </c>
      <c r="K24" s="3" t="str">
        <f>VLOOKUP(G24,'ESO zone constants'!$A$3:$F$999,6,FALSE)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</row>
    <row r="25" spans="1:15" hidden="1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VLOOKUP(B25,'ESO map constants'!$A$2:$F$999,6,FALSE)</f>
        <v>57</v>
      </c>
      <c r="H25" s="3">
        <f>VLOOKUP(G25,'ESO zone constants'!$A$3:$B$9999,2,FALSE)</f>
        <v>10</v>
      </c>
      <c r="I25" s="3" t="str">
        <f>VLOOKUP(G25,'ESO zone constants'!$A$3:$F$999,4,FALSE)</f>
        <v>Deshaan</v>
      </c>
      <c r="J25" s="3" t="str">
        <f>VLOOKUP(G25,'ESO zone constants'!$A$3:$F$999,5,FALSE)</f>
        <v>Deshaan</v>
      </c>
      <c r="K25" s="3" t="str">
        <f>VLOOKUP(G25,'ESO zone constants'!$A$3:$F$999,6,FALSE)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</row>
    <row r="26" spans="1:15" hidden="1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VLOOKUP(B26,'ESO map constants'!$A$2:$F$999,6,FALSE)</f>
        <v>57</v>
      </c>
      <c r="H26" s="3">
        <f>VLOOKUP(G26,'ESO zone constants'!$A$3:$B$9999,2,FALSE)</f>
        <v>10</v>
      </c>
      <c r="I26" s="3" t="str">
        <f>VLOOKUP(G26,'ESO zone constants'!$A$3:$F$999,4,FALSE)</f>
        <v>Deshaan</v>
      </c>
      <c r="J26" s="3" t="str">
        <f>VLOOKUP(G26,'ESO zone constants'!$A$3:$F$999,5,FALSE)</f>
        <v>Deshaan</v>
      </c>
      <c r="K26" s="3" t="str">
        <f>VLOOKUP(G26,'ESO zone constants'!$A$3:$F$999,6,FALSE)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</row>
    <row r="27" spans="1:15" hidden="1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VLOOKUP(B27,'ESO map constants'!$A$2:$F$999,6,FALSE)</f>
        <v>57</v>
      </c>
      <c r="H27" s="3">
        <f>VLOOKUP(G27,'ESO zone constants'!$A$3:$B$9999,2,FALSE)</f>
        <v>10</v>
      </c>
      <c r="I27" s="3" t="str">
        <f>VLOOKUP(G27,'ESO zone constants'!$A$3:$F$999,4,FALSE)</f>
        <v>Deshaan</v>
      </c>
      <c r="J27" s="3" t="str">
        <f>VLOOKUP(G27,'ESO zone constants'!$A$3:$F$999,5,FALSE)</f>
        <v>Deshaan</v>
      </c>
      <c r="K27" s="3" t="str">
        <f>VLOOKUP(G27,'ESO zone constants'!$A$3:$F$999,6,FALSE)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</row>
    <row r="28" spans="1:15" hidden="1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VLOOKUP(B28,'ESO map constants'!$A$2:$F$999,6,FALSE)</f>
        <v>57</v>
      </c>
      <c r="H28" s="3">
        <f>VLOOKUP(G28,'ESO zone constants'!$A$3:$B$9999,2,FALSE)</f>
        <v>10</v>
      </c>
      <c r="I28" s="3" t="str">
        <f>VLOOKUP(G28,'ESO zone constants'!$A$3:$F$999,4,FALSE)</f>
        <v>Deshaan</v>
      </c>
      <c r="J28" s="3" t="str">
        <f>VLOOKUP(G28,'ESO zone constants'!$A$3:$F$999,5,FALSE)</f>
        <v>Deshaan</v>
      </c>
      <c r="K28" s="3" t="str">
        <f>VLOOKUP(G28,'ESO zone constants'!$A$3:$F$999,6,FALSE)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</row>
    <row r="29" spans="1:15" hidden="1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VLOOKUP(B29,'ESO map constants'!$A$2:$F$999,6,FALSE)</f>
        <v>57</v>
      </c>
      <c r="H29" s="3">
        <f>VLOOKUP(G29,'ESO zone constants'!$A$3:$B$9999,2,FALSE)</f>
        <v>10</v>
      </c>
      <c r="I29" s="3" t="str">
        <f>VLOOKUP(G29,'ESO zone constants'!$A$3:$F$999,4,FALSE)</f>
        <v>Deshaan</v>
      </c>
      <c r="J29" s="3" t="str">
        <f>VLOOKUP(G29,'ESO zone constants'!$A$3:$F$999,5,FALSE)</f>
        <v>Deshaan</v>
      </c>
      <c r="K29" s="3" t="str">
        <f>VLOOKUP(G29,'ESO zone constants'!$A$3:$F$999,6,FALSE)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</row>
    <row r="30" spans="1:15" hidden="1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VLOOKUP(B30,'ESO map constants'!$A$2:$F$999,6,FALSE)</f>
        <v>57</v>
      </c>
      <c r="H30" s="3">
        <f>VLOOKUP(G30,'ESO zone constants'!$A$3:$B$9999,2,FALSE)</f>
        <v>10</v>
      </c>
      <c r="I30" s="3" t="str">
        <f>VLOOKUP(G30,'ESO zone constants'!$A$3:$F$999,4,FALSE)</f>
        <v>Deshaan</v>
      </c>
      <c r="J30" s="3" t="str">
        <f>VLOOKUP(G30,'ESO zone constants'!$A$3:$F$999,5,FALSE)</f>
        <v>Deshaan</v>
      </c>
      <c r="K30" s="3" t="str">
        <f>VLOOKUP(G30,'ESO zone constants'!$A$3:$F$999,6,FALSE)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</row>
    <row r="31" spans="1:15" hidden="1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VLOOKUP(B31,'ESO map constants'!$A$2:$F$999,6,FALSE)</f>
        <v>57</v>
      </c>
      <c r="H31" s="3">
        <f>VLOOKUP(G31,'ESO zone constants'!$A$3:$B$9999,2,FALSE)</f>
        <v>10</v>
      </c>
      <c r="I31" s="3" t="str">
        <f>VLOOKUP(G31,'ESO zone constants'!$A$3:$F$999,4,FALSE)</f>
        <v>Deshaan</v>
      </c>
      <c r="J31" s="3" t="str">
        <f>VLOOKUP(G31,'ESO zone constants'!$A$3:$F$999,5,FALSE)</f>
        <v>Deshaan</v>
      </c>
      <c r="K31" s="3" t="str">
        <f>VLOOKUP(G31,'ESO zone constants'!$A$3:$F$999,6,FALSE)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</row>
    <row r="32" spans="1:15" hidden="1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VLOOKUP(B32,'ESO map constants'!$A$2:$F$999,6,FALSE)</f>
        <v>19</v>
      </c>
      <c r="H32" s="3">
        <f>VLOOKUP(G32,'ESO zone constants'!$A$3:$B$9999,2,FALSE)</f>
        <v>4</v>
      </c>
      <c r="I32" s="3" t="str">
        <f>VLOOKUP(G32,'ESO zone constants'!$A$3:$F$999,4,FALSE)</f>
        <v>Sturmhafen</v>
      </c>
      <c r="J32" s="3" t="str">
        <f>VLOOKUP(G32,'ESO zone constants'!$A$3:$F$999,5,FALSE)</f>
        <v>Stormhaven</v>
      </c>
      <c r="K32" s="3" t="str">
        <f>VLOOKUP(G32,'ESO zone constants'!$A$3:$F$999,6,FALSE)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</row>
    <row r="33" spans="1:15" hidden="1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VLOOKUP(B33,'ESO map constants'!$A$2:$F$999,6,FALSE)</f>
        <v>57</v>
      </c>
      <c r="H33" s="3">
        <f>VLOOKUP(G33,'ESO zone constants'!$A$3:$B$9999,2,FALSE)</f>
        <v>10</v>
      </c>
      <c r="I33" s="3" t="str">
        <f>VLOOKUP(G33,'ESO zone constants'!$A$3:$F$999,4,FALSE)</f>
        <v>Deshaan</v>
      </c>
      <c r="J33" s="3" t="str">
        <f>VLOOKUP(G33,'ESO zone constants'!$A$3:$F$999,5,FALSE)</f>
        <v>Deshaan</v>
      </c>
      <c r="K33" s="3" t="str">
        <f>VLOOKUP(G33,'ESO zone constants'!$A$3:$F$999,6,FALSE)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</row>
    <row r="34" spans="1:15" hidden="1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VLOOKUP(B34,'ESO map constants'!$A$2:$F$999,6,FALSE)</f>
        <v>92</v>
      </c>
      <c r="H34" s="3">
        <f>VLOOKUP(G34,'ESO zone constants'!$A$3:$B$9999,2,FALSE)</f>
        <v>14</v>
      </c>
      <c r="I34" s="3" t="str">
        <f>VLOOKUP(G34,'ESO zone constants'!$A$3:$F$999,4,FALSE)</f>
        <v>Bangkorai</v>
      </c>
      <c r="J34" s="3" t="str">
        <f>VLOOKUP(G34,'ESO zone constants'!$A$3:$F$999,5,FALSE)</f>
        <v>Bangkorai</v>
      </c>
      <c r="K34" s="3" t="str">
        <f>VLOOKUP(G34,'ESO zone constants'!$A$3:$F$999,6,FALSE)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</row>
    <row r="35" spans="1:15" hidden="1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VLOOKUP(B35,'ESO map constants'!$A$2:$F$999,6,FALSE)</f>
        <v>92</v>
      </c>
      <c r="H35" s="3">
        <f>VLOOKUP(G35,'ESO zone constants'!$A$3:$B$9999,2,FALSE)</f>
        <v>14</v>
      </c>
      <c r="I35" s="3" t="str">
        <f>VLOOKUP(G35,'ESO zone constants'!$A$3:$F$999,4,FALSE)</f>
        <v>Bangkorai</v>
      </c>
      <c r="J35" s="3" t="str">
        <f>VLOOKUP(G35,'ESO zone constants'!$A$3:$F$999,5,FALSE)</f>
        <v>Bangkorai</v>
      </c>
      <c r="K35" s="3" t="str">
        <f>VLOOKUP(G35,'ESO zone constants'!$A$3:$F$999,6,FALSE)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</row>
    <row r="36" spans="1:15" hidden="1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VLOOKUP(B36,'ESO map constants'!$A$2:$F$999,6,FALSE)</f>
        <v>92</v>
      </c>
      <c r="H36" s="3">
        <f>VLOOKUP(G36,'ESO zone constants'!$A$3:$B$9999,2,FALSE)</f>
        <v>14</v>
      </c>
      <c r="I36" s="3" t="str">
        <f>VLOOKUP(G36,'ESO zone constants'!$A$3:$F$999,4,FALSE)</f>
        <v>Bangkorai</v>
      </c>
      <c r="J36" s="3" t="str">
        <f>VLOOKUP(G36,'ESO zone constants'!$A$3:$F$999,5,FALSE)</f>
        <v>Bangkorai</v>
      </c>
      <c r="K36" s="3" t="str">
        <f>VLOOKUP(G36,'ESO zone constants'!$A$3:$F$999,6,FALSE)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</row>
    <row r="37" spans="1:15" hidden="1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VLOOKUP(B37,'ESO map constants'!$A$2:$F$999,6,FALSE)</f>
        <v>92</v>
      </c>
      <c r="H37" s="3">
        <f>VLOOKUP(G37,'ESO zone constants'!$A$3:$B$9999,2,FALSE)</f>
        <v>14</v>
      </c>
      <c r="I37" s="3" t="str">
        <f>VLOOKUP(G37,'ESO zone constants'!$A$3:$F$999,4,FALSE)</f>
        <v>Bangkorai</v>
      </c>
      <c r="J37" s="3" t="str">
        <f>VLOOKUP(G37,'ESO zone constants'!$A$3:$F$999,5,FALSE)</f>
        <v>Bangkorai</v>
      </c>
      <c r="K37" s="3" t="str">
        <f>VLOOKUP(G37,'ESO zone constants'!$A$3:$F$999,6,FALSE)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</row>
    <row r="38" spans="1:15" hidden="1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VLOOKUP(B38,'ESO map constants'!$A$2:$F$999,6,FALSE)</f>
        <v>92</v>
      </c>
      <c r="H38" s="3">
        <f>VLOOKUP(G38,'ESO zone constants'!$A$3:$B$9999,2,FALSE)</f>
        <v>14</v>
      </c>
      <c r="I38" s="3" t="str">
        <f>VLOOKUP(G38,'ESO zone constants'!$A$3:$F$999,4,FALSE)</f>
        <v>Bangkorai</v>
      </c>
      <c r="J38" s="3" t="str">
        <f>VLOOKUP(G38,'ESO zone constants'!$A$3:$F$999,5,FALSE)</f>
        <v>Bangkorai</v>
      </c>
      <c r="K38" s="3" t="str">
        <f>VLOOKUP(G38,'ESO zone constants'!$A$3:$F$999,6,FALSE)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</row>
    <row r="39" spans="1:15" hidden="1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VLOOKUP(B39,'ESO map constants'!$A$2:$F$999,6,FALSE)</f>
        <v>92</v>
      </c>
      <c r="H39" s="3">
        <f>VLOOKUP(G39,'ESO zone constants'!$A$3:$B$9999,2,FALSE)</f>
        <v>14</v>
      </c>
      <c r="I39" s="3" t="str">
        <f>VLOOKUP(G39,'ESO zone constants'!$A$3:$F$999,4,FALSE)</f>
        <v>Bangkorai</v>
      </c>
      <c r="J39" s="3" t="str">
        <f>VLOOKUP(G39,'ESO zone constants'!$A$3:$F$999,5,FALSE)</f>
        <v>Bangkorai</v>
      </c>
      <c r="K39" s="3" t="str">
        <f>VLOOKUP(G39,'ESO zone constants'!$A$3:$F$999,6,FALSE)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</row>
    <row r="40" spans="1:15" hidden="1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VLOOKUP(B40,'ESO map constants'!$A$2:$F$999,6,FALSE)</f>
        <v>92</v>
      </c>
      <c r="H40" s="3">
        <f>VLOOKUP(G40,'ESO zone constants'!$A$3:$B$9999,2,FALSE)</f>
        <v>14</v>
      </c>
      <c r="I40" s="3" t="str">
        <f>VLOOKUP(G40,'ESO zone constants'!$A$3:$F$999,4,FALSE)</f>
        <v>Bangkorai</v>
      </c>
      <c r="J40" s="3" t="str">
        <f>VLOOKUP(G40,'ESO zone constants'!$A$3:$F$999,5,FALSE)</f>
        <v>Bangkorai</v>
      </c>
      <c r="K40" s="3" t="str">
        <f>VLOOKUP(G40,'ESO zone constants'!$A$3:$F$999,6,FALSE)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</row>
    <row r="41" spans="1:15" hidden="1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VLOOKUP(B41,'ESO map constants'!$A$2:$F$999,6,FALSE)</f>
        <v>92</v>
      </c>
      <c r="H41" s="3">
        <f>VLOOKUP(G41,'ESO zone constants'!$A$3:$B$9999,2,FALSE)</f>
        <v>14</v>
      </c>
      <c r="I41" s="3" t="str">
        <f>VLOOKUP(G41,'ESO zone constants'!$A$3:$F$999,4,FALSE)</f>
        <v>Bangkorai</v>
      </c>
      <c r="J41" s="3" t="str">
        <f>VLOOKUP(G41,'ESO zone constants'!$A$3:$F$999,5,FALSE)</f>
        <v>Bangkorai</v>
      </c>
      <c r="K41" s="3" t="str">
        <f>VLOOKUP(G41,'ESO zone constants'!$A$3:$F$999,6,FALSE)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</row>
    <row r="42" spans="1:15" hidden="1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VLOOKUP(B42,'ESO map constants'!$A$2:$F$999,6,FALSE)</f>
        <v>41</v>
      </c>
      <c r="H42" s="3">
        <f>VLOOKUP(G42,'ESO zone constants'!$A$3:$B$9999,2,FALSE)</f>
        <v>9</v>
      </c>
      <c r="I42" s="3" t="str">
        <f>VLOOKUP(G42,'ESO zone constants'!$A$3:$F$999,4,FALSE)</f>
        <v>Steinfälle</v>
      </c>
      <c r="J42" s="3" t="str">
        <f>VLOOKUP(G42,'ESO zone constants'!$A$3:$F$999,5,FALSE)</f>
        <v>Stonefalls</v>
      </c>
      <c r="K42" s="3" t="str">
        <f>VLOOKUP(G42,'ESO zone constants'!$A$3:$F$999,6,FALSE)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</row>
    <row r="43" spans="1:15" hidden="1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VLOOKUP(B43,'ESO map constants'!$A$2:$F$999,6,FALSE)</f>
        <v>104</v>
      </c>
      <c r="H43" s="3">
        <f>VLOOKUP(G43,'ESO zone constants'!$A$3:$B$9999,2,FALSE)</f>
        <v>17</v>
      </c>
      <c r="I43" s="3" t="str">
        <f>VLOOKUP(G43,'ESO zone constants'!$A$3:$F$999,4,FALSE)</f>
        <v>Die Alik'r-Wüste</v>
      </c>
      <c r="J43" s="3" t="str">
        <f>VLOOKUP(G43,'ESO zone constants'!$A$3:$F$999,5,FALSE)</f>
        <v>Alik'r Desert</v>
      </c>
      <c r="K43" s="3" t="str">
        <f>VLOOKUP(G43,'ESO zone constants'!$A$3:$F$999,6,FALSE)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</row>
    <row r="44" spans="1:15" hidden="1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VLOOKUP(B44,'ESO map constants'!$A$2:$F$999,6,FALSE)</f>
        <v>104</v>
      </c>
      <c r="H44" s="3">
        <f>VLOOKUP(G44,'ESO zone constants'!$A$3:$B$9999,2,FALSE)</f>
        <v>17</v>
      </c>
      <c r="I44" s="3" t="str">
        <f>VLOOKUP(G44,'ESO zone constants'!$A$3:$F$999,4,FALSE)</f>
        <v>Die Alik'r-Wüste</v>
      </c>
      <c r="J44" s="3" t="str">
        <f>VLOOKUP(G44,'ESO zone constants'!$A$3:$F$999,5,FALSE)</f>
        <v>Alik'r Desert</v>
      </c>
      <c r="K44" s="3" t="str">
        <f>VLOOKUP(G44,'ESO zone constants'!$A$3:$F$999,6,FALSE)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</row>
    <row r="45" spans="1:15" hidden="1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VLOOKUP(B45,'ESO map constants'!$A$2:$F$999,6,FALSE)</f>
        <v>104</v>
      </c>
      <c r="H45" s="3">
        <f>VLOOKUP(G45,'ESO zone constants'!$A$3:$B$9999,2,FALSE)</f>
        <v>17</v>
      </c>
      <c r="I45" s="3" t="str">
        <f>VLOOKUP(G45,'ESO zone constants'!$A$3:$F$999,4,FALSE)</f>
        <v>Die Alik'r-Wüste</v>
      </c>
      <c r="J45" s="3" t="str">
        <f>VLOOKUP(G45,'ESO zone constants'!$A$3:$F$999,5,FALSE)</f>
        <v>Alik'r Desert</v>
      </c>
      <c r="K45" s="3" t="str">
        <f>VLOOKUP(G45,'ESO zone constants'!$A$3:$F$999,6,FALSE)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</row>
    <row r="46" spans="1:15" hidden="1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VLOOKUP(B46,'ESO map constants'!$A$2:$F$999,6,FALSE)</f>
        <v>104</v>
      </c>
      <c r="H46" s="3">
        <f>VLOOKUP(G46,'ESO zone constants'!$A$3:$B$9999,2,FALSE)</f>
        <v>17</v>
      </c>
      <c r="I46" s="3" t="str">
        <f>VLOOKUP(G46,'ESO zone constants'!$A$3:$F$999,4,FALSE)</f>
        <v>Die Alik'r-Wüste</v>
      </c>
      <c r="J46" s="3" t="str">
        <f>VLOOKUP(G46,'ESO zone constants'!$A$3:$F$999,5,FALSE)</f>
        <v>Alik'r Desert</v>
      </c>
      <c r="K46" s="3" t="str">
        <f>VLOOKUP(G46,'ESO zone constants'!$A$3:$F$999,6,FALSE)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</row>
    <row r="47" spans="1:15" hidden="1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VLOOKUP(B47,'ESO map constants'!$A$2:$F$999,6,FALSE)</f>
        <v>104</v>
      </c>
      <c r="H47" s="3">
        <f>VLOOKUP(G47,'ESO zone constants'!$A$3:$B$9999,2,FALSE)</f>
        <v>17</v>
      </c>
      <c r="I47" s="3" t="str">
        <f>VLOOKUP(G47,'ESO zone constants'!$A$3:$F$999,4,FALSE)</f>
        <v>Die Alik'r-Wüste</v>
      </c>
      <c r="J47" s="3" t="str">
        <f>VLOOKUP(G47,'ESO zone constants'!$A$3:$F$999,5,FALSE)</f>
        <v>Alik'r Desert</v>
      </c>
      <c r="K47" s="3" t="str">
        <f>VLOOKUP(G47,'ESO zone constants'!$A$3:$F$999,6,FALSE)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</row>
    <row r="48" spans="1:15" hidden="1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VLOOKUP(B48,'ESO map constants'!$A$2:$F$999,6,FALSE)</f>
        <v>117</v>
      </c>
      <c r="H48" s="3">
        <f>VLOOKUP(G48,'ESO zone constants'!$A$3:$B$9999,2,FALSE)</f>
        <v>19</v>
      </c>
      <c r="I48" s="3" t="str">
        <f>VLOOKUP(G48,'ESO zone constants'!$A$3:$F$999,4,FALSE)</f>
        <v>Schattenfenn</v>
      </c>
      <c r="J48" s="3" t="str">
        <f>VLOOKUP(G48,'ESO zone constants'!$A$3:$F$999,5,FALSE)</f>
        <v>Shadowfen</v>
      </c>
      <c r="K48" s="3" t="str">
        <f>VLOOKUP(G48,'ESO zone constants'!$A$3:$F$999,6,FALSE)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</row>
    <row r="49" spans="1:15" hidden="1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VLOOKUP(B49,'ESO map constants'!$A$2:$F$999,6,FALSE)</f>
        <v>117</v>
      </c>
      <c r="H49" s="3">
        <f>VLOOKUP(G49,'ESO zone constants'!$A$3:$B$9999,2,FALSE)</f>
        <v>19</v>
      </c>
      <c r="I49" s="3" t="str">
        <f>VLOOKUP(G49,'ESO zone constants'!$A$3:$F$999,4,FALSE)</f>
        <v>Schattenfenn</v>
      </c>
      <c r="J49" s="3" t="str">
        <f>VLOOKUP(G49,'ESO zone constants'!$A$3:$F$999,5,FALSE)</f>
        <v>Shadowfen</v>
      </c>
      <c r="K49" s="3" t="str">
        <f>VLOOKUP(G49,'ESO zone constants'!$A$3:$F$999,6,FALSE)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</row>
    <row r="50" spans="1:15" hidden="1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VLOOKUP(B50,'ESO map constants'!$A$2:$F$999,6,FALSE)</f>
        <v>117</v>
      </c>
      <c r="H50" s="3">
        <f>VLOOKUP(G50,'ESO zone constants'!$A$3:$B$9999,2,FALSE)</f>
        <v>19</v>
      </c>
      <c r="I50" s="3" t="str">
        <f>VLOOKUP(G50,'ESO zone constants'!$A$3:$F$999,4,FALSE)</f>
        <v>Schattenfenn</v>
      </c>
      <c r="J50" s="3" t="str">
        <f>VLOOKUP(G50,'ESO zone constants'!$A$3:$F$999,5,FALSE)</f>
        <v>Shadowfen</v>
      </c>
      <c r="K50" s="3" t="str">
        <f>VLOOKUP(G50,'ESO zone constants'!$A$3:$F$999,6,FALSE)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</row>
    <row r="51" spans="1:15" hidden="1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VLOOKUP(B51,'ESO map constants'!$A$2:$F$999,6,FALSE)</f>
        <v>117</v>
      </c>
      <c r="H51" s="3">
        <f>VLOOKUP(G51,'ESO zone constants'!$A$3:$B$9999,2,FALSE)</f>
        <v>19</v>
      </c>
      <c r="I51" s="3" t="str">
        <f>VLOOKUP(G51,'ESO zone constants'!$A$3:$F$999,4,FALSE)</f>
        <v>Schattenfenn</v>
      </c>
      <c r="J51" s="3" t="str">
        <f>VLOOKUP(G51,'ESO zone constants'!$A$3:$F$999,5,FALSE)</f>
        <v>Shadowfen</v>
      </c>
      <c r="K51" s="3" t="str">
        <f>VLOOKUP(G51,'ESO zone constants'!$A$3:$F$999,6,FALSE)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</row>
    <row r="52" spans="1:15" hidden="1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VLOOKUP(B52,'ESO map constants'!$A$2:$F$999,6,FALSE)</f>
        <v>117</v>
      </c>
      <c r="H52" s="3">
        <f>VLOOKUP(G52,'ESO zone constants'!$A$3:$B$9999,2,FALSE)</f>
        <v>19</v>
      </c>
      <c r="I52" s="3" t="str">
        <f>VLOOKUP(G52,'ESO zone constants'!$A$3:$F$999,4,FALSE)</f>
        <v>Schattenfenn</v>
      </c>
      <c r="J52" s="3" t="str">
        <f>VLOOKUP(G52,'ESO zone constants'!$A$3:$F$999,5,FALSE)</f>
        <v>Shadowfen</v>
      </c>
      <c r="K52" s="3" t="str">
        <f>VLOOKUP(G52,'ESO zone constants'!$A$3:$F$999,6,FALSE)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</row>
    <row r="53" spans="1:15" hidden="1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VLOOKUP(B53,'ESO map constants'!$A$2:$F$999,6,FALSE)</f>
        <v>117</v>
      </c>
      <c r="H53" s="3">
        <f>VLOOKUP(G53,'ESO zone constants'!$A$3:$B$9999,2,FALSE)</f>
        <v>19</v>
      </c>
      <c r="I53" s="3" t="str">
        <f>VLOOKUP(G53,'ESO zone constants'!$A$3:$F$999,4,FALSE)</f>
        <v>Schattenfenn</v>
      </c>
      <c r="J53" s="3" t="str">
        <f>VLOOKUP(G53,'ESO zone constants'!$A$3:$F$999,5,FALSE)</f>
        <v>Shadowfen</v>
      </c>
      <c r="K53" s="3" t="str">
        <f>VLOOKUP(G53,'ESO zone constants'!$A$3:$F$999,6,FALSE)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</row>
    <row r="54" spans="1:15" hidden="1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VLOOKUP(B54,'ESO map constants'!$A$2:$F$999,6,FALSE)</f>
        <v>117</v>
      </c>
      <c r="H54" s="3">
        <f>VLOOKUP(G54,'ESO zone constants'!$A$3:$B$9999,2,FALSE)</f>
        <v>19</v>
      </c>
      <c r="I54" s="3" t="str">
        <f>VLOOKUP(G54,'ESO zone constants'!$A$3:$F$999,4,FALSE)</f>
        <v>Schattenfenn</v>
      </c>
      <c r="J54" s="3" t="str">
        <f>VLOOKUP(G54,'ESO zone constants'!$A$3:$F$999,5,FALSE)</f>
        <v>Shadowfen</v>
      </c>
      <c r="K54" s="3" t="str">
        <f>VLOOKUP(G54,'ESO zone constants'!$A$3:$F$999,6,FALSE)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</row>
    <row r="55" spans="1:15" hidden="1" x14ac:dyDescent="0.25">
      <c r="A55" s="13">
        <v>54</v>
      </c>
      <c r="G55" s="3" t="e">
        <f>VLOOKUP(B55,'ESO map constants'!$A$2:$F$999,6,FALSE)</f>
        <v>#N/A</v>
      </c>
      <c r="H55" s="3" t="e">
        <f>VLOOKUP(G55,'ESO zone constants'!$A$3:$B$9999,2,FALSE)</f>
        <v>#N/A</v>
      </c>
      <c r="I55" s="3" t="e">
        <f>VLOOKUP(G55,'ESO zone constants'!$A$3:$F$999,4,FALSE)</f>
        <v>#N/A</v>
      </c>
      <c r="J55" s="3" t="e">
        <f>VLOOKUP(G55,'ESO zone constants'!$A$3:$F$999,5,FALSE)</f>
        <v>#N/A</v>
      </c>
      <c r="K55" s="3" t="e">
        <f>VLOOKUP(G55,'ESO zone constants'!$A$3:$F$999,6,FALSE)</f>
        <v>#N/A</v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</row>
    <row r="56" spans="1:15" hidden="1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VLOOKUP(B56,'ESO map constants'!$A$2:$F$999,6,FALSE)</f>
        <v>20</v>
      </c>
      <c r="H56" s="3">
        <f>VLOOKUP(G56,'ESO zone constants'!$A$3:$B$9999,2,FALSE)</f>
        <v>5</v>
      </c>
      <c r="I56" s="3" t="str">
        <f>VLOOKUP(G56,'ESO zone constants'!$A$3:$F$999,4,FALSE)</f>
        <v>Kluftspitze</v>
      </c>
      <c r="J56" s="3" t="str">
        <f>VLOOKUP(G56,'ESO zone constants'!$A$3:$F$999,5,FALSE)</f>
        <v>Rivenspire</v>
      </c>
      <c r="K56" s="3" t="str">
        <f>VLOOKUP(G56,'ESO zone constants'!$A$3:$F$999,6,FALSE)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</row>
    <row r="57" spans="1:15" hidden="1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VLOOKUP(B57,'ESO map constants'!$A$2:$F$999,6,FALSE)</f>
        <v>19</v>
      </c>
      <c r="H57" s="3">
        <f>VLOOKUP(G57,'ESO zone constants'!$A$3:$B$9999,2,FALSE)</f>
        <v>4</v>
      </c>
      <c r="I57" s="3" t="str">
        <f>VLOOKUP(G57,'ESO zone constants'!$A$3:$F$999,4,FALSE)</f>
        <v>Sturmhafen</v>
      </c>
      <c r="J57" s="3" t="str">
        <f>VLOOKUP(G57,'ESO zone constants'!$A$3:$F$999,5,FALSE)</f>
        <v>Stormhaven</v>
      </c>
      <c r="K57" s="3" t="str">
        <f>VLOOKUP(G57,'ESO zone constants'!$A$3:$F$999,6,FALSE)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</row>
    <row r="58" spans="1:15" hidden="1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VLOOKUP(B58,'ESO map constants'!$A$2:$F$999,6,FALSE)</f>
        <v>104</v>
      </c>
      <c r="H58" s="3">
        <f>VLOOKUP(G58,'ESO zone constants'!$A$3:$B$9999,2,FALSE)</f>
        <v>17</v>
      </c>
      <c r="I58" s="3" t="str">
        <f>VLOOKUP(G58,'ESO zone constants'!$A$3:$F$999,4,FALSE)</f>
        <v>Die Alik'r-Wüste</v>
      </c>
      <c r="J58" s="3" t="str">
        <f>VLOOKUP(G58,'ESO zone constants'!$A$3:$F$999,5,FALSE)</f>
        <v>Alik'r Desert</v>
      </c>
      <c r="K58" s="3" t="str">
        <f>VLOOKUP(G58,'ESO zone constants'!$A$3:$F$999,6,FALSE)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</row>
    <row r="59" spans="1:15" hidden="1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VLOOKUP(B59,'ESO map constants'!$A$2:$F$999,6,FALSE)</f>
        <v>104</v>
      </c>
      <c r="H59" s="3">
        <f>VLOOKUP(G59,'ESO zone constants'!$A$3:$B$9999,2,FALSE)</f>
        <v>17</v>
      </c>
      <c r="I59" s="3" t="str">
        <f>VLOOKUP(G59,'ESO zone constants'!$A$3:$F$999,4,FALSE)</f>
        <v>Die Alik'r-Wüste</v>
      </c>
      <c r="J59" s="3" t="str">
        <f>VLOOKUP(G59,'ESO zone constants'!$A$3:$F$999,5,FALSE)</f>
        <v>Alik'r Desert</v>
      </c>
      <c r="K59" s="3" t="str">
        <f>VLOOKUP(G59,'ESO zone constants'!$A$3:$F$999,6,FALSE)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</row>
    <row r="60" spans="1:15" hidden="1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VLOOKUP(B60,'ESO map constants'!$A$2:$F$999,6,FALSE)</f>
        <v>104</v>
      </c>
      <c r="H60" s="3">
        <f>VLOOKUP(G60,'ESO zone constants'!$A$3:$B$9999,2,FALSE)</f>
        <v>17</v>
      </c>
      <c r="I60" s="3" t="str">
        <f>VLOOKUP(G60,'ESO zone constants'!$A$3:$F$999,4,FALSE)</f>
        <v>Die Alik'r-Wüste</v>
      </c>
      <c r="J60" s="3" t="str">
        <f>VLOOKUP(G60,'ESO zone constants'!$A$3:$F$999,5,FALSE)</f>
        <v>Alik'r Desert</v>
      </c>
      <c r="K60" s="3" t="str">
        <f>VLOOKUP(G60,'ESO zone constants'!$A$3:$F$999,6,FALSE)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</row>
    <row r="61" spans="1:15" hidden="1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VLOOKUP(B61,'ESO map constants'!$A$2:$F$999,6,FALSE)</f>
        <v>104</v>
      </c>
      <c r="H61" s="3">
        <f>VLOOKUP(G61,'ESO zone constants'!$A$3:$B$9999,2,FALSE)</f>
        <v>17</v>
      </c>
      <c r="I61" s="3" t="str">
        <f>VLOOKUP(G61,'ESO zone constants'!$A$3:$F$999,4,FALSE)</f>
        <v>Die Alik'r-Wüste</v>
      </c>
      <c r="J61" s="3" t="str">
        <f>VLOOKUP(G61,'ESO zone constants'!$A$3:$F$999,5,FALSE)</f>
        <v>Alik'r Desert</v>
      </c>
      <c r="K61" s="3" t="str">
        <f>VLOOKUP(G61,'ESO zone constants'!$A$3:$F$999,6,FALSE)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</row>
    <row r="62" spans="1:15" hidden="1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VLOOKUP(B62,'ESO map constants'!$A$2:$F$999,6,FALSE)</f>
        <v>104</v>
      </c>
      <c r="H62" s="3">
        <f>VLOOKUP(G62,'ESO zone constants'!$A$3:$B$9999,2,FALSE)</f>
        <v>17</v>
      </c>
      <c r="I62" s="3" t="str">
        <f>VLOOKUP(G62,'ESO zone constants'!$A$3:$F$999,4,FALSE)</f>
        <v>Die Alik'r-Wüste</v>
      </c>
      <c r="J62" s="3" t="str">
        <f>VLOOKUP(G62,'ESO zone constants'!$A$3:$F$999,5,FALSE)</f>
        <v>Alik'r Desert</v>
      </c>
      <c r="K62" s="3" t="str">
        <f>VLOOKUP(G62,'ESO zone constants'!$A$3:$F$999,6,FALSE)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</row>
    <row r="63" spans="1:15" hidden="1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VLOOKUP(B63,'ESO map constants'!$A$2:$F$999,6,FALSE)</f>
        <v>3</v>
      </c>
      <c r="H63" s="3">
        <f>VLOOKUP(G63,'ESO zone constants'!$A$3:$B$9999,2,FALSE)</f>
        <v>2</v>
      </c>
      <c r="I63" s="3" t="str">
        <f>VLOOKUP(G63,'ESO zone constants'!$A$3:$F$999,4,FALSE)</f>
        <v>Glenumbra</v>
      </c>
      <c r="J63" s="3" t="str">
        <f>VLOOKUP(G63,'ESO zone constants'!$A$3:$F$999,5,FALSE)</f>
        <v>Glenumbra</v>
      </c>
      <c r="K63" s="3" t="str">
        <f>VLOOKUP(G63,'ESO zone constants'!$A$3:$F$999,6,FALSE)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</row>
    <row r="64" spans="1:15" hidden="1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VLOOKUP(B64,'ESO map constants'!$A$2:$F$999,6,FALSE)</f>
        <v>92</v>
      </c>
      <c r="H64" s="3">
        <f>VLOOKUP(G64,'ESO zone constants'!$A$3:$B$9999,2,FALSE)</f>
        <v>14</v>
      </c>
      <c r="I64" s="3" t="str">
        <f>VLOOKUP(G64,'ESO zone constants'!$A$3:$F$999,4,FALSE)</f>
        <v>Bangkorai</v>
      </c>
      <c r="J64" s="3" t="str">
        <f>VLOOKUP(G64,'ESO zone constants'!$A$3:$F$999,5,FALSE)</f>
        <v>Bangkorai</v>
      </c>
      <c r="K64" s="3" t="str">
        <f>VLOOKUP(G64,'ESO zone constants'!$A$3:$F$999,6,FALSE)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</row>
    <row r="65" spans="1:15" hidden="1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VLOOKUP(B65,'ESO map constants'!$A$2:$F$999,6,FALSE)</f>
        <v>3</v>
      </c>
      <c r="H65" s="3">
        <f>VLOOKUP(G65,'ESO zone constants'!$A$3:$B$9999,2,FALSE)</f>
        <v>2</v>
      </c>
      <c r="I65" s="3" t="str">
        <f>VLOOKUP(G65,'ESO zone constants'!$A$3:$F$999,4,FALSE)</f>
        <v>Glenumbra</v>
      </c>
      <c r="J65" s="3" t="str">
        <f>VLOOKUP(G65,'ESO zone constants'!$A$3:$F$999,5,FALSE)</f>
        <v>Glenumbra</v>
      </c>
      <c r="K65" s="3" t="str">
        <f>VLOOKUP(G65,'ESO zone constants'!$A$3:$F$999,6,FALSE)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</row>
    <row r="66" spans="1:15" hidden="1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VLOOKUP(B66,'ESO map constants'!$A$2:$F$999,6,FALSE)</f>
        <v>41</v>
      </c>
      <c r="H66" s="3">
        <f>VLOOKUP(G66,'ESO zone constants'!$A$3:$B$9999,2,FALSE)</f>
        <v>9</v>
      </c>
      <c r="I66" s="3" t="str">
        <f>VLOOKUP(G66,'ESO zone constants'!$A$3:$F$999,4,FALSE)</f>
        <v>Steinfälle</v>
      </c>
      <c r="J66" s="3" t="str">
        <f>VLOOKUP(G66,'ESO zone constants'!$A$3:$F$999,5,FALSE)</f>
        <v>Stonefalls</v>
      </c>
      <c r="K66" s="3" t="str">
        <f>VLOOKUP(G66,'ESO zone constants'!$A$3:$F$999,6,FALSE)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</row>
    <row r="67" spans="1:15" hidden="1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VLOOKUP(B67,'ESO map constants'!$A$2:$F$999,6,FALSE)</f>
        <v>41</v>
      </c>
      <c r="H67" s="3">
        <f>VLOOKUP(G67,'ESO zone constants'!$A$3:$B$9999,2,FALSE)</f>
        <v>9</v>
      </c>
      <c r="I67" s="3" t="str">
        <f>VLOOKUP(G67,'ESO zone constants'!$A$3:$F$999,4,FALSE)</f>
        <v>Steinfälle</v>
      </c>
      <c r="J67" s="3" t="str">
        <f>VLOOKUP(G67,'ESO zone constants'!$A$3:$F$999,5,FALSE)</f>
        <v>Stonefalls</v>
      </c>
      <c r="K67" s="3" t="str">
        <f>VLOOKUP(G67,'ESO zone constants'!$A$3:$F$999,6,FALSE)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</row>
    <row r="68" spans="1:15" hidden="1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VLOOKUP(B68,'ESO map constants'!$A$2:$F$999,6,FALSE)</f>
        <v>41</v>
      </c>
      <c r="H68" s="3">
        <f>VLOOKUP(G68,'ESO zone constants'!$A$3:$B$9999,2,FALSE)</f>
        <v>9</v>
      </c>
      <c r="I68" s="3" t="str">
        <f>VLOOKUP(G68,'ESO zone constants'!$A$3:$F$999,4,FALSE)</f>
        <v>Steinfälle</v>
      </c>
      <c r="J68" s="3" t="str">
        <f>VLOOKUP(G68,'ESO zone constants'!$A$3:$F$999,5,FALSE)</f>
        <v>Stonefalls</v>
      </c>
      <c r="K68" s="3" t="str">
        <f>VLOOKUP(G68,'ESO zone constants'!$A$3:$F$999,6,FALSE)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</row>
    <row r="69" spans="1:15" hidden="1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VLOOKUP(B69,'ESO map constants'!$A$2:$F$999,6,FALSE)</f>
        <v>41</v>
      </c>
      <c r="H69" s="3">
        <f>VLOOKUP(G69,'ESO zone constants'!$A$3:$B$9999,2,FALSE)</f>
        <v>9</v>
      </c>
      <c r="I69" s="3" t="str">
        <f>VLOOKUP(G69,'ESO zone constants'!$A$3:$F$999,4,FALSE)</f>
        <v>Steinfälle</v>
      </c>
      <c r="J69" s="3" t="str">
        <f>VLOOKUP(G69,'ESO zone constants'!$A$3:$F$999,5,FALSE)</f>
        <v>Stonefalls</v>
      </c>
      <c r="K69" s="3" t="str">
        <f>VLOOKUP(G69,'ESO zone constants'!$A$3:$F$999,6,FALSE)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</row>
    <row r="70" spans="1:15" hidden="1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VLOOKUP(B70,'ESO map constants'!$A$2:$F$999,6,FALSE)</f>
        <v>41</v>
      </c>
      <c r="H70" s="3">
        <f>VLOOKUP(G70,'ESO zone constants'!$A$3:$B$9999,2,FALSE)</f>
        <v>9</v>
      </c>
      <c r="I70" s="3" t="str">
        <f>VLOOKUP(G70,'ESO zone constants'!$A$3:$F$999,4,FALSE)</f>
        <v>Steinfälle</v>
      </c>
      <c r="J70" s="3" t="str">
        <f>VLOOKUP(G70,'ESO zone constants'!$A$3:$F$999,5,FALSE)</f>
        <v>Stonefalls</v>
      </c>
      <c r="K70" s="3" t="str">
        <f>VLOOKUP(G70,'ESO zone constants'!$A$3:$F$999,6,FALSE)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</row>
    <row r="71" spans="1:15" hidden="1" x14ac:dyDescent="0.25">
      <c r="A71" s="13">
        <v>70</v>
      </c>
      <c r="G71" s="3" t="e">
        <f>VLOOKUP(B71,'ESO map constants'!$A$2:$F$999,6,FALSE)</f>
        <v>#N/A</v>
      </c>
      <c r="H71" s="3" t="e">
        <f>VLOOKUP(G71,'ESO zone constants'!$A$3:$B$9999,2,FALSE)</f>
        <v>#N/A</v>
      </c>
      <c r="I71" s="3" t="e">
        <f>VLOOKUP(G71,'ESO zone constants'!$A$3:$F$999,4,FALSE)</f>
        <v>#N/A</v>
      </c>
      <c r="J71" s="3" t="e">
        <f>VLOOKUP(G71,'ESO zone constants'!$A$3:$F$999,5,FALSE)</f>
        <v>#N/A</v>
      </c>
      <c r="K71" s="3" t="e">
        <f>VLOOKUP(G71,'ESO zone constants'!$A$3:$F$999,6,FALSE)</f>
        <v>#N/A</v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</row>
    <row r="72" spans="1:15" hidden="1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VLOOKUP(B72,'ESO map constants'!$A$2:$F$999,6,FALSE)</f>
        <v>41</v>
      </c>
      <c r="H72" s="3">
        <f>VLOOKUP(G72,'ESO zone constants'!$A$3:$B$9999,2,FALSE)</f>
        <v>9</v>
      </c>
      <c r="I72" s="3" t="str">
        <f>VLOOKUP(G72,'ESO zone constants'!$A$3:$F$999,4,FALSE)</f>
        <v>Steinfälle</v>
      </c>
      <c r="J72" s="3" t="str">
        <f>VLOOKUP(G72,'ESO zone constants'!$A$3:$F$999,5,FALSE)</f>
        <v>Stonefalls</v>
      </c>
      <c r="K72" s="3" t="str">
        <f>VLOOKUP(G72,'ESO zone constants'!$A$3:$F$999,6,FALSE)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</row>
    <row r="73" spans="1:15" hidden="1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VLOOKUP(B73,'ESO map constants'!$A$2:$F$999,6,FALSE)</f>
        <v>41</v>
      </c>
      <c r="H73" s="3">
        <f>VLOOKUP(G73,'ESO zone constants'!$A$3:$B$9999,2,FALSE)</f>
        <v>9</v>
      </c>
      <c r="I73" s="3" t="str">
        <f>VLOOKUP(G73,'ESO zone constants'!$A$3:$F$999,4,FALSE)</f>
        <v>Steinfälle</v>
      </c>
      <c r="J73" s="3" t="str">
        <f>VLOOKUP(G73,'ESO zone constants'!$A$3:$F$999,5,FALSE)</f>
        <v>Stonefalls</v>
      </c>
      <c r="K73" s="3" t="str">
        <f>VLOOKUP(G73,'ESO zone constants'!$A$3:$F$999,6,FALSE)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</row>
    <row r="74" spans="1:15" hidden="1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VLOOKUP(B74,'ESO map constants'!$A$2:$F$999,6,FALSE)</f>
        <v>41</v>
      </c>
      <c r="H74" s="3">
        <f>VLOOKUP(G74,'ESO zone constants'!$A$3:$B$9999,2,FALSE)</f>
        <v>9</v>
      </c>
      <c r="I74" s="3" t="str">
        <f>VLOOKUP(G74,'ESO zone constants'!$A$3:$F$999,4,FALSE)</f>
        <v>Steinfälle</v>
      </c>
      <c r="J74" s="3" t="str">
        <f>VLOOKUP(G74,'ESO zone constants'!$A$3:$F$999,5,FALSE)</f>
        <v>Stonefalls</v>
      </c>
      <c r="K74" s="3" t="str">
        <f>VLOOKUP(G74,'ESO zone constants'!$A$3:$F$999,6,FALSE)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</row>
    <row r="75" spans="1:15" hidden="1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VLOOKUP(B75,'ESO map constants'!$A$2:$F$999,6,FALSE)</f>
        <v>41</v>
      </c>
      <c r="H75" s="3">
        <f>VLOOKUP(G75,'ESO zone constants'!$A$3:$B$9999,2,FALSE)</f>
        <v>9</v>
      </c>
      <c r="I75" s="3" t="str">
        <f>VLOOKUP(G75,'ESO zone constants'!$A$3:$F$999,4,FALSE)</f>
        <v>Steinfälle</v>
      </c>
      <c r="J75" s="3" t="str">
        <f>VLOOKUP(G75,'ESO zone constants'!$A$3:$F$999,5,FALSE)</f>
        <v>Stonefalls</v>
      </c>
      <c r="K75" s="3" t="str">
        <f>VLOOKUP(G75,'ESO zone constants'!$A$3:$F$999,6,FALSE)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</row>
    <row r="76" spans="1:15" hidden="1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VLOOKUP(B76,'ESO map constants'!$A$2:$F$999,6,FALSE)</f>
        <v>41</v>
      </c>
      <c r="H76" s="3">
        <f>VLOOKUP(G76,'ESO zone constants'!$A$3:$B$9999,2,FALSE)</f>
        <v>9</v>
      </c>
      <c r="I76" s="3" t="str">
        <f>VLOOKUP(G76,'ESO zone constants'!$A$3:$F$999,4,FALSE)</f>
        <v>Steinfälle</v>
      </c>
      <c r="J76" s="3" t="str">
        <f>VLOOKUP(G76,'ESO zone constants'!$A$3:$F$999,5,FALSE)</f>
        <v>Stonefalls</v>
      </c>
      <c r="K76" s="3" t="str">
        <f>VLOOKUP(G76,'ESO zone constants'!$A$3:$F$999,6,FALSE)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</row>
    <row r="77" spans="1:15" hidden="1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VLOOKUP(B77,'ESO map constants'!$A$2:$F$999,6,FALSE)</f>
        <v>41</v>
      </c>
      <c r="H77" s="3">
        <f>VLOOKUP(G77,'ESO zone constants'!$A$3:$B$9999,2,FALSE)</f>
        <v>9</v>
      </c>
      <c r="I77" s="3" t="str">
        <f>VLOOKUP(G77,'ESO zone constants'!$A$3:$F$999,4,FALSE)</f>
        <v>Steinfälle</v>
      </c>
      <c r="J77" s="3" t="str">
        <f>VLOOKUP(G77,'ESO zone constants'!$A$3:$F$999,5,FALSE)</f>
        <v>Stonefalls</v>
      </c>
      <c r="K77" s="3" t="str">
        <f>VLOOKUP(G77,'ESO zone constants'!$A$3:$F$999,6,FALSE)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</row>
    <row r="78" spans="1:15" hidden="1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VLOOKUP(B78,'ESO map constants'!$A$2:$F$999,6,FALSE)</f>
        <v>41</v>
      </c>
      <c r="H78" s="3">
        <f>VLOOKUP(G78,'ESO zone constants'!$A$3:$B$9999,2,FALSE)</f>
        <v>9</v>
      </c>
      <c r="I78" s="3" t="str">
        <f>VLOOKUP(G78,'ESO zone constants'!$A$3:$F$999,4,FALSE)</f>
        <v>Steinfälle</v>
      </c>
      <c r="J78" s="3" t="str">
        <f>VLOOKUP(G78,'ESO zone constants'!$A$3:$F$999,5,FALSE)</f>
        <v>Stonefalls</v>
      </c>
      <c r="K78" s="3" t="str">
        <f>VLOOKUP(G78,'ESO zone constants'!$A$3:$F$999,6,FALSE)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</row>
    <row r="79" spans="1:15" hidden="1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VLOOKUP(B79,'ESO map constants'!$A$2:$F$999,6,FALSE)</f>
        <v>117</v>
      </c>
      <c r="H79" s="3">
        <f>VLOOKUP(G79,'ESO zone constants'!$A$3:$B$9999,2,FALSE)</f>
        <v>19</v>
      </c>
      <c r="I79" s="3" t="str">
        <f>VLOOKUP(G79,'ESO zone constants'!$A$3:$F$999,4,FALSE)</f>
        <v>Schattenfenn</v>
      </c>
      <c r="J79" s="3" t="str">
        <f>VLOOKUP(G79,'ESO zone constants'!$A$3:$F$999,5,FALSE)</f>
        <v>Shadowfen</v>
      </c>
      <c r="K79" s="3" t="str">
        <f>VLOOKUP(G79,'ESO zone constants'!$A$3:$F$999,6,FALSE)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</row>
    <row r="80" spans="1:15" hidden="1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VLOOKUP(B80,'ESO map constants'!$A$2:$F$999,6,FALSE)</f>
        <v>57</v>
      </c>
      <c r="H80" s="3">
        <f>VLOOKUP(G80,'ESO zone constants'!$A$3:$B$9999,2,FALSE)</f>
        <v>10</v>
      </c>
      <c r="I80" s="3" t="str">
        <f>VLOOKUP(G80,'ESO zone constants'!$A$3:$F$999,4,FALSE)</f>
        <v>Deshaan</v>
      </c>
      <c r="J80" s="3" t="str">
        <f>VLOOKUP(G80,'ESO zone constants'!$A$3:$F$999,5,FALSE)</f>
        <v>Deshaan</v>
      </c>
      <c r="K80" s="3" t="str">
        <f>VLOOKUP(G80,'ESO zone constants'!$A$3:$F$999,6,FALSE)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</row>
    <row r="81" spans="1:15" hidden="1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VLOOKUP(B81,'ESO map constants'!$A$2:$F$999,6,FALSE)</f>
        <v>57</v>
      </c>
      <c r="H81" s="3">
        <f>VLOOKUP(G81,'ESO zone constants'!$A$3:$B$9999,2,FALSE)</f>
        <v>10</v>
      </c>
      <c r="I81" s="3" t="str">
        <f>VLOOKUP(G81,'ESO zone constants'!$A$3:$F$999,4,FALSE)</f>
        <v>Deshaan</v>
      </c>
      <c r="J81" s="3" t="str">
        <f>VLOOKUP(G81,'ESO zone constants'!$A$3:$F$999,5,FALSE)</f>
        <v>Deshaan</v>
      </c>
      <c r="K81" s="3" t="str">
        <f>VLOOKUP(G81,'ESO zone constants'!$A$3:$F$999,6,FALSE)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</row>
    <row r="82" spans="1:15" hidden="1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VLOOKUP(B82,'ESO map constants'!$A$2:$F$999,6,FALSE)</f>
        <v>57</v>
      </c>
      <c r="H82" s="3">
        <f>VLOOKUP(G82,'ESO zone constants'!$A$3:$B$9999,2,FALSE)</f>
        <v>10</v>
      </c>
      <c r="I82" s="3" t="str">
        <f>VLOOKUP(G82,'ESO zone constants'!$A$3:$F$999,4,FALSE)</f>
        <v>Deshaan</v>
      </c>
      <c r="J82" s="3" t="str">
        <f>VLOOKUP(G82,'ESO zone constants'!$A$3:$F$999,5,FALSE)</f>
        <v>Deshaan</v>
      </c>
      <c r="K82" s="3" t="str">
        <f>VLOOKUP(G82,'ESO zone constants'!$A$3:$F$999,6,FALSE)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</row>
    <row r="83" spans="1:15" hidden="1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VLOOKUP(B83,'ESO map constants'!$A$2:$F$999,6,FALSE)</f>
        <v>20</v>
      </c>
      <c r="H83" s="3">
        <f>VLOOKUP(G83,'ESO zone constants'!$A$3:$B$9999,2,FALSE)</f>
        <v>5</v>
      </c>
      <c r="I83" s="3" t="str">
        <f>VLOOKUP(G83,'ESO zone constants'!$A$3:$F$999,4,FALSE)</f>
        <v>Kluftspitze</v>
      </c>
      <c r="J83" s="3" t="str">
        <f>VLOOKUP(G83,'ESO zone constants'!$A$3:$F$999,5,FALSE)</f>
        <v>Rivenspire</v>
      </c>
      <c r="K83" s="3" t="str">
        <f>VLOOKUP(G83,'ESO zone constants'!$A$3:$F$999,6,FALSE)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</row>
    <row r="84" spans="1:15" hidden="1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VLOOKUP(B84,'ESO map constants'!$A$2:$F$999,6,FALSE)</f>
        <v>20</v>
      </c>
      <c r="H84" s="3">
        <f>VLOOKUP(G84,'ESO zone constants'!$A$3:$B$9999,2,FALSE)</f>
        <v>5</v>
      </c>
      <c r="I84" s="3" t="str">
        <f>VLOOKUP(G84,'ESO zone constants'!$A$3:$F$999,4,FALSE)</f>
        <v>Kluftspitze</v>
      </c>
      <c r="J84" s="3" t="str">
        <f>VLOOKUP(G84,'ESO zone constants'!$A$3:$F$999,5,FALSE)</f>
        <v>Rivenspire</v>
      </c>
      <c r="K84" s="3" t="str">
        <f>VLOOKUP(G84,'ESO zone constants'!$A$3:$F$999,6,FALSE)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</row>
    <row r="85" spans="1:15" hidden="1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VLOOKUP(B85,'ESO map constants'!$A$2:$F$999,6,FALSE)</f>
        <v>20</v>
      </c>
      <c r="H85" s="3">
        <f>VLOOKUP(G85,'ESO zone constants'!$A$3:$B$9999,2,FALSE)</f>
        <v>5</v>
      </c>
      <c r="I85" s="3" t="str">
        <f>VLOOKUP(G85,'ESO zone constants'!$A$3:$F$999,4,FALSE)</f>
        <v>Kluftspitze</v>
      </c>
      <c r="J85" s="3" t="str">
        <f>VLOOKUP(G85,'ESO zone constants'!$A$3:$F$999,5,FALSE)</f>
        <v>Rivenspire</v>
      </c>
      <c r="K85" s="3" t="str">
        <f>VLOOKUP(G85,'ESO zone constants'!$A$3:$F$999,6,FALSE)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</row>
    <row r="86" spans="1:15" hidden="1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VLOOKUP(B86,'ESO map constants'!$A$2:$F$999,6,FALSE)</f>
        <v>117</v>
      </c>
      <c r="H86" s="3">
        <f>VLOOKUP(G86,'ESO zone constants'!$A$3:$B$9999,2,FALSE)</f>
        <v>19</v>
      </c>
      <c r="I86" s="3" t="str">
        <f>VLOOKUP(G86,'ESO zone constants'!$A$3:$F$999,4,FALSE)</f>
        <v>Schattenfenn</v>
      </c>
      <c r="J86" s="3" t="str">
        <f>VLOOKUP(G86,'ESO zone constants'!$A$3:$F$999,5,FALSE)</f>
        <v>Shadowfen</v>
      </c>
      <c r="K86" s="3" t="str">
        <f>VLOOKUP(G86,'ESO zone constants'!$A$3:$F$999,6,FALSE)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</row>
    <row r="87" spans="1:15" hidden="1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VLOOKUP(B87,'ESO map constants'!$A$2:$F$999,6,FALSE)</f>
        <v>20</v>
      </c>
      <c r="H87" s="3">
        <f>VLOOKUP(G87,'ESO zone constants'!$A$3:$B$9999,2,FALSE)</f>
        <v>5</v>
      </c>
      <c r="I87" s="3" t="str">
        <f>VLOOKUP(G87,'ESO zone constants'!$A$3:$F$999,4,FALSE)</f>
        <v>Kluftspitze</v>
      </c>
      <c r="J87" s="3" t="str">
        <f>VLOOKUP(G87,'ESO zone constants'!$A$3:$F$999,5,FALSE)</f>
        <v>Rivenspire</v>
      </c>
      <c r="K87" s="3" t="str">
        <f>VLOOKUP(G87,'ESO zone constants'!$A$3:$F$999,6,FALSE)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</row>
    <row r="88" spans="1:15" hidden="1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VLOOKUP(B88,'ESO map constants'!$A$2:$F$999,6,FALSE)</f>
        <v>101</v>
      </c>
      <c r="H88" s="3">
        <f>VLOOKUP(G88,'ESO zone constants'!$A$3:$B$9999,2,FALSE)</f>
        <v>15</v>
      </c>
      <c r="I88" s="3" t="str">
        <f>VLOOKUP(G88,'ESO zone constants'!$A$3:$F$999,4,FALSE)</f>
        <v>Ostmarsch</v>
      </c>
      <c r="J88" s="3" t="str">
        <f>VLOOKUP(G88,'ESO zone constants'!$A$3:$F$999,5,FALSE)</f>
        <v>Eastmarch</v>
      </c>
      <c r="K88" s="3" t="str">
        <f>VLOOKUP(G88,'ESO zone constants'!$A$3:$F$999,6,FALSE)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</row>
    <row r="89" spans="1:15" hidden="1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VLOOKUP(B89,'ESO map constants'!$A$2:$F$999,6,FALSE)</f>
        <v>101</v>
      </c>
      <c r="H89" s="3">
        <f>VLOOKUP(G89,'ESO zone constants'!$A$3:$B$9999,2,FALSE)</f>
        <v>15</v>
      </c>
      <c r="I89" s="3" t="str">
        <f>VLOOKUP(G89,'ESO zone constants'!$A$3:$F$999,4,FALSE)</f>
        <v>Ostmarsch</v>
      </c>
      <c r="J89" s="3" t="str">
        <f>VLOOKUP(G89,'ESO zone constants'!$A$3:$F$999,5,FALSE)</f>
        <v>Eastmarch</v>
      </c>
      <c r="K89" s="3" t="str">
        <f>VLOOKUP(G89,'ESO zone constants'!$A$3:$F$999,6,FALSE)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</row>
    <row r="90" spans="1:15" hidden="1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VLOOKUP(B90,'ESO map constants'!$A$2:$F$999,6,FALSE)</f>
        <v>101</v>
      </c>
      <c r="H90" s="3">
        <f>VLOOKUP(G90,'ESO zone constants'!$A$3:$B$9999,2,FALSE)</f>
        <v>15</v>
      </c>
      <c r="I90" s="3" t="str">
        <f>VLOOKUP(G90,'ESO zone constants'!$A$3:$F$999,4,FALSE)</f>
        <v>Ostmarsch</v>
      </c>
      <c r="J90" s="3" t="str">
        <f>VLOOKUP(G90,'ESO zone constants'!$A$3:$F$999,5,FALSE)</f>
        <v>Eastmarch</v>
      </c>
      <c r="K90" s="3" t="str">
        <f>VLOOKUP(G90,'ESO zone constants'!$A$3:$F$999,6,FALSE)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</row>
    <row r="91" spans="1:15" hidden="1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VLOOKUP(B91,'ESO map constants'!$A$2:$F$999,6,FALSE)</f>
        <v>101</v>
      </c>
      <c r="H91" s="3">
        <f>VLOOKUP(G91,'ESO zone constants'!$A$3:$B$9999,2,FALSE)</f>
        <v>15</v>
      </c>
      <c r="I91" s="3" t="str">
        <f>VLOOKUP(G91,'ESO zone constants'!$A$3:$F$999,4,FALSE)</f>
        <v>Ostmarsch</v>
      </c>
      <c r="J91" s="3" t="str">
        <f>VLOOKUP(G91,'ESO zone constants'!$A$3:$F$999,5,FALSE)</f>
        <v>Eastmarch</v>
      </c>
      <c r="K91" s="3" t="str">
        <f>VLOOKUP(G91,'ESO zone constants'!$A$3:$F$999,6,FALSE)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</row>
    <row r="92" spans="1:15" hidden="1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VLOOKUP(B92,'ESO map constants'!$A$2:$F$999,6,FALSE)</f>
        <v>101</v>
      </c>
      <c r="H92" s="3">
        <f>VLOOKUP(G92,'ESO zone constants'!$A$3:$B$9999,2,FALSE)</f>
        <v>15</v>
      </c>
      <c r="I92" s="3" t="str">
        <f>VLOOKUP(G92,'ESO zone constants'!$A$3:$F$999,4,FALSE)</f>
        <v>Ostmarsch</v>
      </c>
      <c r="J92" s="3" t="str">
        <f>VLOOKUP(G92,'ESO zone constants'!$A$3:$F$999,5,FALSE)</f>
        <v>Eastmarch</v>
      </c>
      <c r="K92" s="3" t="str">
        <f>VLOOKUP(G92,'ESO zone constants'!$A$3:$F$999,6,FALSE)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</row>
    <row r="93" spans="1:15" hidden="1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VLOOKUP(B93,'ESO map constants'!$A$2:$F$999,6,FALSE)</f>
        <v>101</v>
      </c>
      <c r="H93" s="3">
        <f>VLOOKUP(G93,'ESO zone constants'!$A$3:$B$9999,2,FALSE)</f>
        <v>15</v>
      </c>
      <c r="I93" s="3" t="str">
        <f>VLOOKUP(G93,'ESO zone constants'!$A$3:$F$999,4,FALSE)</f>
        <v>Ostmarsch</v>
      </c>
      <c r="J93" s="3" t="str">
        <f>VLOOKUP(G93,'ESO zone constants'!$A$3:$F$999,5,FALSE)</f>
        <v>Eastmarch</v>
      </c>
      <c r="K93" s="3" t="str">
        <f>VLOOKUP(G93,'ESO zone constants'!$A$3:$F$999,6,FALSE)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</row>
    <row r="94" spans="1:15" hidden="1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VLOOKUP(B94,'ESO map constants'!$A$2:$F$999,6,FALSE)</f>
        <v>101</v>
      </c>
      <c r="H94" s="3">
        <f>VLOOKUP(G94,'ESO zone constants'!$A$3:$B$9999,2,FALSE)</f>
        <v>15</v>
      </c>
      <c r="I94" s="3" t="str">
        <f>VLOOKUP(G94,'ESO zone constants'!$A$3:$F$999,4,FALSE)</f>
        <v>Ostmarsch</v>
      </c>
      <c r="J94" s="3" t="str">
        <f>VLOOKUP(G94,'ESO zone constants'!$A$3:$F$999,5,FALSE)</f>
        <v>Eastmarch</v>
      </c>
      <c r="K94" s="3" t="str">
        <f>VLOOKUP(G94,'ESO zone constants'!$A$3:$F$999,6,FALSE)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</row>
    <row r="95" spans="1:15" hidden="1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VLOOKUP(B95,'ESO map constants'!$A$2:$F$999,6,FALSE)</f>
        <v>101</v>
      </c>
      <c r="H95" s="3">
        <f>VLOOKUP(G95,'ESO zone constants'!$A$3:$B$9999,2,FALSE)</f>
        <v>15</v>
      </c>
      <c r="I95" s="3" t="str">
        <f>VLOOKUP(G95,'ESO zone constants'!$A$3:$F$999,4,FALSE)</f>
        <v>Ostmarsch</v>
      </c>
      <c r="J95" s="3" t="str">
        <f>VLOOKUP(G95,'ESO zone constants'!$A$3:$F$999,5,FALSE)</f>
        <v>Eastmarch</v>
      </c>
      <c r="K95" s="3" t="str">
        <f>VLOOKUP(G95,'ESO zone constants'!$A$3:$F$999,6,FALSE)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</row>
    <row r="96" spans="1:15" hidden="1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VLOOKUP(B96,'ESO map constants'!$A$2:$F$999,6,FALSE)</f>
        <v>101</v>
      </c>
      <c r="H96" s="3">
        <f>VLOOKUP(G96,'ESO zone constants'!$A$3:$B$9999,2,FALSE)</f>
        <v>15</v>
      </c>
      <c r="I96" s="3" t="str">
        <f>VLOOKUP(G96,'ESO zone constants'!$A$3:$F$999,4,FALSE)</f>
        <v>Ostmarsch</v>
      </c>
      <c r="J96" s="3" t="str">
        <f>VLOOKUP(G96,'ESO zone constants'!$A$3:$F$999,5,FALSE)</f>
        <v>Eastmarch</v>
      </c>
      <c r="K96" s="3" t="str">
        <f>VLOOKUP(G96,'ESO zone constants'!$A$3:$F$999,6,FALSE)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</row>
    <row r="97" spans="1:15" hidden="1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VLOOKUP(B97,'ESO map constants'!$A$2:$F$999,6,FALSE)</f>
        <v>101</v>
      </c>
      <c r="H97" s="3">
        <f>VLOOKUP(G97,'ESO zone constants'!$A$3:$B$9999,2,FALSE)</f>
        <v>15</v>
      </c>
      <c r="I97" s="3" t="str">
        <f>VLOOKUP(G97,'ESO zone constants'!$A$3:$F$999,4,FALSE)</f>
        <v>Ostmarsch</v>
      </c>
      <c r="J97" s="3" t="str">
        <f>VLOOKUP(G97,'ESO zone constants'!$A$3:$F$999,5,FALSE)</f>
        <v>Eastmarch</v>
      </c>
      <c r="K97" s="3" t="str">
        <f>VLOOKUP(G97,'ESO zone constants'!$A$3:$F$999,6,FALSE)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</row>
    <row r="98" spans="1:15" hidden="1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VLOOKUP(B98,'ESO map constants'!$A$2:$F$999,6,FALSE)</f>
        <v>101</v>
      </c>
      <c r="H98" s="3">
        <f>VLOOKUP(G98,'ESO zone constants'!$A$3:$B$9999,2,FALSE)</f>
        <v>15</v>
      </c>
      <c r="I98" s="3" t="str">
        <f>VLOOKUP(G98,'ESO zone constants'!$A$3:$F$999,4,FALSE)</f>
        <v>Ostmarsch</v>
      </c>
      <c r="J98" s="3" t="str">
        <f>VLOOKUP(G98,'ESO zone constants'!$A$3:$F$999,5,FALSE)</f>
        <v>Eastmarch</v>
      </c>
      <c r="K98" s="3" t="str">
        <f>VLOOKUP(G98,'ESO zone constants'!$A$3:$F$999,6,FALSE)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</row>
    <row r="99" spans="1:15" hidden="1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VLOOKUP(B99,'ESO map constants'!$A$2:$F$999,6,FALSE)</f>
        <v>41</v>
      </c>
      <c r="H99" s="3">
        <f>VLOOKUP(G99,'ESO zone constants'!$A$3:$B$9999,2,FALSE)</f>
        <v>9</v>
      </c>
      <c r="I99" s="3" t="str">
        <f>VLOOKUP(G99,'ESO zone constants'!$A$3:$F$999,4,FALSE)</f>
        <v>Steinfälle</v>
      </c>
      <c r="J99" s="3" t="str">
        <f>VLOOKUP(G99,'ESO zone constants'!$A$3:$F$999,5,FALSE)</f>
        <v>Stonefalls</v>
      </c>
      <c r="K99" s="3" t="str">
        <f>VLOOKUP(G99,'ESO zone constants'!$A$3:$F$999,6,FALSE)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</row>
    <row r="100" spans="1:15" hidden="1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VLOOKUP(B100,'ESO map constants'!$A$2:$F$999,6,FALSE)</f>
        <v>58</v>
      </c>
      <c r="H100" s="3">
        <f>VLOOKUP(G100,'ESO zone constants'!$A$3:$B$9999,2,FALSE)</f>
        <v>11</v>
      </c>
      <c r="I100" s="3" t="str">
        <f>VLOOKUP(G100,'ESO zone constants'!$A$3:$F$999,4,FALSE)</f>
        <v>Malabal Tor</v>
      </c>
      <c r="J100" s="3" t="str">
        <f>VLOOKUP(G100,'ESO zone constants'!$A$3:$F$999,5,FALSE)</f>
        <v>Malabal Tor</v>
      </c>
      <c r="K100" s="3" t="str">
        <f>VLOOKUP(G100,'ESO zone constants'!$A$3:$F$999,6,FALSE)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</row>
    <row r="101" spans="1:15" hidden="1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VLOOKUP(B101,'ESO map constants'!$A$2:$F$999,6,FALSE)</f>
        <v>58</v>
      </c>
      <c r="H101" s="3">
        <f>VLOOKUP(G101,'ESO zone constants'!$A$3:$B$9999,2,FALSE)</f>
        <v>11</v>
      </c>
      <c r="I101" s="3" t="str">
        <f>VLOOKUP(G101,'ESO zone constants'!$A$3:$F$999,4,FALSE)</f>
        <v>Malabal Tor</v>
      </c>
      <c r="J101" s="3" t="str">
        <f>VLOOKUP(G101,'ESO zone constants'!$A$3:$F$999,5,FALSE)</f>
        <v>Malabal Tor</v>
      </c>
      <c r="K101" s="3" t="str">
        <f>VLOOKUP(G101,'ESO zone constants'!$A$3:$F$999,6,FALSE)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</row>
    <row r="102" spans="1:15" hidden="1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VLOOKUP(B102,'ESO map constants'!$A$2:$F$999,6,FALSE)</f>
        <v>58</v>
      </c>
      <c r="H102" s="3">
        <f>VLOOKUP(G102,'ESO zone constants'!$A$3:$B$9999,2,FALSE)</f>
        <v>11</v>
      </c>
      <c r="I102" s="3" t="str">
        <f>VLOOKUP(G102,'ESO zone constants'!$A$3:$F$999,4,FALSE)</f>
        <v>Malabal Tor</v>
      </c>
      <c r="J102" s="3" t="str">
        <f>VLOOKUP(G102,'ESO zone constants'!$A$3:$F$999,5,FALSE)</f>
        <v>Malabal Tor</v>
      </c>
      <c r="K102" s="3" t="str">
        <f>VLOOKUP(G102,'ESO zone constants'!$A$3:$F$999,6,FALSE)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</row>
    <row r="103" spans="1:15" hidden="1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VLOOKUP(B103,'ESO map constants'!$A$2:$F$999,6,FALSE)</f>
        <v>58</v>
      </c>
      <c r="H103" s="3">
        <f>VLOOKUP(G103,'ESO zone constants'!$A$3:$B$9999,2,FALSE)</f>
        <v>11</v>
      </c>
      <c r="I103" s="3" t="str">
        <f>VLOOKUP(G103,'ESO zone constants'!$A$3:$F$999,4,FALSE)</f>
        <v>Malabal Tor</v>
      </c>
      <c r="J103" s="3" t="str">
        <f>VLOOKUP(G103,'ESO zone constants'!$A$3:$F$999,5,FALSE)</f>
        <v>Malabal Tor</v>
      </c>
      <c r="K103" s="3" t="str">
        <f>VLOOKUP(G103,'ESO zone constants'!$A$3:$F$999,6,FALSE)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</row>
    <row r="104" spans="1:15" hidden="1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VLOOKUP(B104,'ESO map constants'!$A$2:$F$999,6,FALSE)</f>
        <v>58</v>
      </c>
      <c r="H104" s="3">
        <f>VLOOKUP(G104,'ESO zone constants'!$A$3:$B$9999,2,FALSE)</f>
        <v>11</v>
      </c>
      <c r="I104" s="3" t="str">
        <f>VLOOKUP(G104,'ESO zone constants'!$A$3:$F$999,4,FALSE)</f>
        <v>Malabal Tor</v>
      </c>
      <c r="J104" s="3" t="str">
        <f>VLOOKUP(G104,'ESO zone constants'!$A$3:$F$999,5,FALSE)</f>
        <v>Malabal Tor</v>
      </c>
      <c r="K104" s="3" t="str">
        <f>VLOOKUP(G104,'ESO zone constants'!$A$3:$F$999,6,FALSE)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</row>
    <row r="105" spans="1:15" hidden="1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VLOOKUP(B105,'ESO map constants'!$A$2:$F$999,6,FALSE)</f>
        <v>58</v>
      </c>
      <c r="H105" s="3">
        <f>VLOOKUP(G105,'ESO zone constants'!$A$3:$B$9999,2,FALSE)</f>
        <v>11</v>
      </c>
      <c r="I105" s="3" t="str">
        <f>VLOOKUP(G105,'ESO zone constants'!$A$3:$F$999,4,FALSE)</f>
        <v>Malabal Tor</v>
      </c>
      <c r="J105" s="3" t="str">
        <f>VLOOKUP(G105,'ESO zone constants'!$A$3:$F$999,5,FALSE)</f>
        <v>Malabal Tor</v>
      </c>
      <c r="K105" s="3" t="str">
        <f>VLOOKUP(G105,'ESO zone constants'!$A$3:$F$999,6,FALSE)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</row>
    <row r="106" spans="1:15" hidden="1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VLOOKUP(B106,'ESO map constants'!$A$2:$F$999,6,FALSE)</f>
        <v>58</v>
      </c>
      <c r="H106" s="3">
        <f>VLOOKUP(G106,'ESO zone constants'!$A$3:$B$9999,2,FALSE)</f>
        <v>11</v>
      </c>
      <c r="I106" s="3" t="str">
        <f>VLOOKUP(G106,'ESO zone constants'!$A$3:$F$999,4,FALSE)</f>
        <v>Malabal Tor</v>
      </c>
      <c r="J106" s="3" t="str">
        <f>VLOOKUP(G106,'ESO zone constants'!$A$3:$F$999,5,FALSE)</f>
        <v>Malabal Tor</v>
      </c>
      <c r="K106" s="3" t="str">
        <f>VLOOKUP(G106,'ESO zone constants'!$A$3:$F$999,6,FALSE)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</row>
    <row r="107" spans="1:15" hidden="1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VLOOKUP(B107,'ESO map constants'!$A$2:$F$999,6,FALSE)</f>
        <v>58</v>
      </c>
      <c r="H107" s="3">
        <f>VLOOKUP(G107,'ESO zone constants'!$A$3:$B$9999,2,FALSE)</f>
        <v>11</v>
      </c>
      <c r="I107" s="3" t="str">
        <f>VLOOKUP(G107,'ESO zone constants'!$A$3:$F$999,4,FALSE)</f>
        <v>Malabal Tor</v>
      </c>
      <c r="J107" s="3" t="str">
        <f>VLOOKUP(G107,'ESO zone constants'!$A$3:$F$999,5,FALSE)</f>
        <v>Malabal Tor</v>
      </c>
      <c r="K107" s="3" t="str">
        <f>VLOOKUP(G107,'ESO zone constants'!$A$3:$F$999,6,FALSE)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</row>
    <row r="108" spans="1:15" hidden="1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VLOOKUP(B108,'ESO map constants'!$A$2:$F$999,6,FALSE)</f>
        <v>58</v>
      </c>
      <c r="H108" s="3">
        <f>VLOOKUP(G108,'ESO zone constants'!$A$3:$B$9999,2,FALSE)</f>
        <v>11</v>
      </c>
      <c r="I108" s="3" t="str">
        <f>VLOOKUP(G108,'ESO zone constants'!$A$3:$F$999,4,FALSE)</f>
        <v>Malabal Tor</v>
      </c>
      <c r="J108" s="3" t="str">
        <f>VLOOKUP(G108,'ESO zone constants'!$A$3:$F$999,5,FALSE)</f>
        <v>Malabal Tor</v>
      </c>
      <c r="K108" s="3" t="str">
        <f>VLOOKUP(G108,'ESO zone constants'!$A$3:$F$999,6,FALSE)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</row>
    <row r="109" spans="1:15" hidden="1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VLOOKUP(B109,'ESO map constants'!$A$2:$F$999,6,FALSE)</f>
        <v>41</v>
      </c>
      <c r="H109" s="3">
        <f>VLOOKUP(G109,'ESO zone constants'!$A$3:$B$9999,2,FALSE)</f>
        <v>9</v>
      </c>
      <c r="I109" s="3" t="str">
        <f>VLOOKUP(G109,'ESO zone constants'!$A$3:$F$999,4,FALSE)</f>
        <v>Steinfälle</v>
      </c>
      <c r="J109" s="3" t="str">
        <f>VLOOKUP(G109,'ESO zone constants'!$A$3:$F$999,5,FALSE)</f>
        <v>Stonefalls</v>
      </c>
      <c r="K109" s="3" t="str">
        <f>VLOOKUP(G109,'ESO zone constants'!$A$3:$F$999,6,FALSE)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</row>
    <row r="110" spans="1:15" hidden="1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VLOOKUP(B110,'ESO map constants'!$A$2:$F$999,6,FALSE)</f>
        <v>103</v>
      </c>
      <c r="H110" s="3">
        <f>VLOOKUP(G110,'ESO zone constants'!$A$3:$B$9999,2,FALSE)</f>
        <v>16</v>
      </c>
      <c r="I110" s="3" t="str">
        <f>VLOOKUP(G110,'ESO zone constants'!$A$3:$F$999,4,FALSE)</f>
        <v>Rift</v>
      </c>
      <c r="J110" s="3" t="str">
        <f>VLOOKUP(G110,'ESO zone constants'!$A$3:$F$999,5,FALSE)</f>
        <v>The Rift</v>
      </c>
      <c r="K110" s="3" t="str">
        <f>VLOOKUP(G110,'ESO zone constants'!$A$3:$F$999,6,FALSE)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</row>
    <row r="111" spans="1:15" hidden="1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VLOOKUP(B111,'ESO map constants'!$A$2:$F$999,6,FALSE)</f>
        <v>103</v>
      </c>
      <c r="H111" s="3">
        <f>VLOOKUP(G111,'ESO zone constants'!$A$3:$B$9999,2,FALSE)</f>
        <v>16</v>
      </c>
      <c r="I111" s="3" t="str">
        <f>VLOOKUP(G111,'ESO zone constants'!$A$3:$F$999,4,FALSE)</f>
        <v>Rift</v>
      </c>
      <c r="J111" s="3" t="str">
        <f>VLOOKUP(G111,'ESO zone constants'!$A$3:$F$999,5,FALSE)</f>
        <v>The Rift</v>
      </c>
      <c r="K111" s="3" t="str">
        <f>VLOOKUP(G111,'ESO zone constants'!$A$3:$F$999,6,FALSE)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</row>
    <row r="112" spans="1:15" hidden="1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VLOOKUP(B112,'ESO map constants'!$A$2:$F$999,6,FALSE)</f>
        <v>103</v>
      </c>
      <c r="H112" s="3">
        <f>VLOOKUP(G112,'ESO zone constants'!$A$3:$B$9999,2,FALSE)</f>
        <v>16</v>
      </c>
      <c r="I112" s="3" t="str">
        <f>VLOOKUP(G112,'ESO zone constants'!$A$3:$F$999,4,FALSE)</f>
        <v>Rift</v>
      </c>
      <c r="J112" s="3" t="str">
        <f>VLOOKUP(G112,'ESO zone constants'!$A$3:$F$999,5,FALSE)</f>
        <v>The Rift</v>
      </c>
      <c r="K112" s="3" t="str">
        <f>VLOOKUP(G112,'ESO zone constants'!$A$3:$F$999,6,FALSE)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</row>
    <row r="113" spans="1:15" hidden="1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VLOOKUP(B113,'ESO map constants'!$A$2:$F$999,6,FALSE)</f>
        <v>103</v>
      </c>
      <c r="H113" s="3">
        <f>VLOOKUP(G113,'ESO zone constants'!$A$3:$B$9999,2,FALSE)</f>
        <v>16</v>
      </c>
      <c r="I113" s="3" t="str">
        <f>VLOOKUP(G113,'ESO zone constants'!$A$3:$F$999,4,FALSE)</f>
        <v>Rift</v>
      </c>
      <c r="J113" s="3" t="str">
        <f>VLOOKUP(G113,'ESO zone constants'!$A$3:$F$999,5,FALSE)</f>
        <v>The Rift</v>
      </c>
      <c r="K113" s="3" t="str">
        <f>VLOOKUP(G113,'ESO zone constants'!$A$3:$F$999,6,FALSE)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</row>
    <row r="114" spans="1:15" hidden="1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VLOOKUP(B114,'ESO map constants'!$A$2:$F$999,6,FALSE)</f>
        <v>103</v>
      </c>
      <c r="H114" s="3">
        <f>VLOOKUP(G114,'ESO zone constants'!$A$3:$B$9999,2,FALSE)</f>
        <v>16</v>
      </c>
      <c r="I114" s="3" t="str">
        <f>VLOOKUP(G114,'ESO zone constants'!$A$3:$F$999,4,FALSE)</f>
        <v>Rift</v>
      </c>
      <c r="J114" s="3" t="str">
        <f>VLOOKUP(G114,'ESO zone constants'!$A$3:$F$999,5,FALSE)</f>
        <v>The Rift</v>
      </c>
      <c r="K114" s="3" t="str">
        <f>VLOOKUP(G114,'ESO zone constants'!$A$3:$F$999,6,FALSE)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</row>
    <row r="115" spans="1:15" hidden="1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VLOOKUP(B115,'ESO map constants'!$A$2:$F$999,6,FALSE)</f>
        <v>103</v>
      </c>
      <c r="H115" s="3">
        <f>VLOOKUP(G115,'ESO zone constants'!$A$3:$B$9999,2,FALSE)</f>
        <v>16</v>
      </c>
      <c r="I115" s="3" t="str">
        <f>VLOOKUP(G115,'ESO zone constants'!$A$3:$F$999,4,FALSE)</f>
        <v>Rift</v>
      </c>
      <c r="J115" s="3" t="str">
        <f>VLOOKUP(G115,'ESO zone constants'!$A$3:$F$999,5,FALSE)</f>
        <v>The Rift</v>
      </c>
      <c r="K115" s="3" t="str">
        <f>VLOOKUP(G115,'ESO zone constants'!$A$3:$F$999,6,FALSE)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</row>
    <row r="116" spans="1:15" hidden="1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VLOOKUP(B116,'ESO map constants'!$A$2:$F$999,6,FALSE)</f>
        <v>103</v>
      </c>
      <c r="H116" s="3">
        <f>VLOOKUP(G116,'ESO zone constants'!$A$3:$B$9999,2,FALSE)</f>
        <v>16</v>
      </c>
      <c r="I116" s="3" t="str">
        <f>VLOOKUP(G116,'ESO zone constants'!$A$3:$F$999,4,FALSE)</f>
        <v>Rift</v>
      </c>
      <c r="J116" s="3" t="str">
        <f>VLOOKUP(G116,'ESO zone constants'!$A$3:$F$999,5,FALSE)</f>
        <v>The Rift</v>
      </c>
      <c r="K116" s="3" t="str">
        <f>VLOOKUP(G116,'ESO zone constants'!$A$3:$F$999,6,FALSE)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</row>
    <row r="117" spans="1:15" hidden="1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VLOOKUP(B117,'ESO map constants'!$A$2:$F$999,6,FALSE)</f>
        <v>103</v>
      </c>
      <c r="H117" s="3">
        <f>VLOOKUP(G117,'ESO zone constants'!$A$3:$B$9999,2,FALSE)</f>
        <v>16</v>
      </c>
      <c r="I117" s="3" t="str">
        <f>VLOOKUP(G117,'ESO zone constants'!$A$3:$F$999,4,FALSE)</f>
        <v>Rift</v>
      </c>
      <c r="J117" s="3" t="str">
        <f>VLOOKUP(G117,'ESO zone constants'!$A$3:$F$999,5,FALSE)</f>
        <v>The Rift</v>
      </c>
      <c r="K117" s="3" t="str">
        <f>VLOOKUP(G117,'ESO zone constants'!$A$3:$F$999,6,FALSE)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</row>
    <row r="118" spans="1:15" hidden="1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VLOOKUP(B118,'ESO map constants'!$A$2:$F$999,6,FALSE)</f>
        <v>103</v>
      </c>
      <c r="H118" s="3">
        <f>VLOOKUP(G118,'ESO zone constants'!$A$3:$B$9999,2,FALSE)</f>
        <v>16</v>
      </c>
      <c r="I118" s="3" t="str">
        <f>VLOOKUP(G118,'ESO zone constants'!$A$3:$F$999,4,FALSE)</f>
        <v>Rift</v>
      </c>
      <c r="J118" s="3" t="str">
        <f>VLOOKUP(G118,'ESO zone constants'!$A$3:$F$999,5,FALSE)</f>
        <v>The Rift</v>
      </c>
      <c r="K118" s="3" t="str">
        <f>VLOOKUP(G118,'ESO zone constants'!$A$3:$F$999,6,FALSE)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</row>
    <row r="119" spans="1:15" hidden="1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VLOOKUP(B119,'ESO map constants'!$A$2:$F$999,6,FALSE)</f>
        <v>103</v>
      </c>
      <c r="H119" s="3">
        <f>VLOOKUP(G119,'ESO zone constants'!$A$3:$B$9999,2,FALSE)</f>
        <v>16</v>
      </c>
      <c r="I119" s="3" t="str">
        <f>VLOOKUP(G119,'ESO zone constants'!$A$3:$F$999,4,FALSE)</f>
        <v>Rift</v>
      </c>
      <c r="J119" s="3" t="str">
        <f>VLOOKUP(G119,'ESO zone constants'!$A$3:$F$999,5,FALSE)</f>
        <v>The Rift</v>
      </c>
      <c r="K119" s="3" t="str">
        <f>VLOOKUP(G119,'ESO zone constants'!$A$3:$F$999,6,FALSE)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</row>
    <row r="120" spans="1:15" hidden="1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VLOOKUP(B120,'ESO map constants'!$A$2:$F$999,6,FALSE)</f>
        <v>103</v>
      </c>
      <c r="H120" s="3">
        <f>VLOOKUP(G120,'ESO zone constants'!$A$3:$B$9999,2,FALSE)</f>
        <v>16</v>
      </c>
      <c r="I120" s="3" t="str">
        <f>VLOOKUP(G120,'ESO zone constants'!$A$3:$F$999,4,FALSE)</f>
        <v>Rift</v>
      </c>
      <c r="J120" s="3" t="str">
        <f>VLOOKUP(G120,'ESO zone constants'!$A$3:$F$999,5,FALSE)</f>
        <v>The Rift</v>
      </c>
      <c r="K120" s="3" t="str">
        <f>VLOOKUP(G120,'ESO zone constants'!$A$3:$F$999,6,FALSE)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</row>
    <row r="121" spans="1:15" hidden="1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VLOOKUP(B121,'ESO map constants'!$A$2:$F$999,6,FALSE)</f>
        <v>103</v>
      </c>
      <c r="H121" s="3">
        <f>VLOOKUP(G121,'ESO zone constants'!$A$3:$B$9999,2,FALSE)</f>
        <v>16</v>
      </c>
      <c r="I121" s="3" t="str">
        <f>VLOOKUP(G121,'ESO zone constants'!$A$3:$F$999,4,FALSE)</f>
        <v>Rift</v>
      </c>
      <c r="J121" s="3" t="str">
        <f>VLOOKUP(G121,'ESO zone constants'!$A$3:$F$999,5,FALSE)</f>
        <v>The Rift</v>
      </c>
      <c r="K121" s="3" t="str">
        <f>VLOOKUP(G121,'ESO zone constants'!$A$3:$F$999,6,FALSE)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</row>
    <row r="122" spans="1:15" hidden="1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VLOOKUP(B122,'ESO map constants'!$A$2:$F$999,6,FALSE)</f>
        <v>381</v>
      </c>
      <c r="H122" s="3">
        <f>VLOOKUP(G122,'ESO zone constants'!$A$3:$B$9999,2,FALSE)</f>
        <v>178</v>
      </c>
      <c r="I122" s="3" t="str">
        <f>VLOOKUP(G122,'ESO zone constants'!$A$3:$F$999,4,FALSE)</f>
        <v>Auridon</v>
      </c>
      <c r="J122" s="3" t="str">
        <f>VLOOKUP(G122,'ESO zone constants'!$A$3:$F$999,5,FALSE)</f>
        <v>Auridon</v>
      </c>
      <c r="K122" s="3" t="str">
        <f>VLOOKUP(G122,'ESO zone constants'!$A$3:$F$999,6,FALSE)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</row>
    <row r="123" spans="1:15" hidden="1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VLOOKUP(B123,'ESO map constants'!$A$2:$F$999,6,FALSE)</f>
        <v>381</v>
      </c>
      <c r="H123" s="3">
        <f>VLOOKUP(G123,'ESO zone constants'!$A$3:$B$9999,2,FALSE)</f>
        <v>178</v>
      </c>
      <c r="I123" s="3" t="str">
        <f>VLOOKUP(G123,'ESO zone constants'!$A$3:$F$999,4,FALSE)</f>
        <v>Auridon</v>
      </c>
      <c r="J123" s="3" t="str">
        <f>VLOOKUP(G123,'ESO zone constants'!$A$3:$F$999,5,FALSE)</f>
        <v>Auridon</v>
      </c>
      <c r="K123" s="3" t="str">
        <f>VLOOKUP(G123,'ESO zone constants'!$A$3:$F$999,6,FALSE)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</row>
    <row r="124" spans="1:15" hidden="1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VLOOKUP(B124,'ESO map constants'!$A$2:$F$999,6,FALSE)</f>
        <v>381</v>
      </c>
      <c r="H124" s="3">
        <f>VLOOKUP(G124,'ESO zone constants'!$A$3:$B$9999,2,FALSE)</f>
        <v>178</v>
      </c>
      <c r="I124" s="3" t="str">
        <f>VLOOKUP(G124,'ESO zone constants'!$A$3:$F$999,4,FALSE)</f>
        <v>Auridon</v>
      </c>
      <c r="J124" s="3" t="str">
        <f>VLOOKUP(G124,'ESO zone constants'!$A$3:$F$999,5,FALSE)</f>
        <v>Auridon</v>
      </c>
      <c r="K124" s="3" t="str">
        <f>VLOOKUP(G124,'ESO zone constants'!$A$3:$F$999,6,FALSE)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</row>
    <row r="125" spans="1:15" hidden="1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VLOOKUP(B125,'ESO map constants'!$A$2:$F$999,6,FALSE)</f>
        <v>381</v>
      </c>
      <c r="H125" s="3">
        <f>VLOOKUP(G125,'ESO zone constants'!$A$3:$B$9999,2,FALSE)</f>
        <v>178</v>
      </c>
      <c r="I125" s="3" t="str">
        <f>VLOOKUP(G125,'ESO zone constants'!$A$3:$F$999,4,FALSE)</f>
        <v>Auridon</v>
      </c>
      <c r="J125" s="3" t="str">
        <f>VLOOKUP(G125,'ESO zone constants'!$A$3:$F$999,5,FALSE)</f>
        <v>Auridon</v>
      </c>
      <c r="K125" s="3" t="str">
        <f>VLOOKUP(G125,'ESO zone constants'!$A$3:$F$999,6,FALSE)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</row>
    <row r="126" spans="1:15" hidden="1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VLOOKUP(B126,'ESO map constants'!$A$2:$F$999,6,FALSE)</f>
        <v>281</v>
      </c>
      <c r="H126" s="3">
        <f>VLOOKUP(G126,'ESO zone constants'!$A$3:$B$9999,2,FALSE)</f>
        <v>110</v>
      </c>
      <c r="I126" s="3" t="str">
        <f>VLOOKUP(G126,'ESO zone constants'!$A$3:$F$999,4,FALSE)</f>
        <v>Bal Foyen</v>
      </c>
      <c r="J126" s="3" t="str">
        <f>VLOOKUP(G126,'ESO zone constants'!$A$3:$F$999,5,FALSE)</f>
        <v>Bal Foyen</v>
      </c>
      <c r="K126" s="3" t="str">
        <f>VLOOKUP(G126,'ESO zone constants'!$A$3:$F$999,6,FALSE)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</row>
    <row r="127" spans="1:15" hidden="1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VLOOKUP(B127,'ESO map constants'!$A$2:$F$999,6,FALSE)</f>
        <v>281</v>
      </c>
      <c r="H127" s="3">
        <f>VLOOKUP(G127,'ESO zone constants'!$A$3:$B$9999,2,FALSE)</f>
        <v>110</v>
      </c>
      <c r="I127" s="3" t="str">
        <f>VLOOKUP(G127,'ESO zone constants'!$A$3:$F$999,4,FALSE)</f>
        <v>Bal Foyen</v>
      </c>
      <c r="J127" s="3" t="str">
        <f>VLOOKUP(G127,'ESO zone constants'!$A$3:$F$999,5,FALSE)</f>
        <v>Bal Foyen</v>
      </c>
      <c r="K127" s="3" t="str">
        <f>VLOOKUP(G127,'ESO zone constants'!$A$3:$F$999,6,FALSE)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</row>
    <row r="128" spans="1:15" hidden="1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VLOOKUP(B128,'ESO map constants'!$A$2:$F$999,6,FALSE)</f>
        <v>381</v>
      </c>
      <c r="H128" s="3">
        <f>VLOOKUP(G128,'ESO zone constants'!$A$3:$B$9999,2,FALSE)</f>
        <v>178</v>
      </c>
      <c r="I128" s="3" t="str">
        <f>VLOOKUP(G128,'ESO zone constants'!$A$3:$F$999,4,FALSE)</f>
        <v>Auridon</v>
      </c>
      <c r="J128" s="3" t="str">
        <f>VLOOKUP(G128,'ESO zone constants'!$A$3:$F$999,5,FALSE)</f>
        <v>Auridon</v>
      </c>
      <c r="K128" s="3" t="str">
        <f>VLOOKUP(G128,'ESO zone constants'!$A$3:$F$999,6,FALSE)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</row>
    <row r="129" spans="1:15" hidden="1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VLOOKUP(B129,'ESO map constants'!$A$2:$F$999,6,FALSE)</f>
        <v>347</v>
      </c>
      <c r="H129" s="3">
        <f>VLOOKUP(G129,'ESO zone constants'!$A$3:$B$9999,2,FALSE)</f>
        <v>154</v>
      </c>
      <c r="I129" s="3" t="str">
        <f>VLOOKUP(G129,'ESO zone constants'!$A$3:$F$999,4,FALSE)</f>
        <v>Kalthafen</v>
      </c>
      <c r="J129" s="3" t="str">
        <f>VLOOKUP(G129,'ESO zone constants'!$A$3:$F$999,5,FALSE)</f>
        <v>Coldharbour</v>
      </c>
      <c r="K129" s="3" t="str">
        <f>VLOOKUP(G129,'ESO zone constants'!$A$3:$F$999,6,FALSE)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</row>
    <row r="130" spans="1:15" hidden="1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VLOOKUP(B130,'ESO map constants'!$A$2:$F$999,6,FALSE)</f>
        <v>347</v>
      </c>
      <c r="H130" s="3">
        <f>VLOOKUP(G130,'ESO zone constants'!$A$3:$B$9999,2,FALSE)</f>
        <v>154</v>
      </c>
      <c r="I130" s="3" t="str">
        <f>VLOOKUP(G130,'ESO zone constants'!$A$3:$F$999,4,FALSE)</f>
        <v>Kalthafen</v>
      </c>
      <c r="J130" s="3" t="str">
        <f>VLOOKUP(G130,'ESO zone constants'!$A$3:$F$999,5,FALSE)</f>
        <v>Coldharbour</v>
      </c>
      <c r="K130" s="3" t="str">
        <f>VLOOKUP(G130,'ESO zone constants'!$A$3:$F$999,6,FALSE)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</row>
    <row r="131" spans="1:15" hidden="1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VLOOKUP(B131,'ESO map constants'!$A$2:$F$999,6,FALSE)</f>
        <v>347</v>
      </c>
      <c r="H131" s="3">
        <f>VLOOKUP(G131,'ESO zone constants'!$A$3:$B$9999,2,FALSE)</f>
        <v>154</v>
      </c>
      <c r="I131" s="3" t="str">
        <f>VLOOKUP(G131,'ESO zone constants'!$A$3:$F$999,4,FALSE)</f>
        <v>Kalthafen</v>
      </c>
      <c r="J131" s="3" t="str">
        <f>VLOOKUP(G131,'ESO zone constants'!$A$3:$F$999,5,FALSE)</f>
        <v>Coldharbour</v>
      </c>
      <c r="K131" s="3" t="str">
        <f>VLOOKUP(G131,'ESO zone constants'!$A$3:$F$999,6,FALSE)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</row>
    <row r="132" spans="1:15" hidden="1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VLOOKUP(B132,'ESO map constants'!$A$2:$F$999,6,FALSE)</f>
        <v>347</v>
      </c>
      <c r="H132" s="3">
        <f>VLOOKUP(G132,'ESO zone constants'!$A$3:$B$9999,2,FALSE)</f>
        <v>154</v>
      </c>
      <c r="I132" s="3" t="str">
        <f>VLOOKUP(G132,'ESO zone constants'!$A$3:$F$999,4,FALSE)</f>
        <v>Kalthafen</v>
      </c>
      <c r="J132" s="3" t="str">
        <f>VLOOKUP(G132,'ESO zone constants'!$A$3:$F$999,5,FALSE)</f>
        <v>Coldharbour</v>
      </c>
      <c r="K132" s="3" t="str">
        <f>VLOOKUP(G132,'ESO zone constants'!$A$3:$F$999,6,FALSE)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</row>
    <row r="133" spans="1:15" hidden="1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VLOOKUP(B133,'ESO map constants'!$A$2:$F$999,6,FALSE)</f>
        <v>347</v>
      </c>
      <c r="H133" s="3">
        <f>VLOOKUP(G133,'ESO zone constants'!$A$3:$B$9999,2,FALSE)</f>
        <v>154</v>
      </c>
      <c r="I133" s="3" t="str">
        <f>VLOOKUP(G133,'ESO zone constants'!$A$3:$F$999,4,FALSE)</f>
        <v>Kalthafen</v>
      </c>
      <c r="J133" s="3" t="str">
        <f>VLOOKUP(G133,'ESO zone constants'!$A$3:$F$999,5,FALSE)</f>
        <v>Coldharbour</v>
      </c>
      <c r="K133" s="3" t="str">
        <f>VLOOKUP(G133,'ESO zone constants'!$A$3:$F$999,6,FALSE)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</row>
    <row r="134" spans="1:15" hidden="1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VLOOKUP(B134,'ESO map constants'!$A$2:$F$999,6,FALSE)</f>
        <v>347</v>
      </c>
      <c r="H134" s="3">
        <f>VLOOKUP(G134,'ESO zone constants'!$A$3:$B$9999,2,FALSE)</f>
        <v>154</v>
      </c>
      <c r="I134" s="3" t="str">
        <f>VLOOKUP(G134,'ESO zone constants'!$A$3:$F$999,4,FALSE)</f>
        <v>Kalthafen</v>
      </c>
      <c r="J134" s="3" t="str">
        <f>VLOOKUP(G134,'ESO zone constants'!$A$3:$F$999,5,FALSE)</f>
        <v>Coldharbour</v>
      </c>
      <c r="K134" s="3" t="str">
        <f>VLOOKUP(G134,'ESO zone constants'!$A$3:$F$999,6,FALSE)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</row>
    <row r="135" spans="1:15" hidden="1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VLOOKUP(B135,'ESO map constants'!$A$2:$F$999,6,FALSE)</f>
        <v>347</v>
      </c>
      <c r="H135" s="3">
        <f>VLOOKUP(G135,'ESO zone constants'!$A$3:$B$9999,2,FALSE)</f>
        <v>154</v>
      </c>
      <c r="I135" s="3" t="str">
        <f>VLOOKUP(G135,'ESO zone constants'!$A$3:$F$999,4,FALSE)</f>
        <v>Kalthafen</v>
      </c>
      <c r="J135" s="3" t="str">
        <f>VLOOKUP(G135,'ESO zone constants'!$A$3:$F$999,5,FALSE)</f>
        <v>Coldharbour</v>
      </c>
      <c r="K135" s="3" t="str">
        <f>VLOOKUP(G135,'ESO zone constants'!$A$3:$F$999,6,FALSE)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</row>
    <row r="136" spans="1:15" hidden="1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VLOOKUP(B136,'ESO map constants'!$A$2:$F$999,6,FALSE)</f>
        <v>347</v>
      </c>
      <c r="H136" s="3">
        <f>VLOOKUP(G136,'ESO zone constants'!$A$3:$B$9999,2,FALSE)</f>
        <v>154</v>
      </c>
      <c r="I136" s="3" t="str">
        <f>VLOOKUP(G136,'ESO zone constants'!$A$3:$F$999,4,FALSE)</f>
        <v>Kalthafen</v>
      </c>
      <c r="J136" s="3" t="str">
        <f>VLOOKUP(G136,'ESO zone constants'!$A$3:$F$999,5,FALSE)</f>
        <v>Coldharbour</v>
      </c>
      <c r="K136" s="3" t="str">
        <f>VLOOKUP(G136,'ESO zone constants'!$A$3:$F$999,6,FALSE)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</row>
    <row r="137" spans="1:15" hidden="1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VLOOKUP(B137,'ESO map constants'!$A$2:$F$999,6,FALSE)</f>
        <v>347</v>
      </c>
      <c r="H137" s="3">
        <f>VLOOKUP(G137,'ESO zone constants'!$A$3:$B$9999,2,FALSE)</f>
        <v>154</v>
      </c>
      <c r="I137" s="3" t="str">
        <f>VLOOKUP(G137,'ESO zone constants'!$A$3:$F$999,4,FALSE)</f>
        <v>Kalthafen</v>
      </c>
      <c r="J137" s="3" t="str">
        <f>VLOOKUP(G137,'ESO zone constants'!$A$3:$F$999,5,FALSE)</f>
        <v>Coldharbour</v>
      </c>
      <c r="K137" s="3" t="str">
        <f>VLOOKUP(G137,'ESO zone constants'!$A$3:$F$999,6,FALSE)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</row>
    <row r="138" spans="1:15" hidden="1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VLOOKUP(B138,'ESO map constants'!$A$2:$F$999,6,FALSE)</f>
        <v>104</v>
      </c>
      <c r="H138" s="3">
        <f>VLOOKUP(G138,'ESO zone constants'!$A$3:$B$9999,2,FALSE)</f>
        <v>17</v>
      </c>
      <c r="I138" s="3" t="str">
        <f>VLOOKUP(G138,'ESO zone constants'!$A$3:$F$999,4,FALSE)</f>
        <v>Die Alik'r-Wüste</v>
      </c>
      <c r="J138" s="3" t="str">
        <f>VLOOKUP(G138,'ESO zone constants'!$A$3:$F$999,5,FALSE)</f>
        <v>Alik'r Desert</v>
      </c>
      <c r="K138" s="3" t="str">
        <f>VLOOKUP(G138,'ESO zone constants'!$A$3:$F$999,6,FALSE)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</row>
    <row r="139" spans="1:15" hidden="1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VLOOKUP(B139,'ESO map constants'!$A$2:$F$999,6,FALSE)</f>
        <v>534</v>
      </c>
      <c r="H139" s="3">
        <f>VLOOKUP(G139,'ESO zone constants'!$A$3:$B$9999,2,FALSE)</f>
        <v>303</v>
      </c>
      <c r="I139" s="3" t="str">
        <f>VLOOKUP(G139,'ESO zone constants'!$A$3:$F$999,4,FALSE)</f>
        <v>Stros M'Kai</v>
      </c>
      <c r="J139" s="3" t="str">
        <f>VLOOKUP(G139,'ESO zone constants'!$A$3:$F$999,5,FALSE)</f>
        <v>Stros M'Kai</v>
      </c>
      <c r="K139" s="3" t="str">
        <f>VLOOKUP(G139,'ESO zone constants'!$A$3:$F$999,6,FALSE)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</row>
    <row r="140" spans="1:15" hidden="1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VLOOKUP(B140,'ESO map constants'!$A$2:$F$999,6,FALSE)</f>
        <v>347</v>
      </c>
      <c r="H140" s="3">
        <f>VLOOKUP(G140,'ESO zone constants'!$A$3:$B$9999,2,FALSE)</f>
        <v>154</v>
      </c>
      <c r="I140" s="3" t="str">
        <f>VLOOKUP(G140,'ESO zone constants'!$A$3:$F$999,4,FALSE)</f>
        <v>Kalthafen</v>
      </c>
      <c r="J140" s="3" t="str">
        <f>VLOOKUP(G140,'ESO zone constants'!$A$3:$F$999,5,FALSE)</f>
        <v>Coldharbour</v>
      </c>
      <c r="K140" s="3" t="str">
        <f>VLOOKUP(G140,'ESO zone constants'!$A$3:$F$999,6,FALSE)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</row>
    <row r="141" spans="1:15" hidden="1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VLOOKUP(B141,'ESO map constants'!$A$2:$F$999,6,FALSE)</f>
        <v>347</v>
      </c>
      <c r="H141" s="3">
        <f>VLOOKUP(G141,'ESO zone constants'!$A$3:$B$9999,2,FALSE)</f>
        <v>154</v>
      </c>
      <c r="I141" s="3" t="str">
        <f>VLOOKUP(G141,'ESO zone constants'!$A$3:$F$999,4,FALSE)</f>
        <v>Kalthafen</v>
      </c>
      <c r="J141" s="3" t="str">
        <f>VLOOKUP(G141,'ESO zone constants'!$A$3:$F$999,5,FALSE)</f>
        <v>Coldharbour</v>
      </c>
      <c r="K141" s="3" t="str">
        <f>VLOOKUP(G141,'ESO zone constants'!$A$3:$F$999,6,FALSE)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</row>
    <row r="142" spans="1:15" hidden="1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VLOOKUP(B142,'ESO map constants'!$A$2:$F$999,6,FALSE)</f>
        <v>537</v>
      </c>
      <c r="H142" s="3">
        <f>VLOOKUP(G142,'ESO zone constants'!$A$3:$B$9999,2,FALSE)</f>
        <v>305</v>
      </c>
      <c r="I142" s="3" t="str">
        <f>VLOOKUP(G142,'ESO zone constants'!$A$3:$F$999,4,FALSE)</f>
        <v>Khenarthis Rast</v>
      </c>
      <c r="J142" s="3" t="str">
        <f>VLOOKUP(G142,'ESO zone constants'!$A$3:$F$999,5,FALSE)</f>
        <v>Khenarthi's Roost</v>
      </c>
      <c r="K142" s="3" t="str">
        <f>VLOOKUP(G142,'ESO zone constants'!$A$3:$F$999,6,FALSE)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</row>
    <row r="143" spans="1:15" hidden="1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VLOOKUP(B143,'ESO map constants'!$A$2:$F$999,6,FALSE)</f>
        <v>537</v>
      </c>
      <c r="H143" s="3">
        <f>VLOOKUP(G143,'ESO zone constants'!$A$3:$B$9999,2,FALSE)</f>
        <v>305</v>
      </c>
      <c r="I143" s="3" t="str">
        <f>VLOOKUP(G143,'ESO zone constants'!$A$3:$F$999,4,FALSE)</f>
        <v>Khenarthis Rast</v>
      </c>
      <c r="J143" s="3" t="str">
        <f>VLOOKUP(G143,'ESO zone constants'!$A$3:$F$999,5,FALSE)</f>
        <v>Khenarthi's Roost</v>
      </c>
      <c r="K143" s="3" t="str">
        <f>VLOOKUP(G143,'ESO zone constants'!$A$3:$F$999,6,FALSE)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</row>
    <row r="144" spans="1:15" hidden="1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VLOOKUP(B144,'ESO map constants'!$A$2:$F$999,6,FALSE)</f>
        <v>108</v>
      </c>
      <c r="H144" s="3">
        <f>VLOOKUP(G144,'ESO zone constants'!$A$3:$B$9999,2,FALSE)</f>
        <v>18</v>
      </c>
      <c r="I144" s="3" t="str">
        <f>VLOOKUP(G144,'ESO zone constants'!$A$3:$F$999,4,FALSE)</f>
        <v>Grünschatten</v>
      </c>
      <c r="J144" s="3" t="str">
        <f>VLOOKUP(G144,'ESO zone constants'!$A$3:$F$999,5,FALSE)</f>
        <v>Greenshade</v>
      </c>
      <c r="K144" s="3" t="str">
        <f>VLOOKUP(G144,'ESO zone constants'!$A$3:$F$999,6,FALSE)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</row>
    <row r="145" spans="1:15" hidden="1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VLOOKUP(B145,'ESO map constants'!$A$2:$F$999,6,FALSE)</f>
        <v>382</v>
      </c>
      <c r="H145" s="3">
        <f>VLOOKUP(G145,'ESO zone constants'!$A$3:$B$9999,2,FALSE)</f>
        <v>179</v>
      </c>
      <c r="I145" s="3" t="str">
        <f>VLOOKUP(G145,'ESO zone constants'!$A$3:$F$999,4,FALSE)</f>
        <v>Schnittermark</v>
      </c>
      <c r="J145" s="3" t="str">
        <f>VLOOKUP(G145,'ESO zone constants'!$A$3:$F$999,5,FALSE)</f>
        <v>Reaper's March</v>
      </c>
      <c r="K145" s="3" t="str">
        <f>VLOOKUP(G145,'ESO zone constants'!$A$3:$F$999,6,FALSE)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</row>
    <row r="146" spans="1:15" hidden="1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VLOOKUP(B146,'ESO map constants'!$A$2:$F$999,6,FALSE)</f>
        <v>347</v>
      </c>
      <c r="H146" s="3">
        <f>VLOOKUP(G146,'ESO zone constants'!$A$3:$B$9999,2,FALSE)</f>
        <v>154</v>
      </c>
      <c r="I146" s="3" t="str">
        <f>VLOOKUP(G146,'ESO zone constants'!$A$3:$F$999,4,FALSE)</f>
        <v>Kalthafen</v>
      </c>
      <c r="J146" s="3" t="str">
        <f>VLOOKUP(G146,'ESO zone constants'!$A$3:$F$999,5,FALSE)</f>
        <v>Coldharbour</v>
      </c>
      <c r="K146" s="3" t="str">
        <f>VLOOKUP(G146,'ESO zone constants'!$A$3:$F$999,6,FALSE)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</row>
    <row r="147" spans="1:15" hidden="1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VLOOKUP(B147,'ESO map constants'!$A$2:$F$999,6,FALSE)</f>
        <v>347</v>
      </c>
      <c r="H147" s="3">
        <f>VLOOKUP(G147,'ESO zone constants'!$A$3:$B$9999,2,FALSE)</f>
        <v>154</v>
      </c>
      <c r="I147" s="3" t="str">
        <f>VLOOKUP(G147,'ESO zone constants'!$A$3:$F$999,4,FALSE)</f>
        <v>Kalthafen</v>
      </c>
      <c r="J147" s="3" t="str">
        <f>VLOOKUP(G147,'ESO zone constants'!$A$3:$F$999,5,FALSE)</f>
        <v>Coldharbour</v>
      </c>
      <c r="K147" s="3" t="str">
        <f>VLOOKUP(G147,'ESO zone constants'!$A$3:$F$999,6,FALSE)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</row>
    <row r="148" spans="1:15" hidden="1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VLOOKUP(B148,'ESO map constants'!$A$2:$F$999,6,FALSE)</f>
        <v>108</v>
      </c>
      <c r="H148" s="3">
        <f>VLOOKUP(G148,'ESO zone constants'!$A$3:$B$9999,2,FALSE)</f>
        <v>18</v>
      </c>
      <c r="I148" s="3" t="str">
        <f>VLOOKUP(G148,'ESO zone constants'!$A$3:$F$999,4,FALSE)</f>
        <v>Grünschatten</v>
      </c>
      <c r="J148" s="3" t="str">
        <f>VLOOKUP(G148,'ESO zone constants'!$A$3:$F$999,5,FALSE)</f>
        <v>Greenshade</v>
      </c>
      <c r="K148" s="3" t="str">
        <f>VLOOKUP(G148,'ESO zone constants'!$A$3:$F$999,6,FALSE)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</row>
    <row r="149" spans="1:15" hidden="1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VLOOKUP(B149,'ESO map constants'!$A$2:$F$999,6,FALSE)</f>
        <v>108</v>
      </c>
      <c r="H149" s="3">
        <f>VLOOKUP(G149,'ESO zone constants'!$A$3:$B$9999,2,FALSE)</f>
        <v>18</v>
      </c>
      <c r="I149" s="3" t="str">
        <f>VLOOKUP(G149,'ESO zone constants'!$A$3:$F$999,4,FALSE)</f>
        <v>Grünschatten</v>
      </c>
      <c r="J149" s="3" t="str">
        <f>VLOOKUP(G149,'ESO zone constants'!$A$3:$F$999,5,FALSE)</f>
        <v>Greenshade</v>
      </c>
      <c r="K149" s="3" t="str">
        <f>VLOOKUP(G149,'ESO zone constants'!$A$3:$F$999,6,FALSE)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</row>
    <row r="150" spans="1:15" hidden="1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VLOOKUP(B150,'ESO map constants'!$A$2:$F$999,6,FALSE)</f>
        <v>108</v>
      </c>
      <c r="H150" s="3">
        <f>VLOOKUP(G150,'ESO zone constants'!$A$3:$B$9999,2,FALSE)</f>
        <v>18</v>
      </c>
      <c r="I150" s="3" t="str">
        <f>VLOOKUP(G150,'ESO zone constants'!$A$3:$F$999,4,FALSE)</f>
        <v>Grünschatten</v>
      </c>
      <c r="J150" s="3" t="str">
        <f>VLOOKUP(G150,'ESO zone constants'!$A$3:$F$999,5,FALSE)</f>
        <v>Greenshade</v>
      </c>
      <c r="K150" s="3" t="str">
        <f>VLOOKUP(G150,'ESO zone constants'!$A$3:$F$999,6,FALSE)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</row>
    <row r="151" spans="1:15" hidden="1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VLOOKUP(B151,'ESO map constants'!$A$2:$F$999,6,FALSE)</f>
        <v>108</v>
      </c>
      <c r="H151" s="3">
        <f>VLOOKUP(G151,'ESO zone constants'!$A$3:$B$9999,2,FALSE)</f>
        <v>18</v>
      </c>
      <c r="I151" s="3" t="str">
        <f>VLOOKUP(G151,'ESO zone constants'!$A$3:$F$999,4,FALSE)</f>
        <v>Grünschatten</v>
      </c>
      <c r="J151" s="3" t="str">
        <f>VLOOKUP(G151,'ESO zone constants'!$A$3:$F$999,5,FALSE)</f>
        <v>Greenshade</v>
      </c>
      <c r="K151" s="3" t="str">
        <f>VLOOKUP(G151,'ESO zone constants'!$A$3:$F$999,6,FALSE)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</row>
    <row r="152" spans="1:15" hidden="1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VLOOKUP(B152,'ESO map constants'!$A$2:$F$999,6,FALSE)</f>
        <v>108</v>
      </c>
      <c r="H152" s="3">
        <f>VLOOKUP(G152,'ESO zone constants'!$A$3:$B$9999,2,FALSE)</f>
        <v>18</v>
      </c>
      <c r="I152" s="3" t="str">
        <f>VLOOKUP(G152,'ESO zone constants'!$A$3:$F$999,4,FALSE)</f>
        <v>Grünschatten</v>
      </c>
      <c r="J152" s="3" t="str">
        <f>VLOOKUP(G152,'ESO zone constants'!$A$3:$F$999,5,FALSE)</f>
        <v>Greenshade</v>
      </c>
      <c r="K152" s="3" t="str">
        <f>VLOOKUP(G152,'ESO zone constants'!$A$3:$F$999,6,FALSE)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</row>
    <row r="153" spans="1:15" hidden="1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VLOOKUP(B153,'ESO map constants'!$A$2:$F$999,6,FALSE)</f>
        <v>108</v>
      </c>
      <c r="H153" s="3">
        <f>VLOOKUP(G153,'ESO zone constants'!$A$3:$B$9999,2,FALSE)</f>
        <v>18</v>
      </c>
      <c r="I153" s="3" t="str">
        <f>VLOOKUP(G153,'ESO zone constants'!$A$3:$F$999,4,FALSE)</f>
        <v>Grünschatten</v>
      </c>
      <c r="J153" s="3" t="str">
        <f>VLOOKUP(G153,'ESO zone constants'!$A$3:$F$999,5,FALSE)</f>
        <v>Greenshade</v>
      </c>
      <c r="K153" s="3" t="str">
        <f>VLOOKUP(G153,'ESO zone constants'!$A$3:$F$999,6,FALSE)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</row>
    <row r="154" spans="1:15" hidden="1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VLOOKUP(B154,'ESO map constants'!$A$2:$F$999,6,FALSE)</f>
        <v>108</v>
      </c>
      <c r="H154" s="3">
        <f>VLOOKUP(G154,'ESO zone constants'!$A$3:$B$9999,2,FALSE)</f>
        <v>18</v>
      </c>
      <c r="I154" s="3" t="str">
        <f>VLOOKUP(G154,'ESO zone constants'!$A$3:$F$999,4,FALSE)</f>
        <v>Grünschatten</v>
      </c>
      <c r="J154" s="3" t="str">
        <f>VLOOKUP(G154,'ESO zone constants'!$A$3:$F$999,5,FALSE)</f>
        <v>Greenshade</v>
      </c>
      <c r="K154" s="3" t="str">
        <f>VLOOKUP(G154,'ESO zone constants'!$A$3:$F$999,6,FALSE)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</row>
    <row r="155" spans="1:15" hidden="1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VLOOKUP(B155,'ESO map constants'!$A$2:$F$999,6,FALSE)</f>
        <v>108</v>
      </c>
      <c r="H155" s="3">
        <f>VLOOKUP(G155,'ESO zone constants'!$A$3:$B$9999,2,FALSE)</f>
        <v>18</v>
      </c>
      <c r="I155" s="3" t="str">
        <f>VLOOKUP(G155,'ESO zone constants'!$A$3:$F$999,4,FALSE)</f>
        <v>Grünschatten</v>
      </c>
      <c r="J155" s="3" t="str">
        <f>VLOOKUP(G155,'ESO zone constants'!$A$3:$F$999,5,FALSE)</f>
        <v>Greenshade</v>
      </c>
      <c r="K155" s="3" t="str">
        <f>VLOOKUP(G155,'ESO zone constants'!$A$3:$F$999,6,FALSE)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</row>
    <row r="156" spans="1:15" hidden="1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VLOOKUP(B156,'ESO map constants'!$A$2:$F$999,6,FALSE)</f>
        <v>104</v>
      </c>
      <c r="H156" s="3">
        <f>VLOOKUP(G156,'ESO zone constants'!$A$3:$B$9999,2,FALSE)</f>
        <v>17</v>
      </c>
      <c r="I156" s="3" t="str">
        <f>VLOOKUP(G156,'ESO zone constants'!$A$3:$F$999,4,FALSE)</f>
        <v>Die Alik'r-Wüste</v>
      </c>
      <c r="J156" s="3" t="str">
        <f>VLOOKUP(G156,'ESO zone constants'!$A$3:$F$999,5,FALSE)</f>
        <v>Alik'r Desert</v>
      </c>
      <c r="K156" s="3" t="str">
        <f>VLOOKUP(G156,'ESO zone constants'!$A$3:$F$999,6,FALSE)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</row>
    <row r="157" spans="1:15" hidden="1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VLOOKUP(B157,'ESO map constants'!$A$2:$F$999,6,FALSE)</f>
        <v>382</v>
      </c>
      <c r="H157" s="3">
        <f>VLOOKUP(G157,'ESO zone constants'!$A$3:$B$9999,2,FALSE)</f>
        <v>179</v>
      </c>
      <c r="I157" s="3" t="str">
        <f>VLOOKUP(G157,'ESO zone constants'!$A$3:$F$999,4,FALSE)</f>
        <v>Schnittermark</v>
      </c>
      <c r="J157" s="3" t="str">
        <f>VLOOKUP(G157,'ESO zone constants'!$A$3:$F$999,5,FALSE)</f>
        <v>Reaper's March</v>
      </c>
      <c r="K157" s="3" t="str">
        <f>VLOOKUP(G157,'ESO zone constants'!$A$3:$F$999,6,FALSE)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</row>
    <row r="158" spans="1:15" hidden="1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VLOOKUP(B158,'ESO map constants'!$A$2:$F$999,6,FALSE)</f>
        <v>382</v>
      </c>
      <c r="H158" s="3">
        <f>VLOOKUP(G158,'ESO zone constants'!$A$3:$B$9999,2,FALSE)</f>
        <v>179</v>
      </c>
      <c r="I158" s="3" t="str">
        <f>VLOOKUP(G158,'ESO zone constants'!$A$3:$F$999,4,FALSE)</f>
        <v>Schnittermark</v>
      </c>
      <c r="J158" s="3" t="str">
        <f>VLOOKUP(G158,'ESO zone constants'!$A$3:$F$999,5,FALSE)</f>
        <v>Reaper's March</v>
      </c>
      <c r="K158" s="3" t="str">
        <f>VLOOKUP(G158,'ESO zone constants'!$A$3:$F$999,6,FALSE)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</row>
    <row r="159" spans="1:15" hidden="1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VLOOKUP(B159,'ESO map constants'!$A$2:$F$999,6,FALSE)</f>
        <v>382</v>
      </c>
      <c r="H159" s="3">
        <f>VLOOKUP(G159,'ESO zone constants'!$A$3:$B$9999,2,FALSE)</f>
        <v>179</v>
      </c>
      <c r="I159" s="3" t="str">
        <f>VLOOKUP(G159,'ESO zone constants'!$A$3:$F$999,4,FALSE)</f>
        <v>Schnittermark</v>
      </c>
      <c r="J159" s="3" t="str">
        <f>VLOOKUP(G159,'ESO zone constants'!$A$3:$F$999,5,FALSE)</f>
        <v>Reaper's March</v>
      </c>
      <c r="K159" s="3" t="str">
        <f>VLOOKUP(G159,'ESO zone constants'!$A$3:$F$999,6,FALSE)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</row>
    <row r="160" spans="1:15" hidden="1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VLOOKUP(B160,'ESO map constants'!$A$2:$F$999,6,FALSE)</f>
        <v>382</v>
      </c>
      <c r="H160" s="3">
        <f>VLOOKUP(G160,'ESO zone constants'!$A$3:$B$9999,2,FALSE)</f>
        <v>179</v>
      </c>
      <c r="I160" s="3" t="str">
        <f>VLOOKUP(G160,'ESO zone constants'!$A$3:$F$999,4,FALSE)</f>
        <v>Schnittermark</v>
      </c>
      <c r="J160" s="3" t="str">
        <f>VLOOKUP(G160,'ESO zone constants'!$A$3:$F$999,5,FALSE)</f>
        <v>Reaper's March</v>
      </c>
      <c r="K160" s="3" t="str">
        <f>VLOOKUP(G160,'ESO zone constants'!$A$3:$F$999,6,FALSE)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</row>
    <row r="161" spans="1:15" hidden="1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VLOOKUP(B161,'ESO map constants'!$A$2:$F$999,6,FALSE)</f>
        <v>382</v>
      </c>
      <c r="H161" s="3">
        <f>VLOOKUP(G161,'ESO zone constants'!$A$3:$B$9999,2,FALSE)</f>
        <v>179</v>
      </c>
      <c r="I161" s="3" t="str">
        <f>VLOOKUP(G161,'ESO zone constants'!$A$3:$F$999,4,FALSE)</f>
        <v>Schnittermark</v>
      </c>
      <c r="J161" s="3" t="str">
        <f>VLOOKUP(G161,'ESO zone constants'!$A$3:$F$999,5,FALSE)</f>
        <v>Reaper's March</v>
      </c>
      <c r="K161" s="3" t="str">
        <f>VLOOKUP(G161,'ESO zone constants'!$A$3:$F$999,6,FALSE)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</row>
    <row r="162" spans="1:15" hidden="1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VLOOKUP(B162,'ESO map constants'!$A$2:$F$999,6,FALSE)</f>
        <v>382</v>
      </c>
      <c r="H162" s="3">
        <f>VLOOKUP(G162,'ESO zone constants'!$A$3:$B$9999,2,FALSE)</f>
        <v>179</v>
      </c>
      <c r="I162" s="3" t="str">
        <f>VLOOKUP(G162,'ESO zone constants'!$A$3:$F$999,4,FALSE)</f>
        <v>Schnittermark</v>
      </c>
      <c r="J162" s="3" t="str">
        <f>VLOOKUP(G162,'ESO zone constants'!$A$3:$F$999,5,FALSE)</f>
        <v>Reaper's March</v>
      </c>
      <c r="K162" s="3" t="str">
        <f>VLOOKUP(G162,'ESO zone constants'!$A$3:$F$999,6,FALSE)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</row>
    <row r="163" spans="1:15" hidden="1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VLOOKUP(B163,'ESO map constants'!$A$2:$F$999,6,FALSE)</f>
        <v>382</v>
      </c>
      <c r="H163" s="3">
        <f>VLOOKUP(G163,'ESO zone constants'!$A$3:$B$9999,2,FALSE)</f>
        <v>179</v>
      </c>
      <c r="I163" s="3" t="str">
        <f>VLOOKUP(G163,'ESO zone constants'!$A$3:$F$999,4,FALSE)</f>
        <v>Schnittermark</v>
      </c>
      <c r="J163" s="3" t="str">
        <f>VLOOKUP(G163,'ESO zone constants'!$A$3:$F$999,5,FALSE)</f>
        <v>Reaper's March</v>
      </c>
      <c r="K163" s="3" t="str">
        <f>VLOOKUP(G163,'ESO zone constants'!$A$3:$F$999,6,FALSE)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</row>
    <row r="164" spans="1:15" hidden="1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VLOOKUP(B164,'ESO map constants'!$A$2:$F$999,6,FALSE)</f>
        <v>382</v>
      </c>
      <c r="H164" s="3">
        <f>VLOOKUP(G164,'ESO zone constants'!$A$3:$B$9999,2,FALSE)</f>
        <v>179</v>
      </c>
      <c r="I164" s="3" t="str">
        <f>VLOOKUP(G164,'ESO zone constants'!$A$3:$F$999,4,FALSE)</f>
        <v>Schnittermark</v>
      </c>
      <c r="J164" s="3" t="str">
        <f>VLOOKUP(G164,'ESO zone constants'!$A$3:$F$999,5,FALSE)</f>
        <v>Reaper's March</v>
      </c>
      <c r="K164" s="3" t="str">
        <f>VLOOKUP(G164,'ESO zone constants'!$A$3:$F$999,6,FALSE)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</row>
    <row r="165" spans="1:15" hidden="1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VLOOKUP(B165,'ESO map constants'!$A$2:$F$999,6,FALSE)</f>
        <v>383</v>
      </c>
      <c r="H165" s="3">
        <f>VLOOKUP(G165,'ESO zone constants'!$A$3:$B$9999,2,FALSE)</f>
        <v>180</v>
      </c>
      <c r="I165" s="3" t="str">
        <f>VLOOKUP(G165,'ESO zone constants'!$A$3:$F$999,4,FALSE)</f>
        <v>Grahtwald</v>
      </c>
      <c r="J165" s="3" t="str">
        <f>VLOOKUP(G165,'ESO zone constants'!$A$3:$F$999,5,FALSE)</f>
        <v>Grahtwood</v>
      </c>
      <c r="K165" s="3" t="str">
        <f>VLOOKUP(G165,'ESO zone constants'!$A$3:$F$999,6,FALSE)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</row>
    <row r="166" spans="1:15" hidden="1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VLOOKUP(B166,'ESO map constants'!$A$2:$F$999,6,FALSE)</f>
        <v>383</v>
      </c>
      <c r="H166" s="3">
        <f>VLOOKUP(G166,'ESO zone constants'!$A$3:$B$9999,2,FALSE)</f>
        <v>180</v>
      </c>
      <c r="I166" s="3" t="str">
        <f>VLOOKUP(G166,'ESO zone constants'!$A$3:$F$999,4,FALSE)</f>
        <v>Grahtwald</v>
      </c>
      <c r="J166" s="3" t="str">
        <f>VLOOKUP(G166,'ESO zone constants'!$A$3:$F$999,5,FALSE)</f>
        <v>Grahtwood</v>
      </c>
      <c r="K166" s="3" t="str">
        <f>VLOOKUP(G166,'ESO zone constants'!$A$3:$F$999,6,FALSE)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</row>
    <row r="167" spans="1:15" hidden="1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VLOOKUP(B167,'ESO map constants'!$A$2:$F$999,6,FALSE)</f>
        <v>383</v>
      </c>
      <c r="H167" s="3">
        <f>VLOOKUP(G167,'ESO zone constants'!$A$3:$B$9999,2,FALSE)</f>
        <v>180</v>
      </c>
      <c r="I167" s="3" t="str">
        <f>VLOOKUP(G167,'ESO zone constants'!$A$3:$F$999,4,FALSE)</f>
        <v>Grahtwald</v>
      </c>
      <c r="J167" s="3" t="str">
        <f>VLOOKUP(G167,'ESO zone constants'!$A$3:$F$999,5,FALSE)</f>
        <v>Grahtwood</v>
      </c>
      <c r="K167" s="3" t="str">
        <f>VLOOKUP(G167,'ESO zone constants'!$A$3:$F$999,6,FALSE)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</row>
    <row r="168" spans="1:15" hidden="1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VLOOKUP(B168,'ESO map constants'!$A$2:$F$999,6,FALSE)</f>
        <v>383</v>
      </c>
      <c r="H168" s="3">
        <f>VLOOKUP(G168,'ESO zone constants'!$A$3:$B$9999,2,FALSE)</f>
        <v>180</v>
      </c>
      <c r="I168" s="3" t="str">
        <f>VLOOKUP(G168,'ESO zone constants'!$A$3:$F$999,4,FALSE)</f>
        <v>Grahtwald</v>
      </c>
      <c r="J168" s="3" t="str">
        <f>VLOOKUP(G168,'ESO zone constants'!$A$3:$F$999,5,FALSE)</f>
        <v>Grahtwood</v>
      </c>
      <c r="K168" s="3" t="str">
        <f>VLOOKUP(G168,'ESO zone constants'!$A$3:$F$999,6,FALSE)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</row>
    <row r="169" spans="1:15" hidden="1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VLOOKUP(B169,'ESO map constants'!$A$2:$F$999,6,FALSE)</f>
        <v>383</v>
      </c>
      <c r="H169" s="3">
        <f>VLOOKUP(G169,'ESO zone constants'!$A$3:$B$9999,2,FALSE)</f>
        <v>180</v>
      </c>
      <c r="I169" s="3" t="str">
        <f>VLOOKUP(G169,'ESO zone constants'!$A$3:$F$999,4,FALSE)</f>
        <v>Grahtwald</v>
      </c>
      <c r="J169" s="3" t="str">
        <f>VLOOKUP(G169,'ESO zone constants'!$A$3:$F$999,5,FALSE)</f>
        <v>Grahtwood</v>
      </c>
      <c r="K169" s="3" t="str">
        <f>VLOOKUP(G169,'ESO zone constants'!$A$3:$F$999,6,FALSE)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</row>
    <row r="170" spans="1:15" hidden="1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VLOOKUP(B170,'ESO map constants'!$A$2:$F$999,6,FALSE)</f>
        <v>383</v>
      </c>
      <c r="H170" s="3">
        <f>VLOOKUP(G170,'ESO zone constants'!$A$3:$B$9999,2,FALSE)</f>
        <v>180</v>
      </c>
      <c r="I170" s="3" t="str">
        <f>VLOOKUP(G170,'ESO zone constants'!$A$3:$F$999,4,FALSE)</f>
        <v>Grahtwald</v>
      </c>
      <c r="J170" s="3" t="str">
        <f>VLOOKUP(G170,'ESO zone constants'!$A$3:$F$999,5,FALSE)</f>
        <v>Grahtwood</v>
      </c>
      <c r="K170" s="3" t="str">
        <f>VLOOKUP(G170,'ESO zone constants'!$A$3:$F$999,6,FALSE)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</row>
    <row r="171" spans="1:15" hidden="1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VLOOKUP(B171,'ESO map constants'!$A$2:$F$999,6,FALSE)</f>
        <v>117</v>
      </c>
      <c r="H171" s="3">
        <f>VLOOKUP(G171,'ESO zone constants'!$A$3:$B$9999,2,FALSE)</f>
        <v>19</v>
      </c>
      <c r="I171" s="3" t="str">
        <f>VLOOKUP(G171,'ESO zone constants'!$A$3:$F$999,4,FALSE)</f>
        <v>Schattenfenn</v>
      </c>
      <c r="J171" s="3" t="str">
        <f>VLOOKUP(G171,'ESO zone constants'!$A$3:$F$999,5,FALSE)</f>
        <v>Shadowfen</v>
      </c>
      <c r="K171" s="3" t="str">
        <f>VLOOKUP(G171,'ESO zone constants'!$A$3:$F$999,6,FALSE)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</row>
    <row r="172" spans="1:15" hidden="1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VLOOKUP(B172,'ESO map constants'!$A$2:$F$999,6,FALSE)</f>
        <v>280</v>
      </c>
      <c r="H172" s="3">
        <f>VLOOKUP(G172,'ESO zone constants'!$A$3:$B$9999,2,FALSE)</f>
        <v>109</v>
      </c>
      <c r="I172" s="3" t="str">
        <f>VLOOKUP(G172,'ESO zone constants'!$A$3:$F$999,4,FALSE)</f>
        <v>Ödfels</v>
      </c>
      <c r="J172" s="3" t="str">
        <f>VLOOKUP(G172,'ESO zone constants'!$A$3:$F$999,5,FALSE)</f>
        <v>Bleakrock Isle</v>
      </c>
      <c r="K172" s="3" t="str">
        <f>VLOOKUP(G172,'ESO zone constants'!$A$3:$F$999,6,FALSE)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</row>
    <row r="173" spans="1:15" hidden="1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VLOOKUP(B173,'ESO map constants'!$A$2:$F$999,6,FALSE)</f>
        <v>281</v>
      </c>
      <c r="H173" s="3">
        <f>VLOOKUP(G173,'ESO zone constants'!$A$3:$B$9999,2,FALSE)</f>
        <v>110</v>
      </c>
      <c r="I173" s="3" t="str">
        <f>VLOOKUP(G173,'ESO zone constants'!$A$3:$F$999,4,FALSE)</f>
        <v>Bal Foyen</v>
      </c>
      <c r="J173" s="3" t="str">
        <f>VLOOKUP(G173,'ESO zone constants'!$A$3:$F$999,5,FALSE)</f>
        <v>Bal Foyen</v>
      </c>
      <c r="K173" s="3" t="str">
        <f>VLOOKUP(G173,'ESO zone constants'!$A$3:$F$999,6,FALSE)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</row>
    <row r="174" spans="1:15" hidden="1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VLOOKUP(B174,'ESO map constants'!$A$2:$F$999,6,FALSE)</f>
        <v>381</v>
      </c>
      <c r="H174" s="3">
        <f>VLOOKUP(G174,'ESO zone constants'!$A$3:$B$9999,2,FALSE)</f>
        <v>178</v>
      </c>
      <c r="I174" s="3" t="str">
        <f>VLOOKUP(G174,'ESO zone constants'!$A$3:$F$999,4,FALSE)</f>
        <v>Auridon</v>
      </c>
      <c r="J174" s="3" t="str">
        <f>VLOOKUP(G174,'ESO zone constants'!$A$3:$F$999,5,FALSE)</f>
        <v>Auridon</v>
      </c>
      <c r="K174" s="3" t="str">
        <f>VLOOKUP(G174,'ESO zone constants'!$A$3:$F$999,6,FALSE)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</row>
    <row r="175" spans="1:15" hidden="1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VLOOKUP(B175,'ESO map constants'!$A$2:$F$999,6,FALSE)</f>
        <v>381</v>
      </c>
      <c r="H175" s="3">
        <f>VLOOKUP(G175,'ESO zone constants'!$A$3:$B$9999,2,FALSE)</f>
        <v>178</v>
      </c>
      <c r="I175" s="3" t="str">
        <f>VLOOKUP(G175,'ESO zone constants'!$A$3:$F$999,4,FALSE)</f>
        <v>Auridon</v>
      </c>
      <c r="J175" s="3" t="str">
        <f>VLOOKUP(G175,'ESO zone constants'!$A$3:$F$999,5,FALSE)</f>
        <v>Auridon</v>
      </c>
      <c r="K175" s="3" t="str">
        <f>VLOOKUP(G175,'ESO zone constants'!$A$3:$F$999,6,FALSE)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</row>
    <row r="176" spans="1:15" hidden="1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VLOOKUP(B176,'ESO map constants'!$A$2:$F$999,6,FALSE)</f>
        <v>381</v>
      </c>
      <c r="H176" s="3">
        <f>VLOOKUP(G176,'ESO zone constants'!$A$3:$B$9999,2,FALSE)</f>
        <v>178</v>
      </c>
      <c r="I176" s="3" t="str">
        <f>VLOOKUP(G176,'ESO zone constants'!$A$3:$F$999,4,FALSE)</f>
        <v>Auridon</v>
      </c>
      <c r="J176" s="3" t="str">
        <f>VLOOKUP(G176,'ESO zone constants'!$A$3:$F$999,5,FALSE)</f>
        <v>Auridon</v>
      </c>
      <c r="K176" s="3" t="str">
        <f>VLOOKUP(G176,'ESO zone constants'!$A$3:$F$999,6,FALSE)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</row>
    <row r="177" spans="1:15" hidden="1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VLOOKUP(B177,'ESO map constants'!$A$2:$F$999,6,FALSE)</f>
        <v>381</v>
      </c>
      <c r="H177" s="3">
        <f>VLOOKUP(G177,'ESO zone constants'!$A$3:$B$9999,2,FALSE)</f>
        <v>178</v>
      </c>
      <c r="I177" s="3" t="str">
        <f>VLOOKUP(G177,'ESO zone constants'!$A$3:$F$999,4,FALSE)</f>
        <v>Auridon</v>
      </c>
      <c r="J177" s="3" t="str">
        <f>VLOOKUP(G177,'ESO zone constants'!$A$3:$F$999,5,FALSE)</f>
        <v>Auridon</v>
      </c>
      <c r="K177" s="3" t="str">
        <f>VLOOKUP(G177,'ESO zone constants'!$A$3:$F$999,6,FALSE)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</row>
    <row r="178" spans="1:15" hidden="1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VLOOKUP(B178,'ESO map constants'!$A$2:$F$999,6,FALSE)</f>
        <v>381</v>
      </c>
      <c r="H178" s="3">
        <f>VLOOKUP(G178,'ESO zone constants'!$A$3:$B$9999,2,FALSE)</f>
        <v>178</v>
      </c>
      <c r="I178" s="3" t="str">
        <f>VLOOKUP(G178,'ESO zone constants'!$A$3:$F$999,4,FALSE)</f>
        <v>Auridon</v>
      </c>
      <c r="J178" s="3" t="str">
        <f>VLOOKUP(G178,'ESO zone constants'!$A$3:$F$999,5,FALSE)</f>
        <v>Auridon</v>
      </c>
      <c r="K178" s="3" t="str">
        <f>VLOOKUP(G178,'ESO zone constants'!$A$3:$F$999,6,FALSE)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</row>
    <row r="179" spans="1:15" hidden="1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VLOOKUP(B179,'ESO map constants'!$A$2:$F$999,6,FALSE)</f>
        <v>534</v>
      </c>
      <c r="H179" s="3">
        <f>VLOOKUP(G179,'ESO zone constants'!$A$3:$B$9999,2,FALSE)</f>
        <v>303</v>
      </c>
      <c r="I179" s="3" t="str">
        <f>VLOOKUP(G179,'ESO zone constants'!$A$3:$F$999,4,FALSE)</f>
        <v>Stros M'Kai</v>
      </c>
      <c r="J179" s="3" t="str">
        <f>VLOOKUP(G179,'ESO zone constants'!$A$3:$F$999,5,FALSE)</f>
        <v>Stros M'Kai</v>
      </c>
      <c r="K179" s="3" t="str">
        <f>VLOOKUP(G179,'ESO zone constants'!$A$3:$F$999,6,FALSE)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</row>
    <row r="180" spans="1:15" hidden="1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VLOOKUP(B180,'ESO map constants'!$A$2:$F$999,6,FALSE)</f>
        <v>534</v>
      </c>
      <c r="H180" s="3">
        <f>VLOOKUP(G180,'ESO zone constants'!$A$3:$B$9999,2,FALSE)</f>
        <v>303</v>
      </c>
      <c r="I180" s="3" t="str">
        <f>VLOOKUP(G180,'ESO zone constants'!$A$3:$F$999,4,FALSE)</f>
        <v>Stros M'Kai</v>
      </c>
      <c r="J180" s="3" t="str">
        <f>VLOOKUP(G180,'ESO zone constants'!$A$3:$F$999,5,FALSE)</f>
        <v>Stros M'Kai</v>
      </c>
      <c r="K180" s="3" t="str">
        <f>VLOOKUP(G180,'ESO zone constants'!$A$3:$F$999,6,FALSE)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</row>
    <row r="181" spans="1:15" hidden="1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VLOOKUP(B181,'ESO map constants'!$A$2:$F$999,6,FALSE)</f>
        <v>347</v>
      </c>
      <c r="H181" s="3">
        <f>VLOOKUP(G181,'ESO zone constants'!$A$3:$B$9999,2,FALSE)</f>
        <v>154</v>
      </c>
      <c r="I181" s="3" t="str">
        <f>VLOOKUP(G181,'ESO zone constants'!$A$3:$F$999,4,FALSE)</f>
        <v>Kalthafen</v>
      </c>
      <c r="J181" s="3" t="str">
        <f>VLOOKUP(G181,'ESO zone constants'!$A$3:$F$999,5,FALSE)</f>
        <v>Coldharbour</v>
      </c>
      <c r="K181" s="3" t="str">
        <f>VLOOKUP(G181,'ESO zone constants'!$A$3:$F$999,6,FALSE)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</row>
    <row r="182" spans="1:15" hidden="1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VLOOKUP(B182,'ESO map constants'!$A$2:$F$999,6,FALSE)</f>
        <v>382</v>
      </c>
      <c r="H182" s="3">
        <f>VLOOKUP(G182,'ESO zone constants'!$A$3:$B$9999,2,FALSE)</f>
        <v>179</v>
      </c>
      <c r="I182" s="3" t="str">
        <f>VLOOKUP(G182,'ESO zone constants'!$A$3:$F$999,4,FALSE)</f>
        <v>Schnittermark</v>
      </c>
      <c r="J182" s="3" t="str">
        <f>VLOOKUP(G182,'ESO zone constants'!$A$3:$F$999,5,FALSE)</f>
        <v>Reaper's March</v>
      </c>
      <c r="K182" s="3" t="str">
        <f>VLOOKUP(G182,'ESO zone constants'!$A$3:$F$999,6,FALSE)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</row>
    <row r="183" spans="1:15" hidden="1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VLOOKUP(B183,'ESO map constants'!$A$2:$F$999,6,FALSE)</f>
        <v>92</v>
      </c>
      <c r="H183" s="3">
        <f>VLOOKUP(G183,'ESO zone constants'!$A$3:$B$9999,2,FALSE)</f>
        <v>14</v>
      </c>
      <c r="I183" s="3" t="str">
        <f>VLOOKUP(G183,'ESO zone constants'!$A$3:$F$999,4,FALSE)</f>
        <v>Bangkorai</v>
      </c>
      <c r="J183" s="3" t="str">
        <f>VLOOKUP(G183,'ESO zone constants'!$A$3:$F$999,5,FALSE)</f>
        <v>Bangkorai</v>
      </c>
      <c r="K183" s="3" t="str">
        <f>VLOOKUP(G183,'ESO zone constants'!$A$3:$F$999,6,FALSE)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</row>
    <row r="184" spans="1:15" hidden="1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VLOOKUP(B184,'ESO map constants'!$A$2:$F$999,6,FALSE)</f>
        <v>103</v>
      </c>
      <c r="H184" s="3">
        <f>VLOOKUP(G184,'ESO zone constants'!$A$3:$B$9999,2,FALSE)</f>
        <v>16</v>
      </c>
      <c r="I184" s="3" t="str">
        <f>VLOOKUP(G184,'ESO zone constants'!$A$3:$F$999,4,FALSE)</f>
        <v>Rift</v>
      </c>
      <c r="J184" s="3" t="str">
        <f>VLOOKUP(G184,'ESO zone constants'!$A$3:$F$999,5,FALSE)</f>
        <v>The Rift</v>
      </c>
      <c r="K184" s="3" t="str">
        <f>VLOOKUP(G184,'ESO zone constants'!$A$3:$F$999,6,FALSE)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</row>
    <row r="185" spans="1:15" hidden="1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VLOOKUP(B185,'ESO map constants'!$A$2:$F$999,6,FALSE)</f>
        <v>58</v>
      </c>
      <c r="H185" s="3">
        <f>VLOOKUP(G185,'ESO zone constants'!$A$3:$B$9999,2,FALSE)</f>
        <v>11</v>
      </c>
      <c r="I185" s="3" t="str">
        <f>VLOOKUP(G185,'ESO zone constants'!$A$3:$F$999,4,FALSE)</f>
        <v>Malabal Tor</v>
      </c>
      <c r="J185" s="3" t="str">
        <f>VLOOKUP(G185,'ESO zone constants'!$A$3:$F$999,5,FALSE)</f>
        <v>Malabal Tor</v>
      </c>
      <c r="K185" s="3" t="str">
        <f>VLOOKUP(G185,'ESO zone constants'!$A$3:$F$999,6,FALSE)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</row>
    <row r="186" spans="1:15" hidden="1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VLOOKUP(B186,'ESO map constants'!$A$2:$F$999,6,FALSE)</f>
        <v>19</v>
      </c>
      <c r="H186" s="3">
        <f>VLOOKUP(G186,'ESO zone constants'!$A$3:$B$9999,2,FALSE)</f>
        <v>4</v>
      </c>
      <c r="I186" s="3" t="str">
        <f>VLOOKUP(G186,'ESO zone constants'!$A$3:$F$999,4,FALSE)</f>
        <v>Sturmhafen</v>
      </c>
      <c r="J186" s="3" t="str">
        <f>VLOOKUP(G186,'ESO zone constants'!$A$3:$F$999,5,FALSE)</f>
        <v>Stormhaven</v>
      </c>
      <c r="K186" s="3" t="str">
        <f>VLOOKUP(G186,'ESO zone constants'!$A$3:$F$999,6,FALSE)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</row>
    <row r="187" spans="1:15" hidden="1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VLOOKUP(B187,'ESO map constants'!$A$2:$F$999,6,FALSE)</f>
        <v>20</v>
      </c>
      <c r="H187" s="3">
        <f>VLOOKUP(G187,'ESO zone constants'!$A$3:$B$9999,2,FALSE)</f>
        <v>5</v>
      </c>
      <c r="I187" s="3" t="str">
        <f>VLOOKUP(G187,'ESO zone constants'!$A$3:$F$999,4,FALSE)</f>
        <v>Kluftspitze</v>
      </c>
      <c r="J187" s="3" t="str">
        <f>VLOOKUP(G187,'ESO zone constants'!$A$3:$F$999,5,FALSE)</f>
        <v>Rivenspire</v>
      </c>
      <c r="K187" s="3" t="str">
        <f>VLOOKUP(G187,'ESO zone constants'!$A$3:$F$999,6,FALSE)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</row>
    <row r="188" spans="1:15" hidden="1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VLOOKUP(B188,'ESO map constants'!$A$2:$F$999,6,FALSE)</f>
        <v>383</v>
      </c>
      <c r="H188" s="3">
        <f>VLOOKUP(G188,'ESO zone constants'!$A$3:$B$9999,2,FALSE)</f>
        <v>180</v>
      </c>
      <c r="I188" s="3" t="str">
        <f>VLOOKUP(G188,'ESO zone constants'!$A$3:$F$999,4,FALSE)</f>
        <v>Grahtwald</v>
      </c>
      <c r="J188" s="3" t="str">
        <f>VLOOKUP(G188,'ESO zone constants'!$A$3:$F$999,5,FALSE)</f>
        <v>Grahtwood</v>
      </c>
      <c r="K188" s="3" t="str">
        <f>VLOOKUP(G188,'ESO zone constants'!$A$3:$F$999,6,FALSE)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</row>
    <row r="189" spans="1:15" hidden="1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VLOOKUP(B189,'ESO map constants'!$A$2:$F$999,6,FALSE)</f>
        <v>117</v>
      </c>
      <c r="H189" s="3">
        <f>VLOOKUP(G189,'ESO zone constants'!$A$3:$B$9999,2,FALSE)</f>
        <v>19</v>
      </c>
      <c r="I189" s="3" t="str">
        <f>VLOOKUP(G189,'ESO zone constants'!$A$3:$F$999,4,FALSE)</f>
        <v>Schattenfenn</v>
      </c>
      <c r="J189" s="3" t="str">
        <f>VLOOKUP(G189,'ESO zone constants'!$A$3:$F$999,5,FALSE)</f>
        <v>Shadowfen</v>
      </c>
      <c r="K189" s="3" t="str">
        <f>VLOOKUP(G189,'ESO zone constants'!$A$3:$F$999,6,FALSE)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</row>
    <row r="190" spans="1:15" hidden="1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VLOOKUP(B190,'ESO map constants'!$A$2:$F$999,6,FALSE)</f>
        <v>3</v>
      </c>
      <c r="H190" s="3">
        <f>VLOOKUP(G190,'ESO zone constants'!$A$3:$B$9999,2,FALSE)</f>
        <v>2</v>
      </c>
      <c r="I190" s="3" t="str">
        <f>VLOOKUP(G190,'ESO zone constants'!$A$3:$F$999,4,FALSE)</f>
        <v>Glenumbra</v>
      </c>
      <c r="J190" s="3" t="str">
        <f>VLOOKUP(G190,'ESO zone constants'!$A$3:$F$999,5,FALSE)</f>
        <v>Glenumbra</v>
      </c>
      <c r="K190" s="3" t="str">
        <f>VLOOKUP(G190,'ESO zone constants'!$A$3:$F$999,6,FALSE)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</row>
    <row r="191" spans="1:15" hidden="1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VLOOKUP(B191,'ESO map constants'!$A$2:$F$999,6,FALSE)</f>
        <v>381</v>
      </c>
      <c r="H191" s="3">
        <f>VLOOKUP(G191,'ESO zone constants'!$A$3:$B$9999,2,FALSE)</f>
        <v>178</v>
      </c>
      <c r="I191" s="3" t="str">
        <f>VLOOKUP(G191,'ESO zone constants'!$A$3:$F$999,4,FALSE)</f>
        <v>Auridon</v>
      </c>
      <c r="J191" s="3" t="str">
        <f>VLOOKUP(G191,'ESO zone constants'!$A$3:$F$999,5,FALSE)</f>
        <v>Auridon</v>
      </c>
      <c r="K191" s="3" t="str">
        <f>VLOOKUP(G191,'ESO zone constants'!$A$3:$F$999,6,FALSE)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</row>
    <row r="192" spans="1:15" hidden="1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VLOOKUP(B192,'ESO map constants'!$A$2:$F$999,6,FALSE)</f>
        <v>101</v>
      </c>
      <c r="H192" s="3">
        <f>VLOOKUP(G192,'ESO zone constants'!$A$3:$B$9999,2,FALSE)</f>
        <v>15</v>
      </c>
      <c r="I192" s="3" t="str">
        <f>VLOOKUP(G192,'ESO zone constants'!$A$3:$F$999,4,FALSE)</f>
        <v>Ostmarsch</v>
      </c>
      <c r="J192" s="3" t="str">
        <f>VLOOKUP(G192,'ESO zone constants'!$A$3:$F$999,5,FALSE)</f>
        <v>Eastmarch</v>
      </c>
      <c r="K192" s="3" t="str">
        <f>VLOOKUP(G192,'ESO zone constants'!$A$3:$F$999,6,FALSE)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</row>
    <row r="193" spans="1:15" hidden="1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VLOOKUP(B193,'ESO map constants'!$A$2:$F$999,6,FALSE)</f>
        <v>104</v>
      </c>
      <c r="H193" s="3">
        <f>VLOOKUP(G193,'ESO zone constants'!$A$3:$B$9999,2,FALSE)</f>
        <v>17</v>
      </c>
      <c r="I193" s="3" t="str">
        <f>VLOOKUP(G193,'ESO zone constants'!$A$3:$F$999,4,FALSE)</f>
        <v>Die Alik'r-Wüste</v>
      </c>
      <c r="J193" s="3" t="str">
        <f>VLOOKUP(G193,'ESO zone constants'!$A$3:$F$999,5,FALSE)</f>
        <v>Alik'r Desert</v>
      </c>
      <c r="K193" s="3" t="str">
        <f>VLOOKUP(G193,'ESO zone constants'!$A$3:$F$999,6,FALSE)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</row>
    <row r="194" spans="1:15" hidden="1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VLOOKUP(B194,'ESO map constants'!$A$2:$F$999,6,FALSE)</f>
        <v>108</v>
      </c>
      <c r="H194" s="3">
        <f>VLOOKUP(G194,'ESO zone constants'!$A$3:$B$9999,2,FALSE)</f>
        <v>18</v>
      </c>
      <c r="I194" s="3" t="str">
        <f>VLOOKUP(G194,'ESO zone constants'!$A$3:$F$999,4,FALSE)</f>
        <v>Grünschatten</v>
      </c>
      <c r="J194" s="3" t="str">
        <f>VLOOKUP(G194,'ESO zone constants'!$A$3:$F$999,5,FALSE)</f>
        <v>Greenshade</v>
      </c>
      <c r="K194" s="3" t="str">
        <f>VLOOKUP(G194,'ESO zone constants'!$A$3:$F$999,6,FALSE)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</row>
    <row r="195" spans="1:15" hidden="1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VLOOKUP(B195,'ESO map constants'!$A$2:$F$999,6,FALSE)</f>
        <v>57</v>
      </c>
      <c r="H195" s="3">
        <f>VLOOKUP(G195,'ESO zone constants'!$A$3:$B$9999,2,FALSE)</f>
        <v>10</v>
      </c>
      <c r="I195" s="3" t="str">
        <f>VLOOKUP(G195,'ESO zone constants'!$A$3:$F$999,4,FALSE)</f>
        <v>Deshaan</v>
      </c>
      <c r="J195" s="3" t="str">
        <f>VLOOKUP(G195,'ESO zone constants'!$A$3:$F$999,5,FALSE)</f>
        <v>Deshaan</v>
      </c>
      <c r="K195" s="3" t="str">
        <f>VLOOKUP(G195,'ESO zone constants'!$A$3:$F$999,6,FALSE)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</row>
    <row r="196" spans="1:15" hidden="1" x14ac:dyDescent="0.25">
      <c r="A196" s="13">
        <v>199</v>
      </c>
      <c r="B196" s="5">
        <v>26</v>
      </c>
      <c r="D196" t="s">
        <v>1138</v>
      </c>
      <c r="E196" t="s">
        <v>39</v>
      </c>
      <c r="F196" t="s">
        <v>2901</v>
      </c>
      <c r="G196" s="3">
        <f>VLOOKUP(B196,'ESO map constants'!$A$2:$F$999,6,FALSE)</f>
        <v>584</v>
      </c>
    </row>
    <row r="197" spans="1:15" hidden="1" x14ac:dyDescent="0.25">
      <c r="A197" s="13">
        <v>201</v>
      </c>
      <c r="B197" s="5">
        <v>26</v>
      </c>
      <c r="D197" t="s">
        <v>1138</v>
      </c>
      <c r="E197" t="s">
        <v>39</v>
      </c>
      <c r="F197" t="s">
        <v>2901</v>
      </c>
      <c r="G197" s="3">
        <f>VLOOKUP(B197,'ESO map constants'!$A$2:$F$999,6,FALSE)</f>
        <v>584</v>
      </c>
    </row>
    <row r="198" spans="1:15" hidden="1" x14ac:dyDescent="0.25">
      <c r="A198" s="13">
        <v>203</v>
      </c>
      <c r="B198" s="5">
        <v>26</v>
      </c>
      <c r="D198" t="s">
        <v>1138</v>
      </c>
      <c r="E198" t="s">
        <v>39</v>
      </c>
      <c r="F198" t="s">
        <v>2901</v>
      </c>
      <c r="G198" s="3">
        <f>VLOOKUP(B198,'ESO map constants'!$A$2:$F$999,6,FALSE)</f>
        <v>584</v>
      </c>
    </row>
    <row r="199" spans="1:15" hidden="1" x14ac:dyDescent="0.25">
      <c r="A199" s="13">
        <v>204</v>
      </c>
      <c r="B199" s="5">
        <v>6</v>
      </c>
      <c r="C199" s="5">
        <v>20</v>
      </c>
      <c r="D199" t="str">
        <f>VLOOKUP(C199,'ESO map constants'!$B$2:$E$999,2,FALSE)</f>
        <v>Bangkorai</v>
      </c>
      <c r="E199" t="str">
        <f>VLOOKUP(C199,'ESO map constants'!$B$2:$E$999,3,FALSE)</f>
        <v>Bangkorai</v>
      </c>
      <c r="F199" t="str">
        <f>VLOOKUP(C199,'ESO map constants'!$B$2:$E$999,4,FALSE)</f>
        <v>Bangkoraï</v>
      </c>
      <c r="G199" s="3">
        <f>VLOOKUP(B199,'ESO map constants'!$A$2:$F$999,6,FALSE)</f>
        <v>92</v>
      </c>
      <c r="H199" s="3">
        <f>VLOOKUP(G199,'ESO zone constants'!$A$3:$B$9999,2,FALSE)</f>
        <v>14</v>
      </c>
      <c r="I199" s="3" t="str">
        <f>VLOOKUP(G199,'ESO zone constants'!$A$3:$F$999,4,FALSE)</f>
        <v>Bangkorai</v>
      </c>
      <c r="J199" s="3" t="str">
        <f>VLOOKUP(G199,'ESO zone constants'!$A$3:$F$999,5,FALSE)</f>
        <v>Bangkorai</v>
      </c>
      <c r="K199" s="3" t="str">
        <f>VLOOKUP(G199,'ESO zone constants'!$A$3:$F$999,6,FALSE)</f>
        <v>Bangkoraï</v>
      </c>
      <c r="L199" s="5">
        <v>1</v>
      </c>
      <c r="M199" t="str">
        <f>VLOOKUP(A199,'ESO wayshrine names'!$A$2:$D$999,2,FALSE)</f>
        <v>Der Wegschrein östlich von Immerfort</v>
      </c>
      <c r="N199" t="str">
        <f>VLOOKUP(A199,'ESO wayshrine names'!$A$2:$D$999,3,FALSE)</f>
        <v>Eastern Evermore Wayshrine</v>
      </c>
      <c r="O199" t="str">
        <f>VLOOKUP(A199,'ESO wayshrine names'!$A$2:$D$999,4,FALSE)</f>
        <v>L’oratoire oriental d'Abondance</v>
      </c>
    </row>
    <row r="200" spans="1:15" hidden="1" x14ac:dyDescent="0.25">
      <c r="A200" s="13">
        <v>205</v>
      </c>
      <c r="B200" s="5">
        <v>10</v>
      </c>
      <c r="C200" s="5">
        <v>13</v>
      </c>
      <c r="D200" t="str">
        <f>VLOOKUP(C200,'ESO map constants'!$B$2:$E$999,2,FALSE)</f>
        <v>Deshaan</v>
      </c>
      <c r="E200" t="str">
        <f>VLOOKUP(C200,'ESO map constants'!$B$2:$E$999,3,FALSE)</f>
        <v>Deshaan</v>
      </c>
      <c r="F200" t="str">
        <f>VLOOKUP(C200,'ESO map constants'!$B$2:$E$999,4,FALSE)</f>
        <v>Deshaan</v>
      </c>
      <c r="G200" s="3">
        <f>VLOOKUP(B200,'ESO map constants'!$A$2:$F$999,6,FALSE)</f>
        <v>57</v>
      </c>
      <c r="H200" s="3">
        <f>VLOOKUP(G200,'ESO zone constants'!$A$3:$B$9999,2,FALSE)</f>
        <v>10</v>
      </c>
      <c r="I200" s="3" t="str">
        <f>VLOOKUP(G200,'ESO zone constants'!$A$3:$F$999,4,FALSE)</f>
        <v>Deshaan</v>
      </c>
      <c r="J200" s="3" t="str">
        <f>VLOOKUP(G200,'ESO zone constants'!$A$3:$F$999,5,FALSE)</f>
        <v>Deshaan</v>
      </c>
      <c r="K200" s="3" t="str">
        <f>VLOOKUP(G200,'ESO zone constants'!$A$3:$F$999,6,FALSE)</f>
        <v>Deshaan</v>
      </c>
      <c r="L200" s="5">
        <v>1</v>
      </c>
      <c r="M200" t="str">
        <f>VLOOKUP(A200,'ESO wayshrine names'!$A$2:$D$999,2,FALSE)</f>
        <v>Der Wegschrein von Shad Astula</v>
      </c>
      <c r="N200" t="str">
        <f>VLOOKUP(A200,'ESO wayshrine names'!$A$2:$D$999,3,FALSE)</f>
        <v>Shad Astula Wayshrine</v>
      </c>
      <c r="O200" t="str">
        <f>VLOOKUP(A200,'ESO wayshrine names'!$A$2:$D$999,4,FALSE)</f>
        <v>L’oratoire de Shad Astula</v>
      </c>
    </row>
    <row r="201" spans="1:15" hidden="1" x14ac:dyDescent="0.25">
      <c r="A201" s="13">
        <v>206</v>
      </c>
      <c r="B201" s="5">
        <v>6</v>
      </c>
      <c r="C201" s="5">
        <v>20</v>
      </c>
      <c r="D201" t="str">
        <f>VLOOKUP(C201,'ESO map constants'!$B$2:$E$999,2,FALSE)</f>
        <v>Bangkorai</v>
      </c>
      <c r="E201" t="str">
        <f>VLOOKUP(C201,'ESO map constants'!$B$2:$E$999,3,FALSE)</f>
        <v>Bangkorai</v>
      </c>
      <c r="F201" t="str">
        <f>VLOOKUP(C201,'ESO map constants'!$B$2:$E$999,4,FALSE)</f>
        <v>Bangkoraï</v>
      </c>
      <c r="G201" s="3">
        <f>VLOOKUP(B201,'ESO map constants'!$A$2:$F$999,6,FALSE)</f>
        <v>92</v>
      </c>
      <c r="H201" s="3">
        <f>VLOOKUP(G201,'ESO zone constants'!$A$3:$B$9999,2,FALSE)</f>
        <v>14</v>
      </c>
      <c r="I201" s="3" t="str">
        <f>VLOOKUP(G201,'ESO zone constants'!$A$3:$F$999,4,FALSE)</f>
        <v>Bangkorai</v>
      </c>
      <c r="J201" s="3" t="str">
        <f>VLOOKUP(G201,'ESO zone constants'!$A$3:$F$999,5,FALSE)</f>
        <v>Bangkorai</v>
      </c>
      <c r="K201" s="3" t="str">
        <f>VLOOKUP(G201,'ESO zone constants'!$A$3:$F$999,6,FALSE)</f>
        <v>Bangkoraï</v>
      </c>
      <c r="L201" s="5">
        <v>1</v>
      </c>
      <c r="M201" t="str">
        <f>VLOOKUP(A201,'ESO wayshrine names'!$A$2:$D$999,2,FALSE)</f>
        <v>Der Wegschrein des Liestsees</v>
      </c>
      <c r="N201" t="str">
        <f>VLOOKUP(A201,'ESO wayshrine names'!$A$2:$D$999,3,FALSE)</f>
        <v>Halcyon Lake Wayshrine</v>
      </c>
      <c r="O201" t="str">
        <f>VLOOKUP(A201,'ESO wayshrine names'!$A$2:$D$999,4,FALSE)</f>
        <v>L’oratoire du lac Halcyon</v>
      </c>
    </row>
    <row r="202" spans="1:15" hidden="1" x14ac:dyDescent="0.25">
      <c r="A202" s="13">
        <v>207</v>
      </c>
      <c r="B202" s="5">
        <v>7</v>
      </c>
      <c r="C202" s="5">
        <v>9</v>
      </c>
      <c r="D202" t="str">
        <f>VLOOKUP(C202,'ESO map constants'!$B$2:$E$999,2,FALSE)</f>
        <v>Grahtwald</v>
      </c>
      <c r="E202" t="str">
        <f>VLOOKUP(C202,'ESO map constants'!$B$2:$E$999,3,FALSE)</f>
        <v>Grahtwood</v>
      </c>
      <c r="F202" t="str">
        <f>VLOOKUP(C202,'ESO map constants'!$B$2:$E$999,4,FALSE)</f>
        <v>Le bois de Graht</v>
      </c>
      <c r="G202" s="3">
        <f>VLOOKUP(B202,'ESO map constants'!$A$2:$F$999,6,FALSE)</f>
        <v>383</v>
      </c>
      <c r="H202" s="3">
        <f>VLOOKUP(G202,'ESO zone constants'!$A$3:$B$9999,2,FALSE)</f>
        <v>180</v>
      </c>
      <c r="I202" s="3" t="str">
        <f>VLOOKUP(G202,'ESO zone constants'!$A$3:$F$999,4,FALSE)</f>
        <v>Grahtwald</v>
      </c>
      <c r="J202" s="3" t="str">
        <f>VLOOKUP(G202,'ESO zone constants'!$A$3:$F$999,5,FALSE)</f>
        <v>Grahtwood</v>
      </c>
      <c r="K202" s="3" t="str">
        <f>VLOOKUP(G202,'ESO zone constants'!$A$3:$F$999,6,FALSE)</f>
        <v>Le bois de Graht</v>
      </c>
      <c r="L202" s="5">
        <v>1</v>
      </c>
      <c r="M202" t="str">
        <f>VLOOKUP(A202,'ESO wayshrine names'!$A$2:$D$999,2,FALSE)</f>
        <v>Der Wegschrein des Grauen Morasts</v>
      </c>
      <c r="N202" t="str">
        <f>VLOOKUP(A202,'ESO wayshrine names'!$A$2:$D$999,3,FALSE)</f>
        <v>Gray Mire Wayshrine</v>
      </c>
      <c r="O202" t="str">
        <f>VLOOKUP(A202,'ESO wayshrine names'!$A$2:$D$999,4,FALSE)</f>
        <v>L’oratoire du bourbier gris</v>
      </c>
    </row>
    <row r="203" spans="1:15" hidden="1" x14ac:dyDescent="0.25">
      <c r="A203" s="13">
        <v>208</v>
      </c>
      <c r="B203" s="5">
        <v>3</v>
      </c>
      <c r="C203" s="5">
        <v>10</v>
      </c>
      <c r="D203" t="str">
        <f>VLOOKUP(C203,'ESO map constants'!$B$2:$E$999,2,FALSE)</f>
        <v>Kluftspitze</v>
      </c>
      <c r="E203" t="str">
        <f>VLOOKUP(C203,'ESO map constants'!$B$2:$E$999,3,FALSE)</f>
        <v>Rivenspire</v>
      </c>
      <c r="F203" t="str">
        <f>VLOOKUP(C203,'ESO map constants'!$B$2:$E$999,4,FALSE)</f>
        <v>Fendretour</v>
      </c>
      <c r="G203" s="3">
        <f>VLOOKUP(B203,'ESO map constants'!$A$2:$F$999,6,FALSE)</f>
        <v>20</v>
      </c>
      <c r="H203" s="3">
        <f>VLOOKUP(G203,'ESO zone constants'!$A$3:$B$9999,2,FALSE)</f>
        <v>5</v>
      </c>
      <c r="I203" s="3" t="str">
        <f>VLOOKUP(G203,'ESO zone constants'!$A$3:$F$999,4,FALSE)</f>
        <v>Kluftspitze</v>
      </c>
      <c r="J203" s="3" t="str">
        <f>VLOOKUP(G203,'ESO zone constants'!$A$3:$F$999,5,FALSE)</f>
        <v>Rivenspire</v>
      </c>
      <c r="K203" s="3" t="str">
        <f>VLOOKUP(G203,'ESO zone constants'!$A$3:$F$999,6,FALSE)</f>
        <v>Fendretour</v>
      </c>
      <c r="L203" s="5">
        <v>1</v>
      </c>
      <c r="M203" t="str">
        <f>VLOOKUP(A203,'ESO wayshrine names'!$A$2:$D$999,2,FALSE)</f>
        <v>Der Wegschrein des Verhüllten Passes</v>
      </c>
      <c r="N203" t="str">
        <f>VLOOKUP(A203,'ESO wayshrine names'!$A$2:$D$999,3,FALSE)</f>
        <v>Shrouded Pass Wayshrine</v>
      </c>
      <c r="O203" t="str">
        <f>VLOOKUP(A203,'ESO wayshrine names'!$A$2:$D$999,4,FALSE)</f>
        <v>L’oratoire du col voilé</v>
      </c>
    </row>
    <row r="204" spans="1:15" hidden="1" x14ac:dyDescent="0.25">
      <c r="A204" s="13">
        <v>209</v>
      </c>
      <c r="G204" s="3" t="e">
        <f>VLOOKUP(B204,'ESO map constants'!$A$2:$F$999,6,FALSE)</f>
        <v>#N/A</v>
      </c>
      <c r="H204" s="3" t="e">
        <f>VLOOKUP(G204,'ESO zone constants'!$A$3:$B$9999,2,FALSE)</f>
        <v>#N/A</v>
      </c>
      <c r="I204" s="3" t="e">
        <f>VLOOKUP(G204,'ESO zone constants'!$A$3:$F$999,4,FALSE)</f>
        <v>#N/A</v>
      </c>
      <c r="J204" s="3" t="e">
        <f>VLOOKUP(G204,'ESO zone constants'!$A$3:$F$999,5,FALSE)</f>
        <v>#N/A</v>
      </c>
      <c r="K204" s="3" t="e">
        <f>VLOOKUP(G204,'ESO zone constants'!$A$3:$F$999,6,FALSE)</f>
        <v>#N/A</v>
      </c>
      <c r="M204">
        <f>VLOOKUP(A204,'ESO wayshrine names'!$A$2:$D$999,2,FALSE)</f>
        <v>0</v>
      </c>
      <c r="N204">
        <f>VLOOKUP(A204,'ESO wayshrine names'!$A$2:$D$999,3,FALSE)</f>
        <v>0</v>
      </c>
      <c r="O204">
        <f>VLOOKUP(A204,'ESO wayshrine names'!$A$2:$D$999,4,FALSE)</f>
        <v>0</v>
      </c>
    </row>
    <row r="205" spans="1:15" hidden="1" x14ac:dyDescent="0.25">
      <c r="A205" s="13">
        <v>210</v>
      </c>
      <c r="B205" s="5">
        <v>2</v>
      </c>
      <c r="C205" s="5">
        <v>1</v>
      </c>
      <c r="D205" t="str">
        <f>VLOOKUP(C205,'ESO map constants'!$B$2:$E$999,2,FALSE)</f>
        <v>Glenumbra</v>
      </c>
      <c r="E205" t="str">
        <f>VLOOKUP(C205,'ESO map constants'!$B$2:$E$999,3,FALSE)</f>
        <v>Glenumbra</v>
      </c>
      <c r="F205" t="str">
        <f>VLOOKUP(C205,'ESO map constants'!$B$2:$E$999,4,FALSE)</f>
        <v>La Glénumbrie</v>
      </c>
      <c r="G205" s="3">
        <f>VLOOKUP(B205,'ESO map constants'!$A$2:$F$999,6,FALSE)</f>
        <v>3</v>
      </c>
      <c r="H205" s="3">
        <f>VLOOKUP(G205,'ESO zone constants'!$A$3:$B$9999,2,FALSE)</f>
        <v>2</v>
      </c>
      <c r="I205" s="3" t="str">
        <f>VLOOKUP(G205,'ESO zone constants'!$A$3:$F$999,4,FALSE)</f>
        <v>Glenumbra</v>
      </c>
      <c r="J205" s="3" t="str">
        <f>VLOOKUP(G205,'ESO zone constants'!$A$3:$F$999,5,FALSE)</f>
        <v>Glenumbra</v>
      </c>
      <c r="K205" s="3" t="str">
        <f>VLOOKUP(G205,'ESO zone constants'!$A$3:$F$999,6,FALSE)</f>
        <v>La Glénumbrie</v>
      </c>
      <c r="L205" s="5">
        <v>1</v>
      </c>
      <c r="M205" t="str">
        <f>VLOOKUP(A205,'ESO wayshrine names'!$A$2:$D$999,2,FALSE)</f>
        <v>Die Zuflucht</v>
      </c>
      <c r="N205" t="str">
        <f>VLOOKUP(A205,'ESO wayshrine names'!$A$2:$D$999,3,FALSE)</f>
        <v>The Harborage</v>
      </c>
      <c r="O205" t="str">
        <f>VLOOKUP(A205,'ESO wayshrine names'!$A$2:$D$999,4,FALSE)</f>
        <v>Le port</v>
      </c>
    </row>
    <row r="206" spans="1:15" hidden="1" x14ac:dyDescent="0.25">
      <c r="A206" s="13">
        <v>211</v>
      </c>
      <c r="B206" s="5">
        <v>15</v>
      </c>
      <c r="C206" s="5">
        <v>143</v>
      </c>
      <c r="D206" t="str">
        <f>VLOOKUP(C206,'ESO map constants'!$B$2:$E$999,2,FALSE)</f>
        <v>Auridon</v>
      </c>
      <c r="E206" t="str">
        <f>VLOOKUP(C206,'ESO map constants'!$B$2:$E$999,3,FALSE)</f>
        <v>Auridon</v>
      </c>
      <c r="F206" t="str">
        <f>VLOOKUP(C206,'ESO map constants'!$B$2:$E$999,4,FALSE)</f>
        <v>Auridia</v>
      </c>
      <c r="G206" s="3">
        <f>VLOOKUP(B206,'ESO map constants'!$A$2:$F$999,6,FALSE)</f>
        <v>381</v>
      </c>
      <c r="H206" s="3">
        <f>VLOOKUP(G206,'ESO zone constants'!$A$3:$B$9999,2,FALSE)</f>
        <v>178</v>
      </c>
      <c r="I206" s="3" t="str">
        <f>VLOOKUP(G206,'ESO zone constants'!$A$3:$F$999,4,FALSE)</f>
        <v>Auridon</v>
      </c>
      <c r="J206" s="3" t="str">
        <f>VLOOKUP(G206,'ESO zone constants'!$A$3:$F$999,5,FALSE)</f>
        <v>Auridon</v>
      </c>
      <c r="K206" s="3" t="str">
        <f>VLOOKUP(G206,'ESO zone constants'!$A$3:$F$999,6,FALSE)</f>
        <v>Auridia</v>
      </c>
      <c r="L206" s="5">
        <v>1</v>
      </c>
      <c r="M206" t="str">
        <f>VLOOKUP(A206,'ESO wayshrine names'!$A$2:$D$999,2,FALSE)</f>
        <v>Die Zuflucht</v>
      </c>
      <c r="N206" t="str">
        <f>VLOOKUP(A206,'ESO wayshrine names'!$A$2:$D$999,3,FALSE)</f>
        <v>The Harborage</v>
      </c>
      <c r="O206" t="str">
        <f>VLOOKUP(A206,'ESO wayshrine names'!$A$2:$D$999,4,FALSE)</f>
        <v>Le port</v>
      </c>
    </row>
    <row r="207" spans="1:15" hidden="1" x14ac:dyDescent="0.25">
      <c r="A207" s="13">
        <v>212</v>
      </c>
      <c r="B207" s="5">
        <v>11</v>
      </c>
      <c r="C207" s="5">
        <v>7</v>
      </c>
      <c r="D207" t="str">
        <f>VLOOKUP(C207,'ESO map constants'!$B$2:$E$999,2,FALSE)</f>
        <v>Steinfälle</v>
      </c>
      <c r="E207" t="str">
        <f>VLOOKUP(C207,'ESO map constants'!$B$2:$E$999,3,FALSE)</f>
        <v>Stonefalls</v>
      </c>
      <c r="F207" t="str">
        <f>VLOOKUP(C207,'ESO map constants'!$B$2:$E$999,4,FALSE)</f>
        <v>Les Éboulis</v>
      </c>
      <c r="G207" s="3">
        <f>VLOOKUP(B207,'ESO map constants'!$A$2:$F$999,6,FALSE)</f>
        <v>41</v>
      </c>
      <c r="H207" s="3">
        <f>VLOOKUP(G207,'ESO zone constants'!$A$3:$B$9999,2,FALSE)</f>
        <v>9</v>
      </c>
      <c r="I207" s="3" t="str">
        <f>VLOOKUP(G207,'ESO zone constants'!$A$3:$F$999,4,FALSE)</f>
        <v>Steinfälle</v>
      </c>
      <c r="J207" s="3" t="str">
        <f>VLOOKUP(G207,'ESO zone constants'!$A$3:$F$999,5,FALSE)</f>
        <v>Stonefalls</v>
      </c>
      <c r="K207" s="3" t="str">
        <f>VLOOKUP(G207,'ESO zone constants'!$A$3:$F$999,6,FALSE)</f>
        <v>Les Éboulis</v>
      </c>
      <c r="L207" s="5">
        <v>1</v>
      </c>
      <c r="M207" t="str">
        <f>VLOOKUP(A207,'ESO wayshrine names'!$A$2:$D$999,2,FALSE)</f>
        <v>Die Zuflucht</v>
      </c>
      <c r="N207" t="str">
        <f>VLOOKUP(A207,'ESO wayshrine names'!$A$2:$D$999,3,FALSE)</f>
        <v>The Harborage</v>
      </c>
      <c r="O207" t="str">
        <f>VLOOKUP(A207,'ESO wayshrine names'!$A$2:$D$999,4,FALSE)</f>
        <v>Le port</v>
      </c>
    </row>
    <row r="208" spans="1:15" hidden="1" x14ac:dyDescent="0.25">
      <c r="A208" s="13">
        <v>213</v>
      </c>
      <c r="B208" s="5">
        <v>7</v>
      </c>
      <c r="C208" s="5">
        <v>9</v>
      </c>
      <c r="D208" t="str">
        <f>VLOOKUP(C208,'ESO map constants'!$B$2:$E$999,2,FALSE)</f>
        <v>Grahtwald</v>
      </c>
      <c r="E208" t="str">
        <f>VLOOKUP(C208,'ESO map constants'!$B$2:$E$999,3,FALSE)</f>
        <v>Grahtwood</v>
      </c>
      <c r="F208" t="str">
        <f>VLOOKUP(C208,'ESO map constants'!$B$2:$E$999,4,FALSE)</f>
        <v>Le bois de Graht</v>
      </c>
      <c r="G208" s="3">
        <f>VLOOKUP(B208,'ESO map constants'!$A$2:$F$999,6,FALSE)</f>
        <v>383</v>
      </c>
      <c r="H208" s="3">
        <f>VLOOKUP(G208,'ESO zone constants'!$A$3:$B$9999,2,FALSE)</f>
        <v>180</v>
      </c>
      <c r="I208" s="3" t="str">
        <f>VLOOKUP(G208,'ESO zone constants'!$A$3:$F$999,4,FALSE)</f>
        <v>Grahtwald</v>
      </c>
      <c r="J208" s="3" t="str">
        <f>VLOOKUP(G208,'ESO zone constants'!$A$3:$F$999,5,FALSE)</f>
        <v>Grahtwood</v>
      </c>
      <c r="K208" s="3" t="str">
        <f>VLOOKUP(G208,'ESO zone constants'!$A$3:$F$999,6,FALSE)</f>
        <v>Le bois de Graht</v>
      </c>
      <c r="L208" s="5">
        <v>1</v>
      </c>
      <c r="M208" t="str">
        <f>VLOOKUP(A208,'ESO wayshrine names'!$A$2:$D$999,2,FALSE)</f>
        <v>Der Wegschrein der Falinesti-Winterstätte</v>
      </c>
      <c r="N208" t="str">
        <f>VLOOKUP(A208,'ESO wayshrine names'!$A$2:$D$999,3,FALSE)</f>
        <v>Falinesti Winter Wayshrine</v>
      </c>
      <c r="O208" t="str">
        <f>VLOOKUP(A208,'ESO wayshrine names'!$A$2:$D$999,4,FALSE)</f>
        <v>L’oratoire du site hivernal de Falinesti</v>
      </c>
    </row>
    <row r="209" spans="1:15" hidden="1" x14ac:dyDescent="0.25">
      <c r="A209" s="13">
        <v>214</v>
      </c>
      <c r="B209" s="5">
        <v>7</v>
      </c>
      <c r="C209" s="5">
        <v>9</v>
      </c>
      <c r="D209" t="str">
        <f>VLOOKUP(C209,'ESO map constants'!$B$2:$E$999,2,FALSE)</f>
        <v>Grahtwald</v>
      </c>
      <c r="E209" t="str">
        <f>VLOOKUP(C209,'ESO map constants'!$B$2:$E$999,3,FALSE)</f>
        <v>Grahtwood</v>
      </c>
      <c r="F209" t="str">
        <f>VLOOKUP(C209,'ESO map constants'!$B$2:$E$999,4,FALSE)</f>
        <v>Le bois de Graht</v>
      </c>
      <c r="G209" s="3">
        <f>VLOOKUP(B209,'ESO map constants'!$A$2:$F$999,6,FALSE)</f>
        <v>383</v>
      </c>
      <c r="H209" s="3">
        <f>VLOOKUP(G209,'ESO zone constants'!$A$3:$B$9999,2,FALSE)</f>
        <v>180</v>
      </c>
      <c r="I209" s="3" t="str">
        <f>VLOOKUP(G209,'ESO zone constants'!$A$3:$F$999,4,FALSE)</f>
        <v>Grahtwald</v>
      </c>
      <c r="J209" s="3" t="str">
        <f>VLOOKUP(G209,'ESO zone constants'!$A$3:$F$999,5,FALSE)</f>
        <v>Grahtwood</v>
      </c>
      <c r="K209" s="3" t="str">
        <f>VLOOKUP(G209,'ESO zone constants'!$A$3:$F$999,6,FALSE)</f>
        <v>Le bois de Graht</v>
      </c>
      <c r="L209" s="5">
        <v>1</v>
      </c>
      <c r="M209" t="str">
        <f>VLOOKUP(A209,'ESO wayshrine names'!$A$2:$D$999,2,FALSE)</f>
        <v>Der Wegschrein von Eldenwurz</v>
      </c>
      <c r="N209" t="str">
        <f>VLOOKUP(A209,'ESO wayshrine names'!$A$2:$D$999,3,FALSE)</f>
        <v>Elden Root Wayshrine</v>
      </c>
      <c r="O209" t="str">
        <f>VLOOKUP(A209,'ESO wayshrine names'!$A$2:$D$999,4,FALSE)</f>
        <v>L’oratoire de Faneracine</v>
      </c>
    </row>
    <row r="210" spans="1:15" hidden="1" x14ac:dyDescent="0.25">
      <c r="A210" s="13">
        <v>216</v>
      </c>
      <c r="B210" s="5">
        <v>2</v>
      </c>
      <c r="C210" s="5">
        <v>1</v>
      </c>
      <c r="D210" t="str">
        <f>VLOOKUP(C210,'ESO map constants'!$B$2:$E$999,2,FALSE)</f>
        <v>Glenumbra</v>
      </c>
      <c r="E210" t="str">
        <f>VLOOKUP(C210,'ESO map constants'!$B$2:$E$999,3,FALSE)</f>
        <v>Glenumbra</v>
      </c>
      <c r="F210" t="str">
        <f>VLOOKUP(C210,'ESO map constants'!$B$2:$E$999,4,FALSE)</f>
        <v>La Glénumbrie</v>
      </c>
      <c r="G210" s="3">
        <f>VLOOKUP(B210,'ESO map constants'!$A$2:$F$999,6,FALSE)</f>
        <v>3</v>
      </c>
      <c r="H210" s="3">
        <f>VLOOKUP(G210,'ESO zone constants'!$A$3:$B$9999,2,FALSE)</f>
        <v>2</v>
      </c>
      <c r="I210" s="3" t="str">
        <f>VLOOKUP(G210,'ESO zone constants'!$A$3:$F$999,4,FALSE)</f>
        <v>Glenumbra</v>
      </c>
      <c r="J210" s="3" t="str">
        <f>VLOOKUP(G210,'ESO zone constants'!$A$3:$F$999,5,FALSE)</f>
        <v>Glenumbra</v>
      </c>
      <c r="K210" s="3" t="str">
        <f>VLOOKUP(G210,'ESO zone constants'!$A$3:$F$999,6,FALSE)</f>
        <v>La Glénumbrie</v>
      </c>
      <c r="L210" s="5">
        <v>1</v>
      </c>
      <c r="M210" t="str">
        <f>VLOOKUP(A210,'ESO wayshrine names'!$A$2:$D$999,2,FALSE)</f>
        <v>Der Wegschrein des Vettelfenns</v>
      </c>
      <c r="N210" t="str">
        <f>VLOOKUP(A210,'ESO wayshrine names'!$A$2:$D$999,3,FALSE)</f>
        <v>Hag Fen Wayshrine</v>
      </c>
      <c r="O210" t="str">
        <f>VLOOKUP(A210,'ESO wayshrine names'!$A$2:$D$999,4,FALSE)</f>
        <v>L’oratoire du marais aux harfreuses</v>
      </c>
    </row>
    <row r="211" spans="1:15" hidden="1" x14ac:dyDescent="0.25">
      <c r="A211" s="13">
        <v>217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VLOOKUP(B211,'ESO map constants'!$A$2:$F$999,6,FALSE)</f>
        <v>888</v>
      </c>
      <c r="H211" s="3">
        <f>VLOOKUP(G211,'ESO zone constants'!$A$3:$B$9999,2,FALSE)</f>
        <v>531</v>
      </c>
      <c r="I211" s="3" t="str">
        <f>VLOOKUP(G211,'ESO zone constants'!$A$3:$F$999,4,FALSE)</f>
        <v>Kargstein</v>
      </c>
      <c r="J211" s="3" t="str">
        <f>VLOOKUP(G211,'ESO zone constants'!$A$3:$F$999,5,FALSE)</f>
        <v>Craglorn</v>
      </c>
      <c r="K211" s="3" t="str">
        <f>VLOOKUP(G211,'ESO zone constants'!$A$3:$F$999,6,FALSE)</f>
        <v>Raidelorn</v>
      </c>
      <c r="L211" s="5">
        <v>1</v>
      </c>
      <c r="M211" t="str">
        <f>VLOOKUP(A211,'ESO wayshrine names'!$A$2:$D$999,2,FALSE)</f>
        <v>Der Wegschrein des Archivs des Suchers</v>
      </c>
      <c r="N211" t="str">
        <f>VLOOKUP(A211,'ESO wayshrine names'!$A$2:$D$999,3,FALSE)</f>
        <v>Seeker's Archive Wayshrine</v>
      </c>
      <c r="O211" t="str">
        <f>VLOOKUP(A211,'ESO wayshrine names'!$A$2:$D$999,4,FALSE)</f>
        <v>L’oratoire de l'Archive des Sourciers</v>
      </c>
    </row>
    <row r="212" spans="1:15" hidden="1" x14ac:dyDescent="0.25">
      <c r="A212" s="13">
        <v>218</v>
      </c>
      <c r="B212" s="5">
        <v>25</v>
      </c>
      <c r="C212" s="5">
        <v>1126</v>
      </c>
      <c r="D212" t="str">
        <f>VLOOKUP(C212,'ESO map constants'!$B$2:$E$999,2,FALSE)</f>
        <v>Kargstein</v>
      </c>
      <c r="E212" t="str">
        <f>VLOOKUP(C212,'ESO map constants'!$B$2:$E$999,3,FALSE)</f>
        <v>Craglorn</v>
      </c>
      <c r="F212" t="str">
        <f>VLOOKUP(C212,'ESO map constants'!$B$2:$E$999,4,FALSE)</f>
        <v>Raidelorn</v>
      </c>
      <c r="G212" s="3">
        <f>VLOOKUP(B212,'ESO map constants'!$A$2:$F$999,6,FALSE)</f>
        <v>888</v>
      </c>
      <c r="H212" s="3">
        <f>VLOOKUP(G212,'ESO zone constants'!$A$3:$B$9999,2,FALSE)</f>
        <v>531</v>
      </c>
      <c r="I212" s="3" t="str">
        <f>VLOOKUP(G212,'ESO zone constants'!$A$3:$F$999,4,FALSE)</f>
        <v>Kargstein</v>
      </c>
      <c r="J212" s="3" t="str">
        <f>VLOOKUP(G212,'ESO zone constants'!$A$3:$F$999,5,FALSE)</f>
        <v>Craglorn</v>
      </c>
      <c r="K212" s="3" t="str">
        <f>VLOOKUP(G212,'ESO zone constants'!$A$3:$F$999,6,FALSE)</f>
        <v>Raidelorn</v>
      </c>
      <c r="L212" s="5">
        <v>1</v>
      </c>
      <c r="M212" t="str">
        <f>VLOOKUP(A212,'ESO wayshrine names'!$A$2:$D$999,2,FALSE)</f>
        <v>Der Wegschrein von Shadas Träne</v>
      </c>
      <c r="N212" t="str">
        <f>VLOOKUP(A212,'ESO wayshrine names'!$A$2:$D$999,3,FALSE)</f>
        <v>Shada's Tear Wayshrine</v>
      </c>
      <c r="O212" t="str">
        <f>VLOOKUP(A212,'ESO wayshrine names'!$A$2:$D$999,4,FALSE)</f>
        <v>L’oratoire de la larme de Shada</v>
      </c>
    </row>
    <row r="213" spans="1:15" hidden="1" x14ac:dyDescent="0.25">
      <c r="A213" s="13">
        <v>219</v>
      </c>
      <c r="B213" s="5">
        <v>25</v>
      </c>
      <c r="C213" s="5">
        <v>1126</v>
      </c>
      <c r="D213" t="str">
        <f>VLOOKUP(C213,'ESO map constants'!$B$2:$E$999,2,FALSE)</f>
        <v>Kargstein</v>
      </c>
      <c r="E213" t="str">
        <f>VLOOKUP(C213,'ESO map constants'!$B$2:$E$999,3,FALSE)</f>
        <v>Craglorn</v>
      </c>
      <c r="F213" t="str">
        <f>VLOOKUP(C213,'ESO map constants'!$B$2:$E$999,4,FALSE)</f>
        <v>Raidelorn</v>
      </c>
      <c r="G213" s="3">
        <f>VLOOKUP(B213,'ESO map constants'!$A$2:$F$999,6,FALSE)</f>
        <v>888</v>
      </c>
      <c r="H213" s="3">
        <f>VLOOKUP(G213,'ESO zone constants'!$A$3:$B$9999,2,FALSE)</f>
        <v>531</v>
      </c>
      <c r="I213" s="3" t="str">
        <f>VLOOKUP(G213,'ESO zone constants'!$A$3:$F$999,4,FALSE)</f>
        <v>Kargstein</v>
      </c>
      <c r="J213" s="3" t="str">
        <f>VLOOKUP(G213,'ESO zone constants'!$A$3:$F$999,5,FALSE)</f>
        <v>Craglorn</v>
      </c>
      <c r="K213" s="3" t="str">
        <f>VLOOKUP(G213,'ESO zone constants'!$A$3:$F$999,6,FALSE)</f>
        <v>Raidelorn</v>
      </c>
      <c r="L213" s="5">
        <v>1</v>
      </c>
      <c r="M213" t="str">
        <f>VLOOKUP(A213,'ESO wayshrine names'!$A$2:$D$999,2,FALSE)</f>
        <v>Der Wegschrein des Sandigen Pfads</v>
      </c>
      <c r="N213" t="str">
        <f>VLOOKUP(A213,'ESO wayshrine names'!$A$2:$D$999,3,FALSE)</f>
        <v>Sandy Path Wayshrine</v>
      </c>
      <c r="O213" t="str">
        <f>VLOOKUP(A213,'ESO wayshrine names'!$A$2:$D$999,4,FALSE)</f>
        <v>L’oratoire du chemin sablonneux</v>
      </c>
    </row>
    <row r="214" spans="1:15" hidden="1" x14ac:dyDescent="0.25">
      <c r="A214" s="13">
        <v>220</v>
      </c>
      <c r="B214" s="5">
        <v>25</v>
      </c>
      <c r="C214" s="5">
        <v>1126</v>
      </c>
      <c r="D214" t="str">
        <f>VLOOKUP(C214,'ESO map constants'!$B$2:$E$999,2,FALSE)</f>
        <v>Kargstein</v>
      </c>
      <c r="E214" t="str">
        <f>VLOOKUP(C214,'ESO map constants'!$B$2:$E$999,3,FALSE)</f>
        <v>Craglorn</v>
      </c>
      <c r="F214" t="str">
        <f>VLOOKUP(C214,'ESO map constants'!$B$2:$E$999,4,FALSE)</f>
        <v>Raidelorn</v>
      </c>
      <c r="G214" s="3">
        <f>VLOOKUP(B214,'ESO map constants'!$A$2:$F$999,6,FALSE)</f>
        <v>888</v>
      </c>
      <c r="H214" s="3">
        <f>VLOOKUP(G214,'ESO zone constants'!$A$3:$B$9999,2,FALSE)</f>
        <v>531</v>
      </c>
      <c r="I214" s="3" t="str">
        <f>VLOOKUP(G214,'ESO zone constants'!$A$3:$F$999,4,FALSE)</f>
        <v>Kargstein</v>
      </c>
      <c r="J214" s="3" t="str">
        <f>VLOOKUP(G214,'ESO zone constants'!$A$3:$F$999,5,FALSE)</f>
        <v>Craglorn</v>
      </c>
      <c r="K214" s="3" t="str">
        <f>VLOOKUP(G214,'ESO zone constants'!$A$3:$F$999,6,FALSE)</f>
        <v>Raidelorn</v>
      </c>
      <c r="L214" s="5">
        <v>1</v>
      </c>
      <c r="M214" t="str">
        <f>VLOOKUP(A214,'ESO wayshrine names'!$A$2:$D$999,2,FALSE)</f>
        <v>Der Wegschrein von Belkarth</v>
      </c>
      <c r="N214" t="str">
        <f>VLOOKUP(A214,'ESO wayshrine names'!$A$2:$D$999,3,FALSE)</f>
        <v>Belkarth Wayshrine</v>
      </c>
      <c r="O214" t="str">
        <f>VLOOKUP(A214,'ESO wayshrine names'!$A$2:$D$999,4,FALSE)</f>
        <v>L’oratoire de Belkarth</v>
      </c>
    </row>
    <row r="215" spans="1:15" hidden="1" x14ac:dyDescent="0.25">
      <c r="A215" s="13">
        <v>222</v>
      </c>
      <c r="G215" s="3" t="e">
        <f>VLOOKUP(B215,'ESO map constants'!$A$2:$F$999,6,FALSE)</f>
        <v>#N/A</v>
      </c>
      <c r="H215" s="3" t="e">
        <f>VLOOKUP(G215,'ESO zone constants'!$A$3:$B$9999,2,FALSE)</f>
        <v>#N/A</v>
      </c>
      <c r="I215" s="3" t="e">
        <f>VLOOKUP(G215,'ESO zone constants'!$A$3:$F$999,4,FALSE)</f>
        <v>#N/A</v>
      </c>
      <c r="J215" s="3" t="e">
        <f>VLOOKUP(G215,'ESO zone constants'!$A$3:$F$999,5,FALSE)</f>
        <v>#N/A</v>
      </c>
      <c r="K215" s="3" t="e">
        <f>VLOOKUP(G215,'ESO zone constants'!$A$3:$F$999,6,FALSE)</f>
        <v>#N/A</v>
      </c>
      <c r="M215">
        <f>VLOOKUP(A215,'ESO wayshrine names'!$A$2:$D$999,2,FALSE)</f>
        <v>0</v>
      </c>
      <c r="N215">
        <f>VLOOKUP(A215,'ESO wayshrine names'!$A$2:$D$999,3,FALSE)</f>
        <v>0</v>
      </c>
      <c r="O215">
        <f>VLOOKUP(A215,'ESO wayshrine names'!$A$2:$D$999,4,FALSE)</f>
        <v>0</v>
      </c>
    </row>
    <row r="216" spans="1:15" hidden="1" x14ac:dyDescent="0.25">
      <c r="A216" s="13">
        <v>223</v>
      </c>
      <c r="G216" s="3" t="e">
        <f>VLOOKUP(B216,'ESO map constants'!$A$2:$F$999,6,FALSE)</f>
        <v>#N/A</v>
      </c>
      <c r="H216" s="3" t="e">
        <f>VLOOKUP(G216,'ESO zone constants'!$A$3:$B$9999,2,FALSE)</f>
        <v>#N/A</v>
      </c>
      <c r="I216" s="3" t="e">
        <f>VLOOKUP(G216,'ESO zone constants'!$A$3:$F$999,4,FALSE)</f>
        <v>#N/A</v>
      </c>
      <c r="J216" s="3" t="e">
        <f>VLOOKUP(G216,'ESO zone constants'!$A$3:$F$999,5,FALSE)</f>
        <v>#N/A</v>
      </c>
      <c r="K216" s="3" t="e">
        <f>VLOOKUP(G216,'ESO zone constants'!$A$3:$F$999,6,FALSE)</f>
        <v>#N/A</v>
      </c>
      <c r="M216">
        <f>VLOOKUP(A216,'ESO wayshrine names'!$A$2:$D$999,2,FALSE)</f>
        <v>0</v>
      </c>
      <c r="N216">
        <f>VLOOKUP(A216,'ESO wayshrine names'!$A$2:$D$999,3,FALSE)</f>
        <v>0</v>
      </c>
      <c r="O216">
        <f>VLOOKUP(A216,'ESO wayshrine names'!$A$2:$D$999,4,FALSE)</f>
        <v>0</v>
      </c>
    </row>
    <row r="217" spans="1:15" hidden="1" x14ac:dyDescent="0.25">
      <c r="A217" s="13">
        <v>224</v>
      </c>
      <c r="G217" s="3" t="e">
        <f>VLOOKUP(B217,'ESO map constants'!$A$2:$F$999,6,FALSE)</f>
        <v>#N/A</v>
      </c>
      <c r="H217" s="3" t="e">
        <f>VLOOKUP(G217,'ESO zone constants'!$A$3:$B$9999,2,FALSE)</f>
        <v>#N/A</v>
      </c>
      <c r="I217" s="3" t="e">
        <f>VLOOKUP(G217,'ESO zone constants'!$A$3:$F$999,4,FALSE)</f>
        <v>#N/A</v>
      </c>
      <c r="J217" s="3" t="e">
        <f>VLOOKUP(G217,'ESO zone constants'!$A$3:$F$999,5,FALSE)</f>
        <v>#N/A</v>
      </c>
      <c r="K217" s="3" t="e">
        <f>VLOOKUP(G217,'ESO zone constants'!$A$3:$F$999,6,FALSE)</f>
        <v>#N/A</v>
      </c>
      <c r="M217">
        <f>VLOOKUP(A217,'ESO wayshrine names'!$A$2:$D$999,2,FALSE)</f>
        <v>0</v>
      </c>
      <c r="N217">
        <f>VLOOKUP(A217,'ESO wayshrine names'!$A$2:$D$999,3,FALSE)</f>
        <v>0</v>
      </c>
      <c r="O217">
        <f>VLOOKUP(A217,'ESO wayshrine names'!$A$2:$D$999,4,FALSE)</f>
        <v>0</v>
      </c>
    </row>
    <row r="218" spans="1:15" hidden="1" x14ac:dyDescent="0.25">
      <c r="A218" s="13">
        <v>225</v>
      </c>
      <c r="B218" s="5">
        <v>25</v>
      </c>
      <c r="C218" s="5">
        <v>1126</v>
      </c>
      <c r="D218" t="str">
        <f>VLOOKUP(C218,'ESO map constants'!$B$2:$E$999,2,FALSE)</f>
        <v>Kargstein</v>
      </c>
      <c r="E218" t="str">
        <f>VLOOKUP(C218,'ESO map constants'!$B$2:$E$999,3,FALSE)</f>
        <v>Craglorn</v>
      </c>
      <c r="F218" t="str">
        <f>VLOOKUP(C218,'ESO map constants'!$B$2:$E$999,4,FALSE)</f>
        <v>Raidelorn</v>
      </c>
      <c r="G218" s="3">
        <f>VLOOKUP(B218,'ESO map constants'!$A$2:$F$999,6,FALSE)</f>
        <v>888</v>
      </c>
      <c r="H218" s="3">
        <f>VLOOKUP(G218,'ESO zone constants'!$A$3:$B$9999,2,FALSE)</f>
        <v>531</v>
      </c>
      <c r="I218" s="3" t="str">
        <f>VLOOKUP(G218,'ESO zone constants'!$A$3:$F$999,4,FALSE)</f>
        <v>Kargstein</v>
      </c>
      <c r="J218" s="3" t="str">
        <f>VLOOKUP(G218,'ESO zone constants'!$A$3:$F$999,5,FALSE)</f>
        <v>Craglorn</v>
      </c>
      <c r="K218" s="3" t="str">
        <f>VLOOKUP(G218,'ESO zone constants'!$A$3:$F$999,6,FALSE)</f>
        <v>Raidelorn</v>
      </c>
      <c r="L218" s="5">
        <v>1</v>
      </c>
      <c r="M218" t="str">
        <f>VLOOKUP(A218,'ESO wayshrine names'!$A$2:$D$999,2,FALSE)</f>
        <v>Der Wegschrein der Zaubernarbe</v>
      </c>
      <c r="N218" t="str">
        <f>VLOOKUP(A218,'ESO wayshrine names'!$A$2:$D$999,3,FALSE)</f>
        <v>Spellscar Wayshrine</v>
      </c>
      <c r="O218" t="str">
        <f>VLOOKUP(A218,'ESO wayshrine names'!$A$2:$D$999,4,FALSE)</f>
        <v>L’oratoire de la Cicatrice enchantée</v>
      </c>
    </row>
    <row r="219" spans="1:15" hidden="1" x14ac:dyDescent="0.25">
      <c r="A219" s="13">
        <v>226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VLOOKUP(B219,'ESO map constants'!$A$2:$F$999,6,FALSE)</f>
        <v>888</v>
      </c>
      <c r="H219" s="3">
        <f>VLOOKUP(G219,'ESO zone constants'!$A$3:$B$9999,2,FALSE)</f>
        <v>531</v>
      </c>
      <c r="I219" s="3" t="str">
        <f>VLOOKUP(G219,'ESO zone constants'!$A$3:$F$999,4,FALSE)</f>
        <v>Kargstein</v>
      </c>
      <c r="J219" s="3" t="str">
        <f>VLOOKUP(G219,'ESO zone constants'!$A$3:$F$999,5,FALSE)</f>
        <v>Craglorn</v>
      </c>
      <c r="K219" s="3" t="str">
        <f>VLOOKUP(G219,'ESO zone constants'!$A$3:$F$999,6,FALSE)</f>
        <v>Raidelorn</v>
      </c>
      <c r="L219" s="5">
        <v>1</v>
      </c>
      <c r="M219" t="str">
        <f>VLOOKUP(A219,'ESO wayshrine names'!$A$2:$D$999,2,FALSE)</f>
        <v>Der Wegschrein von Bergblick</v>
      </c>
      <c r="N219" t="str">
        <f>VLOOKUP(A219,'ESO wayshrine names'!$A$2:$D$999,3,FALSE)</f>
        <v>Mountain Overlook Wayshrine</v>
      </c>
      <c r="O219" t="str">
        <f>VLOOKUP(A219,'ESO wayshrine names'!$A$2:$D$999,4,FALSE)</f>
        <v>L’oratoire du panorama montagneux</v>
      </c>
    </row>
    <row r="220" spans="1:15" hidden="1" x14ac:dyDescent="0.25">
      <c r="A220" s="13">
        <v>227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VLOOKUP(B220,'ESO map constants'!$A$2:$F$999,6,FALSE)</f>
        <v>888</v>
      </c>
      <c r="H220" s="3">
        <f>VLOOKUP(G220,'ESO zone constants'!$A$3:$B$9999,2,FALSE)</f>
        <v>531</v>
      </c>
      <c r="I220" s="3" t="str">
        <f>VLOOKUP(G220,'ESO zone constants'!$A$3:$F$999,4,FALSE)</f>
        <v>Kargstein</v>
      </c>
      <c r="J220" s="3" t="str">
        <f>VLOOKUP(G220,'ESO zone constants'!$A$3:$F$999,5,FALSE)</f>
        <v>Craglorn</v>
      </c>
      <c r="K220" s="3" t="str">
        <f>VLOOKUP(G220,'ESO zone constants'!$A$3:$F$999,6,FALSE)</f>
        <v>Raidelorn</v>
      </c>
      <c r="L220" s="5">
        <v>1</v>
      </c>
      <c r="M220" t="str">
        <f>VLOOKUP(A220,'ESO wayshrine names'!$A$2:$D$999,2,FALSE)</f>
        <v>Der Wegschrein von Inazzurs Grund</v>
      </c>
      <c r="N220" t="str">
        <f>VLOOKUP(A220,'ESO wayshrine names'!$A$2:$D$999,3,FALSE)</f>
        <v>Inazzur's Hold Wayshrine</v>
      </c>
      <c r="O220" t="str">
        <f>VLOOKUP(A220,'ESO wayshrine names'!$A$2:$D$999,4,FALSE)</f>
        <v>L’oratoire du fort d'Inazzur</v>
      </c>
    </row>
    <row r="221" spans="1:15" hidden="1" x14ac:dyDescent="0.25">
      <c r="A221" s="13">
        <v>228</v>
      </c>
      <c r="G221" s="3" t="e">
        <f>VLOOKUP(B221,'ESO map constants'!$A$2:$F$999,6,FALSE)</f>
        <v>#N/A</v>
      </c>
      <c r="H221" s="3" t="e">
        <f>VLOOKUP(G221,'ESO zone constants'!$A$3:$B$9999,2,FALSE)</f>
        <v>#N/A</v>
      </c>
      <c r="I221" s="3" t="e">
        <f>VLOOKUP(G221,'ESO zone constants'!$A$3:$F$999,4,FALSE)</f>
        <v>#N/A</v>
      </c>
      <c r="J221" s="3" t="e">
        <f>VLOOKUP(G221,'ESO zone constants'!$A$3:$F$999,5,FALSE)</f>
        <v>#N/A</v>
      </c>
      <c r="K221" s="3" t="e">
        <f>VLOOKUP(G221,'ESO zone constants'!$A$3:$F$999,6,FALSE)</f>
        <v>#N/A</v>
      </c>
      <c r="M221">
        <f>VLOOKUP(A221,'ESO wayshrine names'!$A$2:$D$999,2,FALSE)</f>
        <v>0</v>
      </c>
      <c r="N221">
        <f>VLOOKUP(A221,'ESO wayshrine names'!$A$2:$D$999,3,FALSE)</f>
        <v>0</v>
      </c>
      <c r="O221">
        <f>VLOOKUP(A221,'ESO wayshrine names'!$A$2:$D$999,4,FALSE)</f>
        <v>0</v>
      </c>
    </row>
    <row r="222" spans="1:15" hidden="1" x14ac:dyDescent="0.25">
      <c r="A222" s="13">
        <v>229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VLOOKUP(B222,'ESO map constants'!$A$2:$F$999,6,FALSE)</f>
        <v>888</v>
      </c>
      <c r="H222" s="3">
        <f>VLOOKUP(G222,'ESO zone constants'!$A$3:$B$9999,2,FALSE)</f>
        <v>531</v>
      </c>
      <c r="I222" s="3" t="str">
        <f>VLOOKUP(G222,'ESO zone constants'!$A$3:$F$999,4,FALSE)</f>
        <v>Kargstein</v>
      </c>
      <c r="J222" s="3" t="str">
        <f>VLOOKUP(G222,'ESO zone constants'!$A$3:$F$999,5,FALSE)</f>
        <v>Craglorn</v>
      </c>
      <c r="K222" s="3" t="str">
        <f>VLOOKUP(G222,'ESO zone constants'!$A$3:$F$999,6,FALSE)</f>
        <v>Raidelorn</v>
      </c>
      <c r="L222" s="5">
        <v>1</v>
      </c>
      <c r="M222" t="str">
        <f>VLOOKUP(A222,'ESO wayshrine names'!$A$2:$D$999,2,FALSE)</f>
        <v>Der Wegschrein von Elinhir</v>
      </c>
      <c r="N222" t="str">
        <f>VLOOKUP(A222,'ESO wayshrine names'!$A$2:$D$999,3,FALSE)</f>
        <v>Elinhir Wayshrine</v>
      </c>
      <c r="O222" t="str">
        <f>VLOOKUP(A222,'ESO wayshrine names'!$A$2:$D$999,4,FALSE)</f>
        <v>L’oratoire d'Élinhir</v>
      </c>
    </row>
    <row r="223" spans="1:15" hidden="1" x14ac:dyDescent="0.25">
      <c r="A223" s="13">
        <v>230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VLOOKUP(B223,'ESO map constants'!$A$2:$F$999,6,FALSE)</f>
        <v>888</v>
      </c>
      <c r="H223" s="3">
        <f>VLOOKUP(G223,'ESO zone constants'!$A$3:$B$9999,2,FALSE)</f>
        <v>531</v>
      </c>
      <c r="I223" s="3" t="str">
        <f>VLOOKUP(G223,'ESO zone constants'!$A$3:$F$999,4,FALSE)</f>
        <v>Kargstein</v>
      </c>
      <c r="J223" s="3" t="str">
        <f>VLOOKUP(G223,'ESO zone constants'!$A$3:$F$999,5,FALSE)</f>
        <v>Craglorn</v>
      </c>
      <c r="K223" s="3" t="str">
        <f>VLOOKUP(G223,'ESO zone constants'!$A$3:$F$999,6,FALSE)</f>
        <v>Raidelorn</v>
      </c>
      <c r="L223" s="5">
        <v>3</v>
      </c>
      <c r="M223" t="str">
        <f>VLOOKUP(A223,'ESO wayshrine names'!$A$2:$D$999,2,FALSE)</f>
        <v>Prüfung: Zitadelle von Hel Ra</v>
      </c>
      <c r="N223" t="str">
        <f>VLOOKUP(A223,'ESO wayshrine names'!$A$2:$D$999,3,FALSE)</f>
        <v>Trial: Hel Ra Citadel</v>
      </c>
      <c r="O223" t="str">
        <f>VLOOKUP(A223,'ESO wayshrine names'!$A$2:$D$999,4,FALSE)</f>
        <v>Épreuve : citadelle d'Hel Ra</v>
      </c>
    </row>
    <row r="224" spans="1:15" hidden="1" x14ac:dyDescent="0.25">
      <c r="A224" s="13">
        <v>231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VLOOKUP(B224,'ESO map constants'!$A$2:$F$999,6,FALSE)</f>
        <v>888</v>
      </c>
      <c r="H224" s="3">
        <f>VLOOKUP(G224,'ESO zone constants'!$A$3:$B$9999,2,FALSE)</f>
        <v>531</v>
      </c>
      <c r="I224" s="3" t="str">
        <f>VLOOKUP(G224,'ESO zone constants'!$A$3:$F$999,4,FALSE)</f>
        <v>Kargstein</v>
      </c>
      <c r="J224" s="3" t="str">
        <f>VLOOKUP(G224,'ESO zone constants'!$A$3:$F$999,5,FALSE)</f>
        <v>Craglorn</v>
      </c>
      <c r="K224" s="3" t="str">
        <f>VLOOKUP(G224,'ESO zone constants'!$A$3:$F$999,6,FALSE)</f>
        <v>Raidelorn</v>
      </c>
      <c r="L224" s="5">
        <v>3</v>
      </c>
      <c r="M224" t="str">
        <f>VLOOKUP(A224,'ESO wayshrine names'!$A$2:$D$999,2,FALSE)</f>
        <v>Prüfung: Ätherisches Archiv</v>
      </c>
      <c r="N224" t="str">
        <f>VLOOKUP(A224,'ESO wayshrine names'!$A$2:$D$999,3,FALSE)</f>
        <v>Trial: Aetherian Archive</v>
      </c>
      <c r="O224" t="str">
        <f>VLOOKUP(A224,'ESO wayshrine names'!$A$2:$D$999,4,FALSE)</f>
        <v>Épreuve : Archive æthérienne</v>
      </c>
    </row>
    <row r="225" spans="1:15" hidden="1" x14ac:dyDescent="0.25">
      <c r="A225" s="13">
        <v>232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VLOOKUP(B225,'ESO map constants'!$A$2:$F$999,6,FALSE)</f>
        <v>888</v>
      </c>
      <c r="H225" s="3">
        <f>VLOOKUP(G225,'ESO zone constants'!$A$3:$B$9999,2,FALSE)</f>
        <v>531</v>
      </c>
      <c r="I225" s="3" t="str">
        <f>VLOOKUP(G225,'ESO zone constants'!$A$3:$F$999,4,FALSE)</f>
        <v>Kargstein</v>
      </c>
      <c r="J225" s="3" t="str">
        <f>VLOOKUP(G225,'ESO zone constants'!$A$3:$F$999,5,FALSE)</f>
        <v>Craglorn</v>
      </c>
      <c r="K225" s="3" t="str">
        <f>VLOOKUP(G225,'ESO zone constants'!$A$3:$F$999,6,FALSE)</f>
        <v>Raidelorn</v>
      </c>
      <c r="L225" s="5">
        <v>3</v>
      </c>
      <c r="M225" t="str">
        <f>VLOOKUP(A225,'ESO wayshrine names'!$A$2:$D$999,2,FALSE)</f>
        <v>Prüfung: Sanctum Ophidia</v>
      </c>
      <c r="N225" t="str">
        <f>VLOOKUP(A225,'ESO wayshrine names'!$A$2:$D$999,3,FALSE)</f>
        <v>Trial: Sanctum Ophidia</v>
      </c>
      <c r="O225" t="str">
        <f>VLOOKUP(A225,'ESO wayshrine names'!$A$2:$D$999,4,FALSE)</f>
        <v>Épreuve : sanctum ophidia</v>
      </c>
    </row>
    <row r="226" spans="1:15" hidden="1" x14ac:dyDescent="0.25">
      <c r="A226" s="13">
        <v>233</v>
      </c>
      <c r="B226" s="5">
        <v>25</v>
      </c>
      <c r="C226" s="5">
        <v>1126</v>
      </c>
      <c r="D226" t="str">
        <f>VLOOKUP(C226,'ESO map constants'!$B$2:$E$999,2,FALSE)</f>
        <v>Kargstein</v>
      </c>
      <c r="E226" t="str">
        <f>VLOOKUP(C226,'ESO map constants'!$B$2:$E$999,3,FALSE)</f>
        <v>Craglorn</v>
      </c>
      <c r="F226" t="str">
        <f>VLOOKUP(C226,'ESO map constants'!$B$2:$E$999,4,FALSE)</f>
        <v>Raidelorn</v>
      </c>
      <c r="G226" s="3">
        <f>VLOOKUP(B226,'ESO map constants'!$A$2:$F$999,6,FALSE)</f>
        <v>888</v>
      </c>
      <c r="H226" s="3">
        <f>VLOOKUP(G226,'ESO zone constants'!$A$3:$B$9999,2,FALSE)</f>
        <v>531</v>
      </c>
      <c r="I226" s="3" t="str">
        <f>VLOOKUP(G226,'ESO zone constants'!$A$3:$F$999,4,FALSE)</f>
        <v>Kargstein</v>
      </c>
      <c r="J226" s="3" t="str">
        <f>VLOOKUP(G226,'ESO zone constants'!$A$3:$F$999,5,FALSE)</f>
        <v>Craglorn</v>
      </c>
      <c r="K226" s="3" t="str">
        <f>VLOOKUP(G226,'ESO zone constants'!$A$3:$F$999,6,FALSE)</f>
        <v>Raidelorn</v>
      </c>
      <c r="L226" s="5">
        <v>1</v>
      </c>
      <c r="M226" t="str">
        <f>VLOOKUP(A226,'ESO wayshrine names'!$A$2:$D$999,2,FALSE)</f>
        <v>Der Wegschrein von Drachenstern</v>
      </c>
      <c r="N226" t="str">
        <f>VLOOKUP(A226,'ESO wayshrine names'!$A$2:$D$999,3,FALSE)</f>
        <v>Dragonstar Wayshrine</v>
      </c>
      <c r="O226" t="str">
        <f>VLOOKUP(A226,'ESO wayshrine names'!$A$2:$D$999,4,FALSE)</f>
        <v>L’oratoire de l'Étoile du dragon</v>
      </c>
    </row>
    <row r="227" spans="1:15" hidden="1" x14ac:dyDescent="0.25">
      <c r="A227" s="13">
        <v>234</v>
      </c>
      <c r="B227" s="5">
        <v>25</v>
      </c>
      <c r="C227" s="5">
        <v>1126</v>
      </c>
      <c r="D227" t="str">
        <f>VLOOKUP(C227,'ESO map constants'!$B$2:$E$999,2,FALSE)</f>
        <v>Kargstein</v>
      </c>
      <c r="E227" t="str">
        <f>VLOOKUP(C227,'ESO map constants'!$B$2:$E$999,3,FALSE)</f>
        <v>Craglorn</v>
      </c>
      <c r="F227" t="str">
        <f>VLOOKUP(C227,'ESO map constants'!$B$2:$E$999,4,FALSE)</f>
        <v>Raidelorn</v>
      </c>
      <c r="G227" s="3">
        <f>VLOOKUP(B227,'ESO map constants'!$A$2:$F$999,6,FALSE)</f>
        <v>888</v>
      </c>
      <c r="H227" s="3">
        <f>VLOOKUP(G227,'ESO zone constants'!$A$3:$B$9999,2,FALSE)</f>
        <v>531</v>
      </c>
      <c r="I227" s="3" t="str">
        <f>VLOOKUP(G227,'ESO zone constants'!$A$3:$F$999,4,FALSE)</f>
        <v>Kargstein</v>
      </c>
      <c r="J227" s="3" t="str">
        <f>VLOOKUP(G227,'ESO zone constants'!$A$3:$F$999,5,FALSE)</f>
        <v>Craglorn</v>
      </c>
      <c r="K227" s="3" t="str">
        <f>VLOOKUP(G227,'ESO zone constants'!$A$3:$F$999,6,FALSE)</f>
        <v>Raidelorn</v>
      </c>
      <c r="L227" s="5">
        <v>1</v>
      </c>
      <c r="M227" t="str">
        <f>VLOOKUP(A227,'ESO wayshrine names'!$A$2:$D$999,2,FALSE)</f>
        <v>Der Wegschrein von Himmelsgriff</v>
      </c>
      <c r="N227" t="str">
        <f>VLOOKUP(A227,'ESO wayshrine names'!$A$2:$D$999,3,FALSE)</f>
        <v>Skyreach Wayshrine</v>
      </c>
      <c r="O227" t="str">
        <f>VLOOKUP(A227,'ESO wayshrine names'!$A$2:$D$999,4,FALSE)</f>
        <v>L’oratoire de Frôleciel</v>
      </c>
    </row>
    <row r="228" spans="1:15" hidden="1" x14ac:dyDescent="0.25">
      <c r="A228" s="13">
        <v>235</v>
      </c>
      <c r="B228" s="5">
        <v>25</v>
      </c>
      <c r="C228" s="5">
        <v>1126</v>
      </c>
      <c r="D228" t="str">
        <f>VLOOKUP(C228,'ESO map constants'!$B$2:$E$999,2,FALSE)</f>
        <v>Kargstein</v>
      </c>
      <c r="E228" t="str">
        <f>VLOOKUP(C228,'ESO map constants'!$B$2:$E$999,3,FALSE)</f>
        <v>Craglorn</v>
      </c>
      <c r="F228" t="str">
        <f>VLOOKUP(C228,'ESO map constants'!$B$2:$E$999,4,FALSE)</f>
        <v>Raidelorn</v>
      </c>
      <c r="G228" s="3">
        <f>VLOOKUP(B228,'ESO map constants'!$A$2:$F$999,6,FALSE)</f>
        <v>888</v>
      </c>
      <c r="H228" s="3">
        <f>VLOOKUP(G228,'ESO zone constants'!$A$3:$B$9999,2,FALSE)</f>
        <v>531</v>
      </c>
      <c r="I228" s="3" t="str">
        <f>VLOOKUP(G228,'ESO zone constants'!$A$3:$F$999,4,FALSE)</f>
        <v>Kargstein</v>
      </c>
      <c r="J228" s="3" t="str">
        <f>VLOOKUP(G228,'ESO zone constants'!$A$3:$F$999,5,FALSE)</f>
        <v>Craglorn</v>
      </c>
      <c r="K228" s="3" t="str">
        <f>VLOOKUP(G228,'ESO zone constants'!$A$3:$F$999,6,FALSE)</f>
        <v>Raidelorn</v>
      </c>
      <c r="L228" s="5">
        <v>1</v>
      </c>
      <c r="M228" t="str">
        <f>VLOOKUP(A228,'ESO wayshrine names'!$A$2:$D$999,2,FALSE)</f>
        <v>Der Wegschrein des Tals der Narben</v>
      </c>
      <c r="N228" t="str">
        <f>VLOOKUP(A228,'ESO wayshrine names'!$A$2:$D$999,3,FALSE)</f>
        <v>Valley of Scars Wayshrine</v>
      </c>
      <c r="O228" t="str">
        <f>VLOOKUP(A228,'ESO wayshrine names'!$A$2:$D$999,4,FALSE)</f>
        <v>L’oratoire de la vallée des cicatrices</v>
      </c>
    </row>
    <row r="229" spans="1:15" hidden="1" x14ac:dyDescent="0.25">
      <c r="A229" s="13">
        <v>237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VLOOKUP(B229,'ESO map constants'!$A$2:$F$999,6,FALSE)</f>
        <v>684</v>
      </c>
      <c r="H229" s="3">
        <f>VLOOKUP(G229,'ESO zone constants'!$A$3:$B$9999,2,FALSE)</f>
        <v>378</v>
      </c>
      <c r="I229" s="3" t="str">
        <f>VLOOKUP(G229,'ESO zone constants'!$A$3:$F$999,4,FALSE)</f>
        <v>Wrothgar</v>
      </c>
      <c r="J229" s="3" t="str">
        <f>VLOOKUP(G229,'ESO zone constants'!$A$3:$F$999,5,FALSE)</f>
        <v>Wrothgar</v>
      </c>
      <c r="K229" s="3" t="str">
        <f>VLOOKUP(G229,'ESO zone constants'!$A$3:$F$999,6,FALSE)</f>
        <v>Wrothgar</v>
      </c>
      <c r="L229" s="5">
        <v>1</v>
      </c>
      <c r="M229" t="str">
        <f>VLOOKUP(A229,'ESO wayshrine names'!$A$2:$D$999,2,FALSE)</f>
        <v>Der Wegschrein von Shatul</v>
      </c>
      <c r="N229" t="str">
        <f>VLOOKUP(A229,'ESO wayshrine names'!$A$2:$D$999,3,FALSE)</f>
        <v>Shatul Wayshrine</v>
      </c>
      <c r="O229" t="str">
        <f>VLOOKUP(A229,'ESO wayshrine names'!$A$2:$D$999,4,FALSE)</f>
        <v>L’oratoire de Shatul</v>
      </c>
    </row>
    <row r="230" spans="1:15" hidden="1" x14ac:dyDescent="0.25">
      <c r="A230" s="13">
        <v>238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VLOOKUP(B230,'ESO map constants'!$A$2:$F$999,6,FALSE)</f>
        <v>684</v>
      </c>
      <c r="H230" s="3">
        <f>VLOOKUP(G230,'ESO zone constants'!$A$3:$B$9999,2,FALSE)</f>
        <v>378</v>
      </c>
      <c r="I230" s="3" t="str">
        <f>VLOOKUP(G230,'ESO zone constants'!$A$3:$F$999,4,FALSE)</f>
        <v>Wrothgar</v>
      </c>
      <c r="J230" s="3" t="str">
        <f>VLOOKUP(G230,'ESO zone constants'!$A$3:$F$999,5,FALSE)</f>
        <v>Wrothgar</v>
      </c>
      <c r="K230" s="3" t="str">
        <f>VLOOKUP(G230,'ESO zone constants'!$A$3:$F$999,6,FALSE)</f>
        <v>Wrothgar</v>
      </c>
      <c r="L230" s="5">
        <v>1</v>
      </c>
      <c r="M230" t="str">
        <f>VLOOKUP(A230,'ESO wayshrine names'!$A$2:$D$999,2,FALSE)</f>
        <v>Der Wegschrein der Eisküste</v>
      </c>
      <c r="N230" t="str">
        <f>VLOOKUP(A230,'ESO wayshrine names'!$A$2:$D$999,3,FALSE)</f>
        <v>Icy Shore Wayshrine</v>
      </c>
      <c r="O230" t="str">
        <f>VLOOKUP(A230,'ESO wayshrine names'!$A$2:$D$999,4,FALSE)</f>
        <v>L’oratoire des berges glacées</v>
      </c>
    </row>
    <row r="231" spans="1:15" hidden="1" x14ac:dyDescent="0.25">
      <c r="A231" s="13">
        <v>239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VLOOKUP(B231,'ESO map constants'!$A$2:$F$999,6,FALSE)</f>
        <v>684</v>
      </c>
      <c r="H231" s="3">
        <f>VLOOKUP(G231,'ESO zone constants'!$A$3:$B$9999,2,FALSE)</f>
        <v>378</v>
      </c>
      <c r="I231" s="3" t="str">
        <f>VLOOKUP(G231,'ESO zone constants'!$A$3:$F$999,4,FALSE)</f>
        <v>Wrothgar</v>
      </c>
      <c r="J231" s="3" t="str">
        <f>VLOOKUP(G231,'ESO zone constants'!$A$3:$F$999,5,FALSE)</f>
        <v>Wrothgar</v>
      </c>
      <c r="K231" s="3" t="str">
        <f>VLOOKUP(G231,'ESO zone constants'!$A$3:$F$999,6,FALSE)</f>
        <v>Wrothgar</v>
      </c>
      <c r="L231" s="5">
        <v>1</v>
      </c>
      <c r="M231" t="str">
        <f>VLOOKUP(A231,'ESO wayshrine names'!$A$2:$D$999,2,FALSE)</f>
        <v>Der Wegschrein der zwei Flüsse</v>
      </c>
      <c r="N231" t="str">
        <f>VLOOKUP(A231,'ESO wayshrine names'!$A$2:$D$999,3,FALSE)</f>
        <v>Two Rivers Wayshrine</v>
      </c>
      <c r="O231" t="str">
        <f>VLOOKUP(A231,'ESO wayshrine names'!$A$2:$D$999,4,FALSE)</f>
        <v>L’oratoire des Deux Rus</v>
      </c>
    </row>
    <row r="232" spans="1:15" hidden="1" x14ac:dyDescent="0.25">
      <c r="A232" s="13">
        <v>240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VLOOKUP(B232,'ESO map constants'!$A$2:$F$999,6,FALSE)</f>
        <v>684</v>
      </c>
      <c r="H232" s="3">
        <f>VLOOKUP(G232,'ESO zone constants'!$A$3:$B$9999,2,FALSE)</f>
        <v>378</v>
      </c>
      <c r="I232" s="3" t="str">
        <f>VLOOKUP(G232,'ESO zone constants'!$A$3:$F$999,4,FALSE)</f>
        <v>Wrothgar</v>
      </c>
      <c r="J232" s="3" t="str">
        <f>VLOOKUP(G232,'ESO zone constants'!$A$3:$F$999,5,FALSE)</f>
        <v>Wrothgar</v>
      </c>
      <c r="K232" s="3" t="str">
        <f>VLOOKUP(G232,'ESO zone constants'!$A$3:$F$999,6,FALSE)</f>
        <v>Wrothgar</v>
      </c>
      <c r="L232" s="5">
        <v>1</v>
      </c>
      <c r="M232" t="str">
        <f>VLOOKUP(A232,'ESO wayshrine names'!$A$2:$D$999,2,FALSE)</f>
        <v>Der Wegschrein der Morkul-Ebene</v>
      </c>
      <c r="N232" t="str">
        <f>VLOOKUP(A232,'ESO wayshrine names'!$A$2:$D$999,3,FALSE)</f>
        <v>Morkul Plain Wayshrine</v>
      </c>
      <c r="O232" t="str">
        <f>VLOOKUP(A232,'ESO wayshrine names'!$A$2:$D$999,4,FALSE)</f>
        <v>L’oratoire des plaines de Morkul</v>
      </c>
    </row>
    <row r="233" spans="1:15" hidden="1" x14ac:dyDescent="0.25">
      <c r="A233" s="13">
        <v>241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VLOOKUP(B233,'ESO map constants'!$A$2:$F$999,6,FALSE)</f>
        <v>684</v>
      </c>
      <c r="H233" s="3">
        <f>VLOOKUP(G233,'ESO zone constants'!$A$3:$B$9999,2,FALSE)</f>
        <v>378</v>
      </c>
      <c r="I233" s="3" t="str">
        <f>VLOOKUP(G233,'ESO zone constants'!$A$3:$F$999,4,FALSE)</f>
        <v>Wrothgar</v>
      </c>
      <c r="J233" s="3" t="str">
        <f>VLOOKUP(G233,'ESO zone constants'!$A$3:$F$999,5,FALSE)</f>
        <v>Wrothgar</v>
      </c>
      <c r="K233" s="3" t="str">
        <f>VLOOKUP(G233,'ESO zone constants'!$A$3:$F$999,6,FALSE)</f>
        <v>Wrothgar</v>
      </c>
      <c r="L233" s="5">
        <v>1</v>
      </c>
      <c r="M233" t="str">
        <f>VLOOKUP(A233,'ESO wayshrine names'!$A$2:$D$999,2,FALSE)</f>
        <v>Der Wegschrein der großen Bucht</v>
      </c>
      <c r="N233" t="str">
        <f>VLOOKUP(A233,'ESO wayshrine names'!$A$2:$D$999,3,FALSE)</f>
        <v>Great Bay Wayshrine</v>
      </c>
      <c r="O233" t="str">
        <f>VLOOKUP(A233,'ESO wayshrine names'!$A$2:$D$999,4,FALSE)</f>
        <v>L’oratoire de la Grande baie</v>
      </c>
    </row>
    <row r="234" spans="1:15" hidden="1" x14ac:dyDescent="0.25">
      <c r="A234" s="13">
        <v>242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VLOOKUP(B234,'ESO map constants'!$A$2:$F$999,6,FALSE)</f>
        <v>684</v>
      </c>
      <c r="H234" s="3">
        <f>VLOOKUP(G234,'ESO zone constants'!$A$3:$B$9999,2,FALSE)</f>
        <v>378</v>
      </c>
      <c r="I234" s="3" t="str">
        <f>VLOOKUP(G234,'ESO zone constants'!$A$3:$F$999,4,FALSE)</f>
        <v>Wrothgar</v>
      </c>
      <c r="J234" s="3" t="str">
        <f>VLOOKUP(G234,'ESO zone constants'!$A$3:$F$999,5,FALSE)</f>
        <v>Wrothgar</v>
      </c>
      <c r="K234" s="3" t="str">
        <f>VLOOKUP(G234,'ESO zone constants'!$A$3:$F$999,6,FALSE)</f>
        <v>Wrothgar</v>
      </c>
      <c r="L234" s="5">
        <v>1</v>
      </c>
      <c r="M234" t="str">
        <f>VLOOKUP(A234,'ESO wayshrine names'!$A$2:$D$999,2,FALSE)</f>
        <v>Der Wegschrein des Frostbruchkamms</v>
      </c>
      <c r="N234" t="str">
        <f>VLOOKUP(A234,'ESO wayshrine names'!$A$2:$D$999,3,FALSE)</f>
        <v>Frostbreak Ridge Wayshrine</v>
      </c>
      <c r="O234" t="str">
        <f>VLOOKUP(A234,'ESO wayshrine names'!$A$2:$D$999,4,FALSE)</f>
        <v>L’oratoire de la crête de Brisegivre</v>
      </c>
    </row>
    <row r="235" spans="1:15" hidden="1" x14ac:dyDescent="0.25">
      <c r="A235" s="13">
        <v>243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VLOOKUP(B235,'ESO map constants'!$A$2:$F$999,6,FALSE)</f>
        <v>684</v>
      </c>
      <c r="H235" s="3">
        <f>VLOOKUP(G235,'ESO zone constants'!$A$3:$B$9999,2,FALSE)</f>
        <v>378</v>
      </c>
      <c r="I235" s="3" t="str">
        <f>VLOOKUP(G235,'ESO zone constants'!$A$3:$F$999,4,FALSE)</f>
        <v>Wrothgar</v>
      </c>
      <c r="J235" s="3" t="str">
        <f>VLOOKUP(G235,'ESO zone constants'!$A$3:$F$999,5,FALSE)</f>
        <v>Wrothgar</v>
      </c>
      <c r="K235" s="3" t="str">
        <f>VLOOKUP(G235,'ESO zone constants'!$A$3:$F$999,6,FALSE)</f>
        <v>Wrothgar</v>
      </c>
      <c r="L235" s="5">
        <v>1</v>
      </c>
      <c r="M235" t="str">
        <f>VLOOKUP(A235,'ESO wayshrine names'!$A$2:$D$999,2,FALSE)</f>
        <v>Der Wegschrein der Belagerungsstraße</v>
      </c>
      <c r="N235" t="str">
        <f>VLOOKUP(A235,'ESO wayshrine names'!$A$2:$D$999,3,FALSE)</f>
        <v>Siege Road Wayshrine</v>
      </c>
      <c r="O235" t="str">
        <f>VLOOKUP(A235,'ESO wayshrine names'!$A$2:$D$999,4,FALSE)</f>
        <v>L’oratoire de la route du siège</v>
      </c>
    </row>
    <row r="236" spans="1:15" hidden="1" x14ac:dyDescent="0.25">
      <c r="A236" s="13">
        <v>244</v>
      </c>
      <c r="B236" s="5">
        <v>27</v>
      </c>
      <c r="C236" s="5">
        <v>667</v>
      </c>
      <c r="D236" t="str">
        <f>VLOOKUP(C236,'ESO map constants'!$B$2:$E$999,2,FALSE)</f>
        <v>Wrothgar</v>
      </c>
      <c r="E236" t="str">
        <f>VLOOKUP(C236,'ESO map constants'!$B$2:$E$999,3,FALSE)</f>
        <v>Wrothgar</v>
      </c>
      <c r="F236" t="str">
        <f>VLOOKUP(C236,'ESO map constants'!$B$2:$E$999,4,FALSE)</f>
        <v>Wrothgar</v>
      </c>
      <c r="G236" s="3">
        <f>VLOOKUP(B236,'ESO map constants'!$A$2:$F$999,6,FALSE)</f>
        <v>684</v>
      </c>
      <c r="H236" s="3">
        <f>VLOOKUP(G236,'ESO zone constants'!$A$3:$B$9999,2,FALSE)</f>
        <v>378</v>
      </c>
      <c r="I236" s="3" t="str">
        <f>VLOOKUP(G236,'ESO zone constants'!$A$3:$F$999,4,FALSE)</f>
        <v>Wrothgar</v>
      </c>
      <c r="J236" s="3" t="str">
        <f>VLOOKUP(G236,'ESO zone constants'!$A$3:$F$999,5,FALSE)</f>
        <v>Wrothgar</v>
      </c>
      <c r="K236" s="3" t="str">
        <f>VLOOKUP(G236,'ESO zone constants'!$A$3:$F$999,6,FALSE)</f>
        <v>Wrothgar</v>
      </c>
      <c r="L236" s="5">
        <v>1</v>
      </c>
      <c r="M236" t="str">
        <f>VLOOKUP(A236,'ESO wayshrine names'!$A$2:$D$999,2,FALSE)</f>
        <v>Der Wegschrein von Orsinium</v>
      </c>
      <c r="N236" t="str">
        <f>VLOOKUP(A236,'ESO wayshrine names'!$A$2:$D$999,3,FALSE)</f>
        <v>Orsinium Wayshrine</v>
      </c>
      <c r="O236" t="str">
        <f>VLOOKUP(A236,'ESO wayshrine names'!$A$2:$D$999,4,FALSE)</f>
        <v>L’oratoire d'Orsinium</v>
      </c>
    </row>
    <row r="237" spans="1:15" hidden="1" x14ac:dyDescent="0.25">
      <c r="A237" s="13">
        <v>245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VLOOKUP(B237,'ESO map constants'!$A$2:$F$999,6,FALSE)</f>
        <v>684</v>
      </c>
      <c r="H237" s="3">
        <f>VLOOKUP(G237,'ESO zone constants'!$A$3:$B$9999,2,FALSE)</f>
        <v>378</v>
      </c>
      <c r="I237" s="3" t="str">
        <f>VLOOKUP(G237,'ESO zone constants'!$A$3:$F$999,4,FALSE)</f>
        <v>Wrothgar</v>
      </c>
      <c r="J237" s="3" t="str">
        <f>VLOOKUP(G237,'ESO zone constants'!$A$3:$F$999,5,FALSE)</f>
        <v>Wrothgar</v>
      </c>
      <c r="K237" s="3" t="str">
        <f>VLOOKUP(G237,'ESO zone constants'!$A$3:$F$999,6,FALSE)</f>
        <v>Wrothgar</v>
      </c>
      <c r="L237" s="5">
        <v>1</v>
      </c>
      <c r="M237" t="str">
        <f>VLOOKUP(A237,'ESO wayshrine names'!$A$2:$D$999,2,FALSE)</f>
        <v>Der Wegschrein der Handelsstraße</v>
      </c>
      <c r="N237" t="str">
        <f>VLOOKUP(A237,'ESO wayshrine names'!$A$2:$D$999,3,FALSE)</f>
        <v>Trader's Road Wayshrine</v>
      </c>
      <c r="O237" t="str">
        <f>VLOOKUP(A237,'ESO wayshrine names'!$A$2:$D$999,4,FALSE)</f>
        <v>L’oratoire de la route marchande</v>
      </c>
    </row>
    <row r="238" spans="1:15" hidden="1" x14ac:dyDescent="0.25">
      <c r="A238" s="13">
        <v>246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VLOOKUP(B238,'ESO map constants'!$A$2:$F$999,6,FALSE)</f>
        <v>684</v>
      </c>
      <c r="H238" s="3">
        <f>VLOOKUP(G238,'ESO zone constants'!$A$3:$B$9999,2,FALSE)</f>
        <v>378</v>
      </c>
      <c r="I238" s="3" t="str">
        <f>VLOOKUP(G238,'ESO zone constants'!$A$3:$F$999,4,FALSE)</f>
        <v>Wrothgar</v>
      </c>
      <c r="J238" s="3" t="str">
        <f>VLOOKUP(G238,'ESO zone constants'!$A$3:$F$999,5,FALSE)</f>
        <v>Wrothgar</v>
      </c>
      <c r="K238" s="3" t="str">
        <f>VLOOKUP(G238,'ESO zone constants'!$A$3:$F$999,6,FALSE)</f>
        <v>Wrothgar</v>
      </c>
      <c r="L238" s="5">
        <v>1</v>
      </c>
      <c r="M238" t="str">
        <f>VLOOKUP(A238,'ESO wayshrine names'!$A$2:$D$999,2,FALSE)</f>
        <v>Der Wegschrein des Händlertors</v>
      </c>
      <c r="N238" t="str">
        <f>VLOOKUP(A238,'ESO wayshrine names'!$A$2:$D$999,3,FALSE)</f>
        <v>Merchant's Gate Wayshrine</v>
      </c>
      <c r="O238" t="str">
        <f>VLOOKUP(A238,'ESO wayshrine names'!$A$2:$D$999,4,FALSE)</f>
        <v>L’oratoire de la porte des marchands</v>
      </c>
    </row>
    <row r="239" spans="1:15" hidden="1" x14ac:dyDescent="0.25">
      <c r="A239" s="13">
        <v>248</v>
      </c>
      <c r="G239" s="3" t="e">
        <f>VLOOKUP(B239,'ESO map constants'!$A$2:$F$999,6,FALSE)</f>
        <v>#N/A</v>
      </c>
      <c r="H239" s="3" t="e">
        <f>VLOOKUP(G239,'ESO zone constants'!$A$3:$B$9999,2,FALSE)</f>
        <v>#N/A</v>
      </c>
      <c r="I239" s="3" t="e">
        <f>VLOOKUP(G239,'ESO zone constants'!$A$3:$F$999,4,FALSE)</f>
        <v>#N/A</v>
      </c>
      <c r="J239" s="3" t="e">
        <f>VLOOKUP(G239,'ESO zone constants'!$A$3:$F$999,5,FALSE)</f>
        <v>#N/A</v>
      </c>
      <c r="K239" s="3" t="e">
        <f>VLOOKUP(G239,'ESO zone constants'!$A$3:$F$999,6,FALSE)</f>
        <v>#N/A</v>
      </c>
      <c r="M239">
        <f>VLOOKUP(A239,'ESO wayshrine names'!$A$2:$D$999,2,FALSE)</f>
        <v>0</v>
      </c>
      <c r="N239">
        <f>VLOOKUP(A239,'ESO wayshrine names'!$A$2:$D$999,3,FALSE)</f>
        <v>0</v>
      </c>
      <c r="O239">
        <f>VLOOKUP(A239,'ESO wayshrine names'!$A$2:$D$999,4,FALSE)</f>
        <v>0</v>
      </c>
    </row>
    <row r="240" spans="1:15" hidden="1" x14ac:dyDescent="0.25">
      <c r="A240" s="13">
        <v>249</v>
      </c>
      <c r="B240" s="5">
        <v>27</v>
      </c>
      <c r="C240" s="5">
        <v>667</v>
      </c>
      <c r="D240" t="str">
        <f>VLOOKUP(C240,'ESO map constants'!$B$2:$E$999,2,FALSE)</f>
        <v>Wrothgar</v>
      </c>
      <c r="E240" t="str">
        <f>VLOOKUP(C240,'ESO map constants'!$B$2:$E$999,3,FALSE)</f>
        <v>Wrothgar</v>
      </c>
      <c r="F240" t="str">
        <f>VLOOKUP(C240,'ESO map constants'!$B$2:$E$999,4,FALSE)</f>
        <v>Wrothgar</v>
      </c>
      <c r="G240" s="3">
        <f>VLOOKUP(B240,'ESO map constants'!$A$2:$F$999,6,FALSE)</f>
        <v>684</v>
      </c>
      <c r="H240" s="3">
        <f>VLOOKUP(G240,'ESO zone constants'!$A$3:$B$9999,2,FALSE)</f>
        <v>378</v>
      </c>
      <c r="I240" s="3" t="str">
        <f>VLOOKUP(G240,'ESO zone constants'!$A$3:$F$999,4,FALSE)</f>
        <v>Wrothgar</v>
      </c>
      <c r="J240" s="3" t="str">
        <f>VLOOKUP(G240,'ESO zone constants'!$A$3:$F$999,5,FALSE)</f>
        <v>Wrothgar</v>
      </c>
      <c r="K240" s="3" t="str">
        <f>VLOOKUP(G240,'ESO zone constants'!$A$3:$F$999,6,FALSE)</f>
        <v>Wrothgar</v>
      </c>
      <c r="L240" s="5">
        <v>0</v>
      </c>
      <c r="M240" t="str">
        <f>VLOOKUP(A240,'ESO wayshrine names'!$A$2:$D$999,2,FALSE)</f>
        <v>Die Mahlstrom-Arena</v>
      </c>
      <c r="N240" t="str">
        <f>VLOOKUP(A240,'ESO wayshrine names'!$A$2:$D$999,3,FALSE)</f>
        <v>Maelstrom Arena</v>
      </c>
      <c r="O240" t="str">
        <f>VLOOKUP(A240,'ESO wayshrine names'!$A$2:$D$999,4,FALSE)</f>
        <v>Arène de Maelström</v>
      </c>
    </row>
    <row r="241" spans="1:15" hidden="1" x14ac:dyDescent="0.25">
      <c r="A241" s="13">
        <v>250</v>
      </c>
      <c r="B241" s="5">
        <v>27</v>
      </c>
      <c r="C241" s="5">
        <v>667</v>
      </c>
      <c r="D241" t="str">
        <f>VLOOKUP(C241,'ESO map constants'!$B$2:$E$999,2,FALSE)</f>
        <v>Wrothgar</v>
      </c>
      <c r="E241" t="str">
        <f>VLOOKUP(C241,'ESO map constants'!$B$2:$E$999,3,FALSE)</f>
        <v>Wrothgar</v>
      </c>
      <c r="F241" t="str">
        <f>VLOOKUP(C241,'ESO map constants'!$B$2:$E$999,4,FALSE)</f>
        <v>Wrothgar</v>
      </c>
      <c r="G241" s="3">
        <f>VLOOKUP(B241,'ESO map constants'!$A$2:$F$999,6,FALSE)</f>
        <v>684</v>
      </c>
      <c r="H241" s="3">
        <f>VLOOKUP(G241,'ESO zone constants'!$A$3:$B$9999,2,FALSE)</f>
        <v>378</v>
      </c>
      <c r="I241" s="3" t="str">
        <f>VLOOKUP(G241,'ESO zone constants'!$A$3:$F$999,4,FALSE)</f>
        <v>Wrothgar</v>
      </c>
      <c r="J241" s="3" t="str">
        <f>VLOOKUP(G241,'ESO zone constants'!$A$3:$F$999,5,FALSE)</f>
        <v>Wrothgar</v>
      </c>
      <c r="K241" s="3" t="str">
        <f>VLOOKUP(G241,'ESO zone constants'!$A$3:$F$999,6,FALSE)</f>
        <v>Wrothgar</v>
      </c>
      <c r="L241" s="5">
        <v>0</v>
      </c>
      <c r="M241" t="str">
        <f>VLOOKUP(A241,'ESO wayshrine names'!$A$2:$D$999,2,FALSE)</f>
        <v>Die Mahlstrom-Arena</v>
      </c>
      <c r="N241" t="str">
        <f>VLOOKUP(A241,'ESO wayshrine names'!$A$2:$D$999,3,FALSE)</f>
        <v>Maelstrom Arena</v>
      </c>
      <c r="O241" t="str">
        <f>VLOOKUP(A241,'ESO wayshrine names'!$A$2:$D$999,4,FALSE)</f>
        <v>L’Arène de Maelström</v>
      </c>
    </row>
    <row r="242" spans="1:15" hidden="1" x14ac:dyDescent="0.25">
      <c r="A242" s="13">
        <v>251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VLOOKUP(B242,'ESO map constants'!$A$2:$F$999,6,FALSE)</f>
        <v>823</v>
      </c>
      <c r="H242" s="3">
        <f>VLOOKUP(G242,'ESO zone constants'!$A$3:$B$9999,2,FALSE)</f>
        <v>479</v>
      </c>
      <c r="I242" s="3" t="str">
        <f>VLOOKUP(G242,'ESO zone constants'!$A$3:$F$999,4,FALSE)</f>
        <v>Die Goldküste</v>
      </c>
      <c r="J242" s="3" t="str">
        <f>VLOOKUP(G242,'ESO zone constants'!$A$3:$F$999,5,FALSE)</f>
        <v>Gold Coast</v>
      </c>
      <c r="K242" s="3" t="str">
        <f>VLOOKUP(G242,'ESO zone constants'!$A$3:$F$999,6,FALSE)</f>
        <v>La Côte d'or</v>
      </c>
      <c r="L242" s="5">
        <v>1</v>
      </c>
      <c r="M242" t="str">
        <f>VLOOKUP(A242,'ESO wayshrine names'!$A$2:$D$999,2,FALSE)</f>
        <v>Der Wegschrein von Anwil</v>
      </c>
      <c r="N242" t="str">
        <f>VLOOKUP(A242,'ESO wayshrine names'!$A$2:$D$999,3,FALSE)</f>
        <v>Anvil Wayshrine</v>
      </c>
      <c r="O242" t="str">
        <f>VLOOKUP(A242,'ESO wayshrine names'!$A$2:$D$999,4,FALSE)</f>
        <v>Oratoire de Cœur-Enclume</v>
      </c>
    </row>
    <row r="243" spans="1:15" hidden="1" x14ac:dyDescent="0.25">
      <c r="A243" s="13">
        <v>252</v>
      </c>
      <c r="B243" s="5">
        <v>29</v>
      </c>
      <c r="C243" s="5">
        <v>1006</v>
      </c>
      <c r="D243" t="str">
        <f>VLOOKUP(C243,'ESO map constants'!$B$2:$E$999,2,FALSE)</f>
        <v>Die Goldküste</v>
      </c>
      <c r="E243" t="str">
        <f>VLOOKUP(C243,'ESO map constants'!$B$2:$E$999,3,FALSE)</f>
        <v>Gold Coast</v>
      </c>
      <c r="F243" t="str">
        <f>VLOOKUP(C243,'ESO map constants'!$B$2:$E$999,4,FALSE)</f>
        <v>La Côte d'or</v>
      </c>
      <c r="G243" s="3">
        <f>VLOOKUP(B243,'ESO map constants'!$A$2:$F$999,6,FALSE)</f>
        <v>823</v>
      </c>
      <c r="H243" s="3">
        <f>VLOOKUP(G243,'ESO zone constants'!$A$3:$B$9999,2,FALSE)</f>
        <v>479</v>
      </c>
      <c r="I243" s="3" t="str">
        <f>VLOOKUP(G243,'ESO zone constants'!$A$3:$F$999,4,FALSE)</f>
        <v>Die Goldküste</v>
      </c>
      <c r="J243" s="3" t="str">
        <f>VLOOKUP(G243,'ESO zone constants'!$A$3:$F$999,5,FALSE)</f>
        <v>Gold Coast</v>
      </c>
      <c r="K243" s="3" t="str">
        <f>VLOOKUP(G243,'ESO zone constants'!$A$3:$F$999,6,FALSE)</f>
        <v>La Côte d'or</v>
      </c>
      <c r="L243" s="5">
        <v>1</v>
      </c>
      <c r="M243" t="str">
        <f>VLOOKUP(A243,'ESO wayshrine names'!$A$2:$D$999,2,FALSE)</f>
        <v>Der Wegschrein von Kvatch</v>
      </c>
      <c r="N243" t="str">
        <f>VLOOKUP(A243,'ESO wayshrine names'!$A$2:$D$999,3,FALSE)</f>
        <v>Kvatch Wayshrine</v>
      </c>
      <c r="O243" t="str">
        <f>VLOOKUP(A243,'ESO wayshrine names'!$A$2:$D$999,4,FALSE)</f>
        <v>L’oratoire de Kvatch</v>
      </c>
    </row>
    <row r="244" spans="1:15" hidden="1" x14ac:dyDescent="0.25">
      <c r="A244" s="13">
        <v>253</v>
      </c>
      <c r="B244" s="5">
        <v>29</v>
      </c>
      <c r="C244" s="5">
        <v>1006</v>
      </c>
      <c r="D244" t="str">
        <f>VLOOKUP(C244,'ESO map constants'!$B$2:$E$999,2,FALSE)</f>
        <v>Die Goldküste</v>
      </c>
      <c r="E244" t="str">
        <f>VLOOKUP(C244,'ESO map constants'!$B$2:$E$999,3,FALSE)</f>
        <v>Gold Coast</v>
      </c>
      <c r="F244" t="str">
        <f>VLOOKUP(C244,'ESO map constants'!$B$2:$E$999,4,FALSE)</f>
        <v>La Côte d'or</v>
      </c>
      <c r="G244" s="3">
        <f>VLOOKUP(B244,'ESO map constants'!$A$2:$F$999,6,FALSE)</f>
        <v>823</v>
      </c>
      <c r="H244" s="3">
        <f>VLOOKUP(G244,'ESO zone constants'!$A$3:$B$9999,2,FALSE)</f>
        <v>479</v>
      </c>
      <c r="I244" s="3" t="str">
        <f>VLOOKUP(G244,'ESO zone constants'!$A$3:$F$999,4,FALSE)</f>
        <v>Die Goldküste</v>
      </c>
      <c r="J244" s="3" t="str">
        <f>VLOOKUP(G244,'ESO zone constants'!$A$3:$F$999,5,FALSE)</f>
        <v>Gold Coast</v>
      </c>
      <c r="K244" s="3" t="str">
        <f>VLOOKUP(G244,'ESO zone constants'!$A$3:$F$999,6,FALSE)</f>
        <v>La Côte d'or</v>
      </c>
      <c r="L244" s="5">
        <v>1</v>
      </c>
      <c r="M244" t="str">
        <f>VLOOKUP(A244,'ESO wayshrine names'!$A$2:$D$999,2,FALSE)</f>
        <v>Der Wegschrein des Strids</v>
      </c>
      <c r="N244" t="str">
        <f>VLOOKUP(A244,'ESO wayshrine names'!$A$2:$D$999,3,FALSE)</f>
        <v>Strid River Wayshrine</v>
      </c>
      <c r="O244" t="str">
        <f>VLOOKUP(A244,'ESO wayshrine names'!$A$2:$D$999,4,FALSE)</f>
        <v>L’oratoire de la Strid</v>
      </c>
    </row>
    <row r="245" spans="1:15" hidden="1" x14ac:dyDescent="0.25">
      <c r="A245" s="13">
        <v>254</v>
      </c>
      <c r="B245" s="5">
        <v>29</v>
      </c>
      <c r="C245" s="5">
        <v>1006</v>
      </c>
      <c r="D245" t="str">
        <f>VLOOKUP(C245,'ESO map constants'!$B$2:$E$999,2,FALSE)</f>
        <v>Die Goldküste</v>
      </c>
      <c r="E245" t="str">
        <f>VLOOKUP(C245,'ESO map constants'!$B$2:$E$999,3,FALSE)</f>
        <v>Gold Coast</v>
      </c>
      <c r="F245" t="str">
        <f>VLOOKUP(C245,'ESO map constants'!$B$2:$E$999,4,FALSE)</f>
        <v>La Côte d'or</v>
      </c>
      <c r="G245" s="3">
        <f>VLOOKUP(B245,'ESO map constants'!$A$2:$F$999,6,FALSE)</f>
        <v>823</v>
      </c>
      <c r="H245" s="3">
        <f>VLOOKUP(G245,'ESO zone constants'!$A$3:$B$9999,2,FALSE)</f>
        <v>479</v>
      </c>
      <c r="I245" s="3" t="str">
        <f>VLOOKUP(G245,'ESO zone constants'!$A$3:$F$999,4,FALSE)</f>
        <v>Die Goldküste</v>
      </c>
      <c r="J245" s="3" t="str">
        <f>VLOOKUP(G245,'ESO zone constants'!$A$3:$F$999,5,FALSE)</f>
        <v>Gold Coast</v>
      </c>
      <c r="K245" s="3" t="str">
        <f>VLOOKUP(G245,'ESO zone constants'!$A$3:$F$999,6,FALSE)</f>
        <v>La Côte d'or</v>
      </c>
      <c r="L245" s="5">
        <v>1</v>
      </c>
      <c r="M245" t="str">
        <f>VLOOKUP(A245,'ESO wayshrine names'!$A$2:$D$999,2,FALSE)</f>
        <v>Der Wegschrein der Goldküste</v>
      </c>
      <c r="N245" t="str">
        <f>VLOOKUP(A245,'ESO wayshrine names'!$A$2:$D$999,3,FALSE)</f>
        <v>Gold Coast Wayshrine</v>
      </c>
      <c r="O245" t="str">
        <f>VLOOKUP(A245,'ESO wayshrine names'!$A$2:$D$999,4,FALSE)</f>
        <v>L’oratoire de la Côte d'or</v>
      </c>
    </row>
    <row r="246" spans="1:15" hidden="1" x14ac:dyDescent="0.25">
      <c r="A246" s="13">
        <v>255</v>
      </c>
      <c r="B246" s="5">
        <v>28</v>
      </c>
      <c r="C246" s="5">
        <v>994</v>
      </c>
      <c r="D246" t="str">
        <f>VLOOKUP(C246,'ESO map constants'!$B$2:$E$999,2,FALSE)</f>
        <v>Hews Fluch</v>
      </c>
      <c r="E246" t="str">
        <f>VLOOKUP(C246,'ESO map constants'!$B$2:$E$999,3,FALSE)</f>
        <v>Hew's Bane</v>
      </c>
      <c r="F246" t="str">
        <f>VLOOKUP(C246,'ESO map constants'!$B$2:$E$999,4,FALSE)</f>
        <v>Le Trépas des Cognées</v>
      </c>
      <c r="G246" s="3">
        <f>VLOOKUP(B246,'ESO map constants'!$A$2:$F$999,6,FALSE)</f>
        <v>816</v>
      </c>
      <c r="H246" s="3">
        <f>VLOOKUP(G246,'ESO zone constants'!$A$3:$B$9999,2,FALSE)</f>
        <v>473</v>
      </c>
      <c r="I246" s="3" t="str">
        <f>VLOOKUP(G246,'ESO zone constants'!$A$3:$F$999,4,FALSE)</f>
        <v>Hews Fluch</v>
      </c>
      <c r="J246" s="3" t="str">
        <f>VLOOKUP(G246,'ESO zone constants'!$A$3:$F$999,5,FALSE)</f>
        <v>Hew's Bane</v>
      </c>
      <c r="K246" s="3" t="str">
        <f>VLOOKUP(G246,'ESO zone constants'!$A$3:$F$999,6,FALSE)</f>
        <v>Le Trépas des Cognées</v>
      </c>
      <c r="L246" s="5">
        <v>1</v>
      </c>
      <c r="M246" t="str">
        <f>VLOOKUP(A246,'ESO wayshrine names'!$A$2:$D$999,2,FALSE)</f>
        <v>Der Wegschrein von Abahs Landung</v>
      </c>
      <c r="N246" t="str">
        <f>VLOOKUP(A246,'ESO wayshrine names'!$A$2:$D$999,3,FALSE)</f>
        <v>Abah's Landing Wayshrine</v>
      </c>
      <c r="O246" t="str">
        <f>VLOOKUP(A246,'ESO wayshrine names'!$A$2:$D$999,4,FALSE)</f>
        <v>L’oratoire du débarcadère d'Abah</v>
      </c>
    </row>
    <row r="247" spans="1:15" hidden="1" x14ac:dyDescent="0.25">
      <c r="A247" s="13">
        <v>256</v>
      </c>
      <c r="B247" s="5">
        <v>28</v>
      </c>
      <c r="C247" s="5">
        <v>994</v>
      </c>
      <c r="D247" t="str">
        <f>VLOOKUP(C247,'ESO map constants'!$B$2:$E$999,2,FALSE)</f>
        <v>Hews Fluch</v>
      </c>
      <c r="E247" t="str">
        <f>VLOOKUP(C247,'ESO map constants'!$B$2:$E$999,3,FALSE)</f>
        <v>Hew's Bane</v>
      </c>
      <c r="F247" t="str">
        <f>VLOOKUP(C247,'ESO map constants'!$B$2:$E$999,4,FALSE)</f>
        <v>Le Trépas des Cognées</v>
      </c>
      <c r="G247" s="3">
        <f>VLOOKUP(B247,'ESO map constants'!$A$2:$F$999,6,FALSE)</f>
        <v>816</v>
      </c>
      <c r="H247" s="3">
        <f>VLOOKUP(G247,'ESO zone constants'!$A$3:$B$9999,2,FALSE)</f>
        <v>473</v>
      </c>
      <c r="I247" s="3" t="str">
        <f>VLOOKUP(G247,'ESO zone constants'!$A$3:$F$999,4,FALSE)</f>
        <v>Hews Fluch</v>
      </c>
      <c r="J247" s="3" t="str">
        <f>VLOOKUP(G247,'ESO zone constants'!$A$3:$F$999,5,FALSE)</f>
        <v>Hew's Bane</v>
      </c>
      <c r="K247" s="3" t="str">
        <f>VLOOKUP(G247,'ESO zone constants'!$A$3:$F$999,6,FALSE)</f>
        <v>Le Trépas des Cognées</v>
      </c>
      <c r="L247" s="5">
        <v>1</v>
      </c>
      <c r="M247" t="str">
        <f>VLOOKUP(A247,'ESO wayshrine names'!$A$2:$D$999,2,FALSE)</f>
        <v>Der Wegschrein von Zehts Unmut</v>
      </c>
      <c r="N247" t="str">
        <f>VLOOKUP(A247,'ESO wayshrine names'!$A$2:$D$999,3,FALSE)</f>
        <v>Zeht's Displeasure Wayshrine</v>
      </c>
      <c r="O247" t="str">
        <f>VLOOKUP(A247,'ESO wayshrine names'!$A$2:$D$999,4,FALSE)</f>
        <v>L’oratoire du Mécontentement de Zeht</v>
      </c>
    </row>
    <row r="248" spans="1:15" hidden="1" x14ac:dyDescent="0.25">
      <c r="A248" s="13">
        <v>257</v>
      </c>
      <c r="B248" s="5">
        <v>28</v>
      </c>
      <c r="C248" s="5">
        <v>994</v>
      </c>
      <c r="D248" t="str">
        <f>VLOOKUP(C248,'ESO map constants'!$B$2:$E$999,2,FALSE)</f>
        <v>Hews Fluch</v>
      </c>
      <c r="E248" t="str">
        <f>VLOOKUP(C248,'ESO map constants'!$B$2:$E$999,3,FALSE)</f>
        <v>Hew's Bane</v>
      </c>
      <c r="F248" t="str">
        <f>VLOOKUP(C248,'ESO map constants'!$B$2:$E$999,4,FALSE)</f>
        <v>Le Trépas des Cognées</v>
      </c>
      <c r="G248" s="3">
        <f>VLOOKUP(B248,'ESO map constants'!$A$2:$F$999,6,FALSE)</f>
        <v>816</v>
      </c>
      <c r="H248" s="3">
        <f>VLOOKUP(G248,'ESO zone constants'!$A$3:$B$9999,2,FALSE)</f>
        <v>473</v>
      </c>
      <c r="I248" s="3" t="str">
        <f>VLOOKUP(G248,'ESO zone constants'!$A$3:$F$999,4,FALSE)</f>
        <v>Hews Fluch</v>
      </c>
      <c r="J248" s="3" t="str">
        <f>VLOOKUP(G248,'ESO zone constants'!$A$3:$F$999,5,FALSE)</f>
        <v>Hew's Bane</v>
      </c>
      <c r="K248" s="3" t="str">
        <f>VLOOKUP(G248,'ESO zone constants'!$A$3:$F$999,6,FALSE)</f>
        <v>Le Trépas des Cognées</v>
      </c>
      <c r="L248" s="5">
        <v>1</v>
      </c>
      <c r="M248" t="str">
        <f>VLOOKUP(A248,'ESO wayshrine names'!$A$2:$D$999,2,FALSE)</f>
        <v>Der Wegschrein der Zitadelle von No Shira</v>
      </c>
      <c r="N248" t="str">
        <f>VLOOKUP(A248,'ESO wayshrine names'!$A$2:$D$999,3,FALSE)</f>
        <v>No Shira Citadel Wayshrine</v>
      </c>
      <c r="O248" t="str">
        <f>VLOOKUP(A248,'ESO wayshrine names'!$A$2:$D$999,4,FALSE)</f>
        <v>L’oratoire de la citadelle No Shira</v>
      </c>
    </row>
    <row r="249" spans="1:15" hidden="1" x14ac:dyDescent="0.25">
      <c r="A249" s="13">
        <v>258</v>
      </c>
      <c r="B249" s="5">
        <v>17</v>
      </c>
      <c r="C249" s="5">
        <v>256</v>
      </c>
      <c r="D249" t="str">
        <f>VLOOKUP(C249,'ESO map constants'!$B$2:$E$999,2,FALSE)</f>
        <v>Schnittermark</v>
      </c>
      <c r="E249" t="str">
        <f>VLOOKUP(C249,'ESO map constants'!$B$2:$E$999,3,FALSE)</f>
        <v>Reaper's March</v>
      </c>
      <c r="F249" t="str">
        <f>VLOOKUP(C249,'ESO map constants'!$B$2:$E$999,4,FALSE)</f>
        <v>La marche de la Camarde</v>
      </c>
      <c r="G249" s="3">
        <f>VLOOKUP(B249,'ESO map constants'!$A$2:$F$999,6,FALSE)</f>
        <v>382</v>
      </c>
      <c r="H249" s="3">
        <f>VLOOKUP(G249,'ESO zone constants'!$A$3:$B$9999,2,FALSE)</f>
        <v>179</v>
      </c>
      <c r="I249" s="3" t="str">
        <f>VLOOKUP(G249,'ESO zone constants'!$A$3:$F$999,4,FALSE)</f>
        <v>Schnittermark</v>
      </c>
      <c r="J249" s="3" t="str">
        <f>VLOOKUP(G249,'ESO zone constants'!$A$3:$F$999,5,FALSE)</f>
        <v>Reaper's March</v>
      </c>
      <c r="K249" s="3" t="str">
        <f>VLOOKUP(G249,'ESO zone constants'!$A$3:$F$999,6,FALSE)</f>
        <v>La marche de la Camarde</v>
      </c>
      <c r="L249" s="5">
        <v>3</v>
      </c>
      <c r="M249" t="str">
        <f>VLOOKUP(A249,'ESO wayshrine names'!$A$2:$D$999,2,FALSE)</f>
        <v>Prüfung: Schlund von Lorkhaj</v>
      </c>
      <c r="N249" t="str">
        <f>VLOOKUP(A249,'ESO wayshrine names'!$A$2:$D$999,3,FALSE)</f>
        <v>Trial: Maw of Lorkhaj</v>
      </c>
      <c r="O249" t="str">
        <f>VLOOKUP(A249,'ESO wayshrine names'!$A$2:$D$999,4,FALSE)</f>
        <v>Épreuve : Gueule de Lorkhaj</v>
      </c>
    </row>
    <row r="250" spans="1:15" hidden="1" x14ac:dyDescent="0.25">
      <c r="A250" s="13">
        <v>259</v>
      </c>
      <c r="G250" s="3" t="e">
        <f>VLOOKUP(B250,'ESO map constants'!$A$2:$F$999,6,FALSE)</f>
        <v>#N/A</v>
      </c>
      <c r="H250" s="3" t="e">
        <f>VLOOKUP(G250,'ESO zone constants'!$A$3:$B$9999,2,FALSE)</f>
        <v>#N/A</v>
      </c>
      <c r="I250" s="3" t="e">
        <f>VLOOKUP(G250,'ESO zone constants'!$A$3:$F$999,4,FALSE)</f>
        <v>#N/A</v>
      </c>
      <c r="J250" s="3" t="e">
        <f>VLOOKUP(G250,'ESO zone constants'!$A$3:$F$999,5,FALSE)</f>
        <v>#N/A</v>
      </c>
      <c r="K250" s="3" t="e">
        <f>VLOOKUP(G250,'ESO zone constants'!$A$3:$F$999,6,FALSE)</f>
        <v>#N/A</v>
      </c>
      <c r="M250">
        <f>VLOOKUP(A250,'ESO wayshrine names'!$A$2:$D$999,2,FALSE)</f>
        <v>0</v>
      </c>
      <c r="N250">
        <f>VLOOKUP(A250,'ESO wayshrine names'!$A$2:$D$999,3,FALSE)</f>
        <v>0</v>
      </c>
      <c r="O250">
        <f>VLOOKUP(A250,'ESO wayshrine names'!$A$2:$D$999,4,FALSE)</f>
        <v>0</v>
      </c>
    </row>
    <row r="251" spans="1:15" hidden="1" x14ac:dyDescent="0.25">
      <c r="A251" s="13">
        <v>260</v>
      </c>
      <c r="B251" s="5">
        <v>9</v>
      </c>
      <c r="C251" s="5">
        <v>26</v>
      </c>
      <c r="D251" t="str">
        <f>VLOOKUP(C251,'ESO map constants'!$B$2:$E$999,2,FALSE)</f>
        <v>Schattenfenn</v>
      </c>
      <c r="E251" t="str">
        <f>VLOOKUP(C251,'ESO map constants'!$B$2:$E$999,3,FALSE)</f>
        <v>Shadowfen</v>
      </c>
      <c r="F251" t="str">
        <f>VLOOKUP(C251,'ESO map constants'!$B$2:$E$999,4,FALSE)</f>
        <v>Fangeombre</v>
      </c>
      <c r="G251" s="3">
        <f>VLOOKUP(B251,'ESO map constants'!$A$2:$F$999,6,FALSE)</f>
        <v>117</v>
      </c>
      <c r="H251" s="3">
        <f>VLOOKUP(G251,'ESO zone constants'!$A$3:$B$9999,2,FALSE)</f>
        <v>19</v>
      </c>
      <c r="I251" s="3" t="str">
        <f>VLOOKUP(G251,'ESO zone constants'!$A$3:$F$999,4,FALSE)</f>
        <v>Schattenfenn</v>
      </c>
      <c r="J251" s="3" t="str">
        <f>VLOOKUP(G251,'ESO zone constants'!$A$3:$F$999,5,FALSE)</f>
        <v>Shadowfen</v>
      </c>
      <c r="K251" s="3" t="str">
        <f>VLOOKUP(G251,'ESO zone constants'!$A$3:$F$999,6,FALSE)</f>
        <v>Fangeombre</v>
      </c>
      <c r="L251" s="5">
        <v>6</v>
      </c>
      <c r="M251" t="str">
        <f>VLOOKUP(A251,'ESO wayshrine names'!$A$2:$D$999,2,FALSE)</f>
        <v>Zugang zu den Ruinen von Mazzatun</v>
      </c>
      <c r="N251" t="str">
        <f>VLOOKUP(A251,'ESO wayshrine names'!$A$2:$D$999,3,FALSE)</f>
        <v>Dungeon: Ruins of Mazzatun</v>
      </c>
      <c r="O251" t="str">
        <f>VLOOKUP(A251,'ESO wayshrine names'!$A$2:$D$999,4,FALSE)</f>
        <v>Donjon : ruines de Mazzatun</v>
      </c>
    </row>
    <row r="252" spans="1:15" hidden="1" x14ac:dyDescent="0.25">
      <c r="A252" s="13">
        <v>261</v>
      </c>
      <c r="B252" s="5">
        <v>9</v>
      </c>
      <c r="C252" s="5">
        <v>26</v>
      </c>
      <c r="D252" t="str">
        <f>VLOOKUP(C252,'ESO map constants'!$B$2:$E$999,2,FALSE)</f>
        <v>Schattenfenn</v>
      </c>
      <c r="E252" t="str">
        <f>VLOOKUP(C252,'ESO map constants'!$B$2:$E$999,3,FALSE)</f>
        <v>Shadowfen</v>
      </c>
      <c r="F252" t="str">
        <f>VLOOKUP(C252,'ESO map constants'!$B$2:$E$999,4,FALSE)</f>
        <v>Fangeombre</v>
      </c>
      <c r="G252" s="3">
        <f>VLOOKUP(B252,'ESO map constants'!$A$2:$F$999,6,FALSE)</f>
        <v>117</v>
      </c>
      <c r="H252" s="3">
        <f>VLOOKUP(G252,'ESO zone constants'!$A$3:$B$9999,2,FALSE)</f>
        <v>19</v>
      </c>
      <c r="I252" s="3" t="str">
        <f>VLOOKUP(G252,'ESO zone constants'!$A$3:$F$999,4,FALSE)</f>
        <v>Schattenfenn</v>
      </c>
      <c r="J252" s="3" t="str">
        <f>VLOOKUP(G252,'ESO zone constants'!$A$3:$F$999,5,FALSE)</f>
        <v>Shadowfen</v>
      </c>
      <c r="K252" s="3" t="str">
        <f>VLOOKUP(G252,'ESO zone constants'!$A$3:$F$999,6,FALSE)</f>
        <v>Fangeombre</v>
      </c>
      <c r="L252" s="5">
        <v>6</v>
      </c>
      <c r="M252" t="str">
        <f>VLOOKUP(A252,'ESO wayshrine names'!$A$2:$D$999,2,FALSE)</f>
        <v>Eingang der Wiege der Schatten</v>
      </c>
      <c r="N252" t="str">
        <f>VLOOKUP(A252,'ESO wayshrine names'!$A$2:$D$999,3,FALSE)</f>
        <v>Dungeon: Cradle of Shadows</v>
      </c>
      <c r="O252" t="str">
        <f>VLOOKUP(A252,'ESO wayshrine names'!$A$2:$D$999,4,FALSE)</f>
        <v>Donjon : Berceau des ombres</v>
      </c>
    </row>
    <row r="253" spans="1:15" hidden="1" x14ac:dyDescent="0.25">
      <c r="A253" s="13">
        <v>262</v>
      </c>
      <c r="B253" s="5">
        <v>15</v>
      </c>
      <c r="C253" s="5">
        <v>143</v>
      </c>
      <c r="D253" t="str">
        <f>VLOOKUP(C253,'ESO map constants'!$B$2:$E$999,2,FALSE)</f>
        <v>Auridon</v>
      </c>
      <c r="E253" t="str">
        <f>VLOOKUP(C253,'ESO map constants'!$B$2:$E$999,3,FALSE)</f>
        <v>Auridon</v>
      </c>
      <c r="F253" t="str">
        <f>VLOOKUP(C253,'ESO map constants'!$B$2:$E$999,4,FALSE)</f>
        <v>Auridia</v>
      </c>
      <c r="G253" s="3">
        <f>VLOOKUP(B253,'ESO map constants'!$A$2:$F$999,6,FALSE)</f>
        <v>381</v>
      </c>
      <c r="H253" s="3">
        <f>VLOOKUP(G253,'ESO zone constants'!$A$3:$B$9999,2,FALSE)</f>
        <v>178</v>
      </c>
      <c r="I253" s="3" t="str">
        <f>VLOOKUP(G253,'ESO zone constants'!$A$3:$F$999,4,FALSE)</f>
        <v>Auridon</v>
      </c>
      <c r="J253" s="3" t="str">
        <f>VLOOKUP(G253,'ESO zone constants'!$A$3:$F$999,5,FALSE)</f>
        <v>Auridon</v>
      </c>
      <c r="K253" s="3" t="str">
        <f>VLOOKUP(G253,'ESO zone constants'!$A$3:$F$999,6,FALSE)</f>
        <v>Auridia</v>
      </c>
      <c r="L253" s="5">
        <v>6</v>
      </c>
      <c r="M253" t="str">
        <f>VLOOKUP(A253,'ESO wayshrine names'!$A$2:$D$999,2,FALSE)</f>
        <v>Eingang der Verbannungszellen II</v>
      </c>
      <c r="N253" t="str">
        <f>VLOOKUP(A253,'ESO wayshrine names'!$A$2:$D$999,3,FALSE)</f>
        <v>Dungeon: The Banished Cells II</v>
      </c>
      <c r="O253" t="str">
        <f>VLOOKUP(A253,'ESO wayshrine names'!$A$2:$D$999,4,FALSE)</f>
        <v>Donjon : Cachot interdit II</v>
      </c>
    </row>
    <row r="254" spans="1:15" hidden="1" x14ac:dyDescent="0.25">
      <c r="A254" s="13">
        <v>263</v>
      </c>
      <c r="B254" s="5">
        <v>4</v>
      </c>
      <c r="C254" s="5">
        <v>12</v>
      </c>
      <c r="D254" t="str">
        <f>VLOOKUP(C254,'ESO map constants'!$B$2:$E$999,2,FALSE)</f>
        <v>Sturmhafen</v>
      </c>
      <c r="E254" t="str">
        <f>VLOOKUP(C254,'ESO map constants'!$B$2:$E$999,3,FALSE)</f>
        <v>Stormhaven</v>
      </c>
      <c r="F254" t="str">
        <f>VLOOKUP(C254,'ESO map constants'!$B$2:$E$999,4,FALSE)</f>
        <v>Havre-tempête</v>
      </c>
      <c r="G254" s="3">
        <f>VLOOKUP(B254,'ESO map constants'!$A$2:$F$999,6,FALSE)</f>
        <v>19</v>
      </c>
      <c r="H254" s="3">
        <f>VLOOKUP(G254,'ESO zone constants'!$A$3:$B$9999,2,FALSE)</f>
        <v>4</v>
      </c>
      <c r="I254" s="3" t="str">
        <f>VLOOKUP(G254,'ESO zone constants'!$A$3:$F$999,4,FALSE)</f>
        <v>Sturmhafen</v>
      </c>
      <c r="J254" s="3" t="str">
        <f>VLOOKUP(G254,'ESO zone constants'!$A$3:$F$999,5,FALSE)</f>
        <v>Stormhaven</v>
      </c>
      <c r="K254" s="3" t="str">
        <f>VLOOKUP(G254,'ESO zone constants'!$A$3:$F$999,6,FALSE)</f>
        <v>Havre-tempête</v>
      </c>
      <c r="L254" s="5">
        <v>6</v>
      </c>
      <c r="M254" t="str">
        <f>VLOOKUP(A254,'ESO wayshrine names'!$A$2:$D$999,2,FALSE)</f>
        <v>Zugang zur Kanalisation von Wegesruh II</v>
      </c>
      <c r="N254" t="str">
        <f>VLOOKUP(A254,'ESO wayshrine names'!$A$2:$D$999,3,FALSE)</f>
        <v>Dungeon: Wayrest Sewers II</v>
      </c>
      <c r="O254" t="str">
        <f>VLOOKUP(A254,'ESO wayshrine names'!$A$2:$D$999,4,FALSE)</f>
        <v>Donjon : Égouts d'Haltevoie II</v>
      </c>
    </row>
    <row r="255" spans="1:15" hidden="1" x14ac:dyDescent="0.25">
      <c r="A255" s="13">
        <v>264</v>
      </c>
      <c r="B255" s="5">
        <v>10</v>
      </c>
      <c r="C255" s="5">
        <v>13</v>
      </c>
      <c r="D255" t="str">
        <f>VLOOKUP(C255,'ESO map constants'!$B$2:$E$999,2,FALSE)</f>
        <v>Deshaan</v>
      </c>
      <c r="E255" t="str">
        <f>VLOOKUP(C255,'ESO map constants'!$B$2:$E$999,3,FALSE)</f>
        <v>Deshaan</v>
      </c>
      <c r="F255" t="str">
        <f>VLOOKUP(C255,'ESO map constants'!$B$2:$E$999,4,FALSE)</f>
        <v>Deshaan</v>
      </c>
      <c r="G255" s="3">
        <f>VLOOKUP(B255,'ESO map constants'!$A$2:$F$999,6,FALSE)</f>
        <v>57</v>
      </c>
      <c r="H255" s="3">
        <f>VLOOKUP(G255,'ESO zone constants'!$A$3:$B$9999,2,FALSE)</f>
        <v>10</v>
      </c>
      <c r="I255" s="3" t="str">
        <f>VLOOKUP(G255,'ESO zone constants'!$A$3:$F$999,4,FALSE)</f>
        <v>Deshaan</v>
      </c>
      <c r="J255" s="3" t="str">
        <f>VLOOKUP(G255,'ESO zone constants'!$A$3:$F$999,5,FALSE)</f>
        <v>Deshaan</v>
      </c>
      <c r="K255" s="3" t="str">
        <f>VLOOKUP(G255,'ESO zone constants'!$A$3:$F$999,6,FALSE)</f>
        <v>Deshaan</v>
      </c>
      <c r="L255" s="5">
        <v>6</v>
      </c>
      <c r="M255" t="str">
        <f>VLOOKUP(A255,'ESO wayshrine names'!$A$2:$D$999,2,FALSE)</f>
        <v>Eingang der Dunkelschattenkavernen II</v>
      </c>
      <c r="N255" t="str">
        <f>VLOOKUP(A255,'ESO wayshrine names'!$A$2:$D$999,3,FALSE)</f>
        <v>Dungeon: Darkshade Caverns II</v>
      </c>
      <c r="O255" t="str">
        <f>VLOOKUP(A255,'ESO wayshrine names'!$A$2:$D$999,4,FALSE)</f>
        <v>Donjon : Cavernes d'Ombre-noire II</v>
      </c>
    </row>
    <row r="256" spans="1:15" hidden="1" x14ac:dyDescent="0.25">
      <c r="A256" s="13">
        <v>265</v>
      </c>
      <c r="B256" s="5">
        <v>7</v>
      </c>
      <c r="C256" s="5">
        <v>9</v>
      </c>
      <c r="D256" t="str">
        <f>VLOOKUP(C256,'ESO map constants'!$B$2:$E$999,2,FALSE)</f>
        <v>Grahtwald</v>
      </c>
      <c r="E256" t="str">
        <f>VLOOKUP(C256,'ESO map constants'!$B$2:$E$999,3,FALSE)</f>
        <v>Grahtwood</v>
      </c>
      <c r="F256" t="str">
        <f>VLOOKUP(C256,'ESO map constants'!$B$2:$E$999,4,FALSE)</f>
        <v>Le bois de Graht</v>
      </c>
      <c r="G256" s="3">
        <f>VLOOKUP(B256,'ESO map constants'!$A$2:$F$999,6,FALSE)</f>
        <v>383</v>
      </c>
      <c r="H256" s="3">
        <f>VLOOKUP(G256,'ESO zone constants'!$A$3:$B$9999,2,FALSE)</f>
        <v>180</v>
      </c>
      <c r="I256" s="3" t="str">
        <f>VLOOKUP(G256,'ESO zone constants'!$A$3:$F$999,4,FALSE)</f>
        <v>Grahtwald</v>
      </c>
      <c r="J256" s="3" t="str">
        <f>VLOOKUP(G256,'ESO zone constants'!$A$3:$F$999,5,FALSE)</f>
        <v>Grahtwood</v>
      </c>
      <c r="K256" s="3" t="str">
        <f>VLOOKUP(G256,'ESO zone constants'!$A$3:$F$999,6,FALSE)</f>
        <v>Le bois de Graht</v>
      </c>
      <c r="L256" s="5">
        <v>6</v>
      </c>
      <c r="M256" t="str">
        <f>VLOOKUP(A256,'ESO wayshrine names'!$A$2:$D$999,2,FALSE)</f>
        <v>Zugang zum Eldengrund II</v>
      </c>
      <c r="N256" t="str">
        <f>VLOOKUP(A256,'ESO wayshrine names'!$A$2:$D$999,3,FALSE)</f>
        <v>Dungeon: Elden Hollow II</v>
      </c>
      <c r="O256" t="str">
        <f>VLOOKUP(A256,'ESO wayshrine names'!$A$2:$D$999,4,FALSE)</f>
        <v>Donjon : Creuset des aînés II</v>
      </c>
    </row>
    <row r="257" spans="1:15" hidden="1" x14ac:dyDescent="0.25">
      <c r="A257" s="13">
        <v>266</v>
      </c>
      <c r="B257" s="5">
        <v>11</v>
      </c>
      <c r="C257" s="5">
        <v>7</v>
      </c>
      <c r="D257" t="str">
        <f>VLOOKUP(C257,'ESO map constants'!$B$2:$E$999,2,FALSE)</f>
        <v>Steinfälle</v>
      </c>
      <c r="E257" t="str">
        <f>VLOOKUP(C257,'ESO map constants'!$B$2:$E$999,3,FALSE)</f>
        <v>Stonefalls</v>
      </c>
      <c r="F257" t="str">
        <f>VLOOKUP(C257,'ESO map constants'!$B$2:$E$999,4,FALSE)</f>
        <v>Les Éboulis</v>
      </c>
      <c r="G257" s="3">
        <f>VLOOKUP(B257,'ESO map constants'!$A$2:$F$999,6,FALSE)</f>
        <v>41</v>
      </c>
      <c r="H257" s="3">
        <f>VLOOKUP(G257,'ESO zone constants'!$A$3:$B$9999,2,FALSE)</f>
        <v>9</v>
      </c>
      <c r="I257" s="3" t="str">
        <f>VLOOKUP(G257,'ESO zone constants'!$A$3:$F$999,4,FALSE)</f>
        <v>Steinfälle</v>
      </c>
      <c r="J257" s="3" t="str">
        <f>VLOOKUP(G257,'ESO zone constants'!$A$3:$F$999,5,FALSE)</f>
        <v>Stonefalls</v>
      </c>
      <c r="K257" s="3" t="str">
        <f>VLOOKUP(G257,'ESO zone constants'!$A$3:$F$999,6,FALSE)</f>
        <v>Les Éboulis</v>
      </c>
      <c r="L257" s="5">
        <v>6</v>
      </c>
      <c r="M257" t="str">
        <f>VLOOKUP(A257,'ESO wayshrine names'!$A$2:$D$999,2,FALSE)</f>
        <v>Eingang der Pilzgrotte II</v>
      </c>
      <c r="N257" t="str">
        <f>VLOOKUP(A257,'ESO wayshrine names'!$A$2:$D$999,3,FALSE)</f>
        <v>Dungeon: Fungal Grotto II</v>
      </c>
      <c r="O257" t="str">
        <f>VLOOKUP(A257,'ESO wayshrine names'!$A$2:$D$999,4,FALSE)</f>
        <v>Donjon : Champignonnière II</v>
      </c>
    </row>
    <row r="258" spans="1:15" hidden="1" x14ac:dyDescent="0.25">
      <c r="A258" s="13">
        <v>267</v>
      </c>
      <c r="B258" s="5">
        <v>2</v>
      </c>
      <c r="C258" s="5">
        <v>1</v>
      </c>
      <c r="D258" t="str">
        <f>VLOOKUP(C258,'ESO map constants'!$B$2:$E$999,2,FALSE)</f>
        <v>Glenumbra</v>
      </c>
      <c r="E258" t="str">
        <f>VLOOKUP(C258,'ESO map constants'!$B$2:$E$999,3,FALSE)</f>
        <v>Glenumbra</v>
      </c>
      <c r="F258" t="str">
        <f>VLOOKUP(C258,'ESO map constants'!$B$2:$E$999,4,FALSE)</f>
        <v>La Glénumbrie</v>
      </c>
      <c r="G258" s="3">
        <f>VLOOKUP(B258,'ESO map constants'!$A$2:$F$999,6,FALSE)</f>
        <v>3</v>
      </c>
      <c r="H258" s="3">
        <f>VLOOKUP(G258,'ESO zone constants'!$A$3:$B$9999,2,FALSE)</f>
        <v>2</v>
      </c>
      <c r="I258" s="3" t="str">
        <f>VLOOKUP(G258,'ESO zone constants'!$A$3:$F$999,4,FALSE)</f>
        <v>Glenumbra</v>
      </c>
      <c r="J258" s="3" t="str">
        <f>VLOOKUP(G258,'ESO zone constants'!$A$3:$F$999,5,FALSE)</f>
        <v>Glenumbra</v>
      </c>
      <c r="K258" s="3" t="str">
        <f>VLOOKUP(G258,'ESO zone constants'!$A$3:$F$999,6,FALSE)</f>
        <v>La Glénumbrie</v>
      </c>
      <c r="L258" s="5">
        <v>6</v>
      </c>
      <c r="M258" t="str">
        <f>VLOOKUP(A258,'ESO wayshrine names'!$A$2:$D$999,2,FALSE)</f>
        <v>Eingang der Spindeltiefen II</v>
      </c>
      <c r="N258" t="str">
        <f>VLOOKUP(A258,'ESO wayshrine names'!$A$2:$D$999,3,FALSE)</f>
        <v>Dungeon: Spindleclutch II</v>
      </c>
      <c r="O258" t="str">
        <f>VLOOKUP(A258,'ESO wayshrine names'!$A$2:$D$999,4,FALSE)</f>
        <v>Donjon : Tressefuseau II</v>
      </c>
    </row>
    <row r="259" spans="1:15" hidden="1" x14ac:dyDescent="0.25">
      <c r="A259" s="13">
        <v>268</v>
      </c>
      <c r="B259" s="5">
        <v>16</v>
      </c>
      <c r="C259" s="5">
        <v>300</v>
      </c>
      <c r="D259" t="str">
        <f>VLOOKUP(C259,'ESO map constants'!$B$2:$E$999,2,FALSE)</f>
        <v>Grünschatten</v>
      </c>
      <c r="E259" t="str">
        <f>VLOOKUP(C259,'ESO map constants'!$B$2:$E$999,3,FALSE)</f>
        <v>Greenshade</v>
      </c>
      <c r="F259" t="str">
        <f>VLOOKUP(C259,'ESO map constants'!$B$2:$E$999,4,FALSE)</f>
        <v>Prasin</v>
      </c>
      <c r="G259" s="3">
        <f>VLOOKUP(B259,'ESO map constants'!$A$2:$F$999,6,FALSE)</f>
        <v>108</v>
      </c>
      <c r="H259" s="3">
        <f>VLOOKUP(G259,'ESO zone constants'!$A$3:$B$9999,2,FALSE)</f>
        <v>18</v>
      </c>
      <c r="I259" s="3" t="str">
        <f>VLOOKUP(G259,'ESO zone constants'!$A$3:$F$999,4,FALSE)</f>
        <v>Grünschatten</v>
      </c>
      <c r="J259" s="3" t="str">
        <f>VLOOKUP(G259,'ESO zone constants'!$A$3:$F$999,5,FALSE)</f>
        <v>Greenshade</v>
      </c>
      <c r="K259" s="3" t="str">
        <f>VLOOKUP(G259,'ESO zone constants'!$A$3:$F$999,6,FALSE)</f>
        <v>Prasin</v>
      </c>
      <c r="L259" s="5">
        <v>6</v>
      </c>
      <c r="M259" t="str">
        <f>VLOOKUP(A259,'ESO wayshrine names'!$A$2:$D$999,2,FALSE)</f>
        <v>Eingang der Stadt der Asche II</v>
      </c>
      <c r="N259" t="str">
        <f>VLOOKUP(A259,'ESO wayshrine names'!$A$2:$D$999,3,FALSE)</f>
        <v>Dungeon: City of Ash II</v>
      </c>
      <c r="O259" t="str">
        <f>VLOOKUP(A259,'ESO wayshrine names'!$A$2:$D$999,4,FALSE)</f>
        <v>Donjon : Cité des cendres II</v>
      </c>
    </row>
    <row r="260" spans="1:15" hidden="1" x14ac:dyDescent="0.25">
      <c r="A260" s="13">
        <v>269</v>
      </c>
      <c r="B260" s="5">
        <v>3</v>
      </c>
      <c r="C260" s="5">
        <v>10</v>
      </c>
      <c r="D260" t="str">
        <f>VLOOKUP(C260,'ESO map constants'!$B$2:$E$999,2,FALSE)</f>
        <v>Kluftspitze</v>
      </c>
      <c r="E260" t="str">
        <f>VLOOKUP(C260,'ESO map constants'!$B$2:$E$999,3,FALSE)</f>
        <v>Rivenspire</v>
      </c>
      <c r="F260" t="str">
        <f>VLOOKUP(C260,'ESO map constants'!$B$2:$E$999,4,FALSE)</f>
        <v>Fendretour</v>
      </c>
      <c r="G260" s="3">
        <f>VLOOKUP(B260,'ESO map constants'!$A$2:$F$999,6,FALSE)</f>
        <v>20</v>
      </c>
      <c r="H260" s="3">
        <f>VLOOKUP(G260,'ESO zone constants'!$A$3:$B$9999,2,FALSE)</f>
        <v>5</v>
      </c>
      <c r="I260" s="3" t="str">
        <f>VLOOKUP(G260,'ESO zone constants'!$A$3:$F$999,4,FALSE)</f>
        <v>Kluftspitze</v>
      </c>
      <c r="J260" s="3" t="str">
        <f>VLOOKUP(G260,'ESO zone constants'!$A$3:$F$999,5,FALSE)</f>
        <v>Rivenspire</v>
      </c>
      <c r="K260" s="3" t="str">
        <f>VLOOKUP(G260,'ESO zone constants'!$A$3:$F$999,6,FALSE)</f>
        <v>Fendretour</v>
      </c>
      <c r="L260" s="5">
        <v>6</v>
      </c>
      <c r="M260" t="str">
        <f>VLOOKUP(A260,'ESO wayshrine names'!$A$2:$D$999,2,FALSE)</f>
        <v>Eingang der Krypta der Herzen II</v>
      </c>
      <c r="N260" t="str">
        <f>VLOOKUP(A260,'ESO wayshrine names'!$A$2:$D$999,3,FALSE)</f>
        <v>Dungeon: Crypt of Hearts II</v>
      </c>
      <c r="O260" t="str">
        <f>VLOOKUP(A260,'ESO wayshrine names'!$A$2:$D$999,4,FALSE)</f>
        <v>Donjon : Crypte des cœurs II</v>
      </c>
    </row>
    <row r="261" spans="1:15" hidden="1" x14ac:dyDescent="0.25">
      <c r="A261" s="13">
        <v>270</v>
      </c>
      <c r="B261" s="5">
        <v>25</v>
      </c>
      <c r="C261" s="5">
        <v>1126</v>
      </c>
      <c r="D261" t="str">
        <f>VLOOKUP(C261,'ESO map constants'!$B$2:$E$999,2,FALSE)</f>
        <v>Kargstein</v>
      </c>
      <c r="E261" t="str">
        <f>VLOOKUP(C261,'ESO map constants'!$B$2:$E$999,3,FALSE)</f>
        <v>Craglorn</v>
      </c>
      <c r="F261" t="str">
        <f>VLOOKUP(C261,'ESO map constants'!$B$2:$E$999,4,FALSE)</f>
        <v>Raidelorn</v>
      </c>
      <c r="G261" s="3">
        <f>VLOOKUP(B261,'ESO map constants'!$A$2:$F$999,6,FALSE)</f>
        <v>888</v>
      </c>
      <c r="H261" s="3">
        <f>VLOOKUP(G261,'ESO zone constants'!$A$3:$B$9999,2,FALSE)</f>
        <v>531</v>
      </c>
      <c r="I261" s="3" t="str">
        <f>VLOOKUP(G261,'ESO zone constants'!$A$3:$F$999,4,FALSE)</f>
        <v>Kargstein</v>
      </c>
      <c r="J261" s="3" t="str">
        <f>VLOOKUP(G261,'ESO zone constants'!$A$3:$F$999,5,FALSE)</f>
        <v>Craglorn</v>
      </c>
      <c r="K261" s="3" t="str">
        <f>VLOOKUP(G261,'ESO zone constants'!$A$3:$F$999,6,FALSE)</f>
        <v>Raidelorn</v>
      </c>
      <c r="L261" s="5">
        <v>2</v>
      </c>
      <c r="M261" t="str">
        <f>VLOOKUP(A261,'ESO wayshrine names'!$A$2:$D$999,2,FALSE)</f>
        <v>Die Drachenstern-Arena</v>
      </c>
      <c r="N261" t="str">
        <f>VLOOKUP(A261,'ESO wayshrine names'!$A$2:$D$999,3,FALSE)</f>
        <v>Dragonstar Arena</v>
      </c>
      <c r="O261" t="str">
        <f>VLOOKUP(A261,'ESO wayshrine names'!$A$2:$D$999,4,FALSE)</f>
        <v>Arène de l'Étoile du Dragon</v>
      </c>
    </row>
    <row r="262" spans="1:15" hidden="1" x14ac:dyDescent="0.25">
      <c r="A262" s="13">
        <v>271</v>
      </c>
      <c r="G262" s="3" t="e">
        <f>VLOOKUP(B262,'ESO map constants'!$A$2:$F$999,6,FALSE)</f>
        <v>#N/A</v>
      </c>
      <c r="H262" s="3" t="e">
        <f>VLOOKUP(G262,'ESO zone constants'!$A$3:$B$9999,2,FALSE)</f>
        <v>#N/A</v>
      </c>
      <c r="I262" s="3" t="e">
        <f>VLOOKUP(G262,'ESO zone constants'!$A$3:$F$999,4,FALSE)</f>
        <v>#N/A</v>
      </c>
      <c r="J262" s="3" t="e">
        <f>VLOOKUP(G262,'ESO zone constants'!$A$3:$F$999,5,FALSE)</f>
        <v>#N/A</v>
      </c>
      <c r="K262" s="3" t="e">
        <f>VLOOKUP(G262,'ESO zone constants'!$A$3:$F$999,6,FALSE)</f>
        <v>#N/A</v>
      </c>
      <c r="M262">
        <f>VLOOKUP(A262,'ESO wayshrine names'!$A$2:$D$999,2,FALSE)</f>
        <v>0</v>
      </c>
      <c r="N262">
        <f>VLOOKUP(A262,'ESO wayshrine names'!$A$2:$D$999,3,FALSE)</f>
        <v>0</v>
      </c>
      <c r="O262">
        <f>VLOOKUP(A262,'ESO wayshrine names'!$A$2:$D$999,4,FALSE)</f>
        <v>0</v>
      </c>
    </row>
    <row r="263" spans="1:15" hidden="1" x14ac:dyDescent="0.25">
      <c r="A263" s="13">
        <v>272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VLOOKUP(B263,'ESO map constants'!$A$2:$F$999,6,FALSE)</f>
        <v>849</v>
      </c>
      <c r="H263" s="3">
        <f>VLOOKUP(G263,'ESO zone constants'!$A$3:$B$9999,2,FALSE)</f>
        <v>498</v>
      </c>
      <c r="I263" s="3" t="str">
        <f>VLOOKUP(G263,'ESO zone constants'!$A$3:$F$999,4,FALSE)</f>
        <v>Vvardenfell</v>
      </c>
      <c r="J263" s="3" t="str">
        <f>VLOOKUP(G263,'ESO zone constants'!$A$3:$F$999,5,FALSE)</f>
        <v>Vvardenfell</v>
      </c>
      <c r="K263" s="3" t="str">
        <f>VLOOKUP(G263,'ESO zone constants'!$A$3:$F$999,6,FALSE)</f>
        <v>Vvardenfell</v>
      </c>
      <c r="L263" s="5">
        <v>1</v>
      </c>
      <c r="M263" t="str">
        <f>VLOOKUP(A263,'ESO wayshrine names'!$A$2:$D$999,2,FALSE)</f>
        <v>Der Wegschrein von Seyda Neen</v>
      </c>
      <c r="N263" t="str">
        <f>VLOOKUP(A263,'ESO wayshrine names'!$A$2:$D$999,3,FALSE)</f>
        <v>Seyda Neen Wayshrine</v>
      </c>
      <c r="O263" t="str">
        <f>VLOOKUP(A263,'ESO wayshrine names'!$A$2:$D$999,4,FALSE)</f>
        <v>L’oratoire de Seyda Neen</v>
      </c>
    </row>
    <row r="264" spans="1:15" hidden="1" x14ac:dyDescent="0.25">
      <c r="A264" s="13">
        <v>273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VLOOKUP(B264,'ESO map constants'!$A$2:$F$999,6,FALSE)</f>
        <v>849</v>
      </c>
      <c r="H264" s="3">
        <f>VLOOKUP(G264,'ESO zone constants'!$A$3:$B$9999,2,FALSE)</f>
        <v>498</v>
      </c>
      <c r="I264" s="3" t="str">
        <f>VLOOKUP(G264,'ESO zone constants'!$A$3:$F$999,4,FALSE)</f>
        <v>Vvardenfell</v>
      </c>
      <c r="J264" s="3" t="str">
        <f>VLOOKUP(G264,'ESO zone constants'!$A$3:$F$999,5,FALSE)</f>
        <v>Vvardenfell</v>
      </c>
      <c r="K264" s="3" t="str">
        <f>VLOOKUP(G264,'ESO zone constants'!$A$3:$F$999,6,FALSE)</f>
        <v>Vvardenfell</v>
      </c>
      <c r="L264" s="5">
        <v>1</v>
      </c>
      <c r="M264" t="str">
        <f>VLOOKUP(A264,'ESO wayshrine names'!$A$2:$D$999,2,FALSE)</f>
        <v>Wegschrein von Gnisis</v>
      </c>
      <c r="N264" t="str">
        <f>VLOOKUP(A264,'ESO wayshrine names'!$A$2:$D$999,3,FALSE)</f>
        <v>Gnisis Wayshrine</v>
      </c>
      <c r="O264" t="str">
        <f>VLOOKUP(A264,'ESO wayshrine names'!$A$2:$D$999,4,FALSE)</f>
        <v>Oratoire de Gnisis</v>
      </c>
    </row>
    <row r="265" spans="1:15" hidden="1" x14ac:dyDescent="0.25">
      <c r="A265" s="13">
        <v>274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VLOOKUP(B265,'ESO map constants'!$A$2:$F$999,6,FALSE)</f>
        <v>849</v>
      </c>
      <c r="H265" s="3">
        <f>VLOOKUP(G265,'ESO zone constants'!$A$3:$B$9999,2,FALSE)</f>
        <v>498</v>
      </c>
      <c r="I265" s="3" t="str">
        <f>VLOOKUP(G265,'ESO zone constants'!$A$3:$F$999,4,FALSE)</f>
        <v>Vvardenfell</v>
      </c>
      <c r="J265" s="3" t="str">
        <f>VLOOKUP(G265,'ESO zone constants'!$A$3:$F$999,5,FALSE)</f>
        <v>Vvardenfell</v>
      </c>
      <c r="K265" s="3" t="str">
        <f>VLOOKUP(G265,'ESO zone constants'!$A$3:$F$999,6,FALSE)</f>
        <v>Vvardenfell</v>
      </c>
      <c r="L265" s="5">
        <v>1</v>
      </c>
      <c r="M265" t="str">
        <f>VLOOKUP(A265,'ESO wayshrine names'!$A$2:$D$999,2,FALSE)</f>
        <v>Der Wegschrein von Ald'ruhn</v>
      </c>
      <c r="N265" t="str">
        <f>VLOOKUP(A265,'ESO wayshrine names'!$A$2:$D$999,3,FALSE)</f>
        <v>Ald'ruhn Wayshrine</v>
      </c>
      <c r="O265" t="str">
        <f>VLOOKUP(A265,'ESO wayshrine names'!$A$2:$D$999,4,FALSE)</f>
        <v>L’oratoire d'Ald'ruhn</v>
      </c>
    </row>
    <row r="266" spans="1:15" hidden="1" x14ac:dyDescent="0.25">
      <c r="A266" s="13">
        <v>275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VLOOKUP(B266,'ESO map constants'!$A$2:$F$999,6,FALSE)</f>
        <v>849</v>
      </c>
      <c r="H266" s="3">
        <f>VLOOKUP(G266,'ESO zone constants'!$A$3:$B$9999,2,FALSE)</f>
        <v>498</v>
      </c>
      <c r="I266" s="3" t="str">
        <f>VLOOKUP(G266,'ESO zone constants'!$A$3:$F$999,4,FALSE)</f>
        <v>Vvardenfell</v>
      </c>
      <c r="J266" s="3" t="str">
        <f>VLOOKUP(G266,'ESO zone constants'!$A$3:$F$999,5,FALSE)</f>
        <v>Vvardenfell</v>
      </c>
      <c r="K266" s="3" t="str">
        <f>VLOOKUP(G266,'ESO zone constants'!$A$3:$F$999,6,FALSE)</f>
        <v>Vvardenfell</v>
      </c>
      <c r="L266" s="5">
        <v>1</v>
      </c>
      <c r="M266" t="str">
        <f>VLOOKUP(A266,'ESO wayshrine names'!$A$2:$D$999,2,FALSE)</f>
        <v>Der Wegschrein von Balmora</v>
      </c>
      <c r="N266" t="str">
        <f>VLOOKUP(A266,'ESO wayshrine names'!$A$2:$D$999,3,FALSE)</f>
        <v>Balmora Wayshrine</v>
      </c>
      <c r="O266" t="str">
        <f>VLOOKUP(A266,'ESO wayshrine names'!$A$2:$D$999,4,FALSE)</f>
        <v>L’oratoire de Balmora</v>
      </c>
    </row>
    <row r="267" spans="1:15" hidden="1" x14ac:dyDescent="0.25">
      <c r="A267" s="13">
        <v>276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VLOOKUP(B267,'ESO map constants'!$A$2:$F$999,6,FALSE)</f>
        <v>849</v>
      </c>
      <c r="H267" s="3">
        <f>VLOOKUP(G267,'ESO zone constants'!$A$3:$B$9999,2,FALSE)</f>
        <v>498</v>
      </c>
      <c r="I267" s="3" t="str">
        <f>VLOOKUP(G267,'ESO zone constants'!$A$3:$F$999,4,FALSE)</f>
        <v>Vvardenfell</v>
      </c>
      <c r="J267" s="3" t="str">
        <f>VLOOKUP(G267,'ESO zone constants'!$A$3:$F$999,5,FALSE)</f>
        <v>Vvardenfell</v>
      </c>
      <c r="K267" s="3" t="str">
        <f>VLOOKUP(G267,'ESO zone constants'!$A$3:$F$999,6,FALSE)</f>
        <v>Vvardenfell</v>
      </c>
      <c r="L267" s="5">
        <v>1</v>
      </c>
      <c r="M267" t="str">
        <f>VLOOKUP(A267,'ESO wayshrine names'!$A$2:$D$999,2,FALSE)</f>
        <v>Der Wegschrein von Suran</v>
      </c>
      <c r="N267" t="str">
        <f>VLOOKUP(A267,'ESO wayshrine names'!$A$2:$D$999,3,FALSE)</f>
        <v>Suran Wayshrine</v>
      </c>
      <c r="O267" t="str">
        <f>VLOOKUP(A267,'ESO wayshrine names'!$A$2:$D$999,4,FALSE)</f>
        <v>L’oratoire de Suran</v>
      </c>
    </row>
    <row r="268" spans="1:15" hidden="1" x14ac:dyDescent="0.25">
      <c r="A268" s="13">
        <v>277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VLOOKUP(B268,'ESO map constants'!$A$2:$F$999,6,FALSE)</f>
        <v>849</v>
      </c>
      <c r="H268" s="3">
        <f>VLOOKUP(G268,'ESO zone constants'!$A$3:$B$9999,2,FALSE)</f>
        <v>498</v>
      </c>
      <c r="I268" s="3" t="str">
        <f>VLOOKUP(G268,'ESO zone constants'!$A$3:$F$999,4,FALSE)</f>
        <v>Vvardenfell</v>
      </c>
      <c r="J268" s="3" t="str">
        <f>VLOOKUP(G268,'ESO zone constants'!$A$3:$F$999,5,FALSE)</f>
        <v>Vvardenfell</v>
      </c>
      <c r="K268" s="3" t="str">
        <f>VLOOKUP(G268,'ESO zone constants'!$A$3:$F$999,6,FALSE)</f>
        <v>Vvardenfell</v>
      </c>
      <c r="L268" s="5">
        <v>1</v>
      </c>
      <c r="M268" t="str">
        <f>VLOOKUP(A268,'ESO wayshrine names'!$A$2:$D$999,2,FALSE)</f>
        <v>Der Wegschrein von Molag Mar</v>
      </c>
      <c r="N268" t="str">
        <f>VLOOKUP(A268,'ESO wayshrine names'!$A$2:$D$999,3,FALSE)</f>
        <v>Molag Mar Wayshrine</v>
      </c>
      <c r="O268" t="str">
        <f>VLOOKUP(A268,'ESO wayshrine names'!$A$2:$D$999,4,FALSE)</f>
        <v>L’oratoire de Molag Mar</v>
      </c>
    </row>
    <row r="269" spans="1:15" hidden="1" x14ac:dyDescent="0.25">
      <c r="A269" s="13">
        <v>278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VLOOKUP(B269,'ESO map constants'!$A$2:$F$999,6,FALSE)</f>
        <v>849</v>
      </c>
      <c r="H269" s="3">
        <f>VLOOKUP(G269,'ESO zone constants'!$A$3:$B$9999,2,FALSE)</f>
        <v>498</v>
      </c>
      <c r="I269" s="3" t="str">
        <f>VLOOKUP(G269,'ESO zone constants'!$A$3:$F$999,4,FALSE)</f>
        <v>Vvardenfell</v>
      </c>
      <c r="J269" s="3" t="str">
        <f>VLOOKUP(G269,'ESO zone constants'!$A$3:$F$999,5,FALSE)</f>
        <v>Vvardenfell</v>
      </c>
      <c r="K269" s="3" t="str">
        <f>VLOOKUP(G269,'ESO zone constants'!$A$3:$F$999,6,FALSE)</f>
        <v>Vvardenfell</v>
      </c>
      <c r="L269" s="5">
        <v>1</v>
      </c>
      <c r="M269" t="str">
        <f>VLOOKUP(A269,'ESO wayshrine names'!$A$2:$D$999,2,FALSE)</f>
        <v>Der Wegschrein von Tel Branora</v>
      </c>
      <c r="N269" t="str">
        <f>VLOOKUP(A269,'ESO wayshrine names'!$A$2:$D$999,3,FALSE)</f>
        <v>Tel Branora Wayshrine</v>
      </c>
      <c r="O269" t="str">
        <f>VLOOKUP(A269,'ESO wayshrine names'!$A$2:$D$999,4,FALSE)</f>
        <v>L’oratoire de Tel Branora</v>
      </c>
    </row>
    <row r="270" spans="1:15" hidden="1" x14ac:dyDescent="0.25">
      <c r="A270" s="13">
        <v>279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VLOOKUP(B270,'ESO map constants'!$A$2:$F$999,6,FALSE)</f>
        <v>849</v>
      </c>
      <c r="H270" s="3">
        <f>VLOOKUP(G270,'ESO zone constants'!$A$3:$B$9999,2,FALSE)</f>
        <v>498</v>
      </c>
      <c r="I270" s="3" t="str">
        <f>VLOOKUP(G270,'ESO zone constants'!$A$3:$F$999,4,FALSE)</f>
        <v>Vvardenfell</v>
      </c>
      <c r="J270" s="3" t="str">
        <f>VLOOKUP(G270,'ESO zone constants'!$A$3:$F$999,5,FALSE)</f>
        <v>Vvardenfell</v>
      </c>
      <c r="K270" s="3" t="str">
        <f>VLOOKUP(G270,'ESO zone constants'!$A$3:$F$999,6,FALSE)</f>
        <v>Vvardenfell</v>
      </c>
      <c r="L270" s="5">
        <v>1</v>
      </c>
      <c r="M270" t="str">
        <f>VLOOKUP(A270,'ESO wayshrine names'!$A$2:$D$999,2,FALSE)</f>
        <v>Der Wegschrein von Nchuleftingth</v>
      </c>
      <c r="N270" t="str">
        <f>VLOOKUP(A270,'ESO wayshrine names'!$A$2:$D$999,3,FALSE)</f>
        <v>Nchuleftingth Wayshrine</v>
      </c>
      <c r="O270" t="str">
        <f>VLOOKUP(A270,'ESO wayshrine names'!$A$2:$D$999,4,FALSE)</f>
        <v>L’oratoire de Nchuleftingth</v>
      </c>
    </row>
    <row r="271" spans="1:15" hidden="1" x14ac:dyDescent="0.25">
      <c r="A271" s="13">
        <v>280</v>
      </c>
      <c r="B271" s="5">
        <v>30</v>
      </c>
      <c r="C271" s="5">
        <v>1060</v>
      </c>
      <c r="D271" t="str">
        <f>VLOOKUP(C271,'ESO map constants'!$B$2:$E$999,2,FALSE)</f>
        <v>Vvardenfell</v>
      </c>
      <c r="E271" t="str">
        <f>VLOOKUP(C271,'ESO map constants'!$B$2:$E$999,3,FALSE)</f>
        <v>Vvardenfell</v>
      </c>
      <c r="F271" t="str">
        <f>VLOOKUP(C271,'ESO map constants'!$B$2:$E$999,4,FALSE)</f>
        <v>Vvardenfell</v>
      </c>
      <c r="G271" s="3">
        <f>VLOOKUP(B271,'ESO map constants'!$A$2:$F$999,6,FALSE)</f>
        <v>849</v>
      </c>
      <c r="H271" s="3">
        <f>VLOOKUP(G271,'ESO zone constants'!$A$3:$B$9999,2,FALSE)</f>
        <v>498</v>
      </c>
      <c r="I271" s="3" t="str">
        <f>VLOOKUP(G271,'ESO zone constants'!$A$3:$F$999,4,FALSE)</f>
        <v>Vvardenfell</v>
      </c>
      <c r="J271" s="3" t="str">
        <f>VLOOKUP(G271,'ESO zone constants'!$A$3:$F$999,5,FALSE)</f>
        <v>Vvardenfell</v>
      </c>
      <c r="K271" s="3" t="str">
        <f>VLOOKUP(G271,'ESO zone constants'!$A$3:$F$999,6,FALSE)</f>
        <v>Vvardenfell</v>
      </c>
      <c r="L271" s="5">
        <v>1</v>
      </c>
      <c r="M271" t="str">
        <f>VLOOKUP(A271,'ESO wayshrine names'!$A$2:$D$999,2,FALSE)</f>
        <v>Der Wegschrein von Tel Mora</v>
      </c>
      <c r="N271" t="str">
        <f>VLOOKUP(A271,'ESO wayshrine names'!$A$2:$D$999,3,FALSE)</f>
        <v>Tel Mora Wayshrine</v>
      </c>
      <c r="O271" t="str">
        <f>VLOOKUP(A271,'ESO wayshrine names'!$A$2:$D$999,4,FALSE)</f>
        <v>L’oratoire de Tel Mora</v>
      </c>
    </row>
    <row r="272" spans="1:15" hidden="1" x14ac:dyDescent="0.25">
      <c r="A272" s="13">
        <v>281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VLOOKUP(B272,'ESO map constants'!$A$2:$F$999,6,FALSE)</f>
        <v>849</v>
      </c>
      <c r="H272" s="3">
        <f>VLOOKUP(G272,'ESO zone constants'!$A$3:$B$9999,2,FALSE)</f>
        <v>498</v>
      </c>
      <c r="I272" s="3" t="str">
        <f>VLOOKUP(G272,'ESO zone constants'!$A$3:$F$999,4,FALSE)</f>
        <v>Vvardenfell</v>
      </c>
      <c r="J272" s="3" t="str">
        <f>VLOOKUP(G272,'ESO zone constants'!$A$3:$F$999,5,FALSE)</f>
        <v>Vvardenfell</v>
      </c>
      <c r="K272" s="3" t="str">
        <f>VLOOKUP(G272,'ESO zone constants'!$A$3:$F$999,6,FALSE)</f>
        <v>Vvardenfell</v>
      </c>
      <c r="L272" s="5">
        <v>1</v>
      </c>
      <c r="M272" t="str">
        <f>VLOOKUP(A272,'ESO wayshrine names'!$A$2:$D$999,2,FALSE)</f>
        <v>Der Wegschrein von Sadrith Mora</v>
      </c>
      <c r="N272" t="str">
        <f>VLOOKUP(A272,'ESO wayshrine names'!$A$2:$D$999,3,FALSE)</f>
        <v>Sadrith Mora Wayshrine</v>
      </c>
      <c r="O272" t="str">
        <f>VLOOKUP(A272,'ESO wayshrine names'!$A$2:$D$999,4,FALSE)</f>
        <v>L’oratoire de Sadrith Mora</v>
      </c>
    </row>
    <row r="273" spans="1:15" hidden="1" x14ac:dyDescent="0.25">
      <c r="A273" s="13">
        <v>282</v>
      </c>
      <c r="B273" s="5">
        <v>30</v>
      </c>
      <c r="C273" s="5">
        <v>1060</v>
      </c>
      <c r="D273" t="str">
        <f>VLOOKUP(C273,'ESO map constants'!$B$2:$E$999,2,FALSE)</f>
        <v>Vvardenfell</v>
      </c>
      <c r="E273" t="str">
        <f>VLOOKUP(C273,'ESO map constants'!$B$2:$E$999,3,FALSE)</f>
        <v>Vvardenfell</v>
      </c>
      <c r="F273" t="str">
        <f>VLOOKUP(C273,'ESO map constants'!$B$2:$E$999,4,FALSE)</f>
        <v>Vvardenfell</v>
      </c>
      <c r="G273" s="3">
        <f>VLOOKUP(B273,'ESO map constants'!$A$2:$F$999,6,FALSE)</f>
        <v>849</v>
      </c>
      <c r="H273" s="3">
        <f>VLOOKUP(G273,'ESO zone constants'!$A$3:$B$9999,2,FALSE)</f>
        <v>498</v>
      </c>
      <c r="I273" s="3" t="str">
        <f>VLOOKUP(G273,'ESO zone constants'!$A$3:$F$999,4,FALSE)</f>
        <v>Vvardenfell</v>
      </c>
      <c r="J273" s="3" t="str">
        <f>VLOOKUP(G273,'ESO zone constants'!$A$3:$F$999,5,FALSE)</f>
        <v>Vvardenfell</v>
      </c>
      <c r="K273" s="3" t="str">
        <f>VLOOKUP(G273,'ESO zone constants'!$A$3:$F$999,6,FALSE)</f>
        <v>Vvardenfell</v>
      </c>
      <c r="L273" s="5">
        <v>1</v>
      </c>
      <c r="M273" t="str">
        <f>VLOOKUP(A273,'ESO wayshrine names'!$A$2:$D$999,2,FALSE)</f>
        <v>Der Wegschrein des Tals der Winde</v>
      </c>
      <c r="N273" t="str">
        <f>VLOOKUP(A273,'ESO wayshrine names'!$A$2:$D$999,3,FALSE)</f>
        <v>Valley of the Wind Wayshrine</v>
      </c>
      <c r="O273" t="str">
        <f>VLOOKUP(A273,'ESO wayshrine names'!$A$2:$D$999,4,FALSE)</f>
        <v>L’oratoire de la vallée du vent</v>
      </c>
    </row>
    <row r="274" spans="1:15" hidden="1" x14ac:dyDescent="0.25">
      <c r="A274" s="13">
        <v>283</v>
      </c>
      <c r="G274" s="3" t="e">
        <f>VLOOKUP(B274,'ESO map constants'!$A$2:$F$999,6,FALSE)</f>
        <v>#N/A</v>
      </c>
      <c r="H274" s="3" t="e">
        <f>VLOOKUP(G274,'ESO zone constants'!$A$3:$B$9999,2,FALSE)</f>
        <v>#N/A</v>
      </c>
      <c r="I274" s="3" t="e">
        <f>VLOOKUP(G274,'ESO zone constants'!$A$3:$F$999,4,FALSE)</f>
        <v>#N/A</v>
      </c>
      <c r="J274" s="3" t="e">
        <f>VLOOKUP(G274,'ESO zone constants'!$A$3:$F$999,5,FALSE)</f>
        <v>#N/A</v>
      </c>
      <c r="K274" s="3" t="e">
        <f>VLOOKUP(G274,'ESO zone constants'!$A$3:$F$999,6,FALSE)</f>
        <v>#N/A</v>
      </c>
      <c r="M274">
        <f>VLOOKUP(A274,'ESO wayshrine names'!$A$2:$D$999,2,FALSE)</f>
        <v>0</v>
      </c>
      <c r="N274">
        <f>VLOOKUP(A274,'ESO wayshrine names'!$A$2:$D$999,3,FALSE)</f>
        <v>0</v>
      </c>
      <c r="O274">
        <f>VLOOKUP(A274,'ESO wayshrine names'!$A$2:$D$999,4,FALSE)</f>
        <v>0</v>
      </c>
    </row>
    <row r="275" spans="1:15" hidden="1" x14ac:dyDescent="0.25">
      <c r="A275" s="13">
        <v>284</v>
      </c>
      <c r="B275" s="5">
        <v>30</v>
      </c>
      <c r="C275" s="5">
        <v>1060</v>
      </c>
      <c r="D275" t="str">
        <f>VLOOKUP(C275,'ESO map constants'!$B$2:$E$999,2,FALSE)</f>
        <v>Vvardenfell</v>
      </c>
      <c r="E275" t="str">
        <f>VLOOKUP(C275,'ESO map constants'!$B$2:$E$999,3,FALSE)</f>
        <v>Vvardenfell</v>
      </c>
      <c r="F275" t="str">
        <f>VLOOKUP(C275,'ESO map constants'!$B$2:$E$999,4,FALSE)</f>
        <v>Vvardenfell</v>
      </c>
      <c r="G275" s="3">
        <f>VLOOKUP(B275,'ESO map constants'!$A$2:$F$999,6,FALSE)</f>
        <v>849</v>
      </c>
      <c r="H275" s="3">
        <f>VLOOKUP(G275,'ESO zone constants'!$A$3:$B$9999,2,FALSE)</f>
        <v>498</v>
      </c>
      <c r="I275" s="3" t="str">
        <f>VLOOKUP(G275,'ESO zone constants'!$A$3:$F$999,4,FALSE)</f>
        <v>Vvardenfell</v>
      </c>
      <c r="J275" s="3" t="str">
        <f>VLOOKUP(G275,'ESO zone constants'!$A$3:$F$999,5,FALSE)</f>
        <v>Vvardenfell</v>
      </c>
      <c r="K275" s="3" t="str">
        <f>VLOOKUP(G275,'ESO zone constants'!$A$3:$F$999,6,FALSE)</f>
        <v>Vvardenfell</v>
      </c>
      <c r="L275" s="5">
        <v>1</v>
      </c>
      <c r="M275" t="str">
        <f>VLOOKUP(A275,'ESO wayshrine names'!$A$2:$D$999,2,FALSE)</f>
        <v>Der Wegschrein von Vivec</v>
      </c>
      <c r="N275" t="str">
        <f>VLOOKUP(A275,'ESO wayshrine names'!$A$2:$D$999,3,FALSE)</f>
        <v>Vivec City Wayshrine</v>
      </c>
      <c r="O275" t="str">
        <f>VLOOKUP(A275,'ESO wayshrine names'!$A$2:$D$999,4,FALSE)</f>
        <v>L’oratoire de Vivec</v>
      </c>
    </row>
    <row r="276" spans="1:15" hidden="1" x14ac:dyDescent="0.25">
      <c r="A276" s="13">
        <v>285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VLOOKUP(B276,'ESO map constants'!$A$2:$F$999,6,FALSE)</f>
        <v>381</v>
      </c>
      <c r="H276" s="3">
        <f>VLOOKUP(G276,'ESO zone constants'!$A$3:$B$9999,2,FALSE)</f>
        <v>178</v>
      </c>
      <c r="I276" s="3" t="str">
        <f>VLOOKUP(G276,'ESO zone constants'!$A$3:$F$999,4,FALSE)</f>
        <v>Auridon</v>
      </c>
      <c r="J276" s="3" t="str">
        <f>VLOOKUP(G276,'ESO zone constants'!$A$3:$F$999,5,FALSE)</f>
        <v>Auridon</v>
      </c>
      <c r="K276" s="3" t="str">
        <f>VLOOKUP(G276,'ESO zone constants'!$A$3:$F$999,6,FALSE)</f>
        <v>Auridia</v>
      </c>
      <c r="L276" s="5">
        <v>7</v>
      </c>
      <c r="M276" t="str">
        <f>VLOOKUP(A276,'ESO wayshrine names'!$A$2:$D$999,2,FALSE)</f>
        <v>Privatraum im Widerhaken</v>
      </c>
      <c r="N276" t="str">
        <f>VLOOKUP(A276,'ESO wayshrine names'!$A$2:$D$999,3,FALSE)</f>
        <v>Barbed Hook Private Room</v>
      </c>
      <c r="O276" t="str">
        <f>VLOOKUP(A276,'ESO wayshrine names'!$A$2:$D$999,4,FALSE)</f>
        <v>Le Salon privé du Crochet barbelé</v>
      </c>
    </row>
    <row r="277" spans="1:15" hidden="1" x14ac:dyDescent="0.25">
      <c r="A277" s="13">
        <v>286</v>
      </c>
      <c r="B277" s="5">
        <v>5</v>
      </c>
      <c r="C277" s="5">
        <v>30</v>
      </c>
      <c r="D277" t="str">
        <f>VLOOKUP(C277,'ESO map constants'!$B$2:$E$999,2,FALSE)</f>
        <v>Alik'r-Wüste</v>
      </c>
      <c r="E277" t="str">
        <f>VLOOKUP(C277,'ESO map constants'!$B$2:$E$999,3,FALSE)</f>
        <v>Alik'r Desert</v>
      </c>
      <c r="F277" t="str">
        <f>VLOOKUP(C277,'ESO map constants'!$B$2:$E$999,4,FALSE)</f>
        <v>Le désert d'Alik'r</v>
      </c>
      <c r="G277" s="3">
        <f>VLOOKUP(B277,'ESO map constants'!$A$2:$F$999,6,FALSE)</f>
        <v>104</v>
      </c>
      <c r="H277" s="3">
        <f>VLOOKUP(G277,'ESO zone constants'!$A$3:$B$9999,2,FALSE)</f>
        <v>17</v>
      </c>
      <c r="I277" s="3" t="str">
        <f>VLOOKUP(G277,'ESO zone constants'!$A$3:$F$999,4,FALSE)</f>
        <v>Die Alik'r-Wüste</v>
      </c>
      <c r="J277" s="3" t="str">
        <f>VLOOKUP(G277,'ESO zone constants'!$A$3:$F$999,5,FALSE)</f>
        <v>Alik'r Desert</v>
      </c>
      <c r="K277" s="3" t="str">
        <f>VLOOKUP(G277,'ESO zone constants'!$A$3:$F$999,6,FALSE)</f>
        <v>Le désert d'Alik'r</v>
      </c>
      <c r="L277" s="5">
        <v>7</v>
      </c>
      <c r="M277" t="str">
        <f>VLOOKUP(A277,'ESO wayshrine names'!$A$2:$D$999,2,FALSE)</f>
        <v>Zimmer der Sande</v>
      </c>
      <c r="N277" t="str">
        <f>VLOOKUP(A277,'ESO wayshrine names'!$A$2:$D$999,3,FALSE)</f>
        <v>Sisters of the Sands Apartment</v>
      </c>
      <c r="O277" t="str">
        <f>VLOOKUP(A277,'ESO wayshrine names'!$A$2:$D$999,4,FALSE)</f>
        <v>Appartement des Sœurs des sables</v>
      </c>
    </row>
    <row r="278" spans="1:15" hidden="1" x14ac:dyDescent="0.25">
      <c r="A278" s="13">
        <v>287</v>
      </c>
      <c r="B278" s="5">
        <v>10</v>
      </c>
      <c r="C278" s="5">
        <v>13</v>
      </c>
      <c r="D278" t="str">
        <f>VLOOKUP(C278,'ESO map constants'!$B$2:$E$999,2,FALSE)</f>
        <v>Deshaan</v>
      </c>
      <c r="E278" t="str">
        <f>VLOOKUP(C278,'ESO map constants'!$B$2:$E$999,3,FALSE)</f>
        <v>Deshaan</v>
      </c>
      <c r="F278" t="str">
        <f>VLOOKUP(C278,'ESO map constants'!$B$2:$E$999,4,FALSE)</f>
        <v>Deshaan</v>
      </c>
      <c r="G278" s="3">
        <f>VLOOKUP(B278,'ESO map constants'!$A$2:$F$999,6,FALSE)</f>
        <v>57</v>
      </c>
      <c r="H278" s="3">
        <f>VLOOKUP(G278,'ESO zone constants'!$A$3:$B$9999,2,FALSE)</f>
        <v>10</v>
      </c>
      <c r="I278" s="3" t="str">
        <f>VLOOKUP(G278,'ESO zone constants'!$A$3:$F$999,4,FALSE)</f>
        <v>Deshaan</v>
      </c>
      <c r="J278" s="3" t="str">
        <f>VLOOKUP(G278,'ESO zone constants'!$A$3:$F$999,5,FALSE)</f>
        <v>Deshaan</v>
      </c>
      <c r="K278" s="3" t="str">
        <f>VLOOKUP(G278,'ESO zone constants'!$A$3:$F$999,6,FALSE)</f>
        <v>Deshaan</v>
      </c>
      <c r="L278" s="5">
        <v>7</v>
      </c>
      <c r="M278" t="str">
        <f>VLOOKUP(A278,'ESO wayshrine names'!$A$2:$D$999,2,FALSE)</f>
        <v>Luxusmansarde des Nix</v>
      </c>
      <c r="N278" t="str">
        <f>VLOOKUP(A278,'ESO wayshrine names'!$A$2:$D$999,3,FALSE)</f>
        <v>Flaming Nix Deluxe Garret</v>
      </c>
      <c r="O278" t="str">
        <f>VLOOKUP(A278,'ESO wayshrine names'!$A$2:$D$999,4,FALSE)</f>
        <v>Soupente de luxe au Nix enflammé</v>
      </c>
    </row>
    <row r="279" spans="1:15" hidden="1" x14ac:dyDescent="0.25">
      <c r="A279" s="13">
        <v>288</v>
      </c>
      <c r="B279" s="5">
        <v>15</v>
      </c>
      <c r="C279" s="5">
        <v>143</v>
      </c>
      <c r="D279" t="str">
        <f>VLOOKUP(C279,'ESO map constants'!$B$2:$E$999,2,FALSE)</f>
        <v>Auridon</v>
      </c>
      <c r="E279" t="str">
        <f>VLOOKUP(C279,'ESO map constants'!$B$2:$E$999,3,FALSE)</f>
        <v>Auridon</v>
      </c>
      <c r="F279" t="str">
        <f>VLOOKUP(C279,'ESO map constants'!$B$2:$E$999,4,FALSE)</f>
        <v>Auridia</v>
      </c>
      <c r="G279" s="3">
        <f>VLOOKUP(B279,'ESO map constants'!$A$2:$F$999,6,FALSE)</f>
        <v>381</v>
      </c>
      <c r="H279" s="3">
        <f>VLOOKUP(G279,'ESO zone constants'!$A$3:$B$9999,2,FALSE)</f>
        <v>178</v>
      </c>
      <c r="I279" s="3" t="str">
        <f>VLOOKUP(G279,'ESO zone constants'!$A$3:$F$999,4,FALSE)</f>
        <v>Auridon</v>
      </c>
      <c r="J279" s="3" t="str">
        <f>VLOOKUP(G279,'ESO zone constants'!$A$3:$F$999,5,FALSE)</f>
        <v>Auridon</v>
      </c>
      <c r="K279" s="3" t="str">
        <f>VLOOKUP(G279,'ESO zone constants'!$A$3:$F$999,6,FALSE)</f>
        <v>Auridia</v>
      </c>
      <c r="L279" s="5">
        <v>7</v>
      </c>
      <c r="M279" t="str">
        <f>VLOOKUP(A279,'ESO wayshrine names'!$A$2:$D$999,2,FALSE)</f>
        <v>Das Gasthaus Maras Kuss</v>
      </c>
      <c r="N279" t="str">
        <f>VLOOKUP(A279,'ESO wayshrine names'!$A$2:$D$999,3,FALSE)</f>
        <v>Mara's Kiss Public House</v>
      </c>
      <c r="O279" t="str">
        <f>VLOOKUP(A279,'ESO wayshrine names'!$A$2:$D$999,4,FALSE)</f>
        <v>La Brasserie du Baiser de Mara</v>
      </c>
    </row>
    <row r="280" spans="1:15" hidden="1" x14ac:dyDescent="0.25">
      <c r="A280" s="13">
        <v>289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VLOOKUP(B280,'ESO map constants'!$A$2:$F$999,6,FALSE)</f>
        <v>3</v>
      </c>
      <c r="H280" s="3">
        <f>VLOOKUP(G280,'ESO zone constants'!$A$3:$B$9999,2,FALSE)</f>
        <v>2</v>
      </c>
      <c r="I280" s="3" t="str">
        <f>VLOOKUP(G280,'ESO zone constants'!$A$3:$F$999,4,FALSE)</f>
        <v>Glenumbra</v>
      </c>
      <c r="J280" s="3" t="str">
        <f>VLOOKUP(G280,'ESO zone constants'!$A$3:$F$999,5,FALSE)</f>
        <v>Glenumbra</v>
      </c>
      <c r="K280" s="3" t="str">
        <f>VLOOKUP(G280,'ESO zone constants'!$A$3:$F$999,6,FALSE)</f>
        <v>La Glénumbrie</v>
      </c>
      <c r="L280" s="5">
        <v>7</v>
      </c>
      <c r="M280" t="str">
        <f>VLOOKUP(A280,'ESO wayshrine names'!$A$2:$D$999,2,FALSE)</f>
        <v>Zum Rosenlöwen</v>
      </c>
      <c r="N280" t="str">
        <f>VLOOKUP(A280,'ESO wayshrine names'!$A$2:$D$999,3,FALSE)</f>
        <v>The Rosy Lion</v>
      </c>
      <c r="O280" t="str">
        <f>VLOOKUP(A280,'ESO wayshrine names'!$A$2:$D$999,4,FALSE)</f>
        <v>Le Lion heureux</v>
      </c>
    </row>
    <row r="281" spans="1:15" hidden="1" x14ac:dyDescent="0.25">
      <c r="A281" s="13">
        <v>290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VLOOKUP(B281,'ESO map constants'!$A$2:$F$999,6,FALSE)</f>
        <v>41</v>
      </c>
      <c r="H281" s="3">
        <f>VLOOKUP(G281,'ESO zone constants'!$A$3:$B$9999,2,FALSE)</f>
        <v>9</v>
      </c>
      <c r="I281" s="3" t="str">
        <f>VLOOKUP(G281,'ESO zone constants'!$A$3:$F$999,4,FALSE)</f>
        <v>Steinfälle</v>
      </c>
      <c r="J281" s="3" t="str">
        <f>VLOOKUP(G281,'ESO zone constants'!$A$3:$F$999,5,FALSE)</f>
        <v>Stonefalls</v>
      </c>
      <c r="K281" s="3" t="str">
        <f>VLOOKUP(G281,'ESO zone constants'!$A$3:$F$999,6,FALSE)</f>
        <v>Les Éboulis</v>
      </c>
      <c r="L281" s="5">
        <v>7</v>
      </c>
      <c r="M281" t="str">
        <f>VLOOKUP(A281,'ESO wayshrine names'!$A$2:$D$999,2,FALSE)</f>
        <v>Gästezimmer der Ebenholzflasche</v>
      </c>
      <c r="N281" t="str">
        <f>VLOOKUP(A281,'ESO wayshrine names'!$A$2:$D$999,3,FALSE)</f>
        <v>The Ebony Flask Inn Room</v>
      </c>
      <c r="O281" t="str">
        <f>VLOOKUP(A281,'ESO wayshrine names'!$A$2:$D$999,4,FALSE)</f>
        <v>La Chambre à l'auberge de la Flasque d'ébène</v>
      </c>
    </row>
    <row r="282" spans="1:15" hidden="1" x14ac:dyDescent="0.25">
      <c r="A282" s="13">
        <v>291</v>
      </c>
      <c r="B282" s="5">
        <v>17</v>
      </c>
      <c r="C282" s="5">
        <v>256</v>
      </c>
      <c r="D282" t="str">
        <f>VLOOKUP(C282,'ESO map constants'!$B$2:$E$999,2,FALSE)</f>
        <v>Schnittermark</v>
      </c>
      <c r="E282" t="str">
        <f>VLOOKUP(C282,'ESO map constants'!$B$2:$E$999,3,FALSE)</f>
        <v>Reaper's March</v>
      </c>
      <c r="F282" t="str">
        <f>VLOOKUP(C282,'ESO map constants'!$B$2:$E$999,4,FALSE)</f>
        <v>La marche de la Camarde</v>
      </c>
      <c r="G282" s="3">
        <f>VLOOKUP(B282,'ESO map constants'!$A$2:$F$999,6,FALSE)</f>
        <v>382</v>
      </c>
      <c r="H282" s="3">
        <f>VLOOKUP(G282,'ESO zone constants'!$A$3:$B$9999,2,FALSE)</f>
        <v>179</v>
      </c>
      <c r="I282" s="3" t="str">
        <f>VLOOKUP(G282,'ESO zone constants'!$A$3:$F$999,4,FALSE)</f>
        <v>Schnittermark</v>
      </c>
      <c r="J282" s="3" t="str">
        <f>VLOOKUP(G282,'ESO zone constants'!$A$3:$F$999,5,FALSE)</f>
        <v>Reaper's March</v>
      </c>
      <c r="K282" s="3" t="str">
        <f>VLOOKUP(G282,'ESO zone constants'!$A$3:$F$999,6,FALSE)</f>
        <v>La marche de la Camarde</v>
      </c>
      <c r="L282" s="5">
        <v>7</v>
      </c>
      <c r="M282" t="str">
        <f>VLOOKUP(A282,'ESO wayshrine names'!$A$2:$D$999,2,FALSE)</f>
        <v>Gelassenheitsfälle-Anwesen</v>
      </c>
      <c r="N282" t="str">
        <f>VLOOKUP(A282,'ESO wayshrine names'!$A$2:$D$999,3,FALSE)</f>
        <v>Serenity Falls Estate</v>
      </c>
      <c r="O282" t="str">
        <f>VLOOKUP(A282,'ESO wayshrine names'!$A$2:$D$999,4,FALSE)</f>
        <v>Propriété des chutes de la Sérénité</v>
      </c>
    </row>
    <row r="283" spans="1:15" hidden="1" x14ac:dyDescent="0.25">
      <c r="A283" s="13">
        <v>292</v>
      </c>
      <c r="B283" s="5">
        <v>2</v>
      </c>
      <c r="C283" s="5">
        <v>1</v>
      </c>
      <c r="D283" t="str">
        <f>VLOOKUP(C283,'ESO map constants'!$B$2:$E$999,2,FALSE)</f>
        <v>Glenumbra</v>
      </c>
      <c r="E283" t="str">
        <f>VLOOKUP(C283,'ESO map constants'!$B$2:$E$999,3,FALSE)</f>
        <v>Glenumbra</v>
      </c>
      <c r="F283" t="str">
        <f>VLOOKUP(C283,'ESO map constants'!$B$2:$E$999,4,FALSE)</f>
        <v>La Glénumbrie</v>
      </c>
      <c r="G283" s="3">
        <f>VLOOKUP(B283,'ESO map constants'!$A$2:$F$999,6,FALSE)</f>
        <v>3</v>
      </c>
      <c r="H283" s="3">
        <f>VLOOKUP(G283,'ESO zone constants'!$A$3:$B$9999,2,FALSE)</f>
        <v>2</v>
      </c>
      <c r="I283" s="3" t="str">
        <f>VLOOKUP(G283,'ESO zone constants'!$A$3:$F$999,4,FALSE)</f>
        <v>Glenumbra</v>
      </c>
      <c r="J283" s="3" t="str">
        <f>VLOOKUP(G283,'ESO zone constants'!$A$3:$F$999,5,FALSE)</f>
        <v>Glenumbra</v>
      </c>
      <c r="K283" s="3" t="str">
        <f>VLOOKUP(G283,'ESO zone constants'!$A$3:$F$999,6,FALSE)</f>
        <v>La Glénumbrie</v>
      </c>
      <c r="L283" s="5">
        <v>7</v>
      </c>
      <c r="M283" t="str">
        <f>VLOOKUP(A283,'ESO wayshrine names'!$A$2:$D$999,2,FALSE)</f>
        <v>Dolchsturz-Ausblick</v>
      </c>
      <c r="N283" t="str">
        <f>VLOOKUP(A283,'ESO wayshrine names'!$A$2:$D$999,3,FALSE)</f>
        <v>Daggerfall Overlook</v>
      </c>
      <c r="O283" t="str">
        <f>VLOOKUP(A283,'ESO wayshrine names'!$A$2:$D$999,4,FALSE)</f>
        <v>Surplomb de Daguefilante</v>
      </c>
    </row>
    <row r="284" spans="1:15" hidden="1" x14ac:dyDescent="0.25">
      <c r="A284" s="13">
        <v>293</v>
      </c>
      <c r="B284" s="5">
        <v>11</v>
      </c>
      <c r="C284" s="5">
        <v>7</v>
      </c>
      <c r="D284" t="str">
        <f>VLOOKUP(C284,'ESO map constants'!$B$2:$E$999,2,FALSE)</f>
        <v>Steinfälle</v>
      </c>
      <c r="E284" t="str">
        <f>VLOOKUP(C284,'ESO map constants'!$B$2:$E$999,3,FALSE)</f>
        <v>Stonefalls</v>
      </c>
      <c r="F284" t="str">
        <f>VLOOKUP(C284,'ESO map constants'!$B$2:$E$999,4,FALSE)</f>
        <v>Les Éboulis</v>
      </c>
      <c r="G284" s="3">
        <f>VLOOKUP(B284,'ESO map constants'!$A$2:$F$999,6,FALSE)</f>
        <v>41</v>
      </c>
      <c r="H284" s="3">
        <f>VLOOKUP(G284,'ESO zone constants'!$A$3:$B$9999,2,FALSE)</f>
        <v>9</v>
      </c>
      <c r="I284" s="3" t="str">
        <f>VLOOKUP(G284,'ESO zone constants'!$A$3:$F$999,4,FALSE)</f>
        <v>Steinfälle</v>
      </c>
      <c r="J284" s="3" t="str">
        <f>VLOOKUP(G284,'ESO zone constants'!$A$3:$F$999,5,FALSE)</f>
        <v>Stonefalls</v>
      </c>
      <c r="K284" s="3" t="str">
        <f>VLOOKUP(G284,'ESO zone constants'!$A$3:$F$999,6,FALSE)</f>
        <v>Les Éboulis</v>
      </c>
      <c r="L284" s="5">
        <v>7</v>
      </c>
      <c r="M284" t="str">
        <f>VLOOKUP(A284,'ESO wayshrine names'!$A$2:$D$999,2,FALSE)</f>
        <v>Ebenherz-Château</v>
      </c>
      <c r="N284" t="str">
        <f>VLOOKUP(A284,'ESO wayshrine names'!$A$2:$D$999,3,FALSE)</f>
        <v>Ebonheart Chateau</v>
      </c>
      <c r="O284" t="str">
        <f>VLOOKUP(A284,'ESO wayshrine names'!$A$2:$D$999,4,FALSE)</f>
        <v>Le Château Cœurébène</v>
      </c>
    </row>
    <row r="285" spans="1:15" hidden="1" x14ac:dyDescent="0.25">
      <c r="A285" s="13">
        <v>294</v>
      </c>
      <c r="B285" s="5">
        <v>8</v>
      </c>
      <c r="C285" s="5">
        <v>22</v>
      </c>
      <c r="D285" t="str">
        <f>VLOOKUP(C285,'ESO map constants'!$B$2:$E$999,2,FALSE)</f>
        <v>Malabal Tor</v>
      </c>
      <c r="E285" t="str">
        <f>VLOOKUP(C285,'ESO map constants'!$B$2:$E$999,3,FALSE)</f>
        <v>Malabal Tor</v>
      </c>
      <c r="F285" t="str">
        <f>VLOOKUP(C285,'ESO map constants'!$B$2:$E$999,4,FALSE)</f>
        <v>Malabal Tor</v>
      </c>
      <c r="G285" s="3">
        <f>VLOOKUP(B285,'ESO map constants'!$A$2:$F$999,6,FALSE)</f>
        <v>58</v>
      </c>
      <c r="H285" s="3">
        <f>VLOOKUP(G285,'ESO zone constants'!$A$3:$B$9999,2,FALSE)</f>
        <v>11</v>
      </c>
      <c r="I285" s="3" t="str">
        <f>VLOOKUP(G285,'ESO zone constants'!$A$3:$F$999,4,FALSE)</f>
        <v>Malabal Tor</v>
      </c>
      <c r="J285" s="3" t="str">
        <f>VLOOKUP(G285,'ESO zone constants'!$A$3:$F$999,5,FALSE)</f>
        <v>Malabal Tor</v>
      </c>
      <c r="K285" s="3" t="str">
        <f>VLOOKUP(G285,'ESO zone constants'!$A$3:$F$999,6,FALSE)</f>
        <v>Malabal Tor</v>
      </c>
      <c r="L285" s="5">
        <v>7</v>
      </c>
      <c r="M285" t="str">
        <f>VLOOKUP(A285,'ESO wayshrine names'!$A$2:$D$999,2,FALSE)</f>
        <v>Die Schwarzrankenvilla</v>
      </c>
      <c r="N285" t="str">
        <f>VLOOKUP(A285,'ESO wayshrine names'!$A$2:$D$999,3,FALSE)</f>
        <v>Black Vine Villa</v>
      </c>
      <c r="O285" t="str">
        <f>VLOOKUP(A285,'ESO wayshrine names'!$A$2:$D$999,4,FALSE)</f>
        <v>Villa de la liane noire</v>
      </c>
    </row>
    <row r="286" spans="1:15" hidden="1" x14ac:dyDescent="0.25">
      <c r="A286" s="13">
        <v>295</v>
      </c>
      <c r="B286" s="5">
        <v>18</v>
      </c>
      <c r="C286" s="5">
        <v>75</v>
      </c>
      <c r="D286" t="str">
        <f>VLOOKUP(C286,'ESO map constants'!$B$2:$E$999,2,FALSE)</f>
        <v>Bal Foyen</v>
      </c>
      <c r="E286" t="str">
        <f>VLOOKUP(C286,'ESO map constants'!$B$2:$E$999,3,FALSE)</f>
        <v>Bal Foyen</v>
      </c>
      <c r="F286" t="str">
        <f>VLOOKUP(C286,'ESO map constants'!$B$2:$E$999,4,FALSE)</f>
        <v>Bal Foyen</v>
      </c>
      <c r="G286" s="3">
        <f>VLOOKUP(B286,'ESO map constants'!$A$2:$F$999,6,FALSE)</f>
        <v>281</v>
      </c>
      <c r="H286" s="3">
        <f>VLOOKUP(G286,'ESO zone constants'!$A$3:$B$9999,2,FALSE)</f>
        <v>110</v>
      </c>
      <c r="I286" s="3" t="str">
        <f>VLOOKUP(G286,'ESO zone constants'!$A$3:$F$999,4,FALSE)</f>
        <v>Bal Foyen</v>
      </c>
      <c r="J286" s="3" t="str">
        <f>VLOOKUP(G286,'ESO zone constants'!$A$3:$F$999,5,FALSE)</f>
        <v>Bal Foyen</v>
      </c>
      <c r="K286" s="3" t="str">
        <f>VLOOKUP(G286,'ESO zone constants'!$A$3:$F$999,6,FALSE)</f>
        <v>Bal Foyen</v>
      </c>
      <c r="L286" s="5">
        <v>7</v>
      </c>
      <c r="M286" t="str">
        <f>VLOOKUP(A286,'ESO wayshrine names'!$A$2:$D$999,2,FALSE)</f>
        <v>Demutschlamm</v>
      </c>
      <c r="N286" t="str">
        <f>VLOOKUP(A286,'ESO wayshrine names'!$A$2:$D$999,3,FALSE)</f>
        <v>Humblemud</v>
      </c>
      <c r="O286" t="str">
        <f>VLOOKUP(A286,'ESO wayshrine names'!$A$2:$D$999,4,FALSE)</f>
        <v>Humbleboue</v>
      </c>
    </row>
    <row r="287" spans="1:15" hidden="1" x14ac:dyDescent="0.25">
      <c r="A287" s="13">
        <v>296</v>
      </c>
      <c r="B287" s="5">
        <v>7</v>
      </c>
      <c r="C287" s="5">
        <v>9</v>
      </c>
      <c r="D287" t="str">
        <f>VLOOKUP(C287,'ESO map constants'!$B$2:$E$999,2,FALSE)</f>
        <v>Grahtwald</v>
      </c>
      <c r="E287" t="str">
        <f>VLOOKUP(C287,'ESO map constants'!$B$2:$E$999,3,FALSE)</f>
        <v>Grahtwood</v>
      </c>
      <c r="F287" t="str">
        <f>VLOOKUP(C287,'ESO map constants'!$B$2:$E$999,4,FALSE)</f>
        <v>Le bois de Graht</v>
      </c>
      <c r="G287" s="3">
        <f>VLOOKUP(B287,'ESO map constants'!$A$2:$F$999,6,FALSE)</f>
        <v>383</v>
      </c>
      <c r="H287" s="3">
        <f>VLOOKUP(G287,'ESO zone constants'!$A$3:$B$9999,2,FALSE)</f>
        <v>180</v>
      </c>
      <c r="I287" s="3" t="str">
        <f>VLOOKUP(G287,'ESO zone constants'!$A$3:$F$999,4,FALSE)</f>
        <v>Grahtwald</v>
      </c>
      <c r="J287" s="3" t="str">
        <f>VLOOKUP(G287,'ESO zone constants'!$A$3:$F$999,5,FALSE)</f>
        <v>Grahtwood</v>
      </c>
      <c r="K287" s="3" t="str">
        <f>VLOOKUP(G287,'ESO zone constants'!$A$3:$F$999,6,FALSE)</f>
        <v>Le bois de Graht</v>
      </c>
      <c r="L287" s="5">
        <v>7</v>
      </c>
      <c r="M287" t="str">
        <f>VLOOKUP(A287,'ESO wayshrine names'!$A$2:$D$999,2,FALSE)</f>
        <v>Die Kuschelkapsel</v>
      </c>
      <c r="N287" t="str">
        <f>VLOOKUP(A287,'ESO wayshrine names'!$A$2:$D$999,3,FALSE)</f>
        <v>Snugpod</v>
      </c>
      <c r="O287" t="str">
        <f>VLOOKUP(A287,'ESO wayshrine names'!$A$2:$D$999,4,FALSE)</f>
        <v>La Cosse</v>
      </c>
    </row>
    <row r="288" spans="1:15" hidden="1" x14ac:dyDescent="0.25">
      <c r="A288" s="13">
        <v>297</v>
      </c>
      <c r="B288" s="5">
        <v>2</v>
      </c>
      <c r="C288" s="5">
        <v>1</v>
      </c>
      <c r="D288" t="str">
        <f>VLOOKUP(C288,'ESO map constants'!$B$2:$E$999,2,FALSE)</f>
        <v>Glenumbra</v>
      </c>
      <c r="E288" t="str">
        <f>VLOOKUP(C288,'ESO map constants'!$B$2:$E$999,3,FALSE)</f>
        <v>Glenumbra</v>
      </c>
      <c r="F288" t="str">
        <f>VLOOKUP(C288,'ESO map constants'!$B$2:$E$999,4,FALSE)</f>
        <v>La Glénumbrie</v>
      </c>
      <c r="G288" s="3">
        <f>VLOOKUP(B288,'ESO map constants'!$A$2:$F$999,6,FALSE)</f>
        <v>3</v>
      </c>
      <c r="H288" s="3">
        <f>VLOOKUP(G288,'ESO zone constants'!$A$3:$B$9999,2,FALSE)</f>
        <v>2</v>
      </c>
      <c r="I288" s="3" t="str">
        <f>VLOOKUP(G288,'ESO zone constants'!$A$3:$F$999,4,FALSE)</f>
        <v>Glenumbra</v>
      </c>
      <c r="J288" s="3" t="str">
        <f>VLOOKUP(G288,'ESO zone constants'!$A$3:$F$999,5,FALSE)</f>
        <v>Glenumbra</v>
      </c>
      <c r="K288" s="3" t="str">
        <f>VLOOKUP(G288,'ESO zone constants'!$A$3:$F$999,6,FALSE)</f>
        <v>La Glénumbrie</v>
      </c>
      <c r="L288" s="5">
        <v>7</v>
      </c>
      <c r="M288" t="str">
        <f>VLOOKUP(A288,'ESO wayshrine names'!$A$2:$D$999,2,FALSE)</f>
        <v>Kapitän Margaux' Heim</v>
      </c>
      <c r="N288" t="str">
        <f>VLOOKUP(A288,'ESO wayshrine names'!$A$2:$D$999,3,FALSE)</f>
        <v>Captain Margaux's Place</v>
      </c>
      <c r="O288" t="str">
        <f>VLOOKUP(A288,'ESO wayshrine names'!$A$2:$D$999,4,FALSE)</f>
        <v>Chez le capitaine Margaux</v>
      </c>
    </row>
    <row r="289" spans="1:15" hidden="1" x14ac:dyDescent="0.25">
      <c r="A289" s="13">
        <v>298</v>
      </c>
      <c r="B289" s="5">
        <v>11</v>
      </c>
      <c r="C289" s="5">
        <v>7</v>
      </c>
      <c r="D289" t="str">
        <f>VLOOKUP(C289,'ESO map constants'!$B$2:$E$999,2,FALSE)</f>
        <v>Steinfälle</v>
      </c>
      <c r="E289" t="str">
        <f>VLOOKUP(C289,'ESO map constants'!$B$2:$E$999,3,FALSE)</f>
        <v>Stonefalls</v>
      </c>
      <c r="F289" t="str">
        <f>VLOOKUP(C289,'ESO map constants'!$B$2:$E$999,4,FALSE)</f>
        <v>Les Éboulis</v>
      </c>
      <c r="G289" s="3">
        <f>VLOOKUP(B289,'ESO map constants'!$A$2:$F$999,6,FALSE)</f>
        <v>41</v>
      </c>
      <c r="H289" s="3">
        <f>VLOOKUP(G289,'ESO zone constants'!$A$3:$B$9999,2,FALSE)</f>
        <v>9</v>
      </c>
      <c r="I289" s="3" t="str">
        <f>VLOOKUP(G289,'ESO zone constants'!$A$3:$F$999,4,FALSE)</f>
        <v>Steinfälle</v>
      </c>
      <c r="J289" s="3" t="str">
        <f>VLOOKUP(G289,'ESO zone constants'!$A$3:$F$999,5,FALSE)</f>
        <v>Stonefalls</v>
      </c>
      <c r="K289" s="3" t="str">
        <f>VLOOKUP(G289,'ESO zone constants'!$A$3:$F$999,6,FALSE)</f>
        <v>Les Éboulis</v>
      </c>
      <c r="L289" s="5">
        <v>7</v>
      </c>
      <c r="M289" t="str">
        <f>VLOOKUP(A289,'ESO wayshrine names'!$A$2:$D$999,2,FALSE)</f>
        <v>Kragenheim</v>
      </c>
      <c r="N289" t="str">
        <f>VLOOKUP(A289,'ESO wayshrine names'!$A$2:$D$999,3,FALSE)</f>
        <v>Kragenhome</v>
      </c>
      <c r="O289" t="str">
        <f>VLOOKUP(A289,'ESO wayshrine names'!$A$2:$D$999,4,FALSE)</f>
        <v>Maison-Kragen</v>
      </c>
    </row>
    <row r="290" spans="1:15" hidden="1" x14ac:dyDescent="0.25">
      <c r="A290" s="13">
        <v>299</v>
      </c>
      <c r="B290" s="5">
        <v>8</v>
      </c>
      <c r="C290" s="5">
        <v>22</v>
      </c>
      <c r="D290" t="str">
        <f>VLOOKUP(C290,'ESO map constants'!$B$2:$E$999,2,FALSE)</f>
        <v>Malabal Tor</v>
      </c>
      <c r="E290" t="str">
        <f>VLOOKUP(C290,'ESO map constants'!$B$2:$E$999,3,FALSE)</f>
        <v>Malabal Tor</v>
      </c>
      <c r="F290" t="str">
        <f>VLOOKUP(C290,'ESO map constants'!$B$2:$E$999,4,FALSE)</f>
        <v>Malabal Tor</v>
      </c>
      <c r="G290" s="3">
        <f>VLOOKUP(B290,'ESO map constants'!$A$2:$F$999,6,FALSE)</f>
        <v>58</v>
      </c>
      <c r="H290" s="3">
        <f>VLOOKUP(G290,'ESO zone constants'!$A$3:$B$9999,2,FALSE)</f>
        <v>11</v>
      </c>
      <c r="I290" s="3" t="str">
        <f>VLOOKUP(G290,'ESO zone constants'!$A$3:$F$999,4,FALSE)</f>
        <v>Malabal Tor</v>
      </c>
      <c r="J290" s="3" t="str">
        <f>VLOOKUP(G290,'ESO zone constants'!$A$3:$F$999,5,FALSE)</f>
        <v>Malabal Tor</v>
      </c>
      <c r="K290" s="3" t="str">
        <f>VLOOKUP(G290,'ESO zone constants'!$A$3:$F$999,6,FALSE)</f>
        <v>Malabal Tor</v>
      </c>
      <c r="L290" s="5">
        <v>7</v>
      </c>
      <c r="M290" t="str">
        <f>VLOOKUP(A290,'ESO wayshrine names'!$A$2:$D$999,2,FALSE)</f>
        <v>Cyrodiilisches Dschungelhaus</v>
      </c>
      <c r="N290" t="str">
        <f>VLOOKUP(A290,'ESO wayshrine names'!$A$2:$D$999,3,FALSE)</f>
        <v>Cyrodilic Jungle House</v>
      </c>
      <c r="O290" t="str">
        <f>VLOOKUP(A290,'ESO wayshrine names'!$A$2:$D$999,4,FALSE)</f>
        <v>La maison de jungle cyrodiiléenne</v>
      </c>
    </row>
    <row r="291" spans="1:15" hidden="1" x14ac:dyDescent="0.25">
      <c r="A291" s="13">
        <v>300</v>
      </c>
      <c r="B291" s="5">
        <v>21</v>
      </c>
      <c r="C291" s="5">
        <v>258</v>
      </c>
      <c r="D291" t="str">
        <f>VLOOKUP(C291,'ESO map constants'!$B$2:$E$999,2,FALSE)</f>
        <v>Khenarthis Rast</v>
      </c>
      <c r="E291" t="str">
        <f>VLOOKUP(C291,'ESO map constants'!$B$2:$E$999,3,FALSE)</f>
        <v>Khenarthi's Roost</v>
      </c>
      <c r="F291" t="str">
        <f>VLOOKUP(C291,'ESO map constants'!$B$2:$E$999,4,FALSE)</f>
        <v>Le perchoir de Khenarthi</v>
      </c>
      <c r="G291" s="3">
        <f>VLOOKUP(B291,'ESO map constants'!$A$2:$F$999,6,FALSE)</f>
        <v>537</v>
      </c>
      <c r="H291" s="3">
        <f>VLOOKUP(G291,'ESO zone constants'!$A$3:$B$9999,2,FALSE)</f>
        <v>305</v>
      </c>
      <c r="I291" s="3" t="str">
        <f>VLOOKUP(G291,'ESO zone constants'!$A$3:$F$999,4,FALSE)</f>
        <v>Khenarthis Rast</v>
      </c>
      <c r="J291" s="3" t="str">
        <f>VLOOKUP(G291,'ESO zone constants'!$A$3:$F$999,5,FALSE)</f>
        <v>Khenarthi's Roost</v>
      </c>
      <c r="K291" s="3" t="str">
        <f>VLOOKUP(G291,'ESO zone constants'!$A$3:$F$999,6,FALSE)</f>
        <v>Le perchoir de Khenarthi</v>
      </c>
      <c r="L291" s="5">
        <v>7</v>
      </c>
      <c r="M291" t="str">
        <f>VLOOKUP(A291,'ESO wayshrine names'!$A$2:$D$999,2,FALSE)</f>
        <v>Mondfreudehaus</v>
      </c>
      <c r="N291" t="str">
        <f>VLOOKUP(A291,'ESO wayshrine names'!$A$2:$D$999,3,FALSE)</f>
        <v>Moonmirth House</v>
      </c>
      <c r="O291" t="str">
        <f>VLOOKUP(A291,'ESO wayshrine names'!$A$2:$D$999,4,FALSE)</f>
        <v>La Maison Rilune</v>
      </c>
    </row>
    <row r="292" spans="1:15" hidden="1" x14ac:dyDescent="0.25">
      <c r="A292" s="13">
        <v>301</v>
      </c>
      <c r="B292" s="5">
        <v>12</v>
      </c>
      <c r="C292" s="5">
        <v>125</v>
      </c>
      <c r="D292" t="str">
        <f>VLOOKUP(C292,'ESO map constants'!$B$2:$E$999,2,FALSE)</f>
        <v>Rift</v>
      </c>
      <c r="E292" t="str">
        <f>VLOOKUP(C292,'ESO map constants'!$B$2:$E$999,3,FALSE)</f>
        <v>The Rift</v>
      </c>
      <c r="F292" t="str">
        <f>VLOOKUP(C292,'ESO map constants'!$B$2:$E$999,4,FALSE)</f>
        <v>La Brèche</v>
      </c>
      <c r="G292" s="3">
        <f>VLOOKUP(B292,'ESO map constants'!$A$2:$F$999,6,FALSE)</f>
        <v>103</v>
      </c>
      <c r="H292" s="3">
        <f>VLOOKUP(G292,'ESO zone constants'!$A$3:$B$9999,2,FALSE)</f>
        <v>16</v>
      </c>
      <c r="I292" s="3" t="str">
        <f>VLOOKUP(G292,'ESO zone constants'!$A$3:$F$999,4,FALSE)</f>
        <v>Rift</v>
      </c>
      <c r="J292" s="3" t="str">
        <f>VLOOKUP(G292,'ESO zone constants'!$A$3:$F$999,5,FALSE)</f>
        <v>The Rift</v>
      </c>
      <c r="K292" s="3" t="str">
        <f>VLOOKUP(G292,'ESO zone constants'!$A$3:$F$999,6,FALSE)</f>
        <v>La Brèche</v>
      </c>
      <c r="L292" s="5">
        <v>7</v>
      </c>
      <c r="M292" t="str">
        <f>VLOOKUP(A292,'ESO wayshrine names'!$A$2:$D$999,2,FALSE)</f>
        <v>Herbsttor</v>
      </c>
      <c r="N292" t="str">
        <f>VLOOKUP(A292,'ESO wayshrine names'!$A$2:$D$999,3,FALSE)</f>
        <v>Autumn's-Gate</v>
      </c>
      <c r="O292" t="str">
        <f>VLOOKUP(A292,'ESO wayshrine names'!$A$2:$D$999,4,FALSE)</f>
        <v>La Porte-de-l'Automne</v>
      </c>
    </row>
    <row r="293" spans="1:15" hidden="1" x14ac:dyDescent="0.25">
      <c r="A293" s="13">
        <v>302</v>
      </c>
      <c r="B293" s="5">
        <v>4</v>
      </c>
      <c r="C293" s="5">
        <v>12</v>
      </c>
      <c r="D293" t="str">
        <f>VLOOKUP(C293,'ESO map constants'!$B$2:$E$999,2,FALSE)</f>
        <v>Sturmhafen</v>
      </c>
      <c r="E293" t="str">
        <f>VLOOKUP(C293,'ESO map constants'!$B$2:$E$999,3,FALSE)</f>
        <v>Stormhaven</v>
      </c>
      <c r="F293" t="str">
        <f>VLOOKUP(C293,'ESO map constants'!$B$2:$E$999,4,FALSE)</f>
        <v>Havre-tempête</v>
      </c>
      <c r="G293" s="3">
        <f>VLOOKUP(B293,'ESO map constants'!$A$2:$F$999,6,FALSE)</f>
        <v>19</v>
      </c>
      <c r="H293" s="3">
        <f>VLOOKUP(G293,'ESO zone constants'!$A$3:$B$9999,2,FALSE)</f>
        <v>4</v>
      </c>
      <c r="I293" s="3" t="str">
        <f>VLOOKUP(G293,'ESO zone constants'!$A$3:$F$999,4,FALSE)</f>
        <v>Sturmhafen</v>
      </c>
      <c r="J293" s="3" t="str">
        <f>VLOOKUP(G293,'ESO zone constants'!$A$3:$F$999,5,FALSE)</f>
        <v>Stormhaven</v>
      </c>
      <c r="K293" s="3" t="str">
        <f>VLOOKUP(G293,'ESO zone constants'!$A$3:$F$999,6,FALSE)</f>
        <v>Havre-tempête</v>
      </c>
      <c r="L293" s="5">
        <v>7</v>
      </c>
      <c r="M293" t="str">
        <f>VLOOKUP(A293,'ESO wayshrine names'!$A$2:$D$999,2,FALSE)</f>
        <v>Hammertod-Bungalow</v>
      </c>
      <c r="N293" t="str">
        <f>VLOOKUP(A293,'ESO wayshrine names'!$A$2:$D$999,3,FALSE)</f>
        <v>Hammerdeath Bungalow</v>
      </c>
      <c r="O293" t="str">
        <f>VLOOKUP(A293,'ESO wayshrine names'!$A$2:$D$999,4,FALSE)</f>
        <v>Le Bungalow de Martelmort</v>
      </c>
    </row>
    <row r="294" spans="1:15" hidden="1" x14ac:dyDescent="0.25">
      <c r="A294" s="13">
        <v>303</v>
      </c>
      <c r="B294" s="5">
        <v>6</v>
      </c>
      <c r="C294" s="5">
        <v>20</v>
      </c>
      <c r="D294" t="str">
        <f>VLOOKUP(C294,'ESO map constants'!$B$2:$E$999,2,FALSE)</f>
        <v>Bangkorai</v>
      </c>
      <c r="E294" t="str">
        <f>VLOOKUP(C294,'ESO map constants'!$B$2:$E$999,3,FALSE)</f>
        <v>Bangkorai</v>
      </c>
      <c r="F294" t="str">
        <f>VLOOKUP(C294,'ESO map constants'!$B$2:$E$999,4,FALSE)</f>
        <v>Bangkoraï</v>
      </c>
      <c r="G294" s="3">
        <f>VLOOKUP(B294,'ESO map constants'!$A$2:$F$999,6,FALSE)</f>
        <v>92</v>
      </c>
      <c r="H294" s="3">
        <f>VLOOKUP(G294,'ESO zone constants'!$A$3:$B$9999,2,FALSE)</f>
        <v>14</v>
      </c>
      <c r="I294" s="3" t="str">
        <f>VLOOKUP(G294,'ESO zone constants'!$A$3:$F$999,4,FALSE)</f>
        <v>Bangkorai</v>
      </c>
      <c r="J294" s="3" t="str">
        <f>VLOOKUP(G294,'ESO zone constants'!$A$3:$F$999,5,FALSE)</f>
        <v>Bangkorai</v>
      </c>
      <c r="K294" s="3" t="str">
        <f>VLOOKUP(G294,'ESO zone constants'!$A$3:$F$999,6,FALSE)</f>
        <v>Bangkoraï</v>
      </c>
      <c r="L294" s="5">
        <v>7</v>
      </c>
      <c r="M294" t="str">
        <f>VLOOKUP(A294,'ESO wayshrine names'!$A$2:$D$999,2,FALSE)</f>
        <v>Zwillingsbogen</v>
      </c>
      <c r="N294" t="str">
        <f>VLOOKUP(A294,'ESO wayshrine names'!$A$2:$D$999,3,FALSE)</f>
        <v>Twin Arches</v>
      </c>
      <c r="O294" t="str">
        <f>VLOOKUP(A294,'ESO wayshrine names'!$A$2:$D$999,4,FALSE)</f>
        <v>Les Arches jumelles</v>
      </c>
    </row>
    <row r="295" spans="1:15" hidden="1" x14ac:dyDescent="0.25">
      <c r="A295" s="13">
        <v>304</v>
      </c>
      <c r="B295" s="5">
        <v>16</v>
      </c>
      <c r="C295" s="5">
        <v>300</v>
      </c>
      <c r="D295" t="str">
        <f>VLOOKUP(C295,'ESO map constants'!$B$2:$E$999,2,FALSE)</f>
        <v>Grünschatten</v>
      </c>
      <c r="E295" t="str">
        <f>VLOOKUP(C295,'ESO map constants'!$B$2:$E$999,3,FALSE)</f>
        <v>Greenshade</v>
      </c>
      <c r="F295" t="str">
        <f>VLOOKUP(C295,'ESO map constants'!$B$2:$E$999,4,FALSE)</f>
        <v>Prasin</v>
      </c>
      <c r="G295" s="3">
        <f>VLOOKUP(B295,'ESO map constants'!$A$2:$F$999,6,FALSE)</f>
        <v>108</v>
      </c>
      <c r="H295" s="3">
        <f>VLOOKUP(G295,'ESO zone constants'!$A$3:$B$9999,2,FALSE)</f>
        <v>18</v>
      </c>
      <c r="I295" s="3" t="str">
        <f>VLOOKUP(G295,'ESO zone constants'!$A$3:$F$999,4,FALSE)</f>
        <v>Grünschatten</v>
      </c>
      <c r="J295" s="3" t="str">
        <f>VLOOKUP(G295,'ESO zone constants'!$A$3:$F$999,5,FALSE)</f>
        <v>Greenshade</v>
      </c>
      <c r="K295" s="3" t="str">
        <f>VLOOKUP(G295,'ESO zone constants'!$A$3:$F$999,6,FALSE)</f>
        <v>Prasin</v>
      </c>
      <c r="L295" s="5">
        <v>7</v>
      </c>
      <c r="M295" t="str">
        <f>VLOOKUP(A295,'ESO wayshrine names'!$A$2:$D$999,2,FALSE)</f>
        <v>Klippschatten</v>
      </c>
      <c r="N295" t="str">
        <f>VLOOKUP(A295,'ESO wayshrine names'!$A$2:$D$999,3,FALSE)</f>
        <v>Cliffshade</v>
      </c>
      <c r="O295" t="str">
        <f>VLOOKUP(A295,'ESO wayshrine names'!$A$2:$D$999,4,FALSE)</f>
        <v>Ombrescarpe</v>
      </c>
    </row>
    <row r="296" spans="1:15" hidden="1" x14ac:dyDescent="0.25">
      <c r="A296" s="13">
        <v>305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VLOOKUP(B296,'ESO map constants'!$A$2:$F$999,6,FALSE)</f>
        <v>117</v>
      </c>
      <c r="H296" s="3">
        <f>VLOOKUP(G296,'ESO zone constants'!$A$3:$B$9999,2,FALSE)</f>
        <v>19</v>
      </c>
      <c r="I296" s="3" t="str">
        <f>VLOOKUP(G296,'ESO zone constants'!$A$3:$F$999,4,FALSE)</f>
        <v>Schattenfenn</v>
      </c>
      <c r="J296" s="3" t="str">
        <f>VLOOKUP(G296,'ESO zone constants'!$A$3:$F$999,5,FALSE)</f>
        <v>Shadowfen</v>
      </c>
      <c r="K296" s="3" t="str">
        <f>VLOOKUP(G296,'ESO zone constants'!$A$3:$F$999,6,FALSE)</f>
        <v>Fangeombre</v>
      </c>
      <c r="L296" s="5">
        <v>7</v>
      </c>
      <c r="M296" t="str">
        <f>VLOOKUP(A296,'ESO wayshrine names'!$A$2:$D$999,2,FALSE)</f>
        <v>Das Geräumige Domizil</v>
      </c>
      <c r="N296" t="str">
        <f>VLOOKUP(A296,'ESO wayshrine names'!$A$2:$D$999,3,FALSE)</f>
        <v>The Ample Domicile</v>
      </c>
      <c r="O296" t="str">
        <f>VLOOKUP(A296,'ESO wayshrine names'!$A$2:$D$999,4,FALSE)</f>
        <v>Le Domicile ample</v>
      </c>
    </row>
    <row r="297" spans="1:15" hidden="1" x14ac:dyDescent="0.25">
      <c r="A297" s="13">
        <v>306</v>
      </c>
      <c r="B297" s="5">
        <v>16</v>
      </c>
      <c r="C297" s="5">
        <v>300</v>
      </c>
      <c r="D297" t="str">
        <f>VLOOKUP(C297,'ESO map constants'!$B$2:$E$999,2,FALSE)</f>
        <v>Grünschatten</v>
      </c>
      <c r="E297" t="str">
        <f>VLOOKUP(C297,'ESO map constants'!$B$2:$E$999,3,FALSE)</f>
        <v>Greenshade</v>
      </c>
      <c r="F297" t="str">
        <f>VLOOKUP(C297,'ESO map constants'!$B$2:$E$999,4,FALSE)</f>
        <v>Prasin</v>
      </c>
      <c r="G297" s="3">
        <f>VLOOKUP(B297,'ESO map constants'!$A$2:$F$999,6,FALSE)</f>
        <v>108</v>
      </c>
      <c r="H297" s="3">
        <f>VLOOKUP(G297,'ESO zone constants'!$A$3:$B$9999,2,FALSE)</f>
        <v>18</v>
      </c>
      <c r="I297" s="3" t="str">
        <f>VLOOKUP(G297,'ESO zone constants'!$A$3:$F$999,4,FALSE)</f>
        <v>Grünschatten</v>
      </c>
      <c r="J297" s="3" t="str">
        <f>VLOOKUP(G297,'ESO zone constants'!$A$3:$F$999,5,FALSE)</f>
        <v>Greenshade</v>
      </c>
      <c r="K297" s="3" t="str">
        <f>VLOOKUP(G297,'ESO zone constants'!$A$3:$F$999,6,FALSE)</f>
        <v>Prasin</v>
      </c>
      <c r="L297" s="5">
        <v>7</v>
      </c>
      <c r="M297" t="str">
        <f>VLOOKUP(A297,'ESO wayshrine names'!$A$2:$D$999,2,FALSE)</f>
        <v>Die Felsbaumzuflucht</v>
      </c>
      <c r="N297" t="str">
        <f>VLOOKUP(A297,'ESO wayshrine names'!$A$2:$D$999,3,FALSE)</f>
        <v>Bouldertree Refuge</v>
      </c>
      <c r="O297" t="str">
        <f>VLOOKUP(A297,'ESO wayshrine names'!$A$2:$D$999,4,FALSE)</f>
        <v>Le Refuge d'Arbreroche</v>
      </c>
    </row>
    <row r="298" spans="1:15" hidden="1" x14ac:dyDescent="0.25">
      <c r="A298" s="13">
        <v>307</v>
      </c>
      <c r="B298" s="5">
        <v>3</v>
      </c>
      <c r="C298" s="5">
        <v>10</v>
      </c>
      <c r="D298" t="str">
        <f>VLOOKUP(C298,'ESO map constants'!$B$2:$E$999,2,FALSE)</f>
        <v>Kluftspitze</v>
      </c>
      <c r="E298" t="str">
        <f>VLOOKUP(C298,'ESO map constants'!$B$2:$E$999,3,FALSE)</f>
        <v>Rivenspire</v>
      </c>
      <c r="F298" t="str">
        <f>VLOOKUP(C298,'ESO map constants'!$B$2:$E$999,4,FALSE)</f>
        <v>Fendretour</v>
      </c>
      <c r="G298" s="3">
        <f>VLOOKUP(B298,'ESO map constants'!$A$2:$F$999,6,FALSE)</f>
        <v>20</v>
      </c>
      <c r="H298" s="3">
        <f>VLOOKUP(G298,'ESO zone constants'!$A$3:$B$9999,2,FALSE)</f>
        <v>5</v>
      </c>
      <c r="I298" s="3" t="str">
        <f>VLOOKUP(G298,'ESO zone constants'!$A$3:$F$999,4,FALSE)</f>
        <v>Kluftspitze</v>
      </c>
      <c r="J298" s="3" t="str">
        <f>VLOOKUP(G298,'ESO zone constants'!$A$3:$F$999,5,FALSE)</f>
        <v>Rivenspire</v>
      </c>
      <c r="K298" s="3" t="str">
        <f>VLOOKUP(G298,'ESO zone constants'!$A$3:$F$999,6,FALSE)</f>
        <v>Fendretour</v>
      </c>
      <c r="L298" s="5">
        <v>7</v>
      </c>
      <c r="M298" t="str">
        <f>VLOOKUP(A298,'ESO wayshrine names'!$A$2:$D$999,2,FALSE)</f>
        <v>Rabenwäldchen</v>
      </c>
      <c r="N298" t="str">
        <f>VLOOKUP(A298,'ESO wayshrine names'!$A$2:$D$999,3,FALSE)</f>
        <v>Ravenhurst</v>
      </c>
      <c r="O298" t="str">
        <f>VLOOKUP(A298,'ESO wayshrine names'!$A$2:$D$999,4,FALSE)</f>
        <v>La Butte-aux-Corbeaux</v>
      </c>
    </row>
    <row r="299" spans="1:15" hidden="1" x14ac:dyDescent="0.25">
      <c r="A299" s="13">
        <v>308</v>
      </c>
      <c r="B299" s="5">
        <v>9</v>
      </c>
      <c r="C299" s="5">
        <v>26</v>
      </c>
      <c r="D299" t="str">
        <f>VLOOKUP(C299,'ESO map constants'!$B$2:$E$999,2,FALSE)</f>
        <v>Schattenfenn</v>
      </c>
      <c r="E299" t="str">
        <f>VLOOKUP(C299,'ESO map constants'!$B$2:$E$999,3,FALSE)</f>
        <v>Shadowfen</v>
      </c>
      <c r="F299" t="str">
        <f>VLOOKUP(C299,'ESO map constants'!$B$2:$E$999,4,FALSE)</f>
        <v>Fangeombre</v>
      </c>
      <c r="G299" s="3">
        <f>VLOOKUP(B299,'ESO map constants'!$A$2:$F$999,6,FALSE)</f>
        <v>117</v>
      </c>
      <c r="H299" s="3">
        <f>VLOOKUP(G299,'ESO zone constants'!$A$3:$B$9999,2,FALSE)</f>
        <v>19</v>
      </c>
      <c r="I299" s="3" t="str">
        <f>VLOOKUP(G299,'ESO zone constants'!$A$3:$F$999,4,FALSE)</f>
        <v>Schattenfenn</v>
      </c>
      <c r="J299" s="3" t="str">
        <f>VLOOKUP(G299,'ESO zone constants'!$A$3:$F$999,5,FALSE)</f>
        <v>Shadowfen</v>
      </c>
      <c r="K299" s="3" t="str">
        <f>VLOOKUP(G299,'ESO zone constants'!$A$3:$F$999,6,FALSE)</f>
        <v>Fangeombre</v>
      </c>
      <c r="L299" s="5">
        <v>0</v>
      </c>
      <c r="M299">
        <f>VLOOKUP(A299,'ESO wayshrine names'!$A$2:$D$999,2,FALSE)</f>
        <v>0</v>
      </c>
      <c r="N299">
        <f>VLOOKUP(A299,'ESO wayshrine names'!$A$2:$D$999,3,FALSE)</f>
        <v>0</v>
      </c>
      <c r="O299">
        <f>VLOOKUP(A299,'ESO wayshrine names'!$A$2:$D$999,4,FALSE)</f>
        <v>0</v>
      </c>
    </row>
    <row r="300" spans="1:15" hidden="1" x14ac:dyDescent="0.25">
      <c r="A300" s="13">
        <v>309</v>
      </c>
      <c r="B300" s="5">
        <v>10</v>
      </c>
      <c r="C300" s="5">
        <v>13</v>
      </c>
      <c r="D300" t="str">
        <f>VLOOKUP(C300,'ESO map constants'!$B$2:$E$999,2,FALSE)</f>
        <v>Deshaan</v>
      </c>
      <c r="E300" t="str">
        <f>VLOOKUP(C300,'ESO map constants'!$B$2:$E$999,3,FALSE)</f>
        <v>Deshaan</v>
      </c>
      <c r="F300" t="str">
        <f>VLOOKUP(C300,'ESO map constants'!$B$2:$E$999,4,FALSE)</f>
        <v>Deshaan</v>
      </c>
      <c r="G300" s="3">
        <f>VLOOKUP(B300,'ESO map constants'!$A$2:$F$999,6,FALSE)</f>
        <v>57</v>
      </c>
      <c r="H300" s="3">
        <f>VLOOKUP(G300,'ESO zone constants'!$A$3:$B$9999,2,FALSE)</f>
        <v>10</v>
      </c>
      <c r="I300" s="3" t="str">
        <f>VLOOKUP(G300,'ESO zone constants'!$A$3:$F$999,4,FALSE)</f>
        <v>Deshaan</v>
      </c>
      <c r="J300" s="3" t="str">
        <f>VLOOKUP(G300,'ESO zone constants'!$A$3:$F$999,5,FALSE)</f>
        <v>Deshaan</v>
      </c>
      <c r="K300" s="3" t="str">
        <f>VLOOKUP(G300,'ESO zone constants'!$A$3:$F$999,6,FALSE)</f>
        <v>Deshaan</v>
      </c>
      <c r="L300" s="5">
        <v>7</v>
      </c>
      <c r="M300" t="str">
        <f>VLOOKUP(A300,'ESO wayshrine names'!$A$2:$D$999,2,FALSE)</f>
        <v>Die Velothiträumerei</v>
      </c>
      <c r="N300" t="str">
        <f>VLOOKUP(A300,'ESO wayshrine names'!$A$2:$D$999,3,FALSE)</f>
        <v>Velothi Reverie</v>
      </c>
      <c r="O300" t="str">
        <f>VLOOKUP(A300,'ESO wayshrine names'!$A$2:$D$999,4,FALSE)</f>
        <v>La Rêverie vélothie</v>
      </c>
    </row>
    <row r="301" spans="1:15" hidden="1" x14ac:dyDescent="0.25">
      <c r="A301" s="13">
        <v>310</v>
      </c>
      <c r="B301" s="5">
        <v>25</v>
      </c>
      <c r="C301" s="5">
        <v>1126</v>
      </c>
      <c r="D301" t="str">
        <f>VLOOKUP(C301,'ESO map constants'!$B$2:$E$999,2,FALSE)</f>
        <v>Kargstein</v>
      </c>
      <c r="E301" t="str">
        <f>VLOOKUP(C301,'ESO map constants'!$B$2:$E$999,3,FALSE)</f>
        <v>Craglorn</v>
      </c>
      <c r="F301" t="str">
        <f>VLOOKUP(C301,'ESO map constants'!$B$2:$E$999,4,FALSE)</f>
        <v>Raidelorn</v>
      </c>
      <c r="G301" s="3">
        <f>VLOOKUP(B301,'ESO map constants'!$A$2:$F$999,6,FALSE)</f>
        <v>888</v>
      </c>
      <c r="H301" s="3">
        <f>VLOOKUP(G301,'ESO zone constants'!$A$3:$B$9999,2,FALSE)</f>
        <v>531</v>
      </c>
      <c r="I301" s="3" t="str">
        <f>VLOOKUP(G301,'ESO zone constants'!$A$3:$F$999,4,FALSE)</f>
        <v>Kargstein</v>
      </c>
      <c r="J301" s="3" t="str">
        <f>VLOOKUP(G301,'ESO zone constants'!$A$3:$F$999,5,FALSE)</f>
        <v>Craglorn</v>
      </c>
      <c r="K301" s="3" t="str">
        <f>VLOOKUP(G301,'ESO zone constants'!$A$3:$F$999,6,FALSE)</f>
        <v>Raidelorn</v>
      </c>
      <c r="L301" s="5">
        <v>7</v>
      </c>
      <c r="M301" t="str">
        <f>VLOOKUP(A301,'ESO wayshrine names'!$A$2:$D$999,2,FALSE)</f>
        <v>Domus Phrasticus</v>
      </c>
      <c r="N301" t="str">
        <f>VLOOKUP(A301,'ESO wayshrine names'!$A$2:$D$999,3,FALSE)</f>
        <v>Domus Phrasticus</v>
      </c>
      <c r="O301" t="str">
        <f>VLOOKUP(A301,'ESO wayshrine names'!$A$2:$D$999,4,FALSE)</f>
        <v>Domus Phrasticus</v>
      </c>
    </row>
    <row r="302" spans="1:15" hidden="1" x14ac:dyDescent="0.25">
      <c r="A302" s="13">
        <v>311</v>
      </c>
      <c r="B302" s="5">
        <v>17</v>
      </c>
      <c r="C302" s="5">
        <v>256</v>
      </c>
      <c r="D302" t="str">
        <f>VLOOKUP(C302,'ESO map constants'!$B$2:$E$999,2,FALSE)</f>
        <v>Schnittermark</v>
      </c>
      <c r="E302" t="str">
        <f>VLOOKUP(C302,'ESO map constants'!$B$2:$E$999,3,FALSE)</f>
        <v>Reaper's March</v>
      </c>
      <c r="F302" t="str">
        <f>VLOOKUP(C302,'ESO map constants'!$B$2:$E$999,4,FALSE)</f>
        <v>La marche de la Camarde</v>
      </c>
      <c r="G302" s="3">
        <f>VLOOKUP(B302,'ESO map constants'!$A$2:$F$999,6,FALSE)</f>
        <v>382</v>
      </c>
      <c r="H302" s="3">
        <f>VLOOKUP(G302,'ESO zone constants'!$A$3:$B$9999,2,FALSE)</f>
        <v>179</v>
      </c>
      <c r="I302" s="3" t="str">
        <f>VLOOKUP(G302,'ESO zone constants'!$A$3:$F$999,4,FALSE)</f>
        <v>Schnittermark</v>
      </c>
      <c r="J302" s="3" t="str">
        <f>VLOOKUP(G302,'ESO zone constants'!$A$3:$F$999,5,FALSE)</f>
        <v>Reaper's March</v>
      </c>
      <c r="K302" s="3" t="str">
        <f>VLOOKUP(G302,'ESO zone constants'!$A$3:$F$999,6,FALSE)</f>
        <v>La marche de la Camarde</v>
      </c>
      <c r="L302" s="5">
        <v>7</v>
      </c>
      <c r="M302" t="str">
        <f>VLOOKUP(A302,'ESO wayshrine names'!$A$2:$D$999,2,FALSE)</f>
        <v>Das Glattbachhaus</v>
      </c>
      <c r="N302" t="str">
        <f>VLOOKUP(A302,'ESO wayshrine names'!$A$2:$D$999,3,FALSE)</f>
        <v>Sleek Creek House</v>
      </c>
      <c r="O302" t="str">
        <f>VLOOKUP(A302,'ESO wayshrine names'!$A$2:$D$999,4,FALSE)</f>
        <v>La Maison de Vive-Crique</v>
      </c>
    </row>
    <row r="303" spans="1:15" hidden="1" x14ac:dyDescent="0.25">
      <c r="A303" s="13">
        <v>312</v>
      </c>
      <c r="B303" s="5">
        <v>13</v>
      </c>
      <c r="C303" s="5">
        <v>61</v>
      </c>
      <c r="D303" t="str">
        <f>VLOOKUP(C303,'ESO map constants'!$B$2:$E$999,2,FALSE)</f>
        <v>Ostmarsch</v>
      </c>
      <c r="E303" t="str">
        <f>VLOOKUP(C303,'ESO map constants'!$B$2:$E$999,3,FALSE)</f>
        <v>Eastmarch</v>
      </c>
      <c r="F303" t="str">
        <f>VLOOKUP(C303,'ESO map constants'!$B$2:$E$999,4,FALSE)</f>
        <v>Estemarche</v>
      </c>
      <c r="G303" s="3">
        <f>VLOOKUP(B303,'ESO map constants'!$A$2:$F$999,6,FALSE)</f>
        <v>101</v>
      </c>
      <c r="H303" s="3">
        <f>VLOOKUP(G303,'ESO zone constants'!$A$3:$B$9999,2,FALSE)</f>
        <v>15</v>
      </c>
      <c r="I303" s="3" t="str">
        <f>VLOOKUP(G303,'ESO zone constants'!$A$3:$F$999,4,FALSE)</f>
        <v>Ostmarsch</v>
      </c>
      <c r="J303" s="3" t="str">
        <f>VLOOKUP(G303,'ESO zone constants'!$A$3:$F$999,5,FALSE)</f>
        <v>Eastmarch</v>
      </c>
      <c r="K303" s="3" t="str">
        <f>VLOOKUP(G303,'ESO zone constants'!$A$3:$F$999,6,FALSE)</f>
        <v>Estemarche</v>
      </c>
      <c r="L303" s="5">
        <v>7</v>
      </c>
      <c r="M303" t="str">
        <f>VLOOKUP(A303,'ESO wayshrine names'!$A$2:$D$999,2,FALSE)</f>
        <v>Grymharths Wehe</v>
      </c>
      <c r="N303" t="str">
        <f>VLOOKUP(A303,'ESO wayshrine names'!$A$2:$D$999,3,FALSE)</f>
        <v>Grymharth's Woe</v>
      </c>
      <c r="O303" t="str">
        <f>VLOOKUP(A303,'ESO wayshrine names'!$A$2:$D$999,4,FALSE)</f>
        <v>Le Chagrin de Grymharth</v>
      </c>
    </row>
    <row r="304" spans="1:15" hidden="1" x14ac:dyDescent="0.25">
      <c r="A304" s="13">
        <v>313</v>
      </c>
      <c r="B304" s="5">
        <v>6</v>
      </c>
      <c r="C304" s="5">
        <v>20</v>
      </c>
      <c r="D304" t="str">
        <f>VLOOKUP(C304,'ESO map constants'!$B$2:$E$999,2,FALSE)</f>
        <v>Bangkorai</v>
      </c>
      <c r="E304" t="str">
        <f>VLOOKUP(C304,'ESO map constants'!$B$2:$E$999,3,FALSE)</f>
        <v>Bangkorai</v>
      </c>
      <c r="F304" t="str">
        <f>VLOOKUP(C304,'ESO map constants'!$B$2:$E$999,4,FALSE)</f>
        <v>Bangkoraï</v>
      </c>
      <c r="G304" s="3">
        <f>VLOOKUP(B304,'ESO map constants'!$A$2:$F$999,6,FALSE)</f>
        <v>92</v>
      </c>
      <c r="H304" s="3">
        <f>VLOOKUP(G304,'ESO zone constants'!$A$3:$B$9999,2,FALSE)</f>
        <v>14</v>
      </c>
      <c r="I304" s="3" t="str">
        <f>VLOOKUP(G304,'ESO zone constants'!$A$3:$F$999,4,FALSE)</f>
        <v>Bangkorai</v>
      </c>
      <c r="J304" s="3" t="str">
        <f>VLOOKUP(G304,'ESO zone constants'!$A$3:$F$999,5,FALSE)</f>
        <v>Bangkorai</v>
      </c>
      <c r="K304" s="3" t="str">
        <f>VLOOKUP(G304,'ESO zone constants'!$A$3:$F$999,6,FALSE)</f>
        <v>Bangkoraï</v>
      </c>
      <c r="L304" s="5">
        <v>7</v>
      </c>
      <c r="M304" t="str">
        <f>VLOOKUP(A304,'ESO wayshrine names'!$A$2:$D$999,2,FALSE)</f>
        <v>Feste Gramen</v>
      </c>
      <c r="N304" t="str">
        <f>VLOOKUP(A304,'ESO wayshrine names'!$A$2:$D$999,3,FALSE)</f>
        <v>Mournoth Keep</v>
      </c>
      <c r="O304" t="str">
        <f>VLOOKUP(A304,'ESO wayshrine names'!$A$2:$D$999,4,FALSE)</f>
        <v>Fort Sangloth</v>
      </c>
    </row>
    <row r="305" spans="1:15" hidden="1" x14ac:dyDescent="0.25">
      <c r="A305" s="13">
        <v>314</v>
      </c>
      <c r="B305" s="5">
        <v>5</v>
      </c>
      <c r="C305" s="5">
        <v>30</v>
      </c>
      <c r="D305" t="str">
        <f>VLOOKUP(C305,'ESO map constants'!$B$2:$E$999,2,FALSE)</f>
        <v>Alik'r-Wüste</v>
      </c>
      <c r="E305" t="str">
        <f>VLOOKUP(C305,'ESO map constants'!$B$2:$E$999,3,FALSE)</f>
        <v>Alik'r Desert</v>
      </c>
      <c r="F305" t="str">
        <f>VLOOKUP(C305,'ESO map constants'!$B$2:$E$999,4,FALSE)</f>
        <v>Le désert d'Alik'r</v>
      </c>
      <c r="G305" s="3">
        <f>VLOOKUP(B305,'ESO map constants'!$A$2:$F$999,6,FALSE)</f>
        <v>104</v>
      </c>
      <c r="H305" s="3">
        <f>VLOOKUP(G305,'ESO zone constants'!$A$3:$B$9999,2,FALSE)</f>
        <v>17</v>
      </c>
      <c r="I305" s="3" t="str">
        <f>VLOOKUP(G305,'ESO zone constants'!$A$3:$F$999,4,FALSE)</f>
        <v>Die Alik'r-Wüste</v>
      </c>
      <c r="J305" s="3" t="str">
        <f>VLOOKUP(G305,'ESO zone constants'!$A$3:$F$999,5,FALSE)</f>
        <v>Alik'r Desert</v>
      </c>
      <c r="K305" s="3" t="str">
        <f>VLOOKUP(G305,'ESO zone constants'!$A$3:$F$999,6,FALSE)</f>
        <v>Le désert d'Alik'r</v>
      </c>
      <c r="L305" s="5">
        <v>7</v>
      </c>
      <c r="M305" t="str">
        <f>VLOOKUP(A305,'ESO wayshrine names'!$A$2:$D$999,2,FALSE)</f>
        <v>Haus des leisen Magnifico</v>
      </c>
      <c r="N305" t="str">
        <f>VLOOKUP(A305,'ESO wayshrine names'!$A$2:$D$999,3,FALSE)</f>
        <v>House of the Silent Magnifico</v>
      </c>
      <c r="O305" t="str">
        <f>VLOOKUP(A305,'ESO wayshrine names'!$A$2:$D$999,4,FALSE)</f>
        <v>La Maison du Magnifico silencieux</v>
      </c>
    </row>
    <row r="306" spans="1:15" hidden="1" x14ac:dyDescent="0.25">
      <c r="A306" s="13">
        <v>315</v>
      </c>
      <c r="B306" s="5">
        <v>15</v>
      </c>
      <c r="C306" s="5">
        <v>143</v>
      </c>
      <c r="D306" t="str">
        <f>VLOOKUP(C306,'ESO map constants'!$B$2:$E$999,2,FALSE)</f>
        <v>Auridon</v>
      </c>
      <c r="E306" t="str">
        <f>VLOOKUP(C306,'ESO map constants'!$B$2:$E$999,3,FALSE)</f>
        <v>Auridon</v>
      </c>
      <c r="F306" t="str">
        <f>VLOOKUP(C306,'ESO map constants'!$B$2:$E$999,4,FALSE)</f>
        <v>Auridia</v>
      </c>
      <c r="G306" s="3">
        <f>VLOOKUP(B306,'ESO map constants'!$A$2:$F$999,6,FALSE)</f>
        <v>381</v>
      </c>
      <c r="H306" s="3">
        <f>VLOOKUP(G306,'ESO zone constants'!$A$3:$B$9999,2,FALSE)</f>
        <v>178</v>
      </c>
      <c r="I306" s="3" t="str">
        <f>VLOOKUP(G306,'ESO zone constants'!$A$3:$F$999,4,FALSE)</f>
        <v>Auridon</v>
      </c>
      <c r="J306" s="3" t="str">
        <f>VLOOKUP(G306,'ESO zone constants'!$A$3:$F$999,5,FALSE)</f>
        <v>Auridon</v>
      </c>
      <c r="K306" s="3" t="str">
        <f>VLOOKUP(G306,'ESO zone constants'!$A$3:$F$999,6,FALSE)</f>
        <v>Auridia</v>
      </c>
      <c r="L306" s="5">
        <v>7</v>
      </c>
      <c r="M306" t="str">
        <f>VLOOKUP(A306,'ESO wayshrine names'!$A$2:$D$999,2,FALSE)</f>
        <v>Das Mathiisen-Herrenhaus</v>
      </c>
      <c r="N306" t="str">
        <f>VLOOKUP(A306,'ESO wayshrine names'!$A$2:$D$999,3,FALSE)</f>
        <v>Mathiisen Manor</v>
      </c>
      <c r="O306" t="str">
        <f>VLOOKUP(A306,'ESO wayshrine names'!$A$2:$D$999,4,FALSE)</f>
        <v>Le manoir de Mathiisen</v>
      </c>
    </row>
    <row r="307" spans="1:15" hidden="1" x14ac:dyDescent="0.25">
      <c r="A307" s="13">
        <v>316</v>
      </c>
      <c r="B307" s="5">
        <v>9</v>
      </c>
      <c r="C307" s="5">
        <v>26</v>
      </c>
      <c r="D307" t="str">
        <f>VLOOKUP(C307,'ESO map constants'!$B$2:$E$999,2,FALSE)</f>
        <v>Schattenfenn</v>
      </c>
      <c r="E307" t="str">
        <f>VLOOKUP(C307,'ESO map constants'!$B$2:$E$999,3,FALSE)</f>
        <v>Shadowfen</v>
      </c>
      <c r="F307" t="str">
        <f>VLOOKUP(C307,'ESO map constants'!$B$2:$E$999,4,FALSE)</f>
        <v>Fangeombre</v>
      </c>
      <c r="G307" s="3">
        <f>VLOOKUP(B307,'ESO map constants'!$A$2:$F$999,6,FALSE)</f>
        <v>117</v>
      </c>
      <c r="H307" s="3">
        <f>VLOOKUP(G307,'ESO zone constants'!$A$3:$B$9999,2,FALSE)</f>
        <v>19</v>
      </c>
      <c r="I307" s="3" t="str">
        <f>VLOOKUP(G307,'ESO zone constants'!$A$3:$F$999,4,FALSE)</f>
        <v>Schattenfenn</v>
      </c>
      <c r="J307" s="3" t="str">
        <f>VLOOKUP(G307,'ESO zone constants'!$A$3:$F$999,5,FALSE)</f>
        <v>Shadowfen</v>
      </c>
      <c r="K307" s="3" t="str">
        <f>VLOOKUP(G307,'ESO zone constants'!$A$3:$F$999,6,FALSE)</f>
        <v>Fangeombre</v>
      </c>
      <c r="L307" s="5">
        <v>7</v>
      </c>
      <c r="M307" t="str">
        <f>VLOOKUP(A307,'ESO wayshrine names'!$A$2:$D$999,2,FALSE)</f>
        <v>Anwesen „Bleibt-feucht“</v>
      </c>
      <c r="N307" t="str">
        <f>VLOOKUP(A307,'ESO wayshrine names'!$A$2:$D$999,3,FALSE)</f>
        <v>Stay-Moist Mansion</v>
      </c>
      <c r="O307" t="str">
        <f>VLOOKUP(A307,'ESO wayshrine names'!$A$2:$D$999,4,FALSE)</f>
        <v>Le Manoir Restez-Humide</v>
      </c>
    </row>
    <row r="308" spans="1:15" hidden="1" x14ac:dyDescent="0.25">
      <c r="A308" s="13">
        <v>317</v>
      </c>
      <c r="B308" s="5">
        <v>7</v>
      </c>
      <c r="C308" s="5">
        <v>9</v>
      </c>
      <c r="D308" t="str">
        <f>VLOOKUP(C308,'ESO map constants'!$B$2:$E$999,2,FALSE)</f>
        <v>Grahtwald</v>
      </c>
      <c r="E308" t="str">
        <f>VLOOKUP(C308,'ESO map constants'!$B$2:$E$999,3,FALSE)</f>
        <v>Grahtwood</v>
      </c>
      <c r="F308" t="str">
        <f>VLOOKUP(C308,'ESO map constants'!$B$2:$E$999,4,FALSE)</f>
        <v>Le bois de Graht</v>
      </c>
      <c r="G308" s="3">
        <f>VLOOKUP(B308,'ESO map constants'!$A$2:$F$999,6,FALSE)</f>
        <v>383</v>
      </c>
      <c r="H308" s="3">
        <f>VLOOKUP(G308,'ESO zone constants'!$A$3:$B$9999,2,FALSE)</f>
        <v>180</v>
      </c>
      <c r="I308" s="3" t="str">
        <f>VLOOKUP(G308,'ESO zone constants'!$A$3:$F$999,4,FALSE)</f>
        <v>Grahtwald</v>
      </c>
      <c r="J308" s="3" t="str">
        <f>VLOOKUP(G308,'ESO zone constants'!$A$3:$F$999,5,FALSE)</f>
        <v>Grahtwood</v>
      </c>
      <c r="K308" s="3" t="str">
        <f>VLOOKUP(G308,'ESO zone constants'!$A$3:$F$999,6,FALSE)</f>
        <v>Le bois de Graht</v>
      </c>
      <c r="L308" s="5">
        <v>7</v>
      </c>
      <c r="M308" t="str">
        <f>VLOOKUP(A308,'ESO wayshrine names'!$A$2:$D$999,2,FALSE)</f>
        <v>Das Gorinir-Anwesen</v>
      </c>
      <c r="N308" t="str">
        <f>VLOOKUP(A308,'ESO wayshrine names'!$A$2:$D$999,3,FALSE)</f>
        <v>The Gorinir Estate</v>
      </c>
      <c r="O308" t="str">
        <f>VLOOKUP(A308,'ESO wayshrine names'!$A$2:$D$999,4,FALSE)</f>
        <v>La Propriété Gorinir</v>
      </c>
    </row>
    <row r="309" spans="1:15" hidden="1" x14ac:dyDescent="0.25">
      <c r="A309" s="13">
        <v>318</v>
      </c>
      <c r="B309" s="5">
        <v>4</v>
      </c>
      <c r="C309" s="5">
        <v>12</v>
      </c>
      <c r="D309" t="str">
        <f>VLOOKUP(C309,'ESO map constants'!$B$2:$E$999,2,FALSE)</f>
        <v>Sturmhafen</v>
      </c>
      <c r="E309" t="str">
        <f>VLOOKUP(C309,'ESO map constants'!$B$2:$E$999,3,FALSE)</f>
        <v>Stormhaven</v>
      </c>
      <c r="F309" t="str">
        <f>VLOOKUP(C309,'ESO map constants'!$B$2:$E$999,4,FALSE)</f>
        <v>Havre-tempête</v>
      </c>
      <c r="G309" s="3">
        <f>VLOOKUP(B309,'ESO map constants'!$A$2:$F$999,6,FALSE)</f>
        <v>19</v>
      </c>
      <c r="H309" s="3">
        <f>VLOOKUP(G309,'ESO zone constants'!$A$3:$B$9999,2,FALSE)</f>
        <v>4</v>
      </c>
      <c r="I309" s="3" t="str">
        <f>VLOOKUP(G309,'ESO zone constants'!$A$3:$F$999,4,FALSE)</f>
        <v>Sturmhafen</v>
      </c>
      <c r="J309" s="3" t="str">
        <f>VLOOKUP(G309,'ESO zone constants'!$A$3:$F$999,5,FALSE)</f>
        <v>Stormhaven</v>
      </c>
      <c r="K309" s="3" t="str">
        <f>VLOOKUP(G309,'ESO zone constants'!$A$3:$F$999,6,FALSE)</f>
        <v>Havre-tempête</v>
      </c>
      <c r="L309" s="5">
        <v>7</v>
      </c>
      <c r="M309" t="str">
        <f>VLOOKUP(A309,'ESO wayshrine names'!$A$2:$D$999,2,FALSE)</f>
        <v>Das Gardnerhaus</v>
      </c>
      <c r="N309" t="str">
        <f>VLOOKUP(A309,'ESO wayshrine names'!$A$2:$D$999,3,FALSE)</f>
        <v>Gardner House</v>
      </c>
      <c r="O309" t="str">
        <f>VLOOKUP(A309,'ESO wayshrine names'!$A$2:$D$999,4,FALSE)</f>
        <v>Maison du jardinier</v>
      </c>
    </row>
    <row r="310" spans="1:15" hidden="1" x14ac:dyDescent="0.25">
      <c r="A310" s="13">
        <v>319</v>
      </c>
      <c r="B310" s="5">
        <v>10</v>
      </c>
      <c r="C310" s="5">
        <v>13</v>
      </c>
      <c r="D310" t="str">
        <f>VLOOKUP(C310,'ESO map constants'!$B$2:$E$999,2,FALSE)</f>
        <v>Deshaan</v>
      </c>
      <c r="E310" t="str">
        <f>VLOOKUP(C310,'ESO map constants'!$B$2:$E$999,3,FALSE)</f>
        <v>Deshaan</v>
      </c>
      <c r="F310" t="str">
        <f>VLOOKUP(C310,'ESO map constants'!$B$2:$E$999,4,FALSE)</f>
        <v>Deshaan</v>
      </c>
      <c r="G310" s="3">
        <f>VLOOKUP(B310,'ESO map constants'!$A$2:$F$999,6,FALSE)</f>
        <v>57</v>
      </c>
      <c r="H310" s="3">
        <f>VLOOKUP(G310,'ESO zone constants'!$A$3:$B$9999,2,FALSE)</f>
        <v>10</v>
      </c>
      <c r="I310" s="3" t="str">
        <f>VLOOKUP(G310,'ESO zone constants'!$A$3:$F$999,4,FALSE)</f>
        <v>Deshaan</v>
      </c>
      <c r="J310" s="3" t="str">
        <f>VLOOKUP(G310,'ESO zone constants'!$A$3:$F$999,5,FALSE)</f>
        <v>Deshaan</v>
      </c>
      <c r="K310" s="3" t="str">
        <f>VLOOKUP(G310,'ESO zone constants'!$A$3:$F$999,6,FALSE)</f>
        <v>Deshaan</v>
      </c>
      <c r="L310" s="5">
        <v>7</v>
      </c>
      <c r="M310" t="str">
        <f>VLOOKUP(A310,'ESO wayshrine names'!$A$2:$D$999,2,FALSE)</f>
        <v>Quondam Indorilia</v>
      </c>
      <c r="N310" t="str">
        <f>VLOOKUP(A310,'ESO wayshrine names'!$A$2:$D$999,3,FALSE)</f>
        <v>Quondam Indorilia</v>
      </c>
      <c r="O310" t="str">
        <f>VLOOKUP(A310,'ESO wayshrine names'!$A$2:$D$999,4,FALSE)</f>
        <v>Quondam Indorilia</v>
      </c>
    </row>
    <row r="311" spans="1:15" hidden="1" x14ac:dyDescent="0.25">
      <c r="A311" s="13">
        <v>320</v>
      </c>
      <c r="B311" s="5">
        <v>17</v>
      </c>
      <c r="C311" s="5">
        <v>256</v>
      </c>
      <c r="D311" t="str">
        <f>VLOOKUP(C311,'ESO map constants'!$B$2:$E$999,2,FALSE)</f>
        <v>Schnittermark</v>
      </c>
      <c r="E311" t="str">
        <f>VLOOKUP(C311,'ESO map constants'!$B$2:$E$999,3,FALSE)</f>
        <v>Reaper's March</v>
      </c>
      <c r="F311" t="str">
        <f>VLOOKUP(C311,'ESO map constants'!$B$2:$E$999,4,FALSE)</f>
        <v>La marche de la Camarde</v>
      </c>
      <c r="G311" s="3">
        <f>VLOOKUP(B311,'ESO map constants'!$A$2:$F$999,6,FALSE)</f>
        <v>382</v>
      </c>
      <c r="H311" s="3">
        <f>VLOOKUP(G311,'ESO zone constants'!$A$3:$B$9999,2,FALSE)</f>
        <v>179</v>
      </c>
      <c r="I311" s="3" t="str">
        <f>VLOOKUP(G311,'ESO zone constants'!$A$3:$F$999,4,FALSE)</f>
        <v>Schnittermark</v>
      </c>
      <c r="J311" s="3" t="str">
        <f>VLOOKUP(G311,'ESO zone constants'!$A$3:$F$999,5,FALSE)</f>
        <v>Reaper's March</v>
      </c>
      <c r="K311" s="3" t="str">
        <f>VLOOKUP(G311,'ESO zone constants'!$A$3:$F$999,6,FALSE)</f>
        <v>La marche de la Camarde</v>
      </c>
      <c r="L311" s="5">
        <v>7</v>
      </c>
      <c r="M311" t="str">
        <f>VLOOKUP(A311,'ESO wayshrine names'!$A$2:$D$999,2,FALSE)</f>
        <v>Die Stridquelldomäne</v>
      </c>
      <c r="N311" t="str">
        <f>VLOOKUP(A311,'ESO wayshrine names'!$A$2:$D$999,3,FALSE)</f>
        <v>Strident Springs Demesne</v>
      </c>
      <c r="O311" t="str">
        <f>VLOOKUP(A311,'ESO wayshrine names'!$A$2:$D$999,4,FALSE)</f>
        <v>Domaine des sources stridentes</v>
      </c>
    </row>
    <row r="312" spans="1:15" hidden="1" x14ac:dyDescent="0.25">
      <c r="A312" s="13">
        <v>321</v>
      </c>
      <c r="B312" s="5">
        <v>17</v>
      </c>
      <c r="C312" s="5">
        <v>256</v>
      </c>
      <c r="D312" t="str">
        <f>VLOOKUP(C312,'ESO map constants'!$B$2:$E$999,2,FALSE)</f>
        <v>Schnittermark</v>
      </c>
      <c r="E312" t="str">
        <f>VLOOKUP(C312,'ESO map constants'!$B$2:$E$999,3,FALSE)</f>
        <v>Reaper's March</v>
      </c>
      <c r="F312" t="str">
        <f>VLOOKUP(C312,'ESO map constants'!$B$2:$E$999,4,FALSE)</f>
        <v>La marche de la Camarde</v>
      </c>
      <c r="G312" s="3">
        <f>VLOOKUP(B312,'ESO map constants'!$A$2:$F$999,6,FALSE)</f>
        <v>382</v>
      </c>
      <c r="H312" s="3">
        <f>VLOOKUP(G312,'ESO zone constants'!$A$3:$B$9999,2,FALSE)</f>
        <v>179</v>
      </c>
      <c r="I312" s="3" t="str">
        <f>VLOOKUP(G312,'ESO zone constants'!$A$3:$F$999,4,FALSE)</f>
        <v>Schnittermark</v>
      </c>
      <c r="J312" s="3" t="str">
        <f>VLOOKUP(G312,'ESO zone constants'!$A$3:$F$999,5,FALSE)</f>
        <v>Reaper's March</v>
      </c>
      <c r="K312" s="3" t="str">
        <f>VLOOKUP(G312,'ESO zone constants'!$A$3:$F$999,6,FALSE)</f>
        <v>La marche de la Camarde</v>
      </c>
      <c r="L312" s="5">
        <v>7</v>
      </c>
      <c r="M312" t="str">
        <f>VLOOKUP(A312,'ESO wayshrine names'!$A$2:$D$999,2,FALSE)</f>
        <v>Dämmerschatten</v>
      </c>
      <c r="N312" t="str">
        <f>VLOOKUP(A312,'ESO wayshrine names'!$A$2:$D$999,3,FALSE)</f>
        <v>Dawnshadow</v>
      </c>
      <c r="O312" t="str">
        <f>VLOOKUP(A312,'ESO wayshrine names'!$A$2:$D$999,4,FALSE)</f>
        <v>Ombraube</v>
      </c>
    </row>
    <row r="313" spans="1:15" hidden="1" x14ac:dyDescent="0.25">
      <c r="A313" s="13">
        <v>322</v>
      </c>
      <c r="B313" s="5">
        <v>12</v>
      </c>
      <c r="C313" s="5">
        <v>125</v>
      </c>
      <c r="D313" t="str">
        <f>VLOOKUP(C313,'ESO map constants'!$B$2:$E$999,2,FALSE)</f>
        <v>Rift</v>
      </c>
      <c r="E313" t="str">
        <f>VLOOKUP(C313,'ESO map constants'!$B$2:$E$999,3,FALSE)</f>
        <v>The Rift</v>
      </c>
      <c r="F313" t="str">
        <f>VLOOKUP(C313,'ESO map constants'!$B$2:$E$999,4,FALSE)</f>
        <v>La Brèche</v>
      </c>
      <c r="G313" s="3">
        <f>VLOOKUP(B313,'ESO map constants'!$A$2:$F$999,6,FALSE)</f>
        <v>103</v>
      </c>
      <c r="H313" s="3">
        <f>VLOOKUP(G313,'ESO zone constants'!$A$3:$B$9999,2,FALSE)</f>
        <v>16</v>
      </c>
      <c r="I313" s="3" t="str">
        <f>VLOOKUP(G313,'ESO zone constants'!$A$3:$F$999,4,FALSE)</f>
        <v>Rift</v>
      </c>
      <c r="J313" s="3" t="str">
        <f>VLOOKUP(G313,'ESO zone constants'!$A$3:$F$999,5,FALSE)</f>
        <v>The Rift</v>
      </c>
      <c r="K313" s="3" t="str">
        <f>VLOOKUP(G313,'ESO zone constants'!$A$3:$F$999,6,FALSE)</f>
        <v>La Brèche</v>
      </c>
      <c r="L313" s="5">
        <v>7</v>
      </c>
      <c r="M313" t="str">
        <f>VLOOKUP(A313,'ESO wayshrine names'!$A$2:$D$999,2,FALSE)</f>
        <v>Das alte Nebelschleier-Herrenhaus</v>
      </c>
      <c r="N313" t="str">
        <f>VLOOKUP(A313,'ESO wayshrine names'!$A$2:$D$999,3,FALSE)</f>
        <v>Old Mistveil Manor</v>
      </c>
      <c r="O313" t="str">
        <f>VLOOKUP(A313,'ESO wayshrine names'!$A$2:$D$999,4,FALSE)</f>
        <v>Le Vieux manoir de Voilebrume</v>
      </c>
    </row>
    <row r="314" spans="1:15" hidden="1" x14ac:dyDescent="0.25">
      <c r="A314" s="13">
        <v>323</v>
      </c>
      <c r="B314" s="5">
        <v>6</v>
      </c>
      <c r="C314" s="5">
        <v>20</v>
      </c>
      <c r="D314" t="str">
        <f>VLOOKUP(C314,'ESO map constants'!$B$2:$E$999,2,FALSE)</f>
        <v>Bangkorai</v>
      </c>
      <c r="E314" t="str">
        <f>VLOOKUP(C314,'ESO map constants'!$B$2:$E$999,3,FALSE)</f>
        <v>Bangkorai</v>
      </c>
      <c r="F314" t="str">
        <f>VLOOKUP(C314,'ESO map constants'!$B$2:$E$999,4,FALSE)</f>
        <v>Bangkoraï</v>
      </c>
      <c r="G314" s="3">
        <f>VLOOKUP(B314,'ESO map constants'!$A$2:$F$999,6,FALSE)</f>
        <v>92</v>
      </c>
      <c r="H314" s="3">
        <f>VLOOKUP(G314,'ESO zone constants'!$A$3:$B$9999,2,FALSE)</f>
        <v>14</v>
      </c>
      <c r="I314" s="3" t="str">
        <f>VLOOKUP(G314,'ESO zone constants'!$A$3:$F$999,4,FALSE)</f>
        <v>Bangkorai</v>
      </c>
      <c r="J314" s="3" t="str">
        <f>VLOOKUP(G314,'ESO zone constants'!$A$3:$F$999,5,FALSE)</f>
        <v>Bangkorai</v>
      </c>
      <c r="K314" s="3" t="str">
        <f>VLOOKUP(G314,'ESO zone constants'!$A$3:$F$999,6,FALSE)</f>
        <v>Bangkoraï</v>
      </c>
      <c r="L314" s="5">
        <v>7</v>
      </c>
      <c r="M314" t="str">
        <f>VLOOKUP(A314,'ESO wayshrine names'!$A$2:$D$999,2,FALSE)</f>
        <v>Aufgegebene Festung</v>
      </c>
      <c r="N314" t="str">
        <f>VLOOKUP(A314,'ESO wayshrine names'!$A$2:$D$999,3,FALSE)</f>
        <v>Forsaken Stronghold</v>
      </c>
      <c r="O314" t="str">
        <f>VLOOKUP(A314,'ESO wayshrine names'!$A$2:$D$999,4,FALSE)</f>
        <v>Forteresse abandonnée</v>
      </c>
    </row>
    <row r="315" spans="1:15" hidden="1" x14ac:dyDescent="0.25">
      <c r="A315" s="13">
        <v>324</v>
      </c>
      <c r="B315" s="5">
        <v>19</v>
      </c>
      <c r="C315" s="5">
        <v>201</v>
      </c>
      <c r="D315" t="str">
        <f>VLOOKUP(C315,'ESO map constants'!$B$2:$E$999,2,FALSE)</f>
        <v>Stros M'Kai</v>
      </c>
      <c r="E315" t="str">
        <f>VLOOKUP(C315,'ESO map constants'!$B$2:$E$999,3,FALSE)</f>
        <v>Stros M'Kai</v>
      </c>
      <c r="F315" t="str">
        <f>VLOOKUP(C315,'ESO map constants'!$B$2:$E$999,4,FALSE)</f>
        <v>Stros M'Kai</v>
      </c>
      <c r="G315" s="3">
        <f>VLOOKUP(B315,'ESO map constants'!$A$2:$F$999,6,FALSE)</f>
        <v>534</v>
      </c>
      <c r="H315" s="3">
        <f>VLOOKUP(G315,'ESO zone constants'!$A$3:$B$9999,2,FALSE)</f>
        <v>303</v>
      </c>
      <c r="I315" s="3" t="str">
        <f>VLOOKUP(G315,'ESO zone constants'!$A$3:$F$999,4,FALSE)</f>
        <v>Stros M'Kai</v>
      </c>
      <c r="J315" s="3" t="str">
        <f>VLOOKUP(G315,'ESO zone constants'!$A$3:$F$999,5,FALSE)</f>
        <v>Stros M'Kai</v>
      </c>
      <c r="K315" s="3" t="str">
        <f>VLOOKUP(G315,'ESO zone constants'!$A$3:$F$999,6,FALSE)</f>
        <v>Stros M'Kai</v>
      </c>
      <c r="L315" s="5">
        <v>7</v>
      </c>
      <c r="M315" t="str">
        <f>VLOOKUP(A315,'ESO wayshrine names'!$A$2:$D$999,2,FALSE)</f>
        <v>Hundings Prunkhalle</v>
      </c>
      <c r="N315" t="str">
        <f>VLOOKUP(A315,'ESO wayshrine names'!$A$2:$D$999,3,FALSE)</f>
        <v>Hunding's Palatial Hall</v>
      </c>
      <c r="O315" t="str">
        <f>VLOOKUP(A315,'ESO wayshrine names'!$A$2:$D$999,4,FALSE)</f>
        <v>Le palais d'Hunding</v>
      </c>
    </row>
    <row r="316" spans="1:15" hidden="1" x14ac:dyDescent="0.25">
      <c r="A316" s="13">
        <v>325</v>
      </c>
      <c r="B316" s="5">
        <v>7</v>
      </c>
      <c r="C316" s="5">
        <v>9</v>
      </c>
      <c r="D316" t="str">
        <f>VLOOKUP(C316,'ESO map constants'!$B$2:$E$999,2,FALSE)</f>
        <v>Grahtwald</v>
      </c>
      <c r="E316" t="str">
        <f>VLOOKUP(C316,'ESO map constants'!$B$2:$E$999,3,FALSE)</f>
        <v>Grahtwood</v>
      </c>
      <c r="F316" t="str">
        <f>VLOOKUP(C316,'ESO map constants'!$B$2:$E$999,4,FALSE)</f>
        <v>Le bois de Graht</v>
      </c>
      <c r="G316" s="3">
        <f>VLOOKUP(B316,'ESO map constants'!$A$2:$F$999,6,FALSE)</f>
        <v>383</v>
      </c>
      <c r="H316" s="3">
        <f>VLOOKUP(G316,'ESO zone constants'!$A$3:$B$9999,2,FALSE)</f>
        <v>180</v>
      </c>
      <c r="I316" s="3" t="str">
        <f>VLOOKUP(G316,'ESO zone constants'!$A$3:$F$999,4,FALSE)</f>
        <v>Grahtwald</v>
      </c>
      <c r="J316" s="3" t="str">
        <f>VLOOKUP(G316,'ESO zone constants'!$A$3:$F$999,5,FALSE)</f>
        <v>Grahtwood</v>
      </c>
      <c r="K316" s="3" t="str">
        <f>VLOOKUP(G316,'ESO zone constants'!$A$3:$F$999,6,FALSE)</f>
        <v>Le bois de Graht</v>
      </c>
      <c r="L316" s="5">
        <v>7</v>
      </c>
      <c r="M316" t="str">
        <f>VLOOKUP(A316,'ESO wayshrine names'!$A$2:$D$999,2,FALSE)</f>
        <v>Das große Topalversteck</v>
      </c>
      <c r="N316" t="str">
        <f>VLOOKUP(A316,'ESO wayshrine names'!$A$2:$D$999,3,FALSE)</f>
        <v>Grand Topal Hideaway</v>
      </c>
      <c r="O316" t="str">
        <f>VLOOKUP(A316,'ESO wayshrine names'!$A$2:$D$999,4,FALSE)</f>
        <v>Le Grand refuge de Topal</v>
      </c>
    </row>
    <row r="317" spans="1:15" hidden="1" x14ac:dyDescent="0.25">
      <c r="A317" s="13">
        <v>326</v>
      </c>
      <c r="B317" s="5">
        <v>25</v>
      </c>
      <c r="C317" s="5">
        <v>1126</v>
      </c>
      <c r="D317" t="str">
        <f>VLOOKUP(C317,'ESO map constants'!$B$2:$E$999,2,FALSE)</f>
        <v>Kargstein</v>
      </c>
      <c r="E317" t="str">
        <f>VLOOKUP(C317,'ESO map constants'!$B$2:$E$999,3,FALSE)</f>
        <v>Craglorn</v>
      </c>
      <c r="F317" t="str">
        <f>VLOOKUP(C317,'ESO map constants'!$B$2:$E$999,4,FALSE)</f>
        <v>Raidelorn</v>
      </c>
      <c r="G317" s="3">
        <f>VLOOKUP(B317,'ESO map constants'!$A$2:$F$999,6,FALSE)</f>
        <v>888</v>
      </c>
      <c r="H317" s="3">
        <f>VLOOKUP(G317,'ESO zone constants'!$A$3:$B$9999,2,FALSE)</f>
        <v>531</v>
      </c>
      <c r="I317" s="3" t="str">
        <f>VLOOKUP(G317,'ESO zone constants'!$A$3:$F$999,4,FALSE)</f>
        <v>Kargstein</v>
      </c>
      <c r="J317" s="3" t="str">
        <f>VLOOKUP(G317,'ESO zone constants'!$A$3:$F$999,5,FALSE)</f>
        <v>Craglorn</v>
      </c>
      <c r="K317" s="3" t="str">
        <f>VLOOKUP(G317,'ESO zone constants'!$A$3:$F$999,6,FALSE)</f>
        <v>Raidelorn</v>
      </c>
      <c r="L317" s="5">
        <v>6</v>
      </c>
      <c r="M317" t="str">
        <f>VLOOKUP(A317,'ESO wayshrine names'!$A$2:$D$999,2,FALSE)</f>
        <v>Eingang zur Blutquellschmiede</v>
      </c>
      <c r="N317" t="str">
        <f>VLOOKUP(A317,'ESO wayshrine names'!$A$2:$D$999,3,FALSE)</f>
        <v>Dungeon: Bloodroot Forge</v>
      </c>
      <c r="O317" t="str">
        <f>VLOOKUP(A317,'ESO wayshrine names'!$A$2:$D$999,4,FALSE)</f>
        <v>Donjon : Forge de sangracine</v>
      </c>
    </row>
    <row r="318" spans="1:15" hidden="1" x14ac:dyDescent="0.25">
      <c r="A318" s="13">
        <v>327</v>
      </c>
      <c r="B318" s="5">
        <v>25</v>
      </c>
      <c r="C318" s="5">
        <v>1126</v>
      </c>
      <c r="D318" t="str">
        <f>VLOOKUP(C318,'ESO map constants'!$B$2:$E$999,2,FALSE)</f>
        <v>Kargstein</v>
      </c>
      <c r="E318" t="str">
        <f>VLOOKUP(C318,'ESO map constants'!$B$2:$E$999,3,FALSE)</f>
        <v>Craglorn</v>
      </c>
      <c r="F318" t="str">
        <f>VLOOKUP(C318,'ESO map constants'!$B$2:$E$999,4,FALSE)</f>
        <v>Raidelorn</v>
      </c>
      <c r="G318" s="3">
        <f>VLOOKUP(B318,'ESO map constants'!$A$2:$F$999,6,FALSE)</f>
        <v>888</v>
      </c>
      <c r="H318" s="3">
        <f>VLOOKUP(G318,'ESO zone constants'!$A$3:$B$9999,2,FALSE)</f>
        <v>531</v>
      </c>
      <c r="I318" s="3" t="str">
        <f>VLOOKUP(G318,'ESO zone constants'!$A$3:$F$999,4,FALSE)</f>
        <v>Kargstein</v>
      </c>
      <c r="J318" s="3" t="str">
        <f>VLOOKUP(G318,'ESO zone constants'!$A$3:$F$999,5,FALSE)</f>
        <v>Craglorn</v>
      </c>
      <c r="K318" s="3" t="str">
        <f>VLOOKUP(G318,'ESO zone constants'!$A$3:$F$999,6,FALSE)</f>
        <v>Raidelorn</v>
      </c>
      <c r="L318" s="5">
        <v>7</v>
      </c>
      <c r="M318" t="str">
        <f>VLOOKUP(A318,'ESO wayshrine names'!$A$2:$D$999,2,FALSE)</f>
        <v>Die Erdtränenkaverne</v>
      </c>
      <c r="N318" t="str">
        <f>VLOOKUP(A318,'ESO wayshrine names'!$A$2:$D$999,3,FALSE)</f>
        <v>Earthtear Cavern</v>
      </c>
      <c r="O318" t="str">
        <f>VLOOKUP(A318,'ESO wayshrine names'!$A$2:$D$999,4,FALSE)</f>
        <v>La Caverne de la Déchirure</v>
      </c>
    </row>
    <row r="319" spans="1:15" hidden="1" x14ac:dyDescent="0.25">
      <c r="A319" s="13">
        <v>328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VLOOKUP(B319,'ESO map constants'!$A$2:$F$999,6,FALSE)</f>
        <v>849</v>
      </c>
      <c r="H319" s="3">
        <f>VLOOKUP(G319,'ESO zone constants'!$A$3:$B$9999,2,FALSE)</f>
        <v>498</v>
      </c>
      <c r="I319" s="3" t="str">
        <f>VLOOKUP(G319,'ESO zone constants'!$A$3:$F$999,4,FALSE)</f>
        <v>Vvardenfell</v>
      </c>
      <c r="J319" s="3" t="str">
        <f>VLOOKUP(G319,'ESO zone constants'!$A$3:$F$999,5,FALSE)</f>
        <v>Vvardenfell</v>
      </c>
      <c r="K319" s="3" t="str">
        <f>VLOOKUP(G319,'ESO zone constants'!$A$3:$F$999,6,FALSE)</f>
        <v>Vvardenfell</v>
      </c>
      <c r="L319" s="5">
        <v>1</v>
      </c>
      <c r="M319" t="str">
        <f>VLOOKUP(A319,'ESO wayshrine names'!$A$2:$D$999,2,FALSE)</f>
        <v>Der Wegschrein des Tempelkantons von Vivec</v>
      </c>
      <c r="N319" t="str">
        <f>VLOOKUP(A319,'ESO wayshrine names'!$A$2:$D$999,3,FALSE)</f>
        <v>Vivec Temple Wayshrine</v>
      </c>
      <c r="O319" t="str">
        <f>VLOOKUP(A319,'ESO wayshrine names'!$A$2:$D$999,4,FALSE)</f>
        <v>L’oratoire du temple de Vivec</v>
      </c>
    </row>
    <row r="320" spans="1:15" hidden="1" x14ac:dyDescent="0.25">
      <c r="A320" s="13">
        <v>329</v>
      </c>
      <c r="B320" s="5">
        <v>30</v>
      </c>
      <c r="C320" s="5">
        <v>1060</v>
      </c>
      <c r="D320" t="str">
        <f>VLOOKUP(C320,'ESO map constants'!$B$2:$E$999,2,FALSE)</f>
        <v>Vvardenfell</v>
      </c>
      <c r="E320" t="str">
        <f>VLOOKUP(C320,'ESO map constants'!$B$2:$E$999,3,FALSE)</f>
        <v>Vvardenfell</v>
      </c>
      <c r="F320" t="str">
        <f>VLOOKUP(C320,'ESO map constants'!$B$2:$E$999,4,FALSE)</f>
        <v>Vvardenfell</v>
      </c>
      <c r="G320" s="3">
        <f>VLOOKUP(B320,'ESO map constants'!$A$2:$F$999,6,FALSE)</f>
        <v>849</v>
      </c>
      <c r="H320" s="3">
        <f>VLOOKUP(G320,'ESO zone constants'!$A$3:$B$9999,2,FALSE)</f>
        <v>498</v>
      </c>
      <c r="I320" s="3" t="str">
        <f>VLOOKUP(G320,'ESO zone constants'!$A$3:$F$999,4,FALSE)</f>
        <v>Vvardenfell</v>
      </c>
      <c r="J320" s="3" t="str">
        <f>VLOOKUP(G320,'ESO zone constants'!$A$3:$F$999,5,FALSE)</f>
        <v>Vvardenfell</v>
      </c>
      <c r="K320" s="3" t="str">
        <f>VLOOKUP(G320,'ESO zone constants'!$A$3:$F$999,6,FALSE)</f>
        <v>Vvardenfell</v>
      </c>
      <c r="L320" s="5">
        <v>1</v>
      </c>
      <c r="M320" t="str">
        <f>VLOOKUP(A320,'ESO wayshrine names'!$A$2:$D$999,2,FALSE)</f>
        <v>Der Wegschrein der Westscharte</v>
      </c>
      <c r="N320" t="str">
        <f>VLOOKUP(A320,'ESO wayshrine names'!$A$2:$D$999,3,FALSE)</f>
        <v>West Gash Wayshrine</v>
      </c>
      <c r="O320" t="str">
        <f>VLOOKUP(A320,'ESO wayshrine names'!$A$2:$D$999,4,FALSE)</f>
        <v>L’oratoire de l'Entaille ouest</v>
      </c>
    </row>
    <row r="321" spans="1:15" hidden="1" x14ac:dyDescent="0.25">
      <c r="A321" s="13">
        <v>330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VLOOKUP(B321,'ESO map constants'!$A$2:$F$999,6,FALSE)</f>
        <v>849</v>
      </c>
      <c r="H321" s="3">
        <f>VLOOKUP(G321,'ESO zone constants'!$A$3:$B$9999,2,FALSE)</f>
        <v>498</v>
      </c>
      <c r="I321" s="3" t="str">
        <f>VLOOKUP(G321,'ESO zone constants'!$A$3:$F$999,4,FALSE)</f>
        <v>Vvardenfell</v>
      </c>
      <c r="J321" s="3" t="str">
        <f>VLOOKUP(G321,'ESO zone constants'!$A$3:$F$999,5,FALSE)</f>
        <v>Vvardenfell</v>
      </c>
      <c r="K321" s="3" t="str">
        <f>VLOOKUP(G321,'ESO zone constants'!$A$3:$F$999,6,FALSE)</f>
        <v>Vvardenfell</v>
      </c>
      <c r="L321" s="5">
        <v>1</v>
      </c>
      <c r="M321" t="str">
        <f>VLOOKUP(A321,'ESO wayshrine names'!$A$2:$D$999,2,FALSE)</f>
        <v>Der Wegschrein des Lagers der Urshilaku</v>
      </c>
      <c r="N321" t="str">
        <f>VLOOKUP(A321,'ESO wayshrine names'!$A$2:$D$999,3,FALSE)</f>
        <v>Urshilaku Camp Wayshrine</v>
      </c>
      <c r="O321" t="str">
        <f>VLOOKUP(A321,'ESO wayshrine names'!$A$2:$D$999,4,FALSE)</f>
        <v>Oratoire du camp d'Urshilaku</v>
      </c>
    </row>
    <row r="322" spans="1:15" hidden="1" x14ac:dyDescent="0.25">
      <c r="A322" s="13">
        <v>331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VLOOKUP(B322,'ESO map constants'!$A$2:$F$999,6,FALSE)</f>
        <v>849</v>
      </c>
      <c r="H322" s="3">
        <f>VLOOKUP(G322,'ESO zone constants'!$A$3:$B$9999,2,FALSE)</f>
        <v>498</v>
      </c>
      <c r="I322" s="3" t="str">
        <f>VLOOKUP(G322,'ESO zone constants'!$A$3:$F$999,4,FALSE)</f>
        <v>Vvardenfell</v>
      </c>
      <c r="J322" s="3" t="str">
        <f>VLOOKUP(G322,'ESO zone constants'!$A$3:$F$999,5,FALSE)</f>
        <v>Vvardenfell</v>
      </c>
      <c r="K322" s="3" t="str">
        <f>VLOOKUP(G322,'ESO zone constants'!$A$3:$F$999,6,FALSE)</f>
        <v>Vvardenfell</v>
      </c>
      <c r="L322" s="5">
        <v>3</v>
      </c>
      <c r="M322" t="str">
        <f>VLOOKUP(A322,'ESO wayshrine names'!$A$2:$D$999,2,FALSE)</f>
        <v>Die Hallen der Fertigung</v>
      </c>
      <c r="N322" t="str">
        <f>VLOOKUP(A322,'ESO wayshrine names'!$A$2:$D$999,3,FALSE)</f>
        <v>Trial: Halls of Fabrication</v>
      </c>
      <c r="O322" t="str">
        <f>VLOOKUP(A322,'ESO wayshrine names'!$A$2:$D$999,4,FALSE)</f>
        <v>Épreuve : Salles de la fabrication</v>
      </c>
    </row>
    <row r="323" spans="1:15" hidden="1" x14ac:dyDescent="0.25">
      <c r="A323" s="13">
        <v>332</v>
      </c>
      <c r="B323" s="5">
        <v>25</v>
      </c>
      <c r="C323" s="5">
        <v>1126</v>
      </c>
      <c r="D323" t="str">
        <f>VLOOKUP(C323,'ESO map constants'!$B$2:$E$999,2,FALSE)</f>
        <v>Kargstein</v>
      </c>
      <c r="E323" t="str">
        <f>VLOOKUP(C323,'ESO map constants'!$B$2:$E$999,3,FALSE)</f>
        <v>Craglorn</v>
      </c>
      <c r="F323" t="str">
        <f>VLOOKUP(C323,'ESO map constants'!$B$2:$E$999,4,FALSE)</f>
        <v>Raidelorn</v>
      </c>
      <c r="G323" s="3">
        <f>VLOOKUP(B323,'ESO map constants'!$A$2:$F$999,6,FALSE)</f>
        <v>888</v>
      </c>
      <c r="H323" s="3">
        <f>VLOOKUP(G323,'ESO zone constants'!$A$3:$B$9999,2,FALSE)</f>
        <v>531</v>
      </c>
      <c r="I323" s="3" t="str">
        <f>VLOOKUP(G323,'ESO zone constants'!$A$3:$F$999,4,FALSE)</f>
        <v>Kargstein</v>
      </c>
      <c r="J323" s="3" t="str">
        <f>VLOOKUP(G323,'ESO zone constants'!$A$3:$F$999,5,FALSE)</f>
        <v>Craglorn</v>
      </c>
      <c r="K323" s="3" t="str">
        <f>VLOOKUP(G323,'ESO zone constants'!$A$3:$F$999,6,FALSE)</f>
        <v>Raidelorn</v>
      </c>
      <c r="L323" s="5">
        <v>6</v>
      </c>
      <c r="M323" t="str">
        <f>VLOOKUP(A323,'ESO wayshrine names'!$A$2:$D$999,2,FALSE)</f>
        <v>Pfad nach Falkenring</v>
      </c>
      <c r="N323" t="str">
        <f>VLOOKUP(A323,'ESO wayshrine names'!$A$2:$D$999,3,FALSE)</f>
        <v>Dungeon: Falkreath Hold</v>
      </c>
      <c r="O323" t="str">
        <f>VLOOKUP(A323,'ESO wayshrine names'!$A$2:$D$999,4,FALSE)</f>
        <v>Donjon : Forteresse d'Épervine</v>
      </c>
    </row>
    <row r="324" spans="1:15" hidden="1" x14ac:dyDescent="0.25">
      <c r="A324" s="13">
        <v>333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VLOOKUP(B324,'ESO map constants'!$A$2:$F$999,6,FALSE)</f>
        <v>849</v>
      </c>
      <c r="H324" s="3">
        <f>VLOOKUP(G324,'ESO zone constants'!$A$3:$B$9999,2,FALSE)</f>
        <v>498</v>
      </c>
      <c r="I324" s="3" t="str">
        <f>VLOOKUP(G324,'ESO zone constants'!$A$3:$F$999,4,FALSE)</f>
        <v>Vvardenfell</v>
      </c>
      <c r="J324" s="3" t="str">
        <f>VLOOKUP(G324,'ESO zone constants'!$A$3:$F$999,5,FALSE)</f>
        <v>Vvardenfell</v>
      </c>
      <c r="K324" s="3" t="str">
        <f>VLOOKUP(G324,'ESO zone constants'!$A$3:$F$999,6,FALSE)</f>
        <v>Vvardenfell</v>
      </c>
      <c r="L324" s="5">
        <v>7</v>
      </c>
      <c r="M324" t="str">
        <f>VLOOKUP(A324,'ESO wayshrine names'!$A$2:$D$999,2,FALSE)</f>
        <v>Apartment im Heiligen Delyn</v>
      </c>
      <c r="N324" t="str">
        <f>VLOOKUP(A324,'ESO wayshrine names'!$A$2:$D$999,3,FALSE)</f>
        <v>Saint Delyn Penthouse</v>
      </c>
      <c r="O324" t="str">
        <f>VLOOKUP(A324,'ESO wayshrine names'!$A$2:$D$999,4,FALSE)</f>
        <v>Le loft de saint Délyn</v>
      </c>
    </row>
    <row r="325" spans="1:15" hidden="1" x14ac:dyDescent="0.25">
      <c r="A325" s="13">
        <v>334</v>
      </c>
      <c r="B325" s="5">
        <v>30</v>
      </c>
      <c r="C325" s="5">
        <v>1060</v>
      </c>
      <c r="D325" t="str">
        <f>VLOOKUP(C325,'ESO map constants'!$B$2:$E$999,2,FALSE)</f>
        <v>Vvardenfell</v>
      </c>
      <c r="E325" t="str">
        <f>VLOOKUP(C325,'ESO map constants'!$B$2:$E$999,3,FALSE)</f>
        <v>Vvardenfell</v>
      </c>
      <c r="F325" t="str">
        <f>VLOOKUP(C325,'ESO map constants'!$B$2:$E$999,4,FALSE)</f>
        <v>Vvardenfell</v>
      </c>
      <c r="G325" s="3">
        <f>VLOOKUP(B325,'ESO map constants'!$A$2:$F$999,6,FALSE)</f>
        <v>849</v>
      </c>
      <c r="H325" s="3">
        <f>VLOOKUP(G325,'ESO zone constants'!$A$3:$B$9999,2,FALSE)</f>
        <v>498</v>
      </c>
      <c r="I325" s="3" t="str">
        <f>VLOOKUP(G325,'ESO zone constants'!$A$3:$F$999,4,FALSE)</f>
        <v>Vvardenfell</v>
      </c>
      <c r="J325" s="3" t="str">
        <f>VLOOKUP(G325,'ESO zone constants'!$A$3:$F$999,5,FALSE)</f>
        <v>Vvardenfell</v>
      </c>
      <c r="K325" s="3" t="str">
        <f>VLOOKUP(G325,'ESO zone constants'!$A$3:$F$999,6,FALSE)</f>
        <v>Vvardenfell</v>
      </c>
      <c r="L325" s="5">
        <v>7</v>
      </c>
      <c r="M325" t="str">
        <f>VLOOKUP(A325,'ESO wayshrine names'!$A$2:$D$999,2,FALSE)</f>
        <v>Die Amayaseehütte</v>
      </c>
      <c r="N325" t="str">
        <f>VLOOKUP(A325,'ESO wayshrine names'!$A$2:$D$999,3,FALSE)</f>
        <v>Amaya Lake Lodge</v>
      </c>
      <c r="O325" t="str">
        <f>VLOOKUP(A325,'ESO wayshrine names'!$A$2:$D$999,4,FALSE)</f>
        <v>La loge lacustre d'Amaya</v>
      </c>
    </row>
    <row r="326" spans="1:15" hidden="1" x14ac:dyDescent="0.25">
      <c r="A326" s="13">
        <v>335</v>
      </c>
      <c r="B326" s="5">
        <v>30</v>
      </c>
      <c r="C326" s="5">
        <v>1060</v>
      </c>
      <c r="D326" t="str">
        <f>VLOOKUP(C326,'ESO map constants'!$B$2:$E$999,2,FALSE)</f>
        <v>Vvardenfell</v>
      </c>
      <c r="E326" t="str">
        <f>VLOOKUP(C326,'ESO map constants'!$B$2:$E$999,3,FALSE)</f>
        <v>Vvardenfell</v>
      </c>
      <c r="F326" t="str">
        <f>VLOOKUP(C326,'ESO map constants'!$B$2:$E$999,4,FALSE)</f>
        <v>Vvardenfell</v>
      </c>
      <c r="G326" s="3">
        <f>VLOOKUP(B326,'ESO map constants'!$A$2:$F$999,6,FALSE)</f>
        <v>849</v>
      </c>
      <c r="H326" s="3">
        <f>VLOOKUP(G326,'ESO zone constants'!$A$3:$B$9999,2,FALSE)</f>
        <v>498</v>
      </c>
      <c r="I326" s="3" t="str">
        <f>VLOOKUP(G326,'ESO zone constants'!$A$3:$F$999,4,FALSE)</f>
        <v>Vvardenfell</v>
      </c>
      <c r="J326" s="3" t="str">
        <f>VLOOKUP(G326,'ESO zone constants'!$A$3:$F$999,5,FALSE)</f>
        <v>Vvardenfell</v>
      </c>
      <c r="K326" s="3" t="str">
        <f>VLOOKUP(G326,'ESO zone constants'!$A$3:$F$999,6,FALSE)</f>
        <v>Vvardenfell</v>
      </c>
      <c r="L326" s="5">
        <v>7</v>
      </c>
      <c r="M326" t="str">
        <f>VLOOKUP(A326,'ESO wayshrine names'!$A$2:$D$999,2,FALSE)</f>
        <v>Das Hafenhaus in Ald Velothi</v>
      </c>
      <c r="N326" t="str">
        <f>VLOOKUP(A326,'ESO wayshrine names'!$A$2:$D$999,3,FALSE)</f>
        <v>Ald Velothi Harbor House</v>
      </c>
      <c r="O326" t="str">
        <f>VLOOKUP(A326,'ESO wayshrine names'!$A$2:$D$999,4,FALSE)</f>
        <v>La maison portuaire d'Ald Vélothi</v>
      </c>
    </row>
    <row r="327" spans="1:15" hidden="1" x14ac:dyDescent="0.25">
      <c r="A327" s="13">
        <v>336</v>
      </c>
      <c r="B327" s="5">
        <v>30</v>
      </c>
      <c r="C327" s="5">
        <v>1060</v>
      </c>
      <c r="D327" t="str">
        <f>VLOOKUP(C327,'ESO map constants'!$B$2:$E$999,2,FALSE)</f>
        <v>Vvardenfell</v>
      </c>
      <c r="E327" t="str">
        <f>VLOOKUP(C327,'ESO map constants'!$B$2:$E$999,3,FALSE)</f>
        <v>Vvardenfell</v>
      </c>
      <c r="F327" t="str">
        <f>VLOOKUP(C327,'ESO map constants'!$B$2:$E$999,4,FALSE)</f>
        <v>Vvardenfell</v>
      </c>
      <c r="G327" s="3">
        <f>VLOOKUP(B327,'ESO map constants'!$A$2:$F$999,6,FALSE)</f>
        <v>849</v>
      </c>
      <c r="H327" s="3">
        <f>VLOOKUP(G327,'ESO zone constants'!$A$3:$B$9999,2,FALSE)</f>
        <v>498</v>
      </c>
      <c r="I327" s="3" t="str">
        <f>VLOOKUP(G327,'ESO zone constants'!$A$3:$F$999,4,FALSE)</f>
        <v>Vvardenfell</v>
      </c>
      <c r="J327" s="3" t="str">
        <f>VLOOKUP(G327,'ESO zone constants'!$A$3:$F$999,5,FALSE)</f>
        <v>Vvardenfell</v>
      </c>
      <c r="K327" s="3" t="str">
        <f>VLOOKUP(G327,'ESO zone constants'!$A$3:$F$999,6,FALSE)</f>
        <v>Vvardenfell</v>
      </c>
      <c r="L327" s="5">
        <v>7</v>
      </c>
      <c r="M327" t="str">
        <f>VLOOKUP(A327,'ESO wayshrine names'!$A$2:$D$999,2,FALSE)</f>
        <v>Tel Galen</v>
      </c>
      <c r="N327" t="str">
        <f>VLOOKUP(A327,'ESO wayshrine names'!$A$2:$D$999,3,FALSE)</f>
        <v>Tel Galen</v>
      </c>
      <c r="O327" t="str">
        <f>VLOOKUP(A327,'ESO wayshrine names'!$A$2:$D$999,4,FALSE)</f>
        <v>Tel Galen</v>
      </c>
    </row>
    <row r="328" spans="1:15" hidden="1" x14ac:dyDescent="0.25">
      <c r="A328" s="13">
        <v>337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VLOOKUP(B328,'ESO map constants'!$A$2:$F$999,6,FALSE)</f>
        <v>980</v>
      </c>
      <c r="H328" s="3">
        <f>VLOOKUP(G328,'ESO zone constants'!$A$3:$B$9999,2,FALSE)</f>
        <v>620</v>
      </c>
      <c r="I328" s="3" t="str">
        <f>VLOOKUP(G328,'ESO zone constants'!$A$3:$F$999,4,FALSE)</f>
        <v>Die Stadt der Uhrwerke</v>
      </c>
      <c r="J328" s="3" t="str">
        <f>VLOOKUP(G328,'ESO zone constants'!$A$3:$F$999,5,FALSE)</f>
        <v>Clockwork City</v>
      </c>
      <c r="K328" s="3" t="str">
        <f>VLOOKUP(G328,'ESO zone constants'!$A$3:$F$999,6,FALSE)</f>
        <v>La Cité mécanique</v>
      </c>
      <c r="L328" s="5">
        <v>1</v>
      </c>
      <c r="M328" t="str">
        <f>VLOOKUP(A328,'ESO wayshrine names'!$A$2:$D$999,2,FALSE)</f>
        <v>Der Wegschrein der Messingfeste</v>
      </c>
      <c r="N328" t="str">
        <f>VLOOKUP(A328,'ESO wayshrine names'!$A$2:$D$999,3,FALSE)</f>
        <v>Brass Fortress Wayshrine</v>
      </c>
      <c r="O328" t="str">
        <f>VLOOKUP(A328,'ESO wayshrine names'!$A$2:$D$999,4,FALSE)</f>
        <v>L’oratoire de la Forteresse d'airain</v>
      </c>
    </row>
    <row r="329" spans="1:15" hidden="1" x14ac:dyDescent="0.25">
      <c r="A329" s="13">
        <v>338</v>
      </c>
      <c r="B329" s="5">
        <v>31</v>
      </c>
      <c r="C329" s="5">
        <v>1313</v>
      </c>
      <c r="D329" t="str">
        <f>VLOOKUP(C329,'ESO map constants'!$B$2:$E$999,2,FALSE)</f>
        <v>Die Stadt der Uhrwerke</v>
      </c>
      <c r="E329" t="str">
        <f>VLOOKUP(C329,'ESO map constants'!$B$2:$E$999,3,FALSE)</f>
        <v>Clockwork City</v>
      </c>
      <c r="F329" t="str">
        <f>VLOOKUP(C329,'ESO map constants'!$B$2:$E$999,4,FALSE)</f>
        <v>La Cité mécanique</v>
      </c>
      <c r="G329" s="3">
        <f>VLOOKUP(B329,'ESO map constants'!$A$2:$F$999,6,FALSE)</f>
        <v>980</v>
      </c>
      <c r="H329" s="3">
        <f>VLOOKUP(G329,'ESO zone constants'!$A$3:$B$9999,2,FALSE)</f>
        <v>620</v>
      </c>
      <c r="I329" s="3" t="str">
        <f>VLOOKUP(G329,'ESO zone constants'!$A$3:$F$999,4,FALSE)</f>
        <v>Die Stadt der Uhrwerke</v>
      </c>
      <c r="J329" s="3" t="str">
        <f>VLOOKUP(G329,'ESO zone constants'!$A$3:$F$999,5,FALSE)</f>
        <v>Clockwork City</v>
      </c>
      <c r="K329" s="3" t="str">
        <f>VLOOKUP(G329,'ESO zone constants'!$A$3:$F$999,6,FALSE)</f>
        <v>La Cité mécanique</v>
      </c>
      <c r="L329" s="5">
        <v>1</v>
      </c>
      <c r="M329" t="str">
        <f>VLOOKUP(A329,'ESO wayshrine names'!$A$2:$D$999,2,FALSE)</f>
        <v>Der Wegschrein der Uhrwerkkreuzung</v>
      </c>
      <c r="N329" t="str">
        <f>VLOOKUP(A329,'ESO wayshrine names'!$A$2:$D$999,3,FALSE)</f>
        <v>Clockwork Crossroads Wayshrine</v>
      </c>
      <c r="O329" t="str">
        <f>VLOOKUP(A329,'ESO wayshrine names'!$A$2:$D$999,4,FALSE)</f>
        <v>L’oratoire du carrefour mécanique</v>
      </c>
    </row>
    <row r="330" spans="1:15" hidden="1" x14ac:dyDescent="0.25">
      <c r="A330" s="13">
        <v>339</v>
      </c>
      <c r="B330" s="5">
        <v>31</v>
      </c>
      <c r="C330" s="5">
        <v>1313</v>
      </c>
      <c r="D330" t="str">
        <f>VLOOKUP(C330,'ESO map constants'!$B$2:$E$999,2,FALSE)</f>
        <v>Die Stadt der Uhrwerke</v>
      </c>
      <c r="E330" t="str">
        <f>VLOOKUP(C330,'ESO map constants'!$B$2:$E$999,3,FALSE)</f>
        <v>Clockwork City</v>
      </c>
      <c r="F330" t="str">
        <f>VLOOKUP(C330,'ESO map constants'!$B$2:$E$999,4,FALSE)</f>
        <v>La Cité mécanique</v>
      </c>
      <c r="G330" s="3">
        <f>VLOOKUP(B330,'ESO map constants'!$A$2:$F$999,6,FALSE)</f>
        <v>980</v>
      </c>
      <c r="H330" s="3">
        <f>VLOOKUP(G330,'ESO zone constants'!$A$3:$B$9999,2,FALSE)</f>
        <v>620</v>
      </c>
      <c r="I330" s="3" t="str">
        <f>VLOOKUP(G330,'ESO zone constants'!$A$3:$F$999,4,FALSE)</f>
        <v>Die Stadt der Uhrwerke</v>
      </c>
      <c r="J330" s="3" t="str">
        <f>VLOOKUP(G330,'ESO zone constants'!$A$3:$F$999,5,FALSE)</f>
        <v>Clockwork City</v>
      </c>
      <c r="K330" s="3" t="str">
        <f>VLOOKUP(G330,'ESO zone constants'!$A$3:$F$999,6,FALSE)</f>
        <v>La Cité mécanique</v>
      </c>
      <c r="L330" s="5">
        <v>1</v>
      </c>
      <c r="M330" t="str">
        <f>VLOOKUP(A330,'ESO wayshrine names'!$A$2:$D$999,2,FALSE)</f>
        <v>Der Wegschrein des Moors Mechanica</v>
      </c>
      <c r="N330" t="str">
        <f>VLOOKUP(A330,'ESO wayshrine names'!$A$2:$D$999,3,FALSE)</f>
        <v>Mire Mechanica Wayshrine</v>
      </c>
      <c r="O330" t="str">
        <f>VLOOKUP(A330,'ESO wayshrine names'!$A$2:$D$999,4,FALSE)</f>
        <v>L’oratoire du bourbier mécanique</v>
      </c>
    </row>
    <row r="331" spans="1:15" hidden="1" x14ac:dyDescent="0.25">
      <c r="A331" s="13">
        <v>340</v>
      </c>
      <c r="B331" s="5">
        <v>31</v>
      </c>
      <c r="C331" s="5">
        <v>1313</v>
      </c>
      <c r="D331" t="str">
        <f>VLOOKUP(C331,'ESO map constants'!$B$2:$E$999,2,FALSE)</f>
        <v>Die Stadt der Uhrwerke</v>
      </c>
      <c r="E331" t="str">
        <f>VLOOKUP(C331,'ESO map constants'!$B$2:$E$999,3,FALSE)</f>
        <v>Clockwork City</v>
      </c>
      <c r="F331" t="str">
        <f>VLOOKUP(C331,'ESO map constants'!$B$2:$E$999,4,FALSE)</f>
        <v>La Cité mécanique</v>
      </c>
      <c r="G331" s="3">
        <f>VLOOKUP(B331,'ESO map constants'!$A$2:$F$999,6,FALSE)</f>
        <v>980</v>
      </c>
      <c r="H331" s="3">
        <f>VLOOKUP(G331,'ESO zone constants'!$A$3:$B$9999,2,FALSE)</f>
        <v>620</v>
      </c>
      <c r="I331" s="3" t="str">
        <f>VLOOKUP(G331,'ESO zone constants'!$A$3:$F$999,4,FALSE)</f>
        <v>Die Stadt der Uhrwerke</v>
      </c>
      <c r="J331" s="3" t="str">
        <f>VLOOKUP(G331,'ESO zone constants'!$A$3:$F$999,5,FALSE)</f>
        <v>Clockwork City</v>
      </c>
      <c r="K331" s="3" t="str">
        <f>VLOOKUP(G331,'ESO zone constants'!$A$3:$F$999,6,FALSE)</f>
        <v>La Cité mécanique</v>
      </c>
      <c r="L331" s="5">
        <v>1</v>
      </c>
      <c r="M331" t="str">
        <f>VLOOKUP(A331,'ESO wayshrine names'!$A$2:$D$999,2,FALSE)</f>
        <v>Der Wegschrein der Verifikation</v>
      </c>
      <c r="N331" t="str">
        <f>VLOOKUP(A331,'ESO wayshrine names'!$A$2:$D$999,3,FALSE)</f>
        <v>Sanctuary Wayshrine</v>
      </c>
      <c r="O331" t="str">
        <f>VLOOKUP(A331,'ESO wayshrine names'!$A$2:$D$999,4,FALSE)</f>
        <v>L’oratoire du sanctuaire</v>
      </c>
    </row>
    <row r="332" spans="1:15" hidden="1" x14ac:dyDescent="0.25">
      <c r="A332" s="13">
        <v>341</v>
      </c>
      <c r="B332" s="5">
        <v>6</v>
      </c>
      <c r="C332" s="5">
        <v>20</v>
      </c>
      <c r="D332" t="str">
        <f>VLOOKUP(C332,'ESO map constants'!$B$2:$E$999,2,FALSE)</f>
        <v>Bangkorai</v>
      </c>
      <c r="E332" t="str">
        <f>VLOOKUP(C332,'ESO map constants'!$B$2:$E$999,3,FALSE)</f>
        <v>Bangkorai</v>
      </c>
      <c r="F332" t="str">
        <f>VLOOKUP(C332,'ESO map constants'!$B$2:$E$999,4,FALSE)</f>
        <v>Bangkoraï</v>
      </c>
      <c r="G332" s="3">
        <f>VLOOKUP(B332,'ESO map constants'!$A$2:$F$999,6,FALSE)</f>
        <v>92</v>
      </c>
      <c r="H332" s="3">
        <f>VLOOKUP(G332,'ESO zone constants'!$A$3:$B$9999,2,FALSE)</f>
        <v>14</v>
      </c>
      <c r="I332" s="3" t="str">
        <f>VLOOKUP(G332,'ESO zone constants'!$A$3:$F$999,4,FALSE)</f>
        <v>Bangkorai</v>
      </c>
      <c r="J332" s="3" t="str">
        <f>VLOOKUP(G332,'ESO zone constants'!$A$3:$F$999,5,FALSE)</f>
        <v>Bangkorai</v>
      </c>
      <c r="K332" s="3" t="str">
        <f>VLOOKUP(G332,'ESO zone constants'!$A$3:$F$999,6,FALSE)</f>
        <v>Bangkoraï</v>
      </c>
      <c r="L332" s="5">
        <v>6</v>
      </c>
      <c r="M332" t="str">
        <f>VLOOKUP(A332,'ESO wayshrine names'!$A$2:$D$999,2,FALSE)</f>
        <v>Verlies: Krallenhort</v>
      </c>
      <c r="N332" t="str">
        <f>VLOOKUP(A332,'ESO wayshrine names'!$A$2:$D$999,3,FALSE)</f>
        <v>Dungeon: Fang Lair</v>
      </c>
      <c r="O332" t="str">
        <f>VLOOKUP(A332,'ESO wayshrine names'!$A$2:$D$999,4,FALSE)</f>
        <v>Donjon : Repaire du croc</v>
      </c>
    </row>
    <row r="333" spans="1:15" hidden="1" x14ac:dyDescent="0.25">
      <c r="A333" s="13">
        <v>342</v>
      </c>
      <c r="B333" s="5">
        <v>2</v>
      </c>
      <c r="C333" s="5">
        <v>1</v>
      </c>
      <c r="D333" t="str">
        <f>VLOOKUP(C333,'ESO map constants'!$B$2:$E$999,2,FALSE)</f>
        <v>Glenumbra</v>
      </c>
      <c r="E333" t="str">
        <f>VLOOKUP(C333,'ESO map constants'!$B$2:$E$999,3,FALSE)</f>
        <v>Glenumbra</v>
      </c>
      <c r="F333" t="str">
        <f>VLOOKUP(C333,'ESO map constants'!$B$2:$E$999,4,FALSE)</f>
        <v>La Glénumbrie</v>
      </c>
      <c r="G333" s="3">
        <f>VLOOKUP(B333,'ESO map constants'!$A$2:$F$999,6,FALSE)</f>
        <v>3</v>
      </c>
      <c r="H333" s="3">
        <f>VLOOKUP(G333,'ESO zone constants'!$A$3:$B$9999,2,FALSE)</f>
        <v>2</v>
      </c>
      <c r="I333" s="3" t="str">
        <f>VLOOKUP(G333,'ESO zone constants'!$A$3:$F$999,4,FALSE)</f>
        <v>Glenumbra</v>
      </c>
      <c r="J333" s="3" t="str">
        <f>VLOOKUP(G333,'ESO zone constants'!$A$3:$F$999,5,FALSE)</f>
        <v>Glenumbra</v>
      </c>
      <c r="K333" s="3" t="str">
        <f>VLOOKUP(G333,'ESO zone constants'!$A$3:$F$999,6,FALSE)</f>
        <v>La Glénumbrie</v>
      </c>
      <c r="L333" s="5">
        <v>7</v>
      </c>
      <c r="M333" t="str">
        <f>VLOOKUP(A333,'ESO wayshrine names'!$A$2:$D$999,2,FALSE)</f>
        <v>Verlassene Hexenhütte</v>
      </c>
      <c r="N333" t="str">
        <f>VLOOKUP(A333,'ESO wayshrine names'!$A$2:$D$999,3,FALSE)</f>
        <v>Exorcised Coven Cottage</v>
      </c>
      <c r="O333" t="str">
        <f>VLOOKUP(A333,'ESO wayshrine names'!$A$2:$D$999,4,FALSE)</f>
        <v>Le cottage de la congrégation exorcisé</v>
      </c>
    </row>
    <row r="334" spans="1:15" hidden="1" x14ac:dyDescent="0.25">
      <c r="A334" s="13">
        <v>343</v>
      </c>
      <c r="B334" s="5">
        <v>29</v>
      </c>
      <c r="C334" s="5">
        <v>1006</v>
      </c>
      <c r="D334" t="str">
        <f>VLOOKUP(C334,'ESO map constants'!$B$2:$E$999,2,FALSE)</f>
        <v>Die Goldküste</v>
      </c>
      <c r="E334" t="str">
        <f>VLOOKUP(C334,'ESO map constants'!$B$2:$E$999,3,FALSE)</f>
        <v>Gold Coast</v>
      </c>
      <c r="F334" t="str">
        <f>VLOOKUP(C334,'ESO map constants'!$B$2:$E$999,4,FALSE)</f>
        <v>La Côte d'or</v>
      </c>
      <c r="G334" s="3">
        <f>VLOOKUP(B334,'ESO map constants'!$A$2:$F$999,6,FALSE)</f>
        <v>823</v>
      </c>
      <c r="H334" s="3">
        <f>VLOOKUP(G334,'ESO zone constants'!$A$3:$B$9999,2,FALSE)</f>
        <v>479</v>
      </c>
      <c r="I334" s="3" t="str">
        <f>VLOOKUP(G334,'ESO zone constants'!$A$3:$F$999,4,FALSE)</f>
        <v>Die Goldküste</v>
      </c>
      <c r="J334" s="3" t="str">
        <f>VLOOKUP(G334,'ESO zone constants'!$A$3:$F$999,5,FALSE)</f>
        <v>Gold Coast</v>
      </c>
      <c r="K334" s="3" t="str">
        <f>VLOOKUP(G334,'ESO zone constants'!$A$3:$F$999,6,FALSE)</f>
        <v>La Côte d'or</v>
      </c>
      <c r="L334" s="5">
        <v>7</v>
      </c>
      <c r="M334" t="str">
        <f>VLOOKUP(A334,'ESO wayshrine names'!$A$2:$D$999,2,FALSE)</f>
        <v>Das Linchal-Großanwesen</v>
      </c>
      <c r="N334" t="str">
        <f>VLOOKUP(A334,'ESO wayshrine names'!$A$2:$D$999,3,FALSE)</f>
        <v>Linchal Grand Manor</v>
      </c>
      <c r="O334" t="str">
        <f>VLOOKUP(A334,'ESO wayshrine names'!$A$2:$D$999,4,FALSE)</f>
        <v>Le Grand manoir de Linchal</v>
      </c>
    </row>
    <row r="335" spans="1:15" hidden="1" x14ac:dyDescent="0.25">
      <c r="A335" s="13">
        <v>344</v>
      </c>
      <c r="B335" s="5">
        <v>23</v>
      </c>
      <c r="C335" s="5">
        <v>255</v>
      </c>
      <c r="D335" t="str">
        <f>VLOOKUP(C335,'ESO map constants'!$B$2:$E$999,2,FALSE)</f>
        <v>Kalthafen</v>
      </c>
      <c r="E335" t="str">
        <f>VLOOKUP(C335,'ESO map constants'!$B$2:$E$999,3,FALSE)</f>
        <v>Coldharbour</v>
      </c>
      <c r="F335" t="str">
        <f>VLOOKUP(C335,'ESO map constants'!$B$2:$E$999,4,FALSE)</f>
        <v>Havreglace</v>
      </c>
      <c r="G335" s="3">
        <f>VLOOKUP(B335,'ESO map constants'!$A$2:$F$999,6,FALSE)</f>
        <v>347</v>
      </c>
      <c r="H335" s="3">
        <f>VLOOKUP(G335,'ESO zone constants'!$A$3:$B$9999,2,FALSE)</f>
        <v>154</v>
      </c>
      <c r="I335" s="3" t="str">
        <f>VLOOKUP(G335,'ESO zone constants'!$A$3:$F$999,4,FALSE)</f>
        <v>Kalthafen</v>
      </c>
      <c r="J335" s="3" t="str">
        <f>VLOOKUP(G335,'ESO zone constants'!$A$3:$F$999,5,FALSE)</f>
        <v>Coldharbour</v>
      </c>
      <c r="K335" s="3" t="str">
        <f>VLOOKUP(G335,'ESO zone constants'!$A$3:$F$999,6,FALSE)</f>
        <v>Havreglace</v>
      </c>
      <c r="L335" s="5">
        <v>7</v>
      </c>
      <c r="M335" t="str">
        <f>VLOOKUP(A335,'ESO wayshrine names'!$A$2:$D$999,2,FALSE)</f>
        <v>Surreales Fleckchen</v>
      </c>
      <c r="N335" t="str">
        <f>VLOOKUP(A335,'ESO wayshrine names'!$A$2:$D$999,3,FALSE)</f>
        <v>Coldharbour Surreal Estate</v>
      </c>
      <c r="O335" t="str">
        <f>VLOOKUP(A335,'ESO wayshrine names'!$A$2:$D$999,4,FALSE)</f>
        <v>Propriété surréaliste de Havreglace</v>
      </c>
    </row>
    <row r="336" spans="1:15" hidden="1" x14ac:dyDescent="0.25">
      <c r="A336" s="13">
        <v>345</v>
      </c>
      <c r="B336" s="5">
        <v>25</v>
      </c>
      <c r="C336" s="5">
        <v>1126</v>
      </c>
      <c r="D336" t="str">
        <f>VLOOKUP(C336,'ESO map constants'!$B$2:$E$999,2,FALSE)</f>
        <v>Kargstein</v>
      </c>
      <c r="E336" t="str">
        <f>VLOOKUP(C336,'ESO map constants'!$B$2:$E$999,3,FALSE)</f>
        <v>Craglorn</v>
      </c>
      <c r="F336" t="str">
        <f>VLOOKUP(C336,'ESO map constants'!$B$2:$E$999,4,FALSE)</f>
        <v>Raidelorn</v>
      </c>
      <c r="G336" s="3">
        <f>VLOOKUP(B336,'ESO map constants'!$A$2:$F$999,6,FALSE)</f>
        <v>888</v>
      </c>
      <c r="H336" s="3">
        <f>VLOOKUP(G336,'ESO zone constants'!$A$3:$B$9999,2,FALSE)</f>
        <v>531</v>
      </c>
      <c r="I336" s="3" t="str">
        <f>VLOOKUP(G336,'ESO zone constants'!$A$3:$F$999,4,FALSE)</f>
        <v>Kargstein</v>
      </c>
      <c r="J336" s="3" t="str">
        <f>VLOOKUP(G336,'ESO zone constants'!$A$3:$F$999,5,FALSE)</f>
        <v>Craglorn</v>
      </c>
      <c r="K336" s="3" t="str">
        <f>VLOOKUP(G336,'ESO zone constants'!$A$3:$F$999,6,FALSE)</f>
        <v>Raidelorn</v>
      </c>
      <c r="L336" s="5">
        <v>7</v>
      </c>
      <c r="M336" t="str">
        <f>VLOOKUP(A336,'ESO wayshrine names'!$A$2:$D$999,2,FALSE)</f>
        <v>Hakkvilds hohe Halle</v>
      </c>
      <c r="N336" t="str">
        <f>VLOOKUP(A336,'ESO wayshrine names'!$A$2:$D$999,3,FALSE)</f>
        <v>Hakkvild's High Hall</v>
      </c>
      <c r="O336" t="str">
        <f>VLOOKUP(A336,'ESO wayshrine names'!$A$2:$D$999,4,FALSE)</f>
        <v>Le Château de Hakkvild</v>
      </c>
    </row>
    <row r="337" spans="1:15" hidden="1" x14ac:dyDescent="0.25">
      <c r="A337" s="13">
        <v>346</v>
      </c>
      <c r="B337" s="5">
        <v>31</v>
      </c>
      <c r="C337" s="5">
        <v>1313</v>
      </c>
      <c r="D337" t="str">
        <f>VLOOKUP(C337,'ESO map constants'!$B$2:$E$999,2,FALSE)</f>
        <v>Die Stadt der Uhrwerke</v>
      </c>
      <c r="E337" t="str">
        <f>VLOOKUP(C337,'ESO map constants'!$B$2:$E$999,3,FALSE)</f>
        <v>Clockwork City</v>
      </c>
      <c r="F337" t="str">
        <f>VLOOKUP(C337,'ESO map constants'!$B$2:$E$999,4,FALSE)</f>
        <v>La Cité mécanique</v>
      </c>
      <c r="G337" s="3">
        <f>VLOOKUP(B337,'ESO map constants'!$A$2:$F$999,6,FALSE)</f>
        <v>980</v>
      </c>
      <c r="H337" s="3">
        <f>VLOOKUP(G337,'ESO zone constants'!$A$3:$B$9999,2,FALSE)</f>
        <v>620</v>
      </c>
      <c r="I337" s="3" t="str">
        <f>VLOOKUP(G337,'ESO zone constants'!$A$3:$F$999,4,FALSE)</f>
        <v>Die Stadt der Uhrwerke</v>
      </c>
      <c r="J337" s="3" t="str">
        <f>VLOOKUP(G337,'ESO zone constants'!$A$3:$F$999,5,FALSE)</f>
        <v>Clockwork City</v>
      </c>
      <c r="K337" s="3" t="str">
        <f>VLOOKUP(G337,'ESO zone constants'!$A$3:$F$999,6,FALSE)</f>
        <v>La Cité mécanique</v>
      </c>
      <c r="L337" s="5">
        <v>3</v>
      </c>
      <c r="M337" t="str">
        <f>VLOOKUP(A337,'ESO wayshrine names'!$A$2:$D$999,2,FALSE)</f>
        <v>Die Anstalt Sanctorium</v>
      </c>
      <c r="N337" t="str">
        <f>VLOOKUP(A337,'ESO wayshrine names'!$A$2:$D$999,3,FALSE)</f>
        <v>Trial: Asylum Sanctorium</v>
      </c>
      <c r="O337" t="str">
        <f>VLOOKUP(A337,'ESO wayshrine names'!$A$2:$D$999,4,FALSE)</f>
        <v>Épreuve : Asile sanctuaire</v>
      </c>
    </row>
    <row r="338" spans="1:15" hidden="1" x14ac:dyDescent="0.25">
      <c r="A338" s="13">
        <v>347</v>
      </c>
      <c r="B338" s="5">
        <v>31</v>
      </c>
      <c r="C338" s="5">
        <v>1313</v>
      </c>
      <c r="D338" t="str">
        <f>VLOOKUP(C338,'ESO map constants'!$B$2:$E$999,2,FALSE)</f>
        <v>Die Stadt der Uhrwerke</v>
      </c>
      <c r="E338" t="str">
        <f>VLOOKUP(C338,'ESO map constants'!$B$2:$E$999,3,FALSE)</f>
        <v>Clockwork City</v>
      </c>
      <c r="F338" t="str">
        <f>VLOOKUP(C338,'ESO map constants'!$B$2:$E$999,4,FALSE)</f>
        <v>La Cité mécanique</v>
      </c>
      <c r="G338" s="3">
        <f>VLOOKUP(B338,'ESO map constants'!$A$2:$F$999,6,FALSE)</f>
        <v>980</v>
      </c>
      <c r="H338" s="3">
        <f>VLOOKUP(G338,'ESO zone constants'!$A$3:$B$9999,2,FALSE)</f>
        <v>620</v>
      </c>
      <c r="I338" s="3" t="str">
        <f>VLOOKUP(G338,'ESO zone constants'!$A$3:$F$999,4,FALSE)</f>
        <v>Die Stadt der Uhrwerke</v>
      </c>
      <c r="J338" s="3" t="str">
        <f>VLOOKUP(G338,'ESO zone constants'!$A$3:$F$999,5,FALSE)</f>
        <v>Clockwork City</v>
      </c>
      <c r="K338" s="3" t="str">
        <f>VLOOKUP(G338,'ESO zone constants'!$A$3:$F$999,6,FALSE)</f>
        <v>La Cité mécanique</v>
      </c>
      <c r="L338" s="5">
        <v>7</v>
      </c>
      <c r="M338" t="str">
        <f>VLOOKUP(A338,'ESO wayshrine names'!$A$2:$D$999,2,FALSE)</f>
        <v>Das Erste Sphäratorium</v>
      </c>
      <c r="N338" t="str">
        <f>VLOOKUP(A338,'ESO wayshrine names'!$A$2:$D$999,3,FALSE)</f>
        <v>The Orbservatory Prior</v>
      </c>
      <c r="O338" t="str">
        <f>VLOOKUP(A338,'ESO wayshrine names'!$A$2:$D$999,4,FALSE)</f>
        <v>L'Observatoire antérieur</v>
      </c>
    </row>
    <row r="339" spans="1:15" hidden="1" x14ac:dyDescent="0.25">
      <c r="A339" s="13">
        <v>348</v>
      </c>
      <c r="B339" s="5">
        <v>27</v>
      </c>
      <c r="C339" s="5">
        <v>667</v>
      </c>
      <c r="D339" t="str">
        <f>VLOOKUP(C339,'ESO map constants'!$B$2:$E$999,2,FALSE)</f>
        <v>Wrothgar</v>
      </c>
      <c r="E339" t="str">
        <f>VLOOKUP(C339,'ESO map constants'!$B$2:$E$999,3,FALSE)</f>
        <v>Wrothgar</v>
      </c>
      <c r="F339" t="str">
        <f>VLOOKUP(C339,'ESO map constants'!$B$2:$E$999,4,FALSE)</f>
        <v>Wrothgar</v>
      </c>
      <c r="G339" s="3">
        <f>VLOOKUP(B339,'ESO map constants'!$A$2:$F$999,6,FALSE)</f>
        <v>684</v>
      </c>
      <c r="H339" s="3">
        <f>VLOOKUP(G339,'ESO zone constants'!$A$3:$B$9999,2,FALSE)</f>
        <v>378</v>
      </c>
      <c r="I339" s="3" t="str">
        <f>VLOOKUP(G339,'ESO zone constants'!$A$3:$F$999,4,FALSE)</f>
        <v>Wrothgar</v>
      </c>
      <c r="J339" s="3" t="str">
        <f>VLOOKUP(G339,'ESO zone constants'!$A$3:$F$999,5,FALSE)</f>
        <v>Wrothgar</v>
      </c>
      <c r="K339" s="3" t="str">
        <f>VLOOKUP(G339,'ESO zone constants'!$A$3:$F$999,6,FALSE)</f>
        <v>Wrothgar</v>
      </c>
      <c r="L339" s="5">
        <v>7</v>
      </c>
      <c r="M339" t="str">
        <f>VLOOKUP(A339,'ESO wayshrine names'!$A$2:$D$999,2,FALSE)</f>
        <v>Der Gipfel des Ausgestoßenen</v>
      </c>
      <c r="N339" t="str">
        <f>VLOOKUP(A339,'ESO wayshrine names'!$A$2:$D$999,3,FALSE)</f>
        <v>Pariah's Pinnacle</v>
      </c>
      <c r="O339" t="str">
        <f>VLOOKUP(A339,'ESO wayshrine names'!$A$2:$D$999,4,FALSE)</f>
        <v>Le Pinacle du Paria</v>
      </c>
    </row>
    <row r="340" spans="1:15" hidden="1" x14ac:dyDescent="0.25">
      <c r="A340" s="13">
        <v>349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VLOOKUP(B340,'ESO map constants'!$A$2:$F$999,6,FALSE)</f>
        <v>1011</v>
      </c>
      <c r="H340" s="3">
        <f>VLOOKUP(G340,'ESO zone constants'!$A$3:$B$9999,2,FALSE)</f>
        <v>647</v>
      </c>
      <c r="I340" s="3" t="str">
        <f>VLOOKUP(G340,'ESO zone constants'!$A$3:$F$999,4,FALSE)</f>
        <v>Sommersend</v>
      </c>
      <c r="J340" s="3" t="str">
        <f>VLOOKUP(G340,'ESO zone constants'!$A$3:$F$999,5,FALSE)</f>
        <v>Summerset</v>
      </c>
      <c r="K340" s="3" t="str">
        <f>VLOOKUP(G340,'ESO zone constants'!$A$3:$F$999,6,FALSE)</f>
        <v>Le Couchant</v>
      </c>
      <c r="L340" s="5">
        <v>1</v>
      </c>
      <c r="M340" t="str">
        <f>VLOOKUP(A340,'ESO wayshrine names'!$A$2:$D$999,2,FALSE)</f>
        <v>Der Wegschrein des Königshafenpasses</v>
      </c>
      <c r="N340" t="str">
        <f>VLOOKUP(A340,'ESO wayshrine names'!$A$2:$D$999,3,FALSE)</f>
        <v>King's Haven Pass Wayshrine</v>
      </c>
      <c r="O340" t="str">
        <f>VLOOKUP(A340,'ESO wayshrine names'!$A$2:$D$999,4,FALSE)</f>
        <v>L’oratoire de Havréal</v>
      </c>
    </row>
    <row r="341" spans="1:15" hidden="1" x14ac:dyDescent="0.25">
      <c r="A341" s="13">
        <v>350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VLOOKUP(B341,'ESO map constants'!$A$2:$F$999,6,FALSE)</f>
        <v>1011</v>
      </c>
      <c r="H341" s="3">
        <f>VLOOKUP(G341,'ESO zone constants'!$A$3:$B$9999,2,FALSE)</f>
        <v>647</v>
      </c>
      <c r="I341" s="3" t="str">
        <f>VLOOKUP(G341,'ESO zone constants'!$A$3:$F$999,4,FALSE)</f>
        <v>Sommersend</v>
      </c>
      <c r="J341" s="3" t="str">
        <f>VLOOKUP(G341,'ESO zone constants'!$A$3:$F$999,5,FALSE)</f>
        <v>Summerset</v>
      </c>
      <c r="K341" s="3" t="str">
        <f>VLOOKUP(G341,'ESO zone constants'!$A$3:$F$999,6,FALSE)</f>
        <v>Le Couchant</v>
      </c>
      <c r="L341" s="5">
        <v>1</v>
      </c>
      <c r="M341" t="str">
        <f>VLOOKUP(A341,'ESO wayshrine names'!$A$2:$D$999,2,FALSE)</f>
        <v>Der Wegschrein von Schimmerheim</v>
      </c>
      <c r="N341" t="str">
        <f>VLOOKUP(A341,'ESO wayshrine names'!$A$2:$D$999,3,FALSE)</f>
        <v>Shimmerene Wayshrine</v>
      </c>
      <c r="O341" t="str">
        <f>VLOOKUP(A341,'ESO wayshrine names'!$A$2:$D$999,4,FALSE)</f>
        <v>L’oratoire d'Étincelance</v>
      </c>
    </row>
    <row r="342" spans="1:15" hidden="1" x14ac:dyDescent="0.25">
      <c r="A342" s="13">
        <v>351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VLOOKUP(B342,'ESO map constants'!$A$2:$F$999,6,FALSE)</f>
        <v>1011</v>
      </c>
      <c r="H342" s="3">
        <f>VLOOKUP(G342,'ESO zone constants'!$A$3:$B$9999,2,FALSE)</f>
        <v>647</v>
      </c>
      <c r="I342" s="3" t="str">
        <f>VLOOKUP(G342,'ESO zone constants'!$A$3:$F$999,4,FALSE)</f>
        <v>Sommersend</v>
      </c>
      <c r="J342" s="3" t="str">
        <f>VLOOKUP(G342,'ESO zone constants'!$A$3:$F$999,5,FALSE)</f>
        <v>Summerset</v>
      </c>
      <c r="K342" s="3" t="str">
        <f>VLOOKUP(G342,'ESO zone constants'!$A$3:$F$999,6,FALSE)</f>
        <v>Le Couchant</v>
      </c>
      <c r="L342" s="5">
        <v>1</v>
      </c>
      <c r="M342" t="str">
        <f>VLOOKUP(A342,'ESO wayshrine names'!$A$2:$D$999,2,FALSE)</f>
        <v>Der Wegschrein von Sil-Var-Waid</v>
      </c>
      <c r="N342" t="str">
        <f>VLOOKUP(A342,'ESO wayshrine names'!$A$2:$D$999,3,FALSE)</f>
        <v>Sil-Var-Woad Wayshrine</v>
      </c>
      <c r="O342" t="str">
        <f>VLOOKUP(A342,'ESO wayshrine names'!$A$2:$D$999,4,FALSE)</f>
        <v>L’oratoire du Boss-Khar-Jhen</v>
      </c>
    </row>
    <row r="343" spans="1:15" hidden="1" x14ac:dyDescent="0.25">
      <c r="A343" s="13">
        <v>352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VLOOKUP(B343,'ESO map constants'!$A$2:$F$999,6,FALSE)</f>
        <v>1011</v>
      </c>
      <c r="H343" s="3">
        <f>VLOOKUP(G343,'ESO zone constants'!$A$3:$B$9999,2,FALSE)</f>
        <v>647</v>
      </c>
      <c r="I343" s="3" t="str">
        <f>VLOOKUP(G343,'ESO zone constants'!$A$3:$F$999,4,FALSE)</f>
        <v>Sommersend</v>
      </c>
      <c r="J343" s="3" t="str">
        <f>VLOOKUP(G343,'ESO zone constants'!$A$3:$F$999,5,FALSE)</f>
        <v>Summerset</v>
      </c>
      <c r="K343" s="3" t="str">
        <f>VLOOKUP(G343,'ESO zone constants'!$A$3:$F$999,6,FALSE)</f>
        <v>Le Couchant</v>
      </c>
      <c r="L343" s="5">
        <v>1</v>
      </c>
      <c r="M343" t="str">
        <f>VLOOKUP(A343,'ESO wayshrine names'!$A$2:$D$999,2,FALSE)</f>
        <v>Der Wegschrein der Anhöhen von Russafeld</v>
      </c>
      <c r="N343" t="str">
        <f>VLOOKUP(A343,'ESO wayshrine names'!$A$2:$D$999,3,FALSE)</f>
        <v>Russafeld Heights Wayshrine</v>
      </c>
      <c r="O343" t="str">
        <f>VLOOKUP(A343,'ESO wayshrine names'!$A$2:$D$999,4,FALSE)</f>
        <v>Oratoire des hauteurs de Russafeld</v>
      </c>
    </row>
    <row r="344" spans="1:15" hidden="1" x14ac:dyDescent="0.25">
      <c r="A344" s="13">
        <v>353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VLOOKUP(B344,'ESO map constants'!$A$2:$F$999,6,FALSE)</f>
        <v>1011</v>
      </c>
      <c r="H344" s="3">
        <f>VLOOKUP(G344,'ESO zone constants'!$A$3:$B$9999,2,FALSE)</f>
        <v>647</v>
      </c>
      <c r="I344" s="3" t="str">
        <f>VLOOKUP(G344,'ESO zone constants'!$A$3:$F$999,4,FALSE)</f>
        <v>Sommersend</v>
      </c>
      <c r="J344" s="3" t="str">
        <f>VLOOKUP(G344,'ESO zone constants'!$A$3:$F$999,5,FALSE)</f>
        <v>Summerset</v>
      </c>
      <c r="K344" s="3" t="str">
        <f>VLOOKUP(G344,'ESO zone constants'!$A$3:$F$999,6,FALSE)</f>
        <v>Le Couchant</v>
      </c>
      <c r="L344" s="5">
        <v>1</v>
      </c>
      <c r="M344" t="str">
        <f>VLOOKUP(A344,'ESO wayshrine names'!$A$2:$D$999,2,FALSE)</f>
        <v>Der Wegschrein der Cey-Tarn-Feste</v>
      </c>
      <c r="N344" t="str">
        <f>VLOOKUP(A344,'ESO wayshrine names'!$A$2:$D$999,3,FALSE)</f>
        <v>Cey-Tarn Keep Wayshrine</v>
      </c>
      <c r="O344" t="str">
        <f>VLOOKUP(A344,'ESO wayshrine names'!$A$2:$D$999,4,FALSE)</f>
        <v>L’oratoire de la forteresse de Cey-Tarn</v>
      </c>
    </row>
    <row r="345" spans="1:15" hidden="1" x14ac:dyDescent="0.25">
      <c r="A345" s="13">
        <v>354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VLOOKUP(B345,'ESO map constants'!$A$2:$F$999,6,FALSE)</f>
        <v>1011</v>
      </c>
      <c r="H345" s="3">
        <f>VLOOKUP(G345,'ESO zone constants'!$A$3:$B$9999,2,FALSE)</f>
        <v>647</v>
      </c>
      <c r="I345" s="3" t="str">
        <f>VLOOKUP(G345,'ESO zone constants'!$A$3:$F$999,4,FALSE)</f>
        <v>Sommersend</v>
      </c>
      <c r="J345" s="3" t="str">
        <f>VLOOKUP(G345,'ESO zone constants'!$A$3:$F$999,5,FALSE)</f>
        <v>Summerset</v>
      </c>
      <c r="K345" s="3" t="str">
        <f>VLOOKUP(G345,'ESO zone constants'!$A$3:$F$999,6,FALSE)</f>
        <v>Le Couchant</v>
      </c>
      <c r="L345" s="5">
        <v>1</v>
      </c>
      <c r="M345" t="str">
        <f>VLOOKUP(A345,'ESO wayshrine names'!$A$2:$D$999,2,FALSE)</f>
        <v>Der Wegschrein von Eben-Stadmont</v>
      </c>
      <c r="N345" t="str">
        <f>VLOOKUP(A345,'ESO wayshrine names'!$A$2:$D$999,3,FALSE)</f>
        <v>Ebon Stadmont Wayshrine</v>
      </c>
      <c r="O345" t="str">
        <f>VLOOKUP(A345,'ESO wayshrine names'!$A$2:$D$999,4,FALSE)</f>
        <v>L’oratoire d'Ebon Stadmont</v>
      </c>
    </row>
    <row r="346" spans="1:15" hidden="1" x14ac:dyDescent="0.25">
      <c r="A346" s="13">
        <v>355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VLOOKUP(B346,'ESO map constants'!$A$2:$F$999,6,FALSE)</f>
        <v>1011</v>
      </c>
      <c r="H346" s="3">
        <f>VLOOKUP(G346,'ESO zone constants'!$A$3:$B$9999,2,FALSE)</f>
        <v>647</v>
      </c>
      <c r="I346" s="3" t="str">
        <f>VLOOKUP(G346,'ESO zone constants'!$A$3:$F$999,4,FALSE)</f>
        <v>Sommersend</v>
      </c>
      <c r="J346" s="3" t="str">
        <f>VLOOKUP(G346,'ESO zone constants'!$A$3:$F$999,5,FALSE)</f>
        <v>Summerset</v>
      </c>
      <c r="K346" s="3" t="str">
        <f>VLOOKUP(G346,'ESO zone constants'!$A$3:$F$999,6,FALSE)</f>
        <v>Le Couchant</v>
      </c>
      <c r="L346" s="5">
        <v>1</v>
      </c>
      <c r="M346" t="str">
        <f>VLOOKUP(A346,'ESO wayshrine names'!$A$2:$D$999,2,FALSE)</f>
        <v>Der Wegschrein von Alinor</v>
      </c>
      <c r="N346" t="str">
        <f>VLOOKUP(A346,'ESO wayshrine names'!$A$2:$D$999,3,FALSE)</f>
        <v>Alinor Wayshrine</v>
      </c>
      <c r="O346" t="str">
        <f>VLOOKUP(A346,'ESO wayshrine names'!$A$2:$D$999,4,FALSE)</f>
        <v>L’oratoire d'Alinor</v>
      </c>
    </row>
    <row r="347" spans="1:15" hidden="1" x14ac:dyDescent="0.25">
      <c r="A347" s="13">
        <v>356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VLOOKUP(B347,'ESO map constants'!$A$2:$F$999,6,FALSE)</f>
        <v>1011</v>
      </c>
      <c r="H347" s="3">
        <f>VLOOKUP(G347,'ESO zone constants'!$A$3:$B$9999,2,FALSE)</f>
        <v>647</v>
      </c>
      <c r="I347" s="3" t="str">
        <f>VLOOKUP(G347,'ESO zone constants'!$A$3:$F$999,4,FALSE)</f>
        <v>Sommersend</v>
      </c>
      <c r="J347" s="3" t="str">
        <f>VLOOKUP(G347,'ESO zone constants'!$A$3:$F$999,5,FALSE)</f>
        <v>Summerset</v>
      </c>
      <c r="K347" s="3" t="str">
        <f>VLOOKUP(G347,'ESO zone constants'!$A$3:$F$999,6,FALSE)</f>
        <v>Le Couchant</v>
      </c>
      <c r="L347" s="5">
        <v>1</v>
      </c>
      <c r="M347" t="str">
        <f>VLOOKUP(A347,'ESO wayshrine names'!$A$2:$D$999,2,FALSE)</f>
        <v>Der Wegschrein von Lillandril</v>
      </c>
      <c r="N347" t="str">
        <f>VLOOKUP(A347,'ESO wayshrine names'!$A$2:$D$999,3,FALSE)</f>
        <v>Lillandril Wayshrine</v>
      </c>
      <c r="O347" t="str">
        <f>VLOOKUP(A347,'ESO wayshrine names'!$A$2:$D$999,4,FALSE)</f>
        <v>L’oratoire de Lillandril</v>
      </c>
    </row>
    <row r="348" spans="1:15" hidden="1" x14ac:dyDescent="0.25">
      <c r="A348" s="13">
        <v>357</v>
      </c>
      <c r="B348" s="5">
        <v>32</v>
      </c>
      <c r="C348" s="5">
        <v>1349</v>
      </c>
      <c r="D348" t="str">
        <f>VLOOKUP(C348,'ESO map constants'!$B$2:$E$999,2,FALSE)</f>
        <v>Sommersend</v>
      </c>
      <c r="E348" t="str">
        <f>VLOOKUP(C348,'ESO map constants'!$B$2:$E$999,3,FALSE)</f>
        <v>Summerset</v>
      </c>
      <c r="F348" t="str">
        <f>VLOOKUP(C348,'ESO map constants'!$B$2:$E$999,4,FALSE)</f>
        <v>Le Couchant</v>
      </c>
      <c r="G348" s="3">
        <f>VLOOKUP(B348,'ESO map constants'!$A$2:$F$999,6,FALSE)</f>
        <v>1011</v>
      </c>
      <c r="H348" s="3">
        <f>VLOOKUP(G348,'ESO zone constants'!$A$3:$B$9999,2,FALSE)</f>
        <v>647</v>
      </c>
      <c r="I348" s="3" t="str">
        <f>VLOOKUP(G348,'ESO zone constants'!$A$3:$F$999,4,FALSE)</f>
        <v>Sommersend</v>
      </c>
      <c r="J348" s="3" t="str">
        <f>VLOOKUP(G348,'ESO zone constants'!$A$3:$F$999,5,FALSE)</f>
        <v>Summerset</v>
      </c>
      <c r="K348" s="3" t="str">
        <f>VLOOKUP(G348,'ESO zone constants'!$A$3:$F$999,6,FALSE)</f>
        <v>Le Couchant</v>
      </c>
      <c r="L348" s="5">
        <v>1</v>
      </c>
      <c r="M348" t="str">
        <f>VLOOKUP(A348,'ESO wayshrine names'!$A$2:$D$999,2,FALSE)</f>
        <v>Der Wegschrein des Ostpasses</v>
      </c>
      <c r="N348" t="str">
        <f>VLOOKUP(A348,'ESO wayshrine names'!$A$2:$D$999,3,FALSE)</f>
        <v>Eastern Pass Wayshrine</v>
      </c>
      <c r="O348" t="str">
        <f>VLOOKUP(A348,'ESO wayshrine names'!$A$2:$D$999,4,FALSE)</f>
        <v>L’oratoire du Col est</v>
      </c>
    </row>
    <row r="349" spans="1:15" hidden="1" x14ac:dyDescent="0.25">
      <c r="A349" s="13">
        <v>358</v>
      </c>
      <c r="B349" s="5">
        <v>32</v>
      </c>
      <c r="C349" s="5">
        <v>1349</v>
      </c>
      <c r="D349" t="str">
        <f>VLOOKUP(C349,'ESO map constants'!$B$2:$E$999,2,FALSE)</f>
        <v>Sommersend</v>
      </c>
      <c r="E349" t="str">
        <f>VLOOKUP(C349,'ESO map constants'!$B$2:$E$999,3,FALSE)</f>
        <v>Summerset</v>
      </c>
      <c r="F349" t="str">
        <f>VLOOKUP(C349,'ESO map constants'!$B$2:$E$999,4,FALSE)</f>
        <v>Le Couchant</v>
      </c>
      <c r="G349" s="3">
        <f>VLOOKUP(B349,'ESO map constants'!$A$2:$F$999,6,FALSE)</f>
        <v>1011</v>
      </c>
      <c r="H349" s="3">
        <f>VLOOKUP(G349,'ESO zone constants'!$A$3:$B$9999,2,FALSE)</f>
        <v>647</v>
      </c>
      <c r="I349" s="3" t="str">
        <f>VLOOKUP(G349,'ESO zone constants'!$A$3:$F$999,4,FALSE)</f>
        <v>Sommersend</v>
      </c>
      <c r="J349" s="3" t="str">
        <f>VLOOKUP(G349,'ESO zone constants'!$A$3:$F$999,5,FALSE)</f>
        <v>Summerset</v>
      </c>
      <c r="K349" s="3" t="str">
        <f>VLOOKUP(G349,'ESO zone constants'!$A$3:$F$999,6,FALSE)</f>
        <v>Le Couchant</v>
      </c>
      <c r="L349" s="5">
        <v>1</v>
      </c>
      <c r="M349" t="str">
        <f>VLOOKUP(A349,'ESO wayshrine names'!$A$2:$D$999,2,FALSE)</f>
        <v>Der Wegschrein des Kristallturms</v>
      </c>
      <c r="N349" t="str">
        <f>VLOOKUP(A349,'ESO wayshrine names'!$A$2:$D$999,3,FALSE)</f>
        <v>The Crystal Tower Wayshrine</v>
      </c>
      <c r="O349" t="str">
        <f>VLOOKUP(A349,'ESO wayshrine names'!$A$2:$D$999,4,FALSE)</f>
        <v>L’oratoire de la Tour de cristal</v>
      </c>
    </row>
    <row r="350" spans="1:15" hidden="1" x14ac:dyDescent="0.25">
      <c r="A350" s="13">
        <v>359</v>
      </c>
      <c r="B350" s="5">
        <v>32</v>
      </c>
      <c r="C350" s="5">
        <v>1349</v>
      </c>
      <c r="D350" t="str">
        <f>VLOOKUP(C350,'ESO map constants'!$B$2:$E$999,2,FALSE)</f>
        <v>Sommersend</v>
      </c>
      <c r="E350" t="str">
        <f>VLOOKUP(C350,'ESO map constants'!$B$2:$E$999,3,FALSE)</f>
        <v>Summerset</v>
      </c>
      <c r="F350" t="str">
        <f>VLOOKUP(C350,'ESO map constants'!$B$2:$E$999,4,FALSE)</f>
        <v>Le Couchant</v>
      </c>
      <c r="G350" s="3">
        <f>VLOOKUP(B350,'ESO map constants'!$A$2:$F$999,6,FALSE)</f>
        <v>1011</v>
      </c>
      <c r="H350" s="3">
        <f>VLOOKUP(G350,'ESO zone constants'!$A$3:$B$9999,2,FALSE)</f>
        <v>647</v>
      </c>
      <c r="I350" s="3" t="str">
        <f>VLOOKUP(G350,'ESO zone constants'!$A$3:$F$999,4,FALSE)</f>
        <v>Sommersend</v>
      </c>
      <c r="J350" s="3" t="str">
        <f>VLOOKUP(G350,'ESO zone constants'!$A$3:$F$999,5,FALSE)</f>
        <v>Summerset</v>
      </c>
      <c r="K350" s="3" t="str">
        <f>VLOOKUP(G350,'ESO zone constants'!$A$3:$F$999,6,FALSE)</f>
        <v>Le Couchant</v>
      </c>
      <c r="L350" s="5">
        <v>1</v>
      </c>
      <c r="M350" t="str">
        <f>VLOOKUP(A350,'ESO wayshrine names'!$A$2:$D$999,2,FALSE)</f>
        <v>Der Wegschrein der Ruinen von Eldbur</v>
      </c>
      <c r="N350" t="str">
        <f>VLOOKUP(A350,'ESO wayshrine names'!$A$2:$D$999,3,FALSE)</f>
        <v>Eldbur Ruins Wayshrine</v>
      </c>
      <c r="O350" t="str">
        <f>VLOOKUP(A350,'ESO wayshrine names'!$A$2:$D$999,4,FALSE)</f>
        <v>L’oratoire des ruines d'Eldbur</v>
      </c>
    </row>
    <row r="351" spans="1:15" hidden="1" x14ac:dyDescent="0.25">
      <c r="A351" s="13">
        <v>360</v>
      </c>
      <c r="B351" s="5">
        <v>33</v>
      </c>
      <c r="C351" s="5">
        <v>1429</v>
      </c>
      <c r="D351" t="str">
        <f>VLOOKUP(C351,'ESO map constants'!$B$2:$E$999,2,FALSE)</f>
        <v>Artaeum</v>
      </c>
      <c r="E351" t="str">
        <f>VLOOKUP(C351,'ESO map constants'!$B$2:$E$999,3,FALSE)</f>
        <v>Artaeum</v>
      </c>
      <c r="F351" t="str">
        <f>VLOOKUP(C351,'ESO map constants'!$B$2:$E$999,4,FALSE)</f>
        <v>Artæum</v>
      </c>
      <c r="G351" s="3">
        <f>VLOOKUP(B351,'ESO map constants'!$A$2:$F$999,6,FALSE)</f>
        <v>1027</v>
      </c>
      <c r="H351" s="3">
        <f>VLOOKUP(G351,'ESO zone constants'!$A$3:$B$9999,2,FALSE)</f>
        <v>663</v>
      </c>
      <c r="I351" s="3" t="str">
        <f>VLOOKUP(G351,'ESO zone constants'!$A$3:$F$999,4,FALSE)</f>
        <v>Artaeum</v>
      </c>
      <c r="J351" s="3" t="str">
        <f>VLOOKUP(G351,'ESO zone constants'!$A$3:$F$999,5,FALSE)</f>
        <v>Artaeum</v>
      </c>
      <c r="K351" s="3" t="str">
        <f>VLOOKUP(G351,'ESO zone constants'!$A$3:$F$999,6,FALSE)</f>
        <v>Artæum</v>
      </c>
      <c r="L351" s="5">
        <v>1</v>
      </c>
      <c r="M351" t="str">
        <f>VLOOKUP(A351,'ESO wayshrine names'!$A$2:$D$999,2,FALSE)</f>
        <v>Wegschrein von Artaeum</v>
      </c>
      <c r="N351" t="str">
        <f>VLOOKUP(A351,'ESO wayshrine names'!$A$2:$D$999,3,FALSE)</f>
        <v>Artaeum Wayshrine</v>
      </c>
      <c r="O351" t="str">
        <f>VLOOKUP(A351,'ESO wayshrine names'!$A$2:$D$999,4,FALSE)</f>
        <v>Oratoire d'Artæum</v>
      </c>
    </row>
    <row r="352" spans="1:15" hidden="1" x14ac:dyDescent="0.25">
      <c r="A352" s="13">
        <v>361</v>
      </c>
      <c r="B352" s="5">
        <v>28</v>
      </c>
      <c r="C352" s="5">
        <v>994</v>
      </c>
      <c r="D352" t="str">
        <f>VLOOKUP(C352,'ESO map constants'!$B$2:$E$999,2,FALSE)</f>
        <v>Hews Fluch</v>
      </c>
      <c r="E352" t="str">
        <f>VLOOKUP(C352,'ESO map constants'!$B$2:$E$999,3,FALSE)</f>
        <v>Hew's Bane</v>
      </c>
      <c r="F352" t="str">
        <f>VLOOKUP(C352,'ESO map constants'!$B$2:$E$999,4,FALSE)</f>
        <v>Le Trépas des Cognées</v>
      </c>
      <c r="G352" s="3">
        <f>VLOOKUP(B352,'ESO map constants'!$A$2:$F$999,6,FALSE)</f>
        <v>816</v>
      </c>
      <c r="H352" s="3">
        <f>VLOOKUP(G352,'ESO zone constants'!$A$3:$B$9999,2,FALSE)</f>
        <v>473</v>
      </c>
      <c r="I352" s="3" t="str">
        <f>VLOOKUP(G352,'ESO zone constants'!$A$3:$F$999,4,FALSE)</f>
        <v>Hews Fluch</v>
      </c>
      <c r="J352" s="3" t="str">
        <f>VLOOKUP(G352,'ESO zone constants'!$A$3:$F$999,5,FALSE)</f>
        <v>Hew's Bane</v>
      </c>
      <c r="K352" s="3" t="str">
        <f>VLOOKUP(G352,'ESO zone constants'!$A$3:$F$999,6,FALSE)</f>
        <v>Le Trépas des Cognées</v>
      </c>
      <c r="L352" s="5">
        <v>7</v>
      </c>
      <c r="M352" t="str">
        <f>VLOOKUP(A352,'ESO wayshrine names'!$A$2:$D$999,2,FALSE)</f>
        <v>Der prinzliche Dämmerlichtpalast</v>
      </c>
      <c r="N352" t="str">
        <f>VLOOKUP(A352,'ESO wayshrine names'!$A$2:$D$999,3,FALSE)</f>
        <v>Princely Dawnlight Palace</v>
      </c>
      <c r="O352" t="str">
        <f>VLOOKUP(A352,'ESO wayshrine names'!$A$2:$D$999,4,FALSE)</f>
        <v>Palais princier d'Aubéclat</v>
      </c>
    </row>
    <row r="353" spans="1:15" hidden="1" x14ac:dyDescent="0.25">
      <c r="A353" s="13">
        <v>362</v>
      </c>
      <c r="B353" s="5">
        <v>29</v>
      </c>
      <c r="C353" s="5">
        <v>1006</v>
      </c>
      <c r="D353" t="str">
        <f>VLOOKUP(C353,'ESO map constants'!$B$2:$E$999,2,FALSE)</f>
        <v>Die Goldküste</v>
      </c>
      <c r="E353" t="str">
        <f>VLOOKUP(C353,'ESO map constants'!$B$2:$E$999,3,FALSE)</f>
        <v>Gold Coast</v>
      </c>
      <c r="F353" t="str">
        <f>VLOOKUP(C353,'ESO map constants'!$B$2:$E$999,4,FALSE)</f>
        <v>La Côte d'or</v>
      </c>
      <c r="G353" s="3">
        <f>VLOOKUP(B353,'ESO map constants'!$A$2:$F$999,6,FALSE)</f>
        <v>823</v>
      </c>
      <c r="H353" s="3">
        <f>VLOOKUP(G353,'ESO zone constants'!$A$3:$B$9999,2,FALSE)</f>
        <v>479</v>
      </c>
      <c r="I353" s="3" t="str">
        <f>VLOOKUP(G353,'ESO zone constants'!$A$3:$F$999,4,FALSE)</f>
        <v>Die Goldküste</v>
      </c>
      <c r="J353" s="3" t="str">
        <f>VLOOKUP(G353,'ESO zone constants'!$A$3:$F$999,5,FALSE)</f>
        <v>Gold Coast</v>
      </c>
      <c r="K353" s="3" t="str">
        <f>VLOOKUP(G353,'ESO zone constants'!$A$3:$F$999,6,FALSE)</f>
        <v>La Côte d'or</v>
      </c>
      <c r="L353" s="5">
        <v>7</v>
      </c>
      <c r="M353" t="str">
        <f>VLOOKUP(A353,'ESO wayshrine names'!$A$2:$D$999,2,FALSE)</f>
        <v>Ehemalige Freistatt</v>
      </c>
      <c r="N353" t="str">
        <f>VLOOKUP(A353,'ESO wayshrine names'!$A$2:$D$999,3,FALSE)</f>
        <v>The Erstwhile Sanctuary</v>
      </c>
      <c r="O353" t="str">
        <f>VLOOKUP(A353,'ESO wayshrine names'!$A$2:$D$999,4,FALSE)</f>
        <v>Le Sanctuaire d'Antan</v>
      </c>
    </row>
    <row r="354" spans="1:15" hidden="1" x14ac:dyDescent="0.25">
      <c r="A354" s="13">
        <v>363</v>
      </c>
      <c r="B354" s="5">
        <v>4</v>
      </c>
      <c r="C354" s="5">
        <v>12</v>
      </c>
      <c r="D354" t="str">
        <f>VLOOKUP(C354,'ESO map constants'!$B$2:$E$999,2,FALSE)</f>
        <v>Sturmhafen</v>
      </c>
      <c r="E354" t="str">
        <f>VLOOKUP(C354,'ESO map constants'!$B$2:$E$999,3,FALSE)</f>
        <v>Stormhaven</v>
      </c>
      <c r="F354" t="str">
        <f>VLOOKUP(C354,'ESO map constants'!$B$2:$E$999,4,FALSE)</f>
        <v>Havre-tempête</v>
      </c>
      <c r="G354" s="3">
        <f>VLOOKUP(B354,'ESO map constants'!$A$2:$F$999,6,FALSE)</f>
        <v>19</v>
      </c>
      <c r="H354" s="3">
        <f>VLOOKUP(G354,'ESO zone constants'!$A$3:$B$9999,2,FALSE)</f>
        <v>4</v>
      </c>
      <c r="I354" s="3" t="str">
        <f>VLOOKUP(G354,'ESO zone constants'!$A$3:$F$999,4,FALSE)</f>
        <v>Sturmhafen</v>
      </c>
      <c r="J354" s="3" t="str">
        <f>VLOOKUP(G354,'ESO zone constants'!$A$3:$F$999,5,FALSE)</f>
        <v>Stormhaven</v>
      </c>
      <c r="K354" s="3" t="str">
        <f>VLOOKUP(G354,'ESO zone constants'!$A$3:$F$999,6,FALSE)</f>
        <v>Havre-tempête</v>
      </c>
      <c r="L354" s="5">
        <v>6</v>
      </c>
      <c r="M354" t="str">
        <f>VLOOKUP(A354,'ESO wayshrine names'!$A$2:$D$999,2,FALSE)</f>
        <v>Verlies: Gipfel der Schuppenruferin</v>
      </c>
      <c r="N354" t="str">
        <f>VLOOKUP(A354,'ESO wayshrine names'!$A$2:$D$999,3,FALSE)</f>
        <v>Dungeon: Scalecaller Peak</v>
      </c>
      <c r="O354" t="str">
        <f>VLOOKUP(A354,'ESO wayshrine names'!$A$2:$D$999,4,FALSE)</f>
        <v>Donjon : Pic de la Mandécailles</v>
      </c>
    </row>
    <row r="355" spans="1:15" hidden="1" x14ac:dyDescent="0.25">
      <c r="A355" s="13">
        <v>364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VLOOKUP(B355,'ESO map constants'!$A$2:$F$999,6,FALSE)</f>
        <v>1011</v>
      </c>
      <c r="H355" s="3">
        <f>VLOOKUP(G355,'ESO zone constants'!$A$3:$B$9999,2,FALSE)</f>
        <v>647</v>
      </c>
      <c r="I355" s="3" t="str">
        <f>VLOOKUP(G355,'ESO zone constants'!$A$3:$F$999,4,FALSE)</f>
        <v>Sommersend</v>
      </c>
      <c r="J355" s="3" t="str">
        <f>VLOOKUP(G355,'ESO zone constants'!$A$3:$F$999,5,FALSE)</f>
        <v>Summerset</v>
      </c>
      <c r="K355" s="3" t="str">
        <f>VLOOKUP(G355,'ESO zone constants'!$A$3:$F$999,6,FALSE)</f>
        <v>Le Couchant</v>
      </c>
      <c r="L355" s="5">
        <v>3</v>
      </c>
      <c r="M355" t="str">
        <f>VLOOKUP(A355,'ESO wayshrine names'!$A$2:$D$999,2,FALSE)</f>
        <v>Wolkenruh</v>
      </c>
      <c r="N355" t="str">
        <f>VLOOKUP(A355,'ESO wayshrine names'!$A$2:$D$999,3,FALSE)</f>
        <v>Trial: Cloudrest</v>
      </c>
      <c r="O355" t="str">
        <f>VLOOKUP(A355,'ESO wayshrine names'!$A$2:$D$999,4,FALSE)</f>
        <v>Épreuve : Pas-des-Nuées</v>
      </c>
    </row>
    <row r="356" spans="1:15" hidden="1" x14ac:dyDescent="0.25">
      <c r="A356" s="13">
        <v>365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VLOOKUP(B356,'ESO map constants'!$A$2:$F$999,6,FALSE)</f>
        <v>1011</v>
      </c>
      <c r="H356" s="3">
        <f>VLOOKUP(G356,'ESO zone constants'!$A$3:$B$9999,2,FALSE)</f>
        <v>647</v>
      </c>
      <c r="I356" s="3" t="str">
        <f>VLOOKUP(G356,'ESO zone constants'!$A$3:$F$999,4,FALSE)</f>
        <v>Sommersend</v>
      </c>
      <c r="J356" s="3" t="str">
        <f>VLOOKUP(G356,'ESO zone constants'!$A$3:$F$999,5,FALSE)</f>
        <v>Summerset</v>
      </c>
      <c r="K356" s="3" t="str">
        <f>VLOOKUP(G356,'ESO zone constants'!$A$3:$F$999,6,FALSE)</f>
        <v>Le Couchant</v>
      </c>
      <c r="L356" s="5">
        <v>1</v>
      </c>
      <c r="M356" t="str">
        <f>VLOOKUP(A356,'ESO wayshrine names'!$A$2:$D$999,2,FALSE)</f>
        <v>Der Wegschrein von Sonnenfeste</v>
      </c>
      <c r="N356" t="str">
        <f>VLOOKUP(A356,'ESO wayshrine names'!$A$2:$D$999,3,FALSE)</f>
        <v>Sunhold Wayshrine</v>
      </c>
      <c r="O356" t="str">
        <f>VLOOKUP(A356,'ESO wayshrine names'!$A$2:$D$999,4,FALSE)</f>
        <v>L’oratoire de Soltenure</v>
      </c>
    </row>
    <row r="357" spans="1:15" hidden="1" x14ac:dyDescent="0.25">
      <c r="A357" s="13">
        <v>366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VLOOKUP(B357,'ESO map constants'!$A$2:$F$999,6,FALSE)</f>
        <v>1011</v>
      </c>
      <c r="H357" s="3">
        <f>VLOOKUP(G357,'ESO zone constants'!$A$3:$B$9999,2,FALSE)</f>
        <v>647</v>
      </c>
      <c r="I357" s="3" t="str">
        <f>VLOOKUP(G357,'ESO zone constants'!$A$3:$F$999,4,FALSE)</f>
        <v>Sommersend</v>
      </c>
      <c r="J357" s="3" t="str">
        <f>VLOOKUP(G357,'ESO zone constants'!$A$3:$F$999,5,FALSE)</f>
        <v>Summerset</v>
      </c>
      <c r="K357" s="3" t="str">
        <f>VLOOKUP(G357,'ESO zone constants'!$A$3:$F$999,6,FALSE)</f>
        <v>Le Couchant</v>
      </c>
      <c r="L357" s="5">
        <v>7</v>
      </c>
      <c r="M357" t="str">
        <f>VLOOKUP(A357,'ESO wayshrine names'!$A$2:$D$999,2,FALSE)</f>
        <v>Mansarde im „Goldenen Greifen“</v>
      </c>
      <c r="N357" t="str">
        <f>VLOOKUP(A357,'ESO wayshrine names'!$A$2:$D$999,3,FALSE)</f>
        <v>Golden Gryphon Garret</v>
      </c>
      <c r="O357" t="str">
        <f>VLOOKUP(A357,'ESO wayshrine names'!$A$2:$D$999,4,FALSE)</f>
        <v>Soupente du Griffon doré</v>
      </c>
    </row>
    <row r="358" spans="1:15" hidden="1" x14ac:dyDescent="0.25">
      <c r="A358" s="13">
        <v>367</v>
      </c>
      <c r="B358" s="5">
        <v>32</v>
      </c>
      <c r="C358" s="5">
        <v>1349</v>
      </c>
      <c r="D358" t="str">
        <f>VLOOKUP(C358,'ESO map constants'!$B$2:$E$999,2,FALSE)</f>
        <v>Sommersend</v>
      </c>
      <c r="E358" t="str">
        <f>VLOOKUP(C358,'ESO map constants'!$B$2:$E$999,3,FALSE)</f>
        <v>Summerset</v>
      </c>
      <c r="F358" t="str">
        <f>VLOOKUP(C358,'ESO map constants'!$B$2:$E$999,4,FALSE)</f>
        <v>Le Couchant</v>
      </c>
      <c r="G358" s="3">
        <f>VLOOKUP(B358,'ESO map constants'!$A$2:$F$999,6,FALSE)</f>
        <v>1011</v>
      </c>
      <c r="H358" s="3">
        <f>VLOOKUP(G358,'ESO zone constants'!$A$3:$B$9999,2,FALSE)</f>
        <v>647</v>
      </c>
      <c r="I358" s="3" t="str">
        <f>VLOOKUP(G358,'ESO zone constants'!$A$3:$F$999,4,FALSE)</f>
        <v>Sommersend</v>
      </c>
      <c r="J358" s="3" t="str">
        <f>VLOOKUP(G358,'ESO zone constants'!$A$3:$F$999,5,FALSE)</f>
        <v>Summerset</v>
      </c>
      <c r="K358" s="3" t="str">
        <f>VLOOKUP(G358,'ESO zone constants'!$A$3:$F$999,6,FALSE)</f>
        <v>Le Couchant</v>
      </c>
      <c r="L358" s="5">
        <v>7</v>
      </c>
      <c r="M358" t="str">
        <f>VLOOKUP(A358,'ESO wayshrine names'!$A$2:$D$999,2,FALSE)</f>
        <v>Alinor-Stadtgrathaus</v>
      </c>
      <c r="N358" t="str">
        <f>VLOOKUP(A358,'ESO wayshrine names'!$A$2:$D$999,3,FALSE)</f>
        <v>Alinor Crest Townhouse</v>
      </c>
      <c r="O358" t="str">
        <f>VLOOKUP(A358,'ESO wayshrine names'!$A$2:$D$999,4,FALSE)</f>
        <v>Manoir de la crête d'Alinor</v>
      </c>
    </row>
    <row r="359" spans="1:15" hidden="1" x14ac:dyDescent="0.25">
      <c r="A359" s="13">
        <v>368</v>
      </c>
      <c r="B359" s="5">
        <v>32</v>
      </c>
      <c r="C359" s="5">
        <v>1349</v>
      </c>
      <c r="D359" t="str">
        <f>VLOOKUP(C359,'ESO map constants'!$B$2:$E$999,2,FALSE)</f>
        <v>Sommersend</v>
      </c>
      <c r="E359" t="str">
        <f>VLOOKUP(C359,'ESO map constants'!$B$2:$E$999,3,FALSE)</f>
        <v>Summerset</v>
      </c>
      <c r="F359" t="str">
        <f>VLOOKUP(C359,'ESO map constants'!$B$2:$E$999,4,FALSE)</f>
        <v>Le Couchant</v>
      </c>
      <c r="G359" s="3">
        <f>VLOOKUP(B359,'ESO map constants'!$A$2:$F$999,6,FALSE)</f>
        <v>1011</v>
      </c>
      <c r="H359" s="3">
        <f>VLOOKUP(G359,'ESO zone constants'!$A$3:$B$9999,2,FALSE)</f>
        <v>647</v>
      </c>
      <c r="I359" s="3" t="str">
        <f>VLOOKUP(G359,'ESO zone constants'!$A$3:$F$999,4,FALSE)</f>
        <v>Sommersend</v>
      </c>
      <c r="J359" s="3" t="str">
        <f>VLOOKUP(G359,'ESO zone constants'!$A$3:$F$999,5,FALSE)</f>
        <v>Summerset</v>
      </c>
      <c r="K359" s="3" t="str">
        <f>VLOOKUP(G359,'ESO zone constants'!$A$3:$F$999,6,FALSE)</f>
        <v>Le Couchant</v>
      </c>
      <c r="L359" s="5">
        <v>7</v>
      </c>
      <c r="M359" t="str">
        <f>VLOOKUP(A359,'ESO wayshrine names'!$A$2:$D$999,2,FALSE)</f>
        <v>Kolossale aldmerische Grotte</v>
      </c>
      <c r="N359" t="str">
        <f>VLOOKUP(A359,'ESO wayshrine names'!$A$2:$D$999,3,FALSE)</f>
        <v>Colossal Aldmeri Grotto</v>
      </c>
      <c r="O359" t="str">
        <f>VLOOKUP(A359,'ESO wayshrine names'!$A$2:$D$999,4,FALSE)</f>
        <v>Grotte aldmeri colossale</v>
      </c>
    </row>
    <row r="360" spans="1:15" hidden="1" x14ac:dyDescent="0.25">
      <c r="A360" s="13">
        <v>369</v>
      </c>
      <c r="B360" s="5">
        <v>32</v>
      </c>
      <c r="C360" s="5">
        <v>1349</v>
      </c>
      <c r="D360" t="str">
        <f>VLOOKUP(C360,'ESO map constants'!$B$2:$E$999,2,FALSE)</f>
        <v>Sommersend</v>
      </c>
      <c r="E360" t="str">
        <f>VLOOKUP(C360,'ESO map constants'!$B$2:$E$999,3,FALSE)</f>
        <v>Summerset</v>
      </c>
      <c r="F360" t="str">
        <f>VLOOKUP(C360,'ESO map constants'!$B$2:$E$999,4,FALSE)</f>
        <v>Le Couchant</v>
      </c>
      <c r="G360" s="3">
        <f>VLOOKUP(B360,'ESO map constants'!$A$2:$F$999,6,FALSE)</f>
        <v>1011</v>
      </c>
      <c r="H360" s="3">
        <f>VLOOKUP(G360,'ESO zone constants'!$A$3:$B$9999,2,FALSE)</f>
        <v>647</v>
      </c>
      <c r="I360" s="3" t="str">
        <f>VLOOKUP(G360,'ESO zone constants'!$A$3:$F$999,4,FALSE)</f>
        <v>Sommersend</v>
      </c>
      <c r="J360" s="3" t="str">
        <f>VLOOKUP(G360,'ESO zone constants'!$A$3:$F$999,5,FALSE)</f>
        <v>Summerset</v>
      </c>
      <c r="K360" s="3" t="str">
        <f>VLOOKUP(G360,'ESO zone constants'!$A$3:$F$999,6,FALSE)</f>
        <v>Le Couchant</v>
      </c>
      <c r="L360" s="5">
        <v>1</v>
      </c>
      <c r="M360" t="str">
        <f>VLOOKUP(A360,'ESO wayshrine names'!$A$2:$D$999,2,FALSE)</f>
        <v>Der Wegschrein von Veyond Wyte</v>
      </c>
      <c r="N360" t="str">
        <f>VLOOKUP(A360,'ESO wayshrine names'!$A$2:$D$999,3,FALSE)</f>
        <v>Veyond Wyte Wayshrine</v>
      </c>
      <c r="O360" t="str">
        <f>VLOOKUP(A360,'ESO wayshrine names'!$A$2:$D$999,4,FALSE)</f>
        <v>L’oratoire de Veyond Wyte</v>
      </c>
    </row>
    <row r="361" spans="1:15" hidden="1" x14ac:dyDescent="0.25">
      <c r="A361" s="13">
        <v>370</v>
      </c>
      <c r="B361" s="5">
        <v>16</v>
      </c>
      <c r="C361" s="5">
        <v>300</v>
      </c>
      <c r="D361" t="str">
        <f>VLOOKUP(C361,'ESO map constants'!$B$2:$E$999,2,FALSE)</f>
        <v>Grünschatten</v>
      </c>
      <c r="E361" t="str">
        <f>VLOOKUP(C361,'ESO map constants'!$B$2:$E$999,3,FALSE)</f>
        <v>Greenshade</v>
      </c>
      <c r="F361" t="str">
        <f>VLOOKUP(C361,'ESO map constants'!$B$2:$E$999,4,FALSE)</f>
        <v>Prasin</v>
      </c>
      <c r="G361" s="3">
        <f>VLOOKUP(B361,'ESO map constants'!$A$2:$F$999,6,FALSE)</f>
        <v>108</v>
      </c>
      <c r="H361" s="3">
        <f>VLOOKUP(G361,'ESO zone constants'!$A$3:$B$9999,2,FALSE)</f>
        <v>18</v>
      </c>
      <c r="I361" s="3" t="str">
        <f>VLOOKUP(G361,'ESO zone constants'!$A$3:$F$999,4,FALSE)</f>
        <v>Grünschatten</v>
      </c>
      <c r="J361" s="3" t="str">
        <f>VLOOKUP(G361,'ESO zone constants'!$A$3:$F$999,5,FALSE)</f>
        <v>Greenshade</v>
      </c>
      <c r="K361" s="3" t="str">
        <f>VLOOKUP(G361,'ESO zone constants'!$A$3:$F$999,6,FALSE)</f>
        <v>Prasin</v>
      </c>
      <c r="L361" s="5">
        <v>6</v>
      </c>
      <c r="M361" t="str">
        <f>VLOOKUP(A361,'ESO wayshrine names'!$A$2:$D$999,2,FALSE)</f>
        <v>Pfad zur Marsch der Aufopferung</v>
      </c>
      <c r="N361" t="str">
        <f>VLOOKUP(A361,'ESO wayshrine names'!$A$2:$D$999,3,FALSE)</f>
        <v>Dungeon: March of Sacrifices</v>
      </c>
      <c r="O361" t="str">
        <f>VLOOKUP(A361,'ESO wayshrine names'!$A$2:$D$999,4,FALSE)</f>
        <v>Donjon : Procession des Sacrifiés</v>
      </c>
    </row>
    <row r="362" spans="1:15" hidden="1" x14ac:dyDescent="0.25">
      <c r="A362" s="13">
        <v>371</v>
      </c>
      <c r="B362" s="5">
        <v>17</v>
      </c>
      <c r="C362" s="5">
        <v>256</v>
      </c>
      <c r="D362" t="str">
        <f>VLOOKUP(C362,'ESO map constants'!$B$2:$E$999,2,FALSE)</f>
        <v>Schnittermark</v>
      </c>
      <c r="E362" t="str">
        <f>VLOOKUP(C362,'ESO map constants'!$B$2:$E$999,3,FALSE)</f>
        <v>Reaper's March</v>
      </c>
      <c r="F362" t="str">
        <f>VLOOKUP(C362,'ESO map constants'!$B$2:$E$999,4,FALSE)</f>
        <v>La marche de la Camarde</v>
      </c>
      <c r="G362" s="3">
        <f>VLOOKUP(B362,'ESO map constants'!$A$2:$F$999,6,FALSE)</f>
        <v>382</v>
      </c>
      <c r="H362" s="3">
        <f>VLOOKUP(G362,'ESO zone constants'!$A$3:$B$9999,2,FALSE)</f>
        <v>179</v>
      </c>
      <c r="I362" s="3" t="str">
        <f>VLOOKUP(G362,'ESO zone constants'!$A$3:$F$999,4,FALSE)</f>
        <v>Schnittermark</v>
      </c>
      <c r="J362" s="3" t="str">
        <f>VLOOKUP(G362,'ESO zone constants'!$A$3:$F$999,5,FALSE)</f>
        <v>Reaper's March</v>
      </c>
      <c r="K362" s="3" t="str">
        <f>VLOOKUP(G362,'ESO zone constants'!$A$3:$F$999,6,FALSE)</f>
        <v>La marche de la Camarde</v>
      </c>
      <c r="L362" s="5">
        <v>6</v>
      </c>
      <c r="M362" t="str">
        <f>VLOOKUP(A362,'ESO wayshrine names'!$A$2:$D$999,2,FALSE)</f>
        <v>Zugang zur Mondjägerfeste</v>
      </c>
      <c r="N362" t="str">
        <f>VLOOKUP(A362,'ESO wayshrine names'!$A$2:$D$999,3,FALSE)</f>
        <v>Dungeon: Moon Hunter Keep</v>
      </c>
      <c r="O362" t="str">
        <f>VLOOKUP(A362,'ESO wayshrine names'!$A$2:$D$999,4,FALSE)</f>
        <v>Donjon : Fort du Chasseur lunaire</v>
      </c>
    </row>
    <row r="363" spans="1:15" hidden="1" x14ac:dyDescent="0.25">
      <c r="A363" s="13">
        <v>372</v>
      </c>
      <c r="B363" s="5">
        <v>12</v>
      </c>
      <c r="C363" s="5">
        <v>125</v>
      </c>
      <c r="D363" t="str">
        <f>VLOOKUP(C363,'ESO map constants'!$B$2:$E$999,2,FALSE)</f>
        <v>Rift</v>
      </c>
      <c r="E363" t="str">
        <f>VLOOKUP(C363,'ESO map constants'!$B$2:$E$999,3,FALSE)</f>
        <v>The Rift</v>
      </c>
      <c r="F363" t="str">
        <f>VLOOKUP(C363,'ESO map constants'!$B$2:$E$999,4,FALSE)</f>
        <v>La Brèche</v>
      </c>
      <c r="G363" s="3">
        <f>VLOOKUP(B363,'ESO map constants'!$A$2:$F$999,6,FALSE)</f>
        <v>103</v>
      </c>
      <c r="H363" s="3">
        <f>VLOOKUP(G363,'ESO zone constants'!$A$3:$B$9999,2,FALSE)</f>
        <v>16</v>
      </c>
      <c r="I363" s="3" t="str">
        <f>VLOOKUP(G363,'ESO zone constants'!$A$3:$F$999,4,FALSE)</f>
        <v>Rift</v>
      </c>
      <c r="J363" s="3" t="str">
        <f>VLOOKUP(G363,'ESO zone constants'!$A$3:$F$999,5,FALSE)</f>
        <v>The Rift</v>
      </c>
      <c r="K363" s="3" t="str">
        <f>VLOOKUP(G363,'ESO zone constants'!$A$3:$F$999,6,FALSE)</f>
        <v>La Brèche</v>
      </c>
      <c r="L363" s="5">
        <v>7</v>
      </c>
      <c r="M363" t="str">
        <f>VLOOKUP(A363,'ESO wayshrine names'!$A$2:$D$999,2,FALSE)</f>
        <v>Die Lichtung des Jägers</v>
      </c>
      <c r="N363" t="str">
        <f>VLOOKUP(A363,'ESO wayshrine names'!$A$2:$D$999,3,FALSE)</f>
        <v>Hunter's Glade</v>
      </c>
      <c r="O363" t="str">
        <f>VLOOKUP(A363,'ESO wayshrine names'!$A$2:$D$999,4,FALSE)</f>
        <v>La Clairière du chasseur</v>
      </c>
    </row>
    <row r="364" spans="1:15" hidden="1" x14ac:dyDescent="0.25">
      <c r="A364" s="13">
        <v>373</v>
      </c>
      <c r="B364" s="5">
        <v>33</v>
      </c>
      <c r="C364" s="5">
        <v>1429</v>
      </c>
      <c r="D364" t="str">
        <f>VLOOKUP(C364,'ESO map constants'!$B$2:$E$999,2,FALSE)</f>
        <v>Artaeum</v>
      </c>
      <c r="E364" t="str">
        <f>VLOOKUP(C364,'ESO map constants'!$B$2:$E$999,3,FALSE)</f>
        <v>Artaeum</v>
      </c>
      <c r="F364" t="str">
        <f>VLOOKUP(C364,'ESO map constants'!$B$2:$E$999,4,FALSE)</f>
        <v>Artæum</v>
      </c>
      <c r="G364" s="3">
        <f>VLOOKUP(B364,'ESO map constants'!$A$2:$F$999,6,FALSE)</f>
        <v>1027</v>
      </c>
      <c r="H364" s="3">
        <f>VLOOKUP(G364,'ESO zone constants'!$A$3:$B$9999,2,FALSE)</f>
        <v>663</v>
      </c>
      <c r="I364" s="3" t="str">
        <f>VLOOKUP(G364,'ESO zone constants'!$A$3:$F$999,4,FALSE)</f>
        <v>Artaeum</v>
      </c>
      <c r="J364" s="3" t="str">
        <f>VLOOKUP(G364,'ESO zone constants'!$A$3:$F$999,5,FALSE)</f>
        <v>Artaeum</v>
      </c>
      <c r="K364" s="3" t="str">
        <f>VLOOKUP(G364,'ESO zone constants'!$A$3:$F$999,6,FALSE)</f>
        <v>Artæum</v>
      </c>
      <c r="L364" s="5">
        <v>7</v>
      </c>
      <c r="M364" t="str">
        <f>VLOOKUP(A364,'ESO wayshrine names'!$A$2:$D$999,2,FALSE)</f>
        <v>Große Psijik-Villa</v>
      </c>
      <c r="N364" t="str">
        <f>VLOOKUP(A364,'ESO wayshrine names'!$A$2:$D$999,3,FALSE)</f>
        <v>Grand Psijic Villa</v>
      </c>
      <c r="O364" t="str">
        <f>VLOOKUP(A364,'ESO wayshrine names'!$A$2:$D$999,4,FALSE)</f>
        <v>Grande villa psijique</v>
      </c>
    </row>
    <row r="365" spans="1:15" hidden="1" x14ac:dyDescent="0.25">
      <c r="A365" s="13">
        <v>374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VLOOKUP(B365,'ESO map constants'!$A$2:$F$999,6,FALSE)</f>
        <v>726</v>
      </c>
      <c r="H365" s="3">
        <f>VLOOKUP(G365,'ESO zone constants'!$A$3:$B$9999,2,FALSE)</f>
        <v>406</v>
      </c>
      <c r="I365" s="3" t="str">
        <f>VLOOKUP(G365,'ESO zone constants'!$A$3:$F$999,4,FALSE)</f>
        <v>Trübmoor</v>
      </c>
      <c r="J365" s="3" t="str">
        <f>VLOOKUP(G365,'ESO zone constants'!$A$3:$F$999,5,FALSE)</f>
        <v>Murkmire</v>
      </c>
      <c r="K365" s="3" t="str">
        <f>VLOOKUP(G365,'ESO zone constants'!$A$3:$F$999,6,FALSE)</f>
        <v>Tourbevase</v>
      </c>
      <c r="L365" s="5">
        <v>1</v>
      </c>
      <c r="M365" t="str">
        <f>VLOOKUP(A365,'ESO wayshrine names'!$A$2:$D$999,2,FALSE)</f>
        <v>Der Wegschrein von Lilmoth</v>
      </c>
      <c r="N365" t="str">
        <f>VLOOKUP(A365,'ESO wayshrine names'!$A$2:$D$999,3,FALSE)</f>
        <v>Lilmoth Wayshrine</v>
      </c>
      <c r="O365" t="str">
        <f>VLOOKUP(A365,'ESO wayshrine names'!$A$2:$D$999,4,FALSE)</f>
        <v>Oratoire de Lilmoth</v>
      </c>
    </row>
    <row r="366" spans="1:15" hidden="1" x14ac:dyDescent="0.25">
      <c r="A366" s="13">
        <v>375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VLOOKUP(B366,'ESO map constants'!$A$2:$F$999,6,FALSE)</f>
        <v>726</v>
      </c>
      <c r="H366" s="3">
        <f>VLOOKUP(G366,'ESO zone constants'!$A$3:$B$9999,2,FALSE)</f>
        <v>406</v>
      </c>
      <c r="I366" s="3" t="str">
        <f>VLOOKUP(G366,'ESO zone constants'!$A$3:$F$999,4,FALSE)</f>
        <v>Trübmoor</v>
      </c>
      <c r="J366" s="3" t="str">
        <f>VLOOKUP(G366,'ESO zone constants'!$A$3:$F$999,5,FALSE)</f>
        <v>Murkmire</v>
      </c>
      <c r="K366" s="3" t="str">
        <f>VLOOKUP(G366,'ESO zone constants'!$A$3:$F$999,6,FALSE)</f>
        <v>Tourbevase</v>
      </c>
      <c r="L366" s="5">
        <v>1</v>
      </c>
      <c r="M366" t="str">
        <f>VLOOKUP(A366,'ESO wayshrine names'!$A$2:$D$999,2,FALSE)</f>
        <v>Der Wegschrein des Hellhalsdorfs</v>
      </c>
      <c r="N366" t="str">
        <f>VLOOKUP(A366,'ESO wayshrine names'!$A$2:$D$999,3,FALSE)</f>
        <v>Bright-Throat Wayshrine</v>
      </c>
      <c r="O366" t="str">
        <f>VLOOKUP(A366,'ESO wayshrine names'!$A$2:$D$999,4,FALSE)</f>
        <v>Oratoire de Vive-Gorge</v>
      </c>
    </row>
    <row r="367" spans="1:15" hidden="1" x14ac:dyDescent="0.25">
      <c r="A367" s="13">
        <v>376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VLOOKUP(B367,'ESO map constants'!$A$2:$F$999,6,FALSE)</f>
        <v>726</v>
      </c>
      <c r="H367" s="3">
        <f>VLOOKUP(G367,'ESO zone constants'!$A$3:$B$9999,2,FALSE)</f>
        <v>406</v>
      </c>
      <c r="I367" s="3" t="str">
        <f>VLOOKUP(G367,'ESO zone constants'!$A$3:$F$999,4,FALSE)</f>
        <v>Trübmoor</v>
      </c>
      <c r="J367" s="3" t="str">
        <f>VLOOKUP(G367,'ESO zone constants'!$A$3:$F$999,5,FALSE)</f>
        <v>Murkmire</v>
      </c>
      <c r="K367" s="3" t="str">
        <f>VLOOKUP(G367,'ESO zone constants'!$A$3:$F$999,6,FALSE)</f>
        <v>Tourbevase</v>
      </c>
      <c r="L367" s="5">
        <v>1</v>
      </c>
      <c r="M367" t="str">
        <f>VLOOKUP(A367,'ESO wayshrine names'!$A$2:$D$999,2,FALSE)</f>
        <v>Der Wegschrein des Totwasserdorfs</v>
      </c>
      <c r="N367" t="str">
        <f>VLOOKUP(A367,'ESO wayshrine names'!$A$2:$D$999,3,FALSE)</f>
        <v>Dead-Water Wayshrine</v>
      </c>
      <c r="O367" t="str">
        <f>VLOOKUP(A367,'ESO wayshrine names'!$A$2:$D$999,4,FALSE)</f>
        <v>Oratoire d'Aiguemortes</v>
      </c>
    </row>
    <row r="368" spans="1:15" hidden="1" x14ac:dyDescent="0.25">
      <c r="A368" s="13">
        <v>377</v>
      </c>
      <c r="B368" s="5">
        <v>34</v>
      </c>
      <c r="C368" s="5">
        <v>1484</v>
      </c>
      <c r="D368" t="str">
        <f>VLOOKUP(C368,'ESO map constants'!$B$2:$E$999,2,FALSE)</f>
        <v>Trübmoor</v>
      </c>
      <c r="E368" t="str">
        <f>VLOOKUP(C368,'ESO map constants'!$B$2:$E$999,3,FALSE)</f>
        <v>Murkmire</v>
      </c>
      <c r="F368" t="str">
        <f>VLOOKUP(C368,'ESO map constants'!$B$2:$E$999,4,FALSE)</f>
        <v>Tourbevase</v>
      </c>
      <c r="G368" s="3">
        <f>VLOOKUP(B368,'ESO map constants'!$A$2:$F$999,6,FALSE)</f>
        <v>726</v>
      </c>
      <c r="H368" s="3">
        <f>VLOOKUP(G368,'ESO zone constants'!$A$3:$B$9999,2,FALSE)</f>
        <v>406</v>
      </c>
      <c r="I368" s="3" t="str">
        <f>VLOOKUP(G368,'ESO zone constants'!$A$3:$F$999,4,FALSE)</f>
        <v>Trübmoor</v>
      </c>
      <c r="J368" s="3" t="str">
        <f>VLOOKUP(G368,'ESO zone constants'!$A$3:$F$999,5,FALSE)</f>
        <v>Murkmire</v>
      </c>
      <c r="K368" s="3" t="str">
        <f>VLOOKUP(G368,'ESO zone constants'!$A$3:$F$999,6,FALSE)</f>
        <v>Tourbevase</v>
      </c>
      <c r="L368" s="5">
        <v>1</v>
      </c>
      <c r="M368" t="str">
        <f>VLOOKUP(A368,'ESO wayshrine names'!$A$2:$D$999,2,FALSE)</f>
        <v>Der Wegschrein des Wurzelflüsterdorfs</v>
      </c>
      <c r="N368" t="str">
        <f>VLOOKUP(A368,'ESO wayshrine names'!$A$2:$D$999,3,FALSE)</f>
        <v>Root-Whisper Wayshrine</v>
      </c>
      <c r="O368" t="str">
        <f>VLOOKUP(A368,'ESO wayshrine names'!$A$2:$D$999,4,FALSE)</f>
        <v>Oratoire de Murmure-racine</v>
      </c>
    </row>
    <row r="369" spans="1:15" hidden="1" x14ac:dyDescent="0.25">
      <c r="A369" s="13">
        <v>378</v>
      </c>
      <c r="B369" s="5">
        <v>34</v>
      </c>
      <c r="C369" s="5">
        <v>1484</v>
      </c>
      <c r="D369" t="str">
        <f>VLOOKUP(C369,'ESO map constants'!$B$2:$E$999,2,FALSE)</f>
        <v>Trübmoor</v>
      </c>
      <c r="E369" t="str">
        <f>VLOOKUP(C369,'ESO map constants'!$B$2:$E$999,3,FALSE)</f>
        <v>Murkmire</v>
      </c>
      <c r="F369" t="str">
        <f>VLOOKUP(C369,'ESO map constants'!$B$2:$E$999,4,FALSE)</f>
        <v>Tourbevase</v>
      </c>
      <c r="G369" s="3">
        <f>VLOOKUP(B369,'ESO map constants'!$A$2:$F$999,6,FALSE)</f>
        <v>726</v>
      </c>
      <c r="H369" s="3">
        <f>VLOOKUP(G369,'ESO zone constants'!$A$3:$B$9999,2,FALSE)</f>
        <v>406</v>
      </c>
      <c r="I369" s="3" t="str">
        <f>VLOOKUP(G369,'ESO zone constants'!$A$3:$F$999,4,FALSE)</f>
        <v>Trübmoor</v>
      </c>
      <c r="J369" s="3" t="str">
        <f>VLOOKUP(G369,'ESO zone constants'!$A$3:$F$999,5,FALSE)</f>
        <v>Murkmire</v>
      </c>
      <c r="K369" s="3" t="str">
        <f>VLOOKUP(G369,'ESO zone constants'!$A$3:$F$999,6,FALSE)</f>
        <v>Tourbevase</v>
      </c>
      <c r="L369" s="5">
        <v>6</v>
      </c>
      <c r="M369" t="str">
        <f>VLOOKUP(A369,'ESO wayshrine names'!$A$2:$D$999,2,FALSE)</f>
        <v>Das Schwarzrosengefängnis</v>
      </c>
      <c r="N369" t="str">
        <f>VLOOKUP(A369,'ESO wayshrine names'!$A$2:$D$999,3,FALSE)</f>
        <v>Blackrose Prison</v>
      </c>
      <c r="O369" t="str">
        <f>VLOOKUP(A369,'ESO wayshrine names'!$A$2:$D$999,4,FALSE)</f>
        <v>La prison de la Rose noire</v>
      </c>
    </row>
    <row r="370" spans="1:15" hidden="1" x14ac:dyDescent="0.25">
      <c r="A370" s="13">
        <v>379</v>
      </c>
      <c r="B370" s="5">
        <v>34</v>
      </c>
      <c r="C370" s="5">
        <v>1484</v>
      </c>
      <c r="D370" t="str">
        <f>VLOOKUP(C370,'ESO map constants'!$B$2:$E$999,2,FALSE)</f>
        <v>Trübmoor</v>
      </c>
      <c r="E370" t="str">
        <f>VLOOKUP(C370,'ESO map constants'!$B$2:$E$999,3,FALSE)</f>
        <v>Murkmire</v>
      </c>
      <c r="F370" t="str">
        <f>VLOOKUP(C370,'ESO map constants'!$B$2:$E$999,4,FALSE)</f>
        <v>Tourbevase</v>
      </c>
      <c r="G370" s="3">
        <f>VLOOKUP(B370,'ESO map constants'!$A$2:$F$999,6,FALSE)</f>
        <v>726</v>
      </c>
      <c r="H370" s="3">
        <f>VLOOKUP(G370,'ESO zone constants'!$A$3:$B$9999,2,FALSE)</f>
        <v>406</v>
      </c>
      <c r="I370" s="3" t="str">
        <f>VLOOKUP(G370,'ESO zone constants'!$A$3:$F$999,4,FALSE)</f>
        <v>Trübmoor</v>
      </c>
      <c r="J370" s="3" t="str">
        <f>VLOOKUP(G370,'ESO zone constants'!$A$3:$F$999,5,FALSE)</f>
        <v>Murkmire</v>
      </c>
      <c r="K370" s="3" t="str">
        <f>VLOOKUP(G370,'ESO zone constants'!$A$3:$F$999,6,FALSE)</f>
        <v>Tourbevase</v>
      </c>
      <c r="L370" s="5">
        <v>1</v>
      </c>
      <c r="M370" t="str">
        <f>VLOOKUP(A370,'ESO wayshrine names'!$A$2:$D$999,2,FALSE)</f>
        <v>Der Wegschrein des Schwarzrosengefängnisses</v>
      </c>
      <c r="N370" t="str">
        <f>VLOOKUP(A370,'ESO wayshrine names'!$A$2:$D$999,3,FALSE)</f>
        <v>Blackrose Prison Wayshrine</v>
      </c>
      <c r="O370" t="str">
        <f>VLOOKUP(A370,'ESO wayshrine names'!$A$2:$D$999,4,FALSE)</f>
        <v>L’oratoire de la Prison de la Rose noire</v>
      </c>
    </row>
    <row r="371" spans="1:15" hidden="1" x14ac:dyDescent="0.25">
      <c r="A371" s="13">
        <v>380</v>
      </c>
      <c r="B371" s="5">
        <v>13</v>
      </c>
      <c r="C371" s="5">
        <v>61</v>
      </c>
      <c r="D371" t="str">
        <f>VLOOKUP(C371,'ESO map constants'!$B$2:$E$999,2,FALSE)</f>
        <v>Ostmarsch</v>
      </c>
      <c r="E371" t="str">
        <f>VLOOKUP(C371,'ESO map constants'!$B$2:$E$999,3,FALSE)</f>
        <v>Eastmarch</v>
      </c>
      <c r="F371" t="str">
        <f>VLOOKUP(C371,'ESO map constants'!$B$2:$E$999,4,FALSE)</f>
        <v>Estemarche</v>
      </c>
      <c r="G371" s="3">
        <f>VLOOKUP(B371,'ESO map constants'!$A$2:$F$999,6,FALSE)</f>
        <v>101</v>
      </c>
      <c r="H371" s="3">
        <f>VLOOKUP(G371,'ESO zone constants'!$A$3:$B$9999,2,FALSE)</f>
        <v>15</v>
      </c>
      <c r="I371" s="3" t="str">
        <f>VLOOKUP(G371,'ESO zone constants'!$A$3:$F$999,4,FALSE)</f>
        <v>Ostmarsch</v>
      </c>
      <c r="J371" s="3" t="str">
        <f>VLOOKUP(G371,'ESO zone constants'!$A$3:$F$999,5,FALSE)</f>
        <v>Eastmarch</v>
      </c>
      <c r="K371" s="3" t="str">
        <f>VLOOKUP(G371,'ESO zone constants'!$A$3:$F$999,6,FALSE)</f>
        <v>Estemarche</v>
      </c>
      <c r="L371" s="5">
        <v>7</v>
      </c>
      <c r="M371" t="str">
        <f>VLOOKUP(A371,'ESO wayshrine names'!$A$2:$D$999,2,FALSE)</f>
        <v>Verzaubertes Schneekugelheim</v>
      </c>
      <c r="N371" t="str">
        <f>VLOOKUP(A371,'ESO wayshrine names'!$A$2:$D$999,3,FALSE)</f>
        <v>Enchanted Snow Globe Home</v>
      </c>
      <c r="O371" t="str">
        <f>VLOOKUP(A371,'ESO wayshrine names'!$A$2:$D$999,4,FALSE)</f>
        <v>Foyer boule à neige enchantée</v>
      </c>
    </row>
    <row r="372" spans="1:15" hidden="1" x14ac:dyDescent="0.25">
      <c r="A372" s="13">
        <v>381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VLOOKUP(B372,'ESO map constants'!$A$2:$F$999,6,FALSE)</f>
        <v>1086</v>
      </c>
      <c r="H372" s="3">
        <f>VLOOKUP(G372,'ESO zone constants'!$A$3:$B$9999,2,FALSE)</f>
        <v>712</v>
      </c>
      <c r="I372" s="3" t="str">
        <f>VLOOKUP(G372,'ESO zone constants'!$A$3:$F$999,4,FALSE)</f>
        <v>Das nördliche Elsweyr</v>
      </c>
      <c r="J372" s="3" t="str">
        <f>VLOOKUP(G372,'ESO zone constants'!$A$3:$F$999,5,FALSE)</f>
        <v>Northern Elsweyr</v>
      </c>
      <c r="K372" s="3" t="str">
        <f>VLOOKUP(G372,'ESO zone constants'!$A$3:$F$999,6,FALSE)</f>
        <v>Le Nord d'Elsweyr</v>
      </c>
      <c r="L372" s="5">
        <v>1</v>
      </c>
      <c r="M372" t="str">
        <f>VLOOKUP(A372,'ESO wayshrine names'!$A$2:$D$999,2,FALSE)</f>
        <v>Der Wegschrein von Stromfeste</v>
      </c>
      <c r="N372" t="str">
        <f>VLOOKUP(A372,'ESO wayshrine names'!$A$2:$D$999,3,FALSE)</f>
        <v>Riverhold Wayshrine</v>
      </c>
      <c r="O372" t="str">
        <f>VLOOKUP(A372,'ESO wayshrine names'!$A$2:$D$999,4,FALSE)</f>
        <v>L’oratoire de Fort-Rivière</v>
      </c>
    </row>
    <row r="373" spans="1:15" hidden="1" x14ac:dyDescent="0.25">
      <c r="A373" s="13">
        <v>382</v>
      </c>
      <c r="B373" s="5">
        <v>36</v>
      </c>
      <c r="C373" s="5">
        <v>1555</v>
      </c>
      <c r="D373" t="str">
        <f>VLOOKUP(C373,'ESO map constants'!$B$2:$E$999,2,FALSE)</f>
        <v>Elsweyr</v>
      </c>
      <c r="E373" t="str">
        <f>VLOOKUP(C373,'ESO map constants'!$B$2:$E$999,3,FALSE)</f>
        <v>Elsweyr</v>
      </c>
      <c r="G373" s="3">
        <f>VLOOKUP(B373,'ESO map constants'!$A$2:$F$999,6,FALSE)</f>
        <v>1086</v>
      </c>
      <c r="H373" s="3">
        <f>VLOOKUP(G373,'ESO zone constants'!$A$3:$B$9999,2,FALSE)</f>
        <v>712</v>
      </c>
      <c r="I373" s="3" t="str">
        <f>VLOOKUP(G373,'ESO zone constants'!$A$3:$F$999,4,FALSE)</f>
        <v>Das nördliche Elsweyr</v>
      </c>
      <c r="J373" s="3" t="str">
        <f>VLOOKUP(G373,'ESO zone constants'!$A$3:$F$999,5,FALSE)</f>
        <v>Northern Elsweyr</v>
      </c>
      <c r="K373" s="3" t="str">
        <f>VLOOKUP(G373,'ESO zone constants'!$A$3:$F$999,6,FALSE)</f>
        <v>Le Nord d'Elsweyr</v>
      </c>
      <c r="L373" s="5">
        <v>1</v>
      </c>
      <c r="M373" t="str">
        <f>VLOOKUP(A373,'ESO wayshrine names'!$A$2:$D$999,2,FALSE)</f>
        <v>Der Wegschrein von Krempen</v>
      </c>
      <c r="N373" t="str">
        <f>VLOOKUP(A373,'ESO wayshrine names'!$A$2:$D$999,3,FALSE)</f>
        <v>Rimmen Wayshrine</v>
      </c>
      <c r="O373" t="str">
        <f>VLOOKUP(A373,'ESO wayshrine names'!$A$2:$D$999,4,FALSE)</f>
        <v>L’oratoire de Rimmen</v>
      </c>
    </row>
    <row r="374" spans="1:15" hidden="1" x14ac:dyDescent="0.25">
      <c r="A374" s="13">
        <v>383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VLOOKUP(B374,'ESO map constants'!$A$2:$F$999,6,FALSE)</f>
        <v>1086</v>
      </c>
      <c r="H374" s="3">
        <f>VLOOKUP(G374,'ESO zone constants'!$A$3:$B$9999,2,FALSE)</f>
        <v>712</v>
      </c>
      <c r="I374" s="3" t="str">
        <f>VLOOKUP(G374,'ESO zone constants'!$A$3:$F$999,4,FALSE)</f>
        <v>Das nördliche Elsweyr</v>
      </c>
      <c r="J374" s="3" t="str">
        <f>VLOOKUP(G374,'ESO zone constants'!$A$3:$F$999,5,FALSE)</f>
        <v>Northern Elsweyr</v>
      </c>
      <c r="K374" s="3" t="str">
        <f>VLOOKUP(G374,'ESO zone constants'!$A$3:$F$999,6,FALSE)</f>
        <v>Le Nord d'Elsweyr</v>
      </c>
      <c r="L374" s="5">
        <v>1</v>
      </c>
      <c r="M374" t="str">
        <f>VLOOKUP(A374,'ESO wayshrine names'!$A$2:$D$999,2,FALSE)</f>
        <v>Der Wegschrein von Stiche</v>
      </c>
      <c r="N374" t="str">
        <f>VLOOKUP(A374,'ESO wayshrine names'!$A$2:$D$999,3,FALSE)</f>
        <v>The Stitches Wayshrine</v>
      </c>
      <c r="O374" t="str">
        <f>VLOOKUP(A374,'ESO wayshrine names'!$A$2:$D$999,4,FALSE)</f>
        <v>L’oratoire de Sutures</v>
      </c>
    </row>
    <row r="375" spans="1:15" hidden="1" x14ac:dyDescent="0.25">
      <c r="A375" s="13">
        <v>384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VLOOKUP(B375,'ESO map constants'!$A$2:$F$999,6,FALSE)</f>
        <v>1086</v>
      </c>
      <c r="H375" s="3">
        <f>VLOOKUP(G375,'ESO zone constants'!$A$3:$B$9999,2,FALSE)</f>
        <v>712</v>
      </c>
      <c r="I375" s="3" t="str">
        <f>VLOOKUP(G375,'ESO zone constants'!$A$3:$F$999,4,FALSE)</f>
        <v>Das nördliche Elsweyr</v>
      </c>
      <c r="J375" s="3" t="str">
        <f>VLOOKUP(G375,'ESO zone constants'!$A$3:$F$999,5,FALSE)</f>
        <v>Northern Elsweyr</v>
      </c>
      <c r="K375" s="3" t="str">
        <f>VLOOKUP(G375,'ESO zone constants'!$A$3:$F$999,6,FALSE)</f>
        <v>Le Nord d'Elsweyr</v>
      </c>
      <c r="L375" s="5">
        <v>1</v>
      </c>
      <c r="M375" t="str">
        <f>VLOOKUP(A375,'ESO wayshrine names'!$A$2:$D$999,2,FALSE)</f>
        <v>Der Wegschrein des Tempels von Tenmar</v>
      </c>
      <c r="N375" t="str">
        <f>VLOOKUP(A375,'ESO wayshrine names'!$A$2:$D$999,3,FALSE)</f>
        <v>Tenmar Temple Wayshrine</v>
      </c>
      <c r="O375" t="str">
        <f>VLOOKUP(A375,'ESO wayshrine names'!$A$2:$D$999,4,FALSE)</f>
        <v>L’oratoire du temple de Tenmar</v>
      </c>
    </row>
    <row r="376" spans="1:15" hidden="1" x14ac:dyDescent="0.25">
      <c r="A376" s="13">
        <v>385</v>
      </c>
      <c r="D376" t="e">
        <f>VLOOKUP(C376,'ESO map constants'!$B$2:$E$999,2,FALSE)</f>
        <v>#N/A</v>
      </c>
      <c r="E376" t="e">
        <f>VLOOKUP(C376,'ESO map constants'!$B$2:$E$999,3,FALSE)</f>
        <v>#N/A</v>
      </c>
      <c r="G376" s="3" t="e">
        <f>VLOOKUP(B376,'ESO map constants'!$A$2:$F$999,6,FALSE)</f>
        <v>#N/A</v>
      </c>
      <c r="H376" s="3" t="e">
        <f>VLOOKUP(G376,'ESO zone constants'!$A$3:$B$9999,2,FALSE)</f>
        <v>#N/A</v>
      </c>
      <c r="I376" s="3" t="e">
        <f>VLOOKUP(G376,'ESO zone constants'!$A$3:$F$999,4,FALSE)</f>
        <v>#N/A</v>
      </c>
      <c r="J376" s="3" t="e">
        <f>VLOOKUP(G376,'ESO zone constants'!$A$3:$F$999,5,FALSE)</f>
        <v>#N/A</v>
      </c>
      <c r="K376" s="3" t="e">
        <f>VLOOKUP(G376,'ESO zone constants'!$A$3:$F$999,6,FALSE)</f>
        <v>#N/A</v>
      </c>
      <c r="L376" s="5" t="e">
        <v>#N/A</v>
      </c>
      <c r="M376">
        <f>VLOOKUP(A376,'ESO wayshrine names'!$A$2:$D$999,2,FALSE)</f>
        <v>0</v>
      </c>
      <c r="N376">
        <f>VLOOKUP(A376,'ESO wayshrine names'!$A$2:$D$999,3,FALSE)</f>
        <v>0</v>
      </c>
      <c r="O376">
        <f>VLOOKUP(A376,'ESO wayshrine names'!$A$2:$D$999,4,FALSE)</f>
        <v>0</v>
      </c>
    </row>
    <row r="377" spans="1:15" hidden="1" x14ac:dyDescent="0.25">
      <c r="A377" s="13">
        <v>386</v>
      </c>
      <c r="B377" s="5">
        <v>36</v>
      </c>
      <c r="C377" s="5">
        <v>1555</v>
      </c>
      <c r="D377" t="str">
        <f>VLOOKUP(C377,'ESO map constants'!$B$2:$E$999,2,FALSE)</f>
        <v>Elsweyr</v>
      </c>
      <c r="E377" t="str">
        <f>VLOOKUP(C377,'ESO map constants'!$B$2:$E$999,3,FALSE)</f>
        <v>Elsweyr</v>
      </c>
      <c r="G377" s="3">
        <f>VLOOKUP(B377,'ESO map constants'!$A$2:$F$999,6,FALSE)</f>
        <v>1086</v>
      </c>
      <c r="H377" s="3">
        <f>VLOOKUP(G377,'ESO zone constants'!$A$3:$B$9999,2,FALSE)</f>
        <v>712</v>
      </c>
      <c r="I377" s="3" t="str">
        <f>VLOOKUP(G377,'ESO zone constants'!$A$3:$F$999,4,FALSE)</f>
        <v>Das nördliche Elsweyr</v>
      </c>
      <c r="J377" s="3" t="str">
        <f>VLOOKUP(G377,'ESO zone constants'!$A$3:$F$999,5,FALSE)</f>
        <v>Northern Elsweyr</v>
      </c>
      <c r="K377" s="3" t="str">
        <f>VLOOKUP(G377,'ESO zone constants'!$A$3:$F$999,6,FALSE)</f>
        <v>Le Nord d'Elsweyr</v>
      </c>
      <c r="L377" s="5">
        <v>1</v>
      </c>
      <c r="M377" t="str">
        <f>VLOOKUP(A377,'ESO wayshrine names'!$A$2:$D$999,2,FALSE)</f>
        <v>Der Wegschrein des Narbenendes</v>
      </c>
      <c r="N377" t="str">
        <f>VLOOKUP(A377,'ESO wayshrine names'!$A$2:$D$999,3,FALSE)</f>
        <v>Scar's End Wayshrine</v>
      </c>
      <c r="O377" t="str">
        <f>VLOOKUP(A377,'ESO wayshrine names'!$A$2:$D$999,4,FALSE)</f>
        <v>L’oratoire de la Fin de la Balafre</v>
      </c>
    </row>
    <row r="378" spans="1:15" hidden="1" x14ac:dyDescent="0.25">
      <c r="A378" s="13">
        <v>387</v>
      </c>
      <c r="B378" s="5">
        <v>36</v>
      </c>
      <c r="C378" s="5">
        <v>1555</v>
      </c>
      <c r="D378" t="str">
        <f>VLOOKUP(C378,'ESO map constants'!$B$2:$E$999,2,FALSE)</f>
        <v>Elsweyr</v>
      </c>
      <c r="E378" t="str">
        <f>VLOOKUP(C378,'ESO map constants'!$B$2:$E$999,3,FALSE)</f>
        <v>Elsweyr</v>
      </c>
      <c r="G378" s="3">
        <f>VLOOKUP(B378,'ESO map constants'!$A$2:$F$999,6,FALSE)</f>
        <v>1086</v>
      </c>
      <c r="H378" s="3">
        <f>VLOOKUP(G378,'ESO zone constants'!$A$3:$B$9999,2,FALSE)</f>
        <v>712</v>
      </c>
      <c r="I378" s="3" t="str">
        <f>VLOOKUP(G378,'ESO zone constants'!$A$3:$F$999,4,FALSE)</f>
        <v>Das nördliche Elsweyr</v>
      </c>
      <c r="J378" s="3" t="str">
        <f>VLOOKUP(G378,'ESO zone constants'!$A$3:$F$999,5,FALSE)</f>
        <v>Northern Elsweyr</v>
      </c>
      <c r="K378" s="3" t="str">
        <f>VLOOKUP(G378,'ESO zone constants'!$A$3:$F$999,6,FALSE)</f>
        <v>Le Nord d'Elsweyr</v>
      </c>
      <c r="L378" s="5">
        <v>1</v>
      </c>
      <c r="M378" t="str">
        <f>VLOOKUP(A378,'ESO wayshrine names'!$A$2:$D$999,2,FALSE)</f>
        <v>Der Wegschrein von Hakoshae</v>
      </c>
      <c r="N378" t="str">
        <f>VLOOKUP(A378,'ESO wayshrine names'!$A$2:$D$999,3,FALSE)</f>
        <v>Hakoshae Wayshrine</v>
      </c>
      <c r="O378" t="str">
        <f>VLOOKUP(A378,'ESO wayshrine names'!$A$2:$D$999,4,FALSE)</f>
        <v>L’oratoire d'Hakoshae</v>
      </c>
    </row>
    <row r="379" spans="1:15" hidden="1" x14ac:dyDescent="0.25">
      <c r="A379" s="13">
        <v>388</v>
      </c>
      <c r="B379" s="5">
        <v>34</v>
      </c>
      <c r="C379" s="5">
        <v>1484</v>
      </c>
      <c r="D379" t="str">
        <f>VLOOKUP(C379,'ESO map constants'!$B$2:$E$999,2,FALSE)</f>
        <v>Trübmoor</v>
      </c>
      <c r="E379" t="str">
        <f>VLOOKUP(C379,'ESO map constants'!$B$2:$E$999,3,FALSE)</f>
        <v>Murkmire</v>
      </c>
      <c r="F379" t="str">
        <f>VLOOKUP(C379,'ESO map constants'!$B$2:$E$999,4,FALSE)</f>
        <v>Tourbevase</v>
      </c>
      <c r="G379" s="3">
        <f>VLOOKUP(B379,'ESO map constants'!$A$2:$F$999,6,FALSE)</f>
        <v>726</v>
      </c>
      <c r="H379" s="3">
        <f>VLOOKUP(G379,'ESO zone constants'!$A$3:$B$9999,2,FALSE)</f>
        <v>406</v>
      </c>
      <c r="I379" s="3" t="str">
        <f>VLOOKUP(G379,'ESO zone constants'!$A$3:$F$999,4,FALSE)</f>
        <v>Trübmoor</v>
      </c>
      <c r="J379" s="3" t="str">
        <f>VLOOKUP(G379,'ESO zone constants'!$A$3:$F$999,5,FALSE)</f>
        <v>Murkmire</v>
      </c>
      <c r="K379" s="3" t="str">
        <f>VLOOKUP(G379,'ESO zone constants'!$A$3:$F$999,6,FALSE)</f>
        <v>Tourbevase</v>
      </c>
      <c r="L379" s="5">
        <v>7</v>
      </c>
      <c r="M379" t="str">
        <f>VLOOKUP(A379,'ESO wayshrine names'!$A$2:$D$999,2,FALSE)</f>
        <v>Die Seemoor-Xanmeer</v>
      </c>
      <c r="N379" t="str">
        <f>VLOOKUP(A379,'ESO wayshrine names'!$A$2:$D$999,3,FALSE)</f>
        <v>Lakemire Xanmeer Manor</v>
      </c>
      <c r="O379" t="str">
        <f>VLOOKUP(A379,'ESO wayshrine names'!$A$2:$D$999,4,FALSE)</f>
        <v>Manoir du xanmeer lacustre</v>
      </c>
    </row>
    <row r="380" spans="1:15" hidden="1" x14ac:dyDescent="0.25">
      <c r="A380" s="13">
        <v>389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VLOOKUP(B380,'ESO map constants'!$A$2:$F$999,6,FALSE)</f>
        <v>101</v>
      </c>
      <c r="H380" s="3">
        <f>VLOOKUP(G380,'ESO zone constants'!$A$3:$B$9999,2,FALSE)</f>
        <v>15</v>
      </c>
      <c r="I380" s="3" t="str">
        <f>VLOOKUP(G380,'ESO zone constants'!$A$3:$F$999,4,FALSE)</f>
        <v>Ostmarsch</v>
      </c>
      <c r="J380" s="3" t="str">
        <f>VLOOKUP(G380,'ESO zone constants'!$A$3:$F$999,5,FALSE)</f>
        <v>Eastmarch</v>
      </c>
      <c r="K380" s="3" t="str">
        <f>VLOOKUP(G380,'ESO zone constants'!$A$3:$F$999,6,FALSE)</f>
        <v>Estemarche</v>
      </c>
      <c r="L380" s="5">
        <v>6</v>
      </c>
      <c r="M380" t="str">
        <f>VLOOKUP(A380,'ESO wayshrine names'!$A$2:$D$999,2,FALSE)</f>
        <v>Der Eingang zum Frostgewölbe</v>
      </c>
      <c r="N380" t="str">
        <f>VLOOKUP(A380,'ESO wayshrine names'!$A$2:$D$999,3,FALSE)</f>
        <v>Dungeon: Frostvault</v>
      </c>
      <c r="O380" t="str">
        <f>VLOOKUP(A380,'ESO wayshrine names'!$A$2:$D$999,4,FALSE)</f>
        <v>Donjon : Arquegivre</v>
      </c>
    </row>
    <row r="381" spans="1:15" hidden="1" x14ac:dyDescent="0.25">
      <c r="A381" s="13">
        <v>390</v>
      </c>
      <c r="B381" s="5">
        <v>29</v>
      </c>
      <c r="C381" s="5">
        <v>1006</v>
      </c>
      <c r="D381" t="str">
        <f>VLOOKUP(C381,'ESO map constants'!$B$2:$E$999,2,FALSE)</f>
        <v>Die Goldküste</v>
      </c>
      <c r="E381" t="str">
        <f>VLOOKUP(C381,'ESO map constants'!$B$2:$E$999,3,FALSE)</f>
        <v>Gold Coast</v>
      </c>
      <c r="F381" t="str">
        <f>VLOOKUP(C381,'ESO map constants'!$B$2:$E$999,4,FALSE)</f>
        <v>La Côte d'or</v>
      </c>
      <c r="G381" s="3">
        <f>VLOOKUP(B381,'ESO map constants'!$A$2:$F$999,6,FALSE)</f>
        <v>823</v>
      </c>
      <c r="H381" s="3">
        <f>VLOOKUP(G381,'ESO zone constants'!$A$3:$B$9999,2,FALSE)</f>
        <v>479</v>
      </c>
      <c r="I381" s="3" t="str">
        <f>VLOOKUP(G381,'ESO zone constants'!$A$3:$F$999,4,FALSE)</f>
        <v>Die Goldküste</v>
      </c>
      <c r="J381" s="3" t="str">
        <f>VLOOKUP(G381,'ESO zone constants'!$A$3:$F$999,5,FALSE)</f>
        <v>Gold Coast</v>
      </c>
      <c r="K381" s="3" t="str">
        <f>VLOOKUP(G381,'ESO zone constants'!$A$3:$F$999,6,FALSE)</f>
        <v>La Côte d'or</v>
      </c>
      <c r="L381" s="5">
        <v>6</v>
      </c>
      <c r="M381" t="str">
        <f>VLOOKUP(A381,'ESO wayshrine names'!$A$2:$D$999,2,FALSE)</f>
        <v>Der Eingang zu den Tiefen von Malatar</v>
      </c>
      <c r="N381" t="str">
        <f>VLOOKUP(A381,'ESO wayshrine names'!$A$2:$D$999,3,FALSE)</f>
        <v>Dungeon: Depths of Malatar</v>
      </c>
      <c r="O381" t="str">
        <f>VLOOKUP(A381,'ESO wayshrine names'!$A$2:$D$999,4,FALSE)</f>
        <v>Donjon : Profondeurs de Malatar</v>
      </c>
    </row>
    <row r="382" spans="1:15" hidden="1" x14ac:dyDescent="0.25">
      <c r="A382" s="13">
        <v>391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e">
        <f>VLOOKUP(B382,'ESO map constants'!$A$2:$F$999,6,FALSE)</f>
        <v>#N/A</v>
      </c>
      <c r="H382" s="3" t="e">
        <f>VLOOKUP(G382,'ESO zone constants'!$A$3:$B$9999,2,FALSE)</f>
        <v>#N/A</v>
      </c>
      <c r="I382" s="3" t="e">
        <f>VLOOKUP(G382,'ESO zone constants'!$A$3:$F$999,4,FALSE)</f>
        <v>#N/A</v>
      </c>
      <c r="J382" s="3" t="e">
        <f>VLOOKUP(G382,'ESO zone constants'!$A$3:$F$999,5,FALSE)</f>
        <v>#N/A</v>
      </c>
      <c r="K382" s="3" t="e">
        <f>VLOOKUP(G382,'ESO zone constants'!$A$3:$F$999,6,FALSE)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</row>
    <row r="383" spans="1:15" hidden="1" x14ac:dyDescent="0.25">
      <c r="A383" s="13">
        <v>392</v>
      </c>
      <c r="B383" s="5">
        <v>13</v>
      </c>
      <c r="C383" s="5">
        <v>61</v>
      </c>
      <c r="D383" t="str">
        <f>VLOOKUP(C383,'ESO map constants'!$B$2:$E$999,2,FALSE)</f>
        <v>Ostmarsch</v>
      </c>
      <c r="E383" t="str">
        <f>VLOOKUP(C383,'ESO map constants'!$B$2:$E$999,3,FALSE)</f>
        <v>Eastmarch</v>
      </c>
      <c r="F383" t="str">
        <f>VLOOKUP(C383,'ESO map constants'!$B$2:$E$999,4,FALSE)</f>
        <v>Estemarche</v>
      </c>
      <c r="G383" s="3">
        <f>VLOOKUP(B383,'ESO map constants'!$A$2:$F$999,6,FALSE)</f>
        <v>101</v>
      </c>
      <c r="H383" s="3">
        <f>VLOOKUP(G383,'ESO zone constants'!$A$3:$B$9999,2,FALSE)</f>
        <v>15</v>
      </c>
      <c r="I383" s="3" t="str">
        <f>VLOOKUP(G383,'ESO zone constants'!$A$3:$F$999,4,FALSE)</f>
        <v>Ostmarsch</v>
      </c>
      <c r="J383" s="3" t="str">
        <f>VLOOKUP(G383,'ESO zone constants'!$A$3:$F$999,5,FALSE)</f>
        <v>Eastmarch</v>
      </c>
      <c r="K383" s="3" t="str">
        <f>VLOOKUP(G383,'ESO zone constants'!$A$3:$F$999,6,FALSE)</f>
        <v>Estemarche</v>
      </c>
      <c r="L383" s="5">
        <v>7</v>
      </c>
      <c r="M383" t="str">
        <f>VLOOKUP(A383,'ESO wayshrine names'!$A$2:$D$999,2,FALSE)</f>
        <v>Die Frostgewölbekluft</v>
      </c>
      <c r="N383" t="str">
        <f>VLOOKUP(A383,'ESO wayshrine names'!$A$2:$D$999,3,FALSE)</f>
        <v>Frostvault Chasm</v>
      </c>
      <c r="O383" t="str">
        <f>VLOOKUP(A383,'ESO wayshrine names'!$A$2:$D$999,4,FALSE)</f>
        <v>L’Abîme d'Arquegivre</v>
      </c>
    </row>
    <row r="384" spans="1:15" hidden="1" x14ac:dyDescent="0.25">
      <c r="A384" s="13">
        <v>393</v>
      </c>
      <c r="D384" t="e">
        <f>VLOOKUP(C384,'ESO map constants'!$B$2:$E$999,2,FALSE)</f>
        <v>#N/A</v>
      </c>
      <c r="E384" t="e">
        <f>VLOOKUP(C384,'ESO map constants'!$B$2:$E$999,3,FALSE)</f>
        <v>#N/A</v>
      </c>
      <c r="G384" s="3" t="e">
        <f>VLOOKUP(B384,'ESO map constants'!$A$2:$F$999,6,FALSE)</f>
        <v>#N/A</v>
      </c>
      <c r="H384" s="3" t="e">
        <f>VLOOKUP(G384,'ESO zone constants'!$A$3:$B$9999,2,FALSE)</f>
        <v>#N/A</v>
      </c>
      <c r="I384" s="3" t="e">
        <f>VLOOKUP(G384,'ESO zone constants'!$A$3:$F$999,4,FALSE)</f>
        <v>#N/A</v>
      </c>
      <c r="J384" s="3" t="e">
        <f>VLOOKUP(G384,'ESO zone constants'!$A$3:$F$999,5,FALSE)</f>
        <v>#N/A</v>
      </c>
      <c r="K384" s="3" t="e">
        <f>VLOOKUP(G384,'ESO zone constants'!$A$3:$F$999,6,FALSE)</f>
        <v>#N/A</v>
      </c>
      <c r="M384">
        <f>VLOOKUP(A384,'ESO wayshrine names'!$A$2:$D$999,2,FALSE)</f>
        <v>0</v>
      </c>
      <c r="N384">
        <f>VLOOKUP(A384,'ESO wayshrine names'!$A$2:$D$999,3,FALSE)</f>
        <v>0</v>
      </c>
      <c r="O384">
        <f>VLOOKUP(A384,'ESO wayshrine names'!$A$2:$D$999,4,FALSE)</f>
        <v>0</v>
      </c>
    </row>
    <row r="385" spans="1:15" hidden="1" x14ac:dyDescent="0.25">
      <c r="A385" s="13">
        <v>394</v>
      </c>
      <c r="D385" t="e">
        <f>VLOOKUP(C385,'ESO map constants'!$B$2:$E$999,2,FALSE)</f>
        <v>#N/A</v>
      </c>
      <c r="E385" t="e">
        <f>VLOOKUP(C385,'ESO map constants'!$B$2:$E$999,3,FALSE)</f>
        <v>#N/A</v>
      </c>
      <c r="G385" s="3" t="e">
        <f>VLOOKUP(B385,'ESO map constants'!$A$2:$F$999,6,FALSE)</f>
        <v>#N/A</v>
      </c>
      <c r="H385" s="3" t="e">
        <f>VLOOKUP(G385,'ESO zone constants'!$A$3:$B$9999,2,FALSE)</f>
        <v>#N/A</v>
      </c>
      <c r="I385" s="3" t="e">
        <f>VLOOKUP(G385,'ESO zone constants'!$A$3:$F$999,4,FALSE)</f>
        <v>#N/A</v>
      </c>
      <c r="J385" s="3" t="e">
        <f>VLOOKUP(G385,'ESO zone constants'!$A$3:$F$999,5,FALSE)</f>
        <v>#N/A</v>
      </c>
      <c r="K385" s="3" t="e">
        <f>VLOOKUP(G385,'ESO zone constants'!$A$3:$F$999,6,FALSE)</f>
        <v>#N/A</v>
      </c>
      <c r="M385">
        <f>VLOOKUP(A385,'ESO wayshrine names'!$A$2:$D$999,2,FALSE)</f>
        <v>0</v>
      </c>
      <c r="N385">
        <f>VLOOKUP(A385,'ESO wayshrine names'!$A$2:$D$999,3,FALSE)</f>
        <v>0</v>
      </c>
      <c r="O385">
        <f>VLOOKUP(A385,'ESO wayshrine names'!$A$2:$D$999,4,FALSE)</f>
        <v>0</v>
      </c>
    </row>
    <row r="386" spans="1:15" hidden="1" x14ac:dyDescent="0.25">
      <c r="A386" s="13">
        <v>395</v>
      </c>
      <c r="B386" s="5">
        <v>25</v>
      </c>
      <c r="C386" s="5">
        <v>1126</v>
      </c>
      <c r="D386" t="str">
        <f>VLOOKUP(C386,'ESO map constants'!$B$2:$E$999,2,FALSE)</f>
        <v>Kargstein</v>
      </c>
      <c r="E386" t="str">
        <f>VLOOKUP(C386,'ESO map constants'!$B$2:$E$999,3,FALSE)</f>
        <v>Craglorn</v>
      </c>
      <c r="F386" t="str">
        <f>VLOOKUP(C386,'ESO map constants'!$B$2:$E$999,4,FALSE)</f>
        <v>Raidelorn</v>
      </c>
      <c r="G386" s="3">
        <f>VLOOKUP(B386,'ESO map constants'!$A$2:$F$999,6,FALSE)</f>
        <v>888</v>
      </c>
      <c r="H386" s="3">
        <f>VLOOKUP(G386,'ESO zone constants'!$A$3:$B$9999,2,FALSE)</f>
        <v>531</v>
      </c>
      <c r="I386" s="3" t="str">
        <f>VLOOKUP(G386,'ESO zone constants'!$A$3:$F$999,4,FALSE)</f>
        <v>Kargstein</v>
      </c>
      <c r="J386" s="3" t="str">
        <f>VLOOKUP(G386,'ESO zone constants'!$A$3:$F$999,5,FALSE)</f>
        <v>Craglorn</v>
      </c>
      <c r="K386" s="3" t="str">
        <f>VLOOKUP(G386,'ESO zone constants'!$A$3:$F$999,6,FALSE)</f>
        <v>Raidelorn</v>
      </c>
      <c r="L386" s="5">
        <v>7</v>
      </c>
      <c r="M386" t="str">
        <f>VLOOKUP(A386,'ESO wayshrine names'!$A$2:$D$999,2,FALSE)</f>
        <v>Die Elinhir-Privatarena</v>
      </c>
      <c r="N386" t="str">
        <f>VLOOKUP(A386,'ESO wayshrine names'!$A$2:$D$999,3,FALSE)</f>
        <v>Elinhir Private Arena</v>
      </c>
      <c r="O386" t="str">
        <f>VLOOKUP(A386,'ESO wayshrine names'!$A$2:$D$999,4,FALSE)</f>
        <v>Arène privée d'Élinhir</v>
      </c>
    </row>
    <row r="387" spans="1:15" hidden="1" x14ac:dyDescent="0.25">
      <c r="A387" s="13">
        <v>396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VLOOKUP(B387,'ESO map constants'!$A$2:$F$999,6,FALSE)</f>
        <v>1086</v>
      </c>
      <c r="I387" s="3" t="str">
        <f>VLOOKUP(G387,'ESO zone constants'!$A$3:$F$999,4,FALSE)</f>
        <v>Das nördliche Elsweyr</v>
      </c>
      <c r="J387" s="3" t="str">
        <f>VLOOKUP(G387,'ESO zone constants'!$A$3:$F$999,5,FALSE)</f>
        <v>Northern Elsweyr</v>
      </c>
      <c r="K387" s="3" t="str">
        <f>VLOOKUP(G387,'ESO zone constants'!$A$3:$F$999,6,FALSE)</f>
        <v>Le Nord d'Elsweyr</v>
      </c>
      <c r="L387" s="5">
        <v>7</v>
      </c>
      <c r="M387" t="str">
        <f>VLOOKUP(A387,'ESO wayshrine names'!$A$2:$D$999,2,FALSE)</f>
        <v>Das Zuckerschüsselgemach</v>
      </c>
      <c r="N387" t="str">
        <f>VLOOKUP(A387,'ESO wayshrine names'!$A$2:$D$999,3,FALSE)</f>
        <v>Sugar Bowl Suite</v>
      </c>
      <c r="O387" t="str">
        <f>VLOOKUP(A387,'ESO wayshrine names'!$A$2:$D$999,4,FALSE)</f>
        <v>La suite au Sucrier</v>
      </c>
    </row>
    <row r="388" spans="1:15" x14ac:dyDescent="0.25">
      <c r="A388" s="13">
        <v>397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VLOOKUP(B388,'ESO map constants'!$A$2:$F$999,6,FALSE)</f>
        <v>1086</v>
      </c>
      <c r="I388" s="3" t="str">
        <f>VLOOKUP(G388,'ESO zone constants'!$A$3:$F$999,4,FALSE)</f>
        <v>Das nördliche Elsweyr</v>
      </c>
      <c r="J388" s="3" t="str">
        <f>VLOOKUP(G388,'ESO zone constants'!$A$3:$F$999,5,FALSE)</f>
        <v>Northern Elsweyr</v>
      </c>
      <c r="K388" s="3" t="str">
        <f>VLOOKUP(G388,'ESO zone constants'!$A$3:$F$999,6,FALSE)</f>
        <v>Le Nord d'Elsweyr</v>
      </c>
      <c r="L388" s="5">
        <v>1</v>
      </c>
      <c r="M388" t="str">
        <f>VLOOKUP(A388,'ESO wayshrine names'!$A$2:$D$999,2,FALSE)</f>
        <v>Der Wegschrein von Sternhafen</v>
      </c>
      <c r="N388" t="str">
        <f>VLOOKUP(A388,'ESO wayshrine names'!$A$2:$D$999,3,FALSE)</f>
        <v>Star Haven Wayshrine</v>
      </c>
      <c r="O388" t="str">
        <f>VLOOKUP(A388,'ESO wayshrine names'!$A$2:$D$999,4,FALSE)</f>
        <v>L’oratoire du Havre stellaire</v>
      </c>
    </row>
    <row r="389" spans="1:15" hidden="1" x14ac:dyDescent="0.25">
      <c r="A389" s="5">
        <v>398</v>
      </c>
      <c r="D389" t="e">
        <f>VLOOKUP(C389,'ESO map constants'!$B$2:$E$999,2,FALSE)</f>
        <v>#N/A</v>
      </c>
      <c r="E389" t="e">
        <f>VLOOKUP(C389,'ESO map constants'!$B$2:$E$999,3,FALSE)</f>
        <v>#N/A</v>
      </c>
      <c r="G389" s="3" t="e">
        <f>VLOOKUP(B389,'ESO map constants'!$A$2:$F$999,6,FALSE)</f>
        <v>#N/A</v>
      </c>
      <c r="I389" s="3" t="e">
        <f>VLOOKUP(G389,'ESO zone constants'!$A$3:$F$999,4,FALSE)</f>
        <v>#N/A</v>
      </c>
      <c r="J389" s="3" t="e">
        <f>VLOOKUP(G389,'ESO zone constants'!$A$3:$F$999,5,FALSE)</f>
        <v>#N/A</v>
      </c>
      <c r="K389" s="3" t="e">
        <f>VLOOKUP(G389,'ESO zone constants'!$A$3:$F$999,6,FALSE)</f>
        <v>#N/A</v>
      </c>
      <c r="M389">
        <f>VLOOKUP(A389,'ESO wayshrine names'!$A$2:$D$999,2,FALSE)</f>
        <v>0</v>
      </c>
      <c r="N389">
        <f>VLOOKUP(A389,'ESO wayshrine names'!$A$2:$D$999,3,FALSE)</f>
        <v>0</v>
      </c>
      <c r="O389">
        <f>VLOOKUP(A389,'ESO wayshrine names'!$A$2:$D$999,4,FALSE)</f>
        <v>0</v>
      </c>
    </row>
    <row r="390" spans="1:15" hidden="1" x14ac:dyDescent="0.25">
      <c r="A390" s="13">
        <v>399</v>
      </c>
      <c r="B390" s="5">
        <v>36</v>
      </c>
      <c r="C390" s="5">
        <v>1555</v>
      </c>
      <c r="D390" t="str">
        <f>VLOOKUP(C390,'ESO map constants'!$B$2:$E$999,2,FALSE)</f>
        <v>Elsweyr</v>
      </c>
      <c r="E390" t="str">
        <f>VLOOKUP(C390,'ESO map constants'!$B$2:$E$999,3,FALSE)</f>
        <v>Elsweyr</v>
      </c>
      <c r="G390" s="3">
        <f>VLOOKUP(B390,'ESO map constants'!$A$2:$F$999,6,FALSE)</f>
        <v>1086</v>
      </c>
      <c r="I390" s="3" t="str">
        <f>VLOOKUP(G390,'ESO zone constants'!$A$3:$F$999,4,FALSE)</f>
        <v>Das nördliche Elsweyr</v>
      </c>
      <c r="J390" s="3" t="str">
        <f>VLOOKUP(G390,'ESO zone constants'!$A$3:$F$999,5,FALSE)</f>
        <v>Northern Elsweyr</v>
      </c>
      <c r="K390" s="3" t="str">
        <f>VLOOKUP(G390,'ESO zone constants'!$A$3:$F$999,6,FALSE)</f>
        <v>Le Nord d'Elsweyr</v>
      </c>
      <c r="L390" s="5">
        <v>3</v>
      </c>
      <c r="M390" t="str">
        <f>VLOOKUP(A390,'ESO wayshrine names'!$A$2:$D$999,2,FALSE)</f>
        <v>Sonnspitz</v>
      </c>
      <c r="N390" t="str">
        <f>VLOOKUP(A390,'ESO wayshrine names'!$A$2:$D$999,3,FALSE)</f>
        <v>Trial: Sunspire</v>
      </c>
      <c r="O390" t="str">
        <f>VLOOKUP(A390,'ESO wayshrine names'!$A$2:$D$999,4,FALSE)</f>
        <v>Épreuve : Sollance</v>
      </c>
    </row>
    <row r="391" spans="1:15" hidden="1" x14ac:dyDescent="0.25">
      <c r="A391" s="13">
        <v>400</v>
      </c>
      <c r="B391" s="5">
        <v>36</v>
      </c>
      <c r="C391" s="5">
        <v>1555</v>
      </c>
      <c r="D391" t="str">
        <f>VLOOKUP(C391,'ESO map constants'!$B$2:$E$999,2,FALSE)</f>
        <v>Elsweyr</v>
      </c>
      <c r="E391" t="str">
        <f>VLOOKUP(C391,'ESO map constants'!$B$2:$E$999,3,FALSE)</f>
        <v>Elsweyr</v>
      </c>
      <c r="G391" s="3">
        <f>VLOOKUP(B391,'ESO map constants'!$A$2:$F$999,6,FALSE)</f>
        <v>1086</v>
      </c>
      <c r="I391" s="3" t="str">
        <f>VLOOKUP(G391,'ESO zone constants'!$A$3:$F$999,4,FALSE)</f>
        <v>Das nördliche Elsweyr</v>
      </c>
      <c r="J391" s="3" t="str">
        <f>VLOOKUP(G391,'ESO zone constants'!$A$3:$F$999,5,FALSE)</f>
        <v>Northern Elsweyr</v>
      </c>
      <c r="K391" s="3" t="str">
        <f>VLOOKUP(G391,'ESO zone constants'!$A$3:$F$999,6,FALSE)</f>
        <v>Le Nord d'Elsweyr</v>
      </c>
      <c r="L391" s="5">
        <v>7</v>
      </c>
      <c r="M391" t="str">
        <f>VLOOKUP(A391,'ESO wayshrine names'!$A$2:$D$999,2,FALSE)</f>
        <v>Die Halle des Mondchampions</v>
      </c>
      <c r="N391" t="str">
        <f>VLOOKUP(A391,'ESO wayshrine names'!$A$2:$D$999,3,FALSE)</f>
        <v>Hall of the Lunar Champion</v>
      </c>
      <c r="O391" t="str">
        <f>VLOOKUP(A391,'ESO wayshrine names'!$A$2:$D$999,4,FALSE)</f>
        <v>Salle du Champion lunaire</v>
      </c>
    </row>
    <row r="392" spans="1:15" hidden="1" x14ac:dyDescent="0.25">
      <c r="A392" s="13">
        <v>401</v>
      </c>
      <c r="B392" s="5">
        <v>36</v>
      </c>
      <c r="C392" s="5">
        <v>1555</v>
      </c>
      <c r="D392" t="str">
        <f>VLOOKUP(C392,'ESO map constants'!$B$2:$E$999,2,FALSE)</f>
        <v>Elsweyr</v>
      </c>
      <c r="E392" t="str">
        <f>VLOOKUP(C392,'ESO map constants'!$B$2:$E$999,3,FALSE)</f>
        <v>Elsweyr</v>
      </c>
      <c r="G392" s="3">
        <f>VLOOKUP(B392,'ESO map constants'!$A$2:$F$999,6,FALSE)</f>
        <v>1086</v>
      </c>
      <c r="I392" s="3" t="str">
        <f>VLOOKUP(G392,'ESO zone constants'!$A$3:$F$999,4,FALSE)</f>
        <v>Das nördliche Elsweyr</v>
      </c>
      <c r="J392" s="3" t="str">
        <f>VLOOKUP(G392,'ESO zone constants'!$A$3:$F$999,5,FALSE)</f>
        <v>Northern Elsweyr</v>
      </c>
      <c r="K392" s="3" t="str">
        <f>VLOOKUP(G392,'ESO zone constants'!$A$3:$F$999,6,FALSE)</f>
        <v>Le Nord d'Elsweyr</v>
      </c>
      <c r="L392" s="5">
        <v>7</v>
      </c>
      <c r="M392" t="str">
        <f>VLOOKUP(A392,'ESO wayshrine names'!$A$2:$D$999,2,FALSE)</f>
        <v>Jodes Umarmung</v>
      </c>
      <c r="N392" t="str">
        <f>VLOOKUP(A392,'ESO wayshrine names'!$A$2:$D$999,3,FALSE)</f>
        <v>Jode's Embrace</v>
      </c>
      <c r="O392" t="str">
        <f>VLOOKUP(A392,'ESO wayshrine names'!$A$2:$D$999,4,FALSE)</f>
        <v>Étreinte de Jode</v>
      </c>
    </row>
  </sheetData>
  <autoFilter ref="A1:O392">
    <filterColumn colId="13">
      <filters>
        <filter val="Star Haven Wayshrine"/>
      </filters>
    </filterColumn>
    <sortState ref="A2:O383">
      <sortCondition ref="A1"/>
    </sortState>
  </autoFilter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4200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2612</v>
      </c>
      <c r="C2" t="s">
        <v>3243</v>
      </c>
      <c r="D2" t="s">
        <v>2908</v>
      </c>
    </row>
    <row r="3" spans="1:4" x14ac:dyDescent="0.25">
      <c r="A3" s="5">
        <v>2</v>
      </c>
      <c r="B3" t="s">
        <v>2613</v>
      </c>
      <c r="C3" t="s">
        <v>3244</v>
      </c>
      <c r="D3" t="s">
        <v>2909</v>
      </c>
    </row>
    <row r="4" spans="1:4" x14ac:dyDescent="0.25">
      <c r="A4" s="5">
        <v>3</v>
      </c>
      <c r="B4" t="s">
        <v>2614</v>
      </c>
      <c r="C4" t="s">
        <v>3245</v>
      </c>
      <c r="D4" t="s">
        <v>2910</v>
      </c>
    </row>
    <row r="5" spans="1:4" x14ac:dyDescent="0.25">
      <c r="A5" s="5">
        <v>4</v>
      </c>
      <c r="B5" t="s">
        <v>2615</v>
      </c>
      <c r="C5" t="s">
        <v>3246</v>
      </c>
      <c r="D5" t="s">
        <v>2911</v>
      </c>
    </row>
    <row r="6" spans="1:4" x14ac:dyDescent="0.25">
      <c r="A6" s="5">
        <v>5</v>
      </c>
      <c r="B6" t="s">
        <v>2616</v>
      </c>
      <c r="C6" t="s">
        <v>3247</v>
      </c>
      <c r="D6" t="s">
        <v>2912</v>
      </c>
    </row>
    <row r="7" spans="1:4" x14ac:dyDescent="0.25">
      <c r="A7" s="5">
        <v>6</v>
      </c>
      <c r="B7" t="s">
        <v>2617</v>
      </c>
      <c r="C7" t="s">
        <v>3248</v>
      </c>
      <c r="D7" t="s">
        <v>2913</v>
      </c>
    </row>
    <row r="8" spans="1:4" x14ac:dyDescent="0.25">
      <c r="A8" s="5">
        <v>7</v>
      </c>
      <c r="B8" t="s">
        <v>2618</v>
      </c>
      <c r="C8" t="s">
        <v>3249</v>
      </c>
      <c r="D8" t="s">
        <v>2914</v>
      </c>
    </row>
    <row r="9" spans="1:4" x14ac:dyDescent="0.25">
      <c r="A9" s="5">
        <v>8</v>
      </c>
      <c r="B9" t="s">
        <v>2619</v>
      </c>
      <c r="C9" t="s">
        <v>3250</v>
      </c>
      <c r="D9" t="s">
        <v>2915</v>
      </c>
    </row>
    <row r="10" spans="1:4" x14ac:dyDescent="0.25">
      <c r="A10" s="5">
        <v>9</v>
      </c>
      <c r="B10" t="s">
        <v>2710</v>
      </c>
      <c r="C10" t="s">
        <v>3251</v>
      </c>
      <c r="D10" t="s">
        <v>2916</v>
      </c>
    </row>
    <row r="11" spans="1:4" x14ac:dyDescent="0.25">
      <c r="A11" s="5">
        <v>10</v>
      </c>
      <c r="B11" t="s">
        <v>2781</v>
      </c>
      <c r="C11" t="s">
        <v>3252</v>
      </c>
      <c r="D11" t="s">
        <v>2917</v>
      </c>
    </row>
    <row r="12" spans="1:4" x14ac:dyDescent="0.25">
      <c r="A12" s="5">
        <v>11</v>
      </c>
      <c r="B12" t="s">
        <v>2780</v>
      </c>
      <c r="C12" t="s">
        <v>3253</v>
      </c>
      <c r="D12" t="s">
        <v>2918</v>
      </c>
    </row>
    <row r="13" spans="1:4" x14ac:dyDescent="0.25">
      <c r="A13" s="5">
        <v>12</v>
      </c>
      <c r="B13" t="s">
        <v>2711</v>
      </c>
      <c r="C13" t="s">
        <v>3254</v>
      </c>
      <c r="D13" t="s">
        <v>2919</v>
      </c>
    </row>
    <row r="14" spans="1:4" x14ac:dyDescent="0.25">
      <c r="A14" s="5">
        <v>13</v>
      </c>
      <c r="B14" t="s">
        <v>2712</v>
      </c>
      <c r="C14" t="s">
        <v>3255</v>
      </c>
      <c r="D14" t="s">
        <v>2920</v>
      </c>
    </row>
    <row r="15" spans="1:4" x14ac:dyDescent="0.25">
      <c r="A15" s="5">
        <v>14</v>
      </c>
      <c r="B15" t="s">
        <v>2713</v>
      </c>
      <c r="C15" t="s">
        <v>3256</v>
      </c>
      <c r="D15" t="s">
        <v>2921</v>
      </c>
    </row>
    <row r="16" spans="1:4" x14ac:dyDescent="0.25">
      <c r="A16" s="5">
        <v>15</v>
      </c>
      <c r="B16" t="s">
        <v>2714</v>
      </c>
      <c r="C16" t="s">
        <v>3257</v>
      </c>
      <c r="D16" t="s">
        <v>2922</v>
      </c>
    </row>
    <row r="17" spans="1:4" x14ac:dyDescent="0.25">
      <c r="A17" s="5">
        <v>16</v>
      </c>
      <c r="B17" t="s">
        <v>2715</v>
      </c>
      <c r="C17" t="s">
        <v>3258</v>
      </c>
      <c r="D17" t="s">
        <v>2923</v>
      </c>
    </row>
    <row r="18" spans="1:4" x14ac:dyDescent="0.25">
      <c r="A18" s="5">
        <v>17</v>
      </c>
      <c r="B18" t="s">
        <v>2716</v>
      </c>
      <c r="C18" t="s">
        <v>3259</v>
      </c>
      <c r="D18" t="s">
        <v>2924</v>
      </c>
    </row>
    <row r="19" spans="1:4" x14ac:dyDescent="0.25">
      <c r="A19" s="5">
        <v>18</v>
      </c>
      <c r="B19" t="s">
        <v>2717</v>
      </c>
      <c r="C19" t="s">
        <v>3260</v>
      </c>
      <c r="D19" t="s">
        <v>2925</v>
      </c>
    </row>
    <row r="20" spans="1:4" x14ac:dyDescent="0.25">
      <c r="A20" s="5">
        <v>19</v>
      </c>
      <c r="B20" t="s">
        <v>2718</v>
      </c>
      <c r="C20" t="s">
        <v>3261</v>
      </c>
      <c r="D20" t="s">
        <v>2926</v>
      </c>
    </row>
    <row r="21" spans="1:4" x14ac:dyDescent="0.25">
      <c r="A21" s="5">
        <v>20</v>
      </c>
      <c r="B21" t="s">
        <v>2620</v>
      </c>
      <c r="C21" t="s">
        <v>3262</v>
      </c>
      <c r="D21" t="s">
        <v>2927</v>
      </c>
    </row>
    <row r="22" spans="1:4" x14ac:dyDescent="0.25">
      <c r="A22" s="5">
        <v>21</v>
      </c>
      <c r="B22" t="s">
        <v>2782</v>
      </c>
      <c r="C22" t="s">
        <v>3263</v>
      </c>
      <c r="D22" t="s">
        <v>2928</v>
      </c>
    </row>
    <row r="23" spans="1:4" x14ac:dyDescent="0.25">
      <c r="A23" s="5">
        <v>22</v>
      </c>
      <c r="B23" t="s">
        <v>2719</v>
      </c>
      <c r="C23" t="s">
        <v>3264</v>
      </c>
      <c r="D23" t="s">
        <v>2929</v>
      </c>
    </row>
    <row r="24" spans="1:4" x14ac:dyDescent="0.25">
      <c r="A24" s="5">
        <v>23</v>
      </c>
      <c r="B24" t="s">
        <v>2720</v>
      </c>
      <c r="C24" t="s">
        <v>3265</v>
      </c>
      <c r="D24" t="s">
        <v>2930</v>
      </c>
    </row>
    <row r="25" spans="1:4" x14ac:dyDescent="0.25">
      <c r="A25" s="5">
        <v>24</v>
      </c>
      <c r="B25" t="s">
        <v>2603</v>
      </c>
      <c r="C25" t="s">
        <v>3266</v>
      </c>
      <c r="D25" t="s">
        <v>2931</v>
      </c>
    </row>
    <row r="26" spans="1:4" x14ac:dyDescent="0.25">
      <c r="A26" s="5">
        <v>25</v>
      </c>
      <c r="B26" t="s">
        <v>2602</v>
      </c>
      <c r="C26" t="s">
        <v>3267</v>
      </c>
      <c r="D26" t="s">
        <v>2932</v>
      </c>
    </row>
    <row r="27" spans="1:4" x14ac:dyDescent="0.25">
      <c r="A27" s="5">
        <v>26</v>
      </c>
      <c r="B27" t="s">
        <v>2604</v>
      </c>
      <c r="C27" t="s">
        <v>3268</v>
      </c>
      <c r="D27" t="s">
        <v>2933</v>
      </c>
    </row>
    <row r="28" spans="1:4" x14ac:dyDescent="0.25">
      <c r="A28" s="5">
        <v>27</v>
      </c>
      <c r="B28" t="s">
        <v>2605</v>
      </c>
      <c r="C28" t="s">
        <v>3269</v>
      </c>
      <c r="D28" t="s">
        <v>2934</v>
      </c>
    </row>
    <row r="29" spans="1:4" x14ac:dyDescent="0.25">
      <c r="A29" s="5">
        <v>28</v>
      </c>
      <c r="B29" t="s">
        <v>2606</v>
      </c>
      <c r="C29" t="s">
        <v>3270</v>
      </c>
      <c r="D29" t="s">
        <v>2935</v>
      </c>
    </row>
    <row r="30" spans="1:4" x14ac:dyDescent="0.25">
      <c r="A30" s="5">
        <v>29</v>
      </c>
      <c r="B30" t="s">
        <v>2607</v>
      </c>
      <c r="C30" t="s">
        <v>3271</v>
      </c>
      <c r="D30" t="s">
        <v>2936</v>
      </c>
    </row>
    <row r="31" spans="1:4" x14ac:dyDescent="0.25">
      <c r="A31" s="5">
        <v>30</v>
      </c>
      <c r="B31" t="s">
        <v>2608</v>
      </c>
      <c r="C31" t="s">
        <v>3272</v>
      </c>
      <c r="D31" t="s">
        <v>2937</v>
      </c>
    </row>
    <row r="32" spans="1:4" x14ac:dyDescent="0.25">
      <c r="A32" s="5">
        <v>31</v>
      </c>
      <c r="B32" t="s">
        <v>2754</v>
      </c>
      <c r="C32" t="s">
        <v>3273</v>
      </c>
      <c r="D32" t="s">
        <v>2938</v>
      </c>
    </row>
    <row r="33" spans="1:4" x14ac:dyDescent="0.25">
      <c r="A33" s="5">
        <v>32</v>
      </c>
      <c r="B33" t="s">
        <v>2595</v>
      </c>
      <c r="C33" t="s">
        <v>3274</v>
      </c>
      <c r="D33" t="s">
        <v>2939</v>
      </c>
    </row>
    <row r="34" spans="1:4" x14ac:dyDescent="0.25">
      <c r="A34" s="5">
        <v>33</v>
      </c>
      <c r="B34" t="s">
        <v>3513</v>
      </c>
      <c r="C34" t="s">
        <v>3527</v>
      </c>
      <c r="D34" t="s">
        <v>3540</v>
      </c>
    </row>
    <row r="35" spans="1:4" x14ac:dyDescent="0.25">
      <c r="A35" s="5">
        <v>34</v>
      </c>
      <c r="B35" t="s">
        <v>3514</v>
      </c>
      <c r="C35" t="s">
        <v>3528</v>
      </c>
      <c r="D35" t="s">
        <v>3541</v>
      </c>
    </row>
    <row r="36" spans="1:4" x14ac:dyDescent="0.25">
      <c r="A36" s="5">
        <v>35</v>
      </c>
      <c r="B36" t="s">
        <v>3515</v>
      </c>
      <c r="C36" t="s">
        <v>3529</v>
      </c>
      <c r="D36" t="s">
        <v>3542</v>
      </c>
    </row>
    <row r="37" spans="1:4" x14ac:dyDescent="0.25">
      <c r="A37" s="5">
        <v>36</v>
      </c>
      <c r="B37" t="s">
        <v>3516</v>
      </c>
      <c r="C37" t="s">
        <v>3530</v>
      </c>
      <c r="D37" t="s">
        <v>3543</v>
      </c>
    </row>
    <row r="38" spans="1:4" x14ac:dyDescent="0.25">
      <c r="A38" s="5">
        <v>37</v>
      </c>
      <c r="B38" t="s">
        <v>3517</v>
      </c>
      <c r="C38" t="s">
        <v>3531</v>
      </c>
      <c r="D38" t="s">
        <v>3544</v>
      </c>
    </row>
    <row r="39" spans="1:4" x14ac:dyDescent="0.25">
      <c r="A39" s="5">
        <v>38</v>
      </c>
      <c r="B39" t="s">
        <v>3518</v>
      </c>
      <c r="C39" t="s">
        <v>3532</v>
      </c>
      <c r="D39" t="s">
        <v>3545</v>
      </c>
    </row>
    <row r="40" spans="1:4" x14ac:dyDescent="0.25">
      <c r="A40" s="5">
        <v>39</v>
      </c>
      <c r="B40" t="s">
        <v>3519</v>
      </c>
      <c r="C40" t="s">
        <v>3533</v>
      </c>
      <c r="D40" t="s">
        <v>3546</v>
      </c>
    </row>
    <row r="41" spans="1:4" x14ac:dyDescent="0.25">
      <c r="A41" s="5">
        <v>40</v>
      </c>
      <c r="B41" t="s">
        <v>3520</v>
      </c>
      <c r="C41" t="s">
        <v>3534</v>
      </c>
      <c r="D41" t="s">
        <v>3547</v>
      </c>
    </row>
    <row r="42" spans="1:4" x14ac:dyDescent="0.25">
      <c r="A42" s="5">
        <v>41</v>
      </c>
      <c r="B42" t="s">
        <v>2621</v>
      </c>
      <c r="C42" t="s">
        <v>3275</v>
      </c>
      <c r="D42" t="s">
        <v>2940</v>
      </c>
    </row>
    <row r="43" spans="1:4" x14ac:dyDescent="0.25">
      <c r="A43" s="5">
        <v>42</v>
      </c>
      <c r="B43" t="s">
        <v>2623</v>
      </c>
      <c r="C43" t="s">
        <v>3276</v>
      </c>
      <c r="D43" t="s">
        <v>2941</v>
      </c>
    </row>
    <row r="44" spans="1:4" x14ac:dyDescent="0.25">
      <c r="A44" s="5">
        <v>43</v>
      </c>
      <c r="B44" t="s">
        <v>2624</v>
      </c>
      <c r="C44" t="s">
        <v>3277</v>
      </c>
      <c r="D44" t="s">
        <v>2942</v>
      </c>
    </row>
    <row r="45" spans="1:4" x14ac:dyDescent="0.25">
      <c r="A45" s="5">
        <v>44</v>
      </c>
      <c r="B45" t="s">
        <v>2625</v>
      </c>
      <c r="C45" t="s">
        <v>3278</v>
      </c>
      <c r="D45" t="s">
        <v>2943</v>
      </c>
    </row>
    <row r="46" spans="1:4" x14ac:dyDescent="0.25">
      <c r="A46" s="5">
        <v>45</v>
      </c>
      <c r="B46" t="s">
        <v>2626</v>
      </c>
      <c r="C46" t="s">
        <v>3279</v>
      </c>
      <c r="D46" t="s">
        <v>2944</v>
      </c>
    </row>
    <row r="47" spans="1:4" x14ac:dyDescent="0.25">
      <c r="A47" s="5">
        <v>46</v>
      </c>
      <c r="B47" t="s">
        <v>2627</v>
      </c>
      <c r="C47" t="s">
        <v>3280</v>
      </c>
      <c r="D47" t="s">
        <v>2945</v>
      </c>
    </row>
    <row r="48" spans="1:4" x14ac:dyDescent="0.25">
      <c r="A48" s="5">
        <v>47</v>
      </c>
      <c r="B48" t="s">
        <v>2628</v>
      </c>
      <c r="C48" t="s">
        <v>3281</v>
      </c>
      <c r="D48" t="s">
        <v>2946</v>
      </c>
    </row>
    <row r="49" spans="1:4" x14ac:dyDescent="0.25">
      <c r="A49" s="5">
        <v>48</v>
      </c>
      <c r="B49" t="s">
        <v>2629</v>
      </c>
      <c r="C49" t="s">
        <v>3282</v>
      </c>
      <c r="D49" t="s">
        <v>2947</v>
      </c>
    </row>
    <row r="50" spans="1:4" x14ac:dyDescent="0.25">
      <c r="A50" s="5">
        <v>49</v>
      </c>
      <c r="B50" t="s">
        <v>2630</v>
      </c>
      <c r="C50" t="s">
        <v>3283</v>
      </c>
      <c r="D50" t="s">
        <v>2948</v>
      </c>
    </row>
    <row r="51" spans="1:4" x14ac:dyDescent="0.25">
      <c r="A51" s="5">
        <v>50</v>
      </c>
      <c r="B51" t="s">
        <v>2631</v>
      </c>
      <c r="C51" t="s">
        <v>3284</v>
      </c>
      <c r="D51" t="s">
        <v>2949</v>
      </c>
    </row>
    <row r="52" spans="1:4" x14ac:dyDescent="0.25">
      <c r="A52" s="5">
        <v>51</v>
      </c>
      <c r="B52" t="s">
        <v>2632</v>
      </c>
      <c r="C52" t="s">
        <v>3285</v>
      </c>
      <c r="D52" t="s">
        <v>2950</v>
      </c>
    </row>
    <row r="53" spans="1:4" x14ac:dyDescent="0.25">
      <c r="A53" s="5">
        <v>52</v>
      </c>
      <c r="B53" t="s">
        <v>2633</v>
      </c>
      <c r="C53" t="s">
        <v>3286</v>
      </c>
      <c r="D53" t="s">
        <v>2951</v>
      </c>
    </row>
    <row r="54" spans="1:4" x14ac:dyDescent="0.25">
      <c r="A54" s="5">
        <v>53</v>
      </c>
      <c r="B54" t="s">
        <v>2634</v>
      </c>
      <c r="C54" t="s">
        <v>3287</v>
      </c>
      <c r="D54" t="s">
        <v>2952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2721</v>
      </c>
      <c r="C56" t="s">
        <v>3288</v>
      </c>
      <c r="D56" t="s">
        <v>2953</v>
      </c>
    </row>
    <row r="57" spans="1:4" x14ac:dyDescent="0.25">
      <c r="A57" s="5">
        <v>56</v>
      </c>
      <c r="B57" t="s">
        <v>2722</v>
      </c>
      <c r="C57" t="s">
        <v>3289</v>
      </c>
      <c r="D57" t="s">
        <v>2954</v>
      </c>
    </row>
    <row r="58" spans="1:4" x14ac:dyDescent="0.25">
      <c r="A58" s="5">
        <v>57</v>
      </c>
      <c r="B58" t="s">
        <v>2635</v>
      </c>
      <c r="C58" t="s">
        <v>3290</v>
      </c>
      <c r="D58" t="s">
        <v>2955</v>
      </c>
    </row>
    <row r="59" spans="1:4" x14ac:dyDescent="0.25">
      <c r="A59" s="5">
        <v>58</v>
      </c>
      <c r="B59" t="s">
        <v>2636</v>
      </c>
      <c r="C59" t="s">
        <v>3291</v>
      </c>
      <c r="D59" t="s">
        <v>2956</v>
      </c>
    </row>
    <row r="60" spans="1:4" x14ac:dyDescent="0.25">
      <c r="A60" s="5">
        <v>59</v>
      </c>
      <c r="B60" t="s">
        <v>2637</v>
      </c>
      <c r="C60" t="s">
        <v>3292</v>
      </c>
      <c r="D60" t="s">
        <v>2957</v>
      </c>
    </row>
    <row r="61" spans="1:4" x14ac:dyDescent="0.25">
      <c r="A61" s="5">
        <v>60</v>
      </c>
      <c r="B61" t="s">
        <v>2638</v>
      </c>
      <c r="C61" t="s">
        <v>3293</v>
      </c>
      <c r="D61" t="s">
        <v>2958</v>
      </c>
    </row>
    <row r="62" spans="1:4" x14ac:dyDescent="0.25">
      <c r="A62" s="5">
        <v>61</v>
      </c>
      <c r="B62" t="s">
        <v>2639</v>
      </c>
      <c r="C62" t="s">
        <v>3294</v>
      </c>
      <c r="D62" t="s">
        <v>2959</v>
      </c>
    </row>
    <row r="63" spans="1:4" x14ac:dyDescent="0.25">
      <c r="A63" s="5">
        <v>62</v>
      </c>
      <c r="B63" t="s">
        <v>2640</v>
      </c>
      <c r="C63" t="s">
        <v>3295</v>
      </c>
      <c r="D63" t="s">
        <v>2960</v>
      </c>
    </row>
    <row r="64" spans="1:4" x14ac:dyDescent="0.25">
      <c r="A64" s="5">
        <v>63</v>
      </c>
      <c r="B64" t="s">
        <v>3521</v>
      </c>
      <c r="C64" t="s">
        <v>3535</v>
      </c>
      <c r="D64" t="s">
        <v>3548</v>
      </c>
    </row>
    <row r="65" spans="1:4" x14ac:dyDescent="0.25">
      <c r="A65" s="5">
        <v>64</v>
      </c>
      <c r="B65" t="s">
        <v>2641</v>
      </c>
      <c r="C65" t="s">
        <v>3296</v>
      </c>
      <c r="D65" t="s">
        <v>2961</v>
      </c>
    </row>
    <row r="66" spans="1:4" x14ac:dyDescent="0.25">
      <c r="A66" s="5">
        <v>65</v>
      </c>
      <c r="B66" t="s">
        <v>2663</v>
      </c>
      <c r="C66" t="s">
        <v>3297</v>
      </c>
      <c r="D66" t="s">
        <v>2962</v>
      </c>
    </row>
    <row r="67" spans="1:4" x14ac:dyDescent="0.25">
      <c r="A67" s="5">
        <v>66</v>
      </c>
      <c r="B67" t="s">
        <v>2699</v>
      </c>
      <c r="C67" t="s">
        <v>3298</v>
      </c>
      <c r="D67" t="s">
        <v>2963</v>
      </c>
    </row>
    <row r="68" spans="1:4" x14ac:dyDescent="0.25">
      <c r="A68" s="5">
        <v>67</v>
      </c>
      <c r="B68" t="s">
        <v>2665</v>
      </c>
      <c r="C68" t="s">
        <v>3299</v>
      </c>
      <c r="D68" t="s">
        <v>2964</v>
      </c>
    </row>
    <row r="69" spans="1:4" x14ac:dyDescent="0.25">
      <c r="A69" s="5">
        <v>68</v>
      </c>
      <c r="B69" t="s">
        <v>2666</v>
      </c>
      <c r="C69" t="s">
        <v>3300</v>
      </c>
      <c r="D69" t="s">
        <v>2965</v>
      </c>
    </row>
    <row r="70" spans="1:4" x14ac:dyDescent="0.25">
      <c r="A70" s="5">
        <v>69</v>
      </c>
      <c r="B70" t="s">
        <v>2667</v>
      </c>
      <c r="C70" t="s">
        <v>3301</v>
      </c>
      <c r="D70" t="s">
        <v>2966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2668</v>
      </c>
      <c r="C72" t="s">
        <v>3302</v>
      </c>
      <c r="D72" t="s">
        <v>2967</v>
      </c>
    </row>
    <row r="73" spans="1:4" x14ac:dyDescent="0.25">
      <c r="A73" s="5">
        <v>72</v>
      </c>
      <c r="B73" t="s">
        <v>2669</v>
      </c>
      <c r="C73" t="s">
        <v>3303</v>
      </c>
      <c r="D73" t="s">
        <v>2968</v>
      </c>
    </row>
    <row r="74" spans="1:4" x14ac:dyDescent="0.25">
      <c r="A74" s="5">
        <v>73</v>
      </c>
      <c r="B74" t="s">
        <v>2670</v>
      </c>
      <c r="C74" t="s">
        <v>3304</v>
      </c>
      <c r="D74" t="s">
        <v>2969</v>
      </c>
    </row>
    <row r="75" spans="1:4" x14ac:dyDescent="0.25">
      <c r="A75" s="5">
        <v>74</v>
      </c>
      <c r="B75" t="s">
        <v>2671</v>
      </c>
      <c r="C75" t="s">
        <v>3305</v>
      </c>
      <c r="D75" t="s">
        <v>2970</v>
      </c>
    </row>
    <row r="76" spans="1:4" x14ac:dyDescent="0.25">
      <c r="A76" s="5">
        <v>75</v>
      </c>
      <c r="B76" t="s">
        <v>2672</v>
      </c>
      <c r="C76" t="s">
        <v>3306</v>
      </c>
      <c r="D76" t="s">
        <v>2971</v>
      </c>
    </row>
    <row r="77" spans="1:4" x14ac:dyDescent="0.25">
      <c r="A77" s="5">
        <v>76</v>
      </c>
      <c r="B77" t="s">
        <v>2673</v>
      </c>
      <c r="C77" t="s">
        <v>3307</v>
      </c>
      <c r="D77" t="s">
        <v>2972</v>
      </c>
    </row>
    <row r="78" spans="1:4" x14ac:dyDescent="0.25">
      <c r="A78" s="5">
        <v>77</v>
      </c>
      <c r="B78" t="s">
        <v>2674</v>
      </c>
      <c r="C78" t="s">
        <v>3308</v>
      </c>
      <c r="D78" t="s">
        <v>2973</v>
      </c>
    </row>
    <row r="79" spans="1:4" x14ac:dyDescent="0.25">
      <c r="A79" s="5">
        <v>78</v>
      </c>
      <c r="B79" t="s">
        <v>2675</v>
      </c>
      <c r="C79" t="s">
        <v>3309</v>
      </c>
      <c r="D79" t="s">
        <v>2974</v>
      </c>
    </row>
    <row r="80" spans="1:4" x14ac:dyDescent="0.25">
      <c r="A80" s="5">
        <v>79</v>
      </c>
      <c r="B80" t="s">
        <v>2599</v>
      </c>
      <c r="C80" t="s">
        <v>3310</v>
      </c>
      <c r="D80" t="s">
        <v>2975</v>
      </c>
    </row>
    <row r="81" spans="1:4" x14ac:dyDescent="0.25">
      <c r="A81" s="5">
        <v>80</v>
      </c>
      <c r="B81" t="s">
        <v>2600</v>
      </c>
      <c r="C81" t="s">
        <v>3311</v>
      </c>
      <c r="D81" t="s">
        <v>2976</v>
      </c>
    </row>
    <row r="82" spans="1:4" x14ac:dyDescent="0.25">
      <c r="A82" s="5">
        <v>81</v>
      </c>
      <c r="B82" t="s">
        <v>2601</v>
      </c>
      <c r="C82" t="s">
        <v>3312</v>
      </c>
      <c r="D82" t="s">
        <v>2977</v>
      </c>
    </row>
    <row r="83" spans="1:4" x14ac:dyDescent="0.25">
      <c r="A83" s="5">
        <v>82</v>
      </c>
      <c r="B83" t="s">
        <v>2724</v>
      </c>
      <c r="C83" t="s">
        <v>3313</v>
      </c>
      <c r="D83" t="s">
        <v>2978</v>
      </c>
    </row>
    <row r="84" spans="1:4" x14ac:dyDescent="0.25">
      <c r="A84" s="5">
        <v>83</v>
      </c>
      <c r="B84" t="s">
        <v>2725</v>
      </c>
      <c r="C84" t="s">
        <v>3314</v>
      </c>
      <c r="D84" t="s">
        <v>2979</v>
      </c>
    </row>
    <row r="85" spans="1:4" x14ac:dyDescent="0.25">
      <c r="A85" s="5">
        <v>84</v>
      </c>
      <c r="B85" t="s">
        <v>2726</v>
      </c>
      <c r="C85" t="s">
        <v>3315</v>
      </c>
      <c r="D85" t="s">
        <v>2980</v>
      </c>
    </row>
    <row r="86" spans="1:4" x14ac:dyDescent="0.25">
      <c r="A86" s="5">
        <v>85</v>
      </c>
      <c r="B86" t="s">
        <v>2676</v>
      </c>
      <c r="C86" t="s">
        <v>3316</v>
      </c>
      <c r="D86" t="s">
        <v>2981</v>
      </c>
    </row>
    <row r="87" spans="1:4" x14ac:dyDescent="0.25">
      <c r="A87" s="5">
        <v>86</v>
      </c>
      <c r="B87" t="s">
        <v>2752</v>
      </c>
      <c r="C87" t="s">
        <v>3317</v>
      </c>
      <c r="D87" t="s">
        <v>2982</v>
      </c>
    </row>
    <row r="88" spans="1:4" x14ac:dyDescent="0.25">
      <c r="A88" s="5">
        <v>87</v>
      </c>
      <c r="B88" t="s">
        <v>2783</v>
      </c>
      <c r="C88" t="s">
        <v>3318</v>
      </c>
      <c r="D88" t="s">
        <v>2983</v>
      </c>
    </row>
    <row r="89" spans="1:4" x14ac:dyDescent="0.25">
      <c r="A89" s="5">
        <v>88</v>
      </c>
      <c r="B89" t="s">
        <v>2784</v>
      </c>
      <c r="C89" t="s">
        <v>3319</v>
      </c>
      <c r="D89" t="s">
        <v>2984</v>
      </c>
    </row>
    <row r="90" spans="1:4" x14ac:dyDescent="0.25">
      <c r="A90" s="5">
        <v>89</v>
      </c>
      <c r="B90" t="s">
        <v>2785</v>
      </c>
      <c r="C90" t="s">
        <v>3320</v>
      </c>
      <c r="D90" t="s">
        <v>2985</v>
      </c>
    </row>
    <row r="91" spans="1:4" x14ac:dyDescent="0.25">
      <c r="A91" s="5">
        <v>90</v>
      </c>
      <c r="B91" t="s">
        <v>2786</v>
      </c>
      <c r="C91" t="s">
        <v>3321</v>
      </c>
      <c r="D91" t="s">
        <v>2986</v>
      </c>
    </row>
    <row r="92" spans="1:4" x14ac:dyDescent="0.25">
      <c r="A92" s="5">
        <v>91</v>
      </c>
      <c r="B92" t="s">
        <v>2787</v>
      </c>
      <c r="C92" t="s">
        <v>3322</v>
      </c>
      <c r="D92" t="s">
        <v>2987</v>
      </c>
    </row>
    <row r="93" spans="1:4" x14ac:dyDescent="0.25">
      <c r="A93" s="5">
        <v>92</v>
      </c>
      <c r="B93" t="s">
        <v>2788</v>
      </c>
      <c r="C93" t="s">
        <v>3323</v>
      </c>
      <c r="D93" t="s">
        <v>2988</v>
      </c>
    </row>
    <row r="94" spans="1:4" x14ac:dyDescent="0.25">
      <c r="A94" s="5">
        <v>93</v>
      </c>
      <c r="B94" t="s">
        <v>2789</v>
      </c>
      <c r="C94" t="s">
        <v>3324</v>
      </c>
      <c r="D94" t="s">
        <v>2989</v>
      </c>
    </row>
    <row r="95" spans="1:4" x14ac:dyDescent="0.25">
      <c r="A95" s="5">
        <v>94</v>
      </c>
      <c r="B95" t="s">
        <v>2790</v>
      </c>
      <c r="C95" t="s">
        <v>3325</v>
      </c>
      <c r="D95" t="s">
        <v>2990</v>
      </c>
    </row>
    <row r="96" spans="1:4" x14ac:dyDescent="0.25">
      <c r="A96" s="5">
        <v>95</v>
      </c>
      <c r="B96" t="s">
        <v>2791</v>
      </c>
      <c r="C96" t="s">
        <v>3326</v>
      </c>
      <c r="D96" t="s">
        <v>2991</v>
      </c>
    </row>
    <row r="97" spans="1:4" x14ac:dyDescent="0.25">
      <c r="A97" s="5">
        <v>96</v>
      </c>
      <c r="B97" t="s">
        <v>2792</v>
      </c>
      <c r="C97" t="s">
        <v>3327</v>
      </c>
      <c r="D97" t="s">
        <v>2992</v>
      </c>
    </row>
    <row r="98" spans="1:4" x14ac:dyDescent="0.25">
      <c r="A98" s="5">
        <v>97</v>
      </c>
      <c r="B98" t="s">
        <v>2793</v>
      </c>
      <c r="C98" t="s">
        <v>3328</v>
      </c>
      <c r="D98" t="s">
        <v>2993</v>
      </c>
    </row>
    <row r="99" spans="1:4" x14ac:dyDescent="0.25">
      <c r="A99" s="5">
        <v>98</v>
      </c>
      <c r="B99" t="s">
        <v>2687</v>
      </c>
      <c r="C99" t="s">
        <v>3329</v>
      </c>
      <c r="D99" t="s">
        <v>2994</v>
      </c>
    </row>
    <row r="100" spans="1:4" x14ac:dyDescent="0.25">
      <c r="A100" s="5">
        <v>99</v>
      </c>
      <c r="B100" t="s">
        <v>2747</v>
      </c>
      <c r="C100" t="s">
        <v>3330</v>
      </c>
      <c r="D100" t="s">
        <v>2995</v>
      </c>
    </row>
    <row r="101" spans="1:4" x14ac:dyDescent="0.25">
      <c r="A101" s="5">
        <v>100</v>
      </c>
      <c r="B101" t="s">
        <v>2746</v>
      </c>
      <c r="C101" t="s">
        <v>3331</v>
      </c>
      <c r="D101" t="s">
        <v>2996</v>
      </c>
    </row>
    <row r="102" spans="1:4" x14ac:dyDescent="0.25">
      <c r="A102" s="5">
        <v>101</v>
      </c>
      <c r="B102" t="s">
        <v>2745</v>
      </c>
      <c r="C102" t="s">
        <v>3332</v>
      </c>
      <c r="D102" t="s">
        <v>2997</v>
      </c>
    </row>
    <row r="103" spans="1:4" x14ac:dyDescent="0.25">
      <c r="A103" s="5">
        <v>102</v>
      </c>
      <c r="B103" t="s">
        <v>2744</v>
      </c>
      <c r="C103" t="s">
        <v>3333</v>
      </c>
      <c r="D103" t="s">
        <v>2998</v>
      </c>
    </row>
    <row r="104" spans="1:4" x14ac:dyDescent="0.25">
      <c r="A104" s="5">
        <v>103</v>
      </c>
      <c r="B104" t="s">
        <v>2743</v>
      </c>
      <c r="C104" t="s">
        <v>3334</v>
      </c>
      <c r="D104" t="s">
        <v>2999</v>
      </c>
    </row>
    <row r="105" spans="1:4" x14ac:dyDescent="0.25">
      <c r="A105" s="5">
        <v>104</v>
      </c>
      <c r="B105" t="s">
        <v>2727</v>
      </c>
      <c r="C105" t="s">
        <v>3335</v>
      </c>
      <c r="D105" t="s">
        <v>3000</v>
      </c>
    </row>
    <row r="106" spans="1:4" x14ac:dyDescent="0.25">
      <c r="A106" s="5">
        <v>105</v>
      </c>
      <c r="B106" t="s">
        <v>2742</v>
      </c>
      <c r="C106" t="s">
        <v>3336</v>
      </c>
      <c r="D106" t="s">
        <v>3001</v>
      </c>
    </row>
    <row r="107" spans="1:4" x14ac:dyDescent="0.25">
      <c r="A107" s="5">
        <v>106</v>
      </c>
      <c r="B107" t="s">
        <v>2741</v>
      </c>
      <c r="C107" t="s">
        <v>3337</v>
      </c>
      <c r="D107" t="s">
        <v>3002</v>
      </c>
    </row>
    <row r="108" spans="1:4" x14ac:dyDescent="0.25">
      <c r="A108" s="5">
        <v>107</v>
      </c>
      <c r="B108" t="s">
        <v>2740</v>
      </c>
      <c r="C108" t="s">
        <v>3338</v>
      </c>
      <c r="D108" t="s">
        <v>3003</v>
      </c>
    </row>
    <row r="109" spans="1:4" x14ac:dyDescent="0.25">
      <c r="A109" s="5">
        <v>108</v>
      </c>
      <c r="B109" t="s">
        <v>2695</v>
      </c>
      <c r="C109" t="s">
        <v>3339</v>
      </c>
      <c r="D109" t="s">
        <v>3004</v>
      </c>
    </row>
    <row r="110" spans="1:4" x14ac:dyDescent="0.25">
      <c r="A110" s="5">
        <v>109</v>
      </c>
      <c r="B110" t="s">
        <v>2794</v>
      </c>
      <c r="C110" t="s">
        <v>3340</v>
      </c>
      <c r="D110" t="s">
        <v>3005</v>
      </c>
    </row>
    <row r="111" spans="1:4" x14ac:dyDescent="0.25">
      <c r="A111" s="5">
        <v>110</v>
      </c>
      <c r="B111" t="s">
        <v>2795</v>
      </c>
      <c r="C111" t="s">
        <v>3341</v>
      </c>
      <c r="D111" t="s">
        <v>3006</v>
      </c>
    </row>
    <row r="112" spans="1:4" x14ac:dyDescent="0.25">
      <c r="A112" s="5">
        <v>111</v>
      </c>
      <c r="B112" t="s">
        <v>2796</v>
      </c>
      <c r="C112" t="s">
        <v>3342</v>
      </c>
      <c r="D112" t="s">
        <v>3007</v>
      </c>
    </row>
    <row r="113" spans="1:4" x14ac:dyDescent="0.25">
      <c r="A113" s="5">
        <v>112</v>
      </c>
      <c r="B113" t="s">
        <v>2797</v>
      </c>
      <c r="C113" t="s">
        <v>3343</v>
      </c>
      <c r="D113" t="s">
        <v>3008</v>
      </c>
    </row>
    <row r="114" spans="1:4" x14ac:dyDescent="0.25">
      <c r="A114" s="5">
        <v>113</v>
      </c>
      <c r="B114" t="s">
        <v>2798</v>
      </c>
      <c r="C114" t="s">
        <v>3344</v>
      </c>
      <c r="D114" t="s">
        <v>3009</v>
      </c>
    </row>
    <row r="115" spans="1:4" x14ac:dyDescent="0.25">
      <c r="A115" s="5">
        <v>114</v>
      </c>
      <c r="B115" t="s">
        <v>2799</v>
      </c>
      <c r="C115" t="s">
        <v>3345</v>
      </c>
      <c r="D115" t="s">
        <v>3010</v>
      </c>
    </row>
    <row r="116" spans="1:4" x14ac:dyDescent="0.25">
      <c r="A116" s="5">
        <v>115</v>
      </c>
      <c r="B116" t="s">
        <v>2800</v>
      </c>
      <c r="C116" t="s">
        <v>3346</v>
      </c>
      <c r="D116" t="s">
        <v>3011</v>
      </c>
    </row>
    <row r="117" spans="1:4" x14ac:dyDescent="0.25">
      <c r="A117" s="5">
        <v>116</v>
      </c>
      <c r="B117" t="s">
        <v>2801</v>
      </c>
      <c r="C117" t="s">
        <v>3347</v>
      </c>
      <c r="D117" t="s">
        <v>3012</v>
      </c>
    </row>
    <row r="118" spans="1:4" x14ac:dyDescent="0.25">
      <c r="A118" s="5">
        <v>117</v>
      </c>
      <c r="B118" t="s">
        <v>2802</v>
      </c>
      <c r="C118" t="s">
        <v>3348</v>
      </c>
      <c r="D118" t="s">
        <v>3013</v>
      </c>
    </row>
    <row r="119" spans="1:4" x14ac:dyDescent="0.25">
      <c r="A119" s="5">
        <v>118</v>
      </c>
      <c r="B119" t="s">
        <v>2803</v>
      </c>
      <c r="C119" t="s">
        <v>3349</v>
      </c>
      <c r="D119" t="s">
        <v>3014</v>
      </c>
    </row>
    <row r="120" spans="1:4" x14ac:dyDescent="0.25">
      <c r="A120" s="5">
        <v>119</v>
      </c>
      <c r="B120" t="s">
        <v>2804</v>
      </c>
      <c r="C120" t="s">
        <v>3350</v>
      </c>
      <c r="D120" t="s">
        <v>3015</v>
      </c>
    </row>
    <row r="121" spans="1:4" x14ac:dyDescent="0.25">
      <c r="A121" s="5">
        <v>120</v>
      </c>
      <c r="B121" t="s">
        <v>2805</v>
      </c>
      <c r="C121" t="s">
        <v>3351</v>
      </c>
      <c r="D121" t="s">
        <v>3016</v>
      </c>
    </row>
    <row r="122" spans="1:4" x14ac:dyDescent="0.25">
      <c r="A122" s="5">
        <v>121</v>
      </c>
      <c r="B122" t="s">
        <v>2703</v>
      </c>
      <c r="C122" t="s">
        <v>3352</v>
      </c>
      <c r="D122" t="s">
        <v>3017</v>
      </c>
    </row>
    <row r="123" spans="1:4" x14ac:dyDescent="0.25">
      <c r="A123" s="5">
        <v>122</v>
      </c>
      <c r="B123" t="s">
        <v>2704</v>
      </c>
      <c r="C123" t="s">
        <v>3353</v>
      </c>
      <c r="D123" t="s">
        <v>3018</v>
      </c>
    </row>
    <row r="124" spans="1:4" x14ac:dyDescent="0.25">
      <c r="A124" s="5">
        <v>123</v>
      </c>
      <c r="B124" t="s">
        <v>2680</v>
      </c>
      <c r="C124" t="s">
        <v>3354</v>
      </c>
      <c r="D124" t="s">
        <v>3019</v>
      </c>
    </row>
    <row r="125" spans="1:4" x14ac:dyDescent="0.25">
      <c r="A125" s="5">
        <v>124</v>
      </c>
      <c r="B125" t="s">
        <v>2693</v>
      </c>
      <c r="C125" t="s">
        <v>3355</v>
      </c>
      <c r="D125" t="s">
        <v>3020</v>
      </c>
    </row>
    <row r="126" spans="1:4" x14ac:dyDescent="0.25">
      <c r="A126" s="5">
        <v>125</v>
      </c>
      <c r="B126" t="s">
        <v>2855</v>
      </c>
      <c r="C126" t="s">
        <v>3356</v>
      </c>
      <c r="D126" t="s">
        <v>3021</v>
      </c>
    </row>
    <row r="127" spans="1:4" x14ac:dyDescent="0.25">
      <c r="A127" s="5">
        <v>126</v>
      </c>
      <c r="B127" t="s">
        <v>2856</v>
      </c>
      <c r="C127" t="s">
        <v>3357</v>
      </c>
      <c r="D127" t="s">
        <v>3022</v>
      </c>
    </row>
    <row r="128" spans="1:4" x14ac:dyDescent="0.25">
      <c r="A128" s="5">
        <v>127</v>
      </c>
      <c r="B128" t="s">
        <v>2694</v>
      </c>
      <c r="C128" t="s">
        <v>3358</v>
      </c>
      <c r="D128" t="s">
        <v>3023</v>
      </c>
    </row>
    <row r="129" spans="1:4" x14ac:dyDescent="0.25">
      <c r="A129" s="5">
        <v>128</v>
      </c>
      <c r="B129" t="s">
        <v>2857</v>
      </c>
      <c r="C129" t="s">
        <v>3359</v>
      </c>
      <c r="D129" t="s">
        <v>3024</v>
      </c>
    </row>
    <row r="130" spans="1:4" x14ac:dyDescent="0.25">
      <c r="A130" s="5">
        <v>129</v>
      </c>
      <c r="B130" t="s">
        <v>2858</v>
      </c>
      <c r="C130" t="s">
        <v>3360</v>
      </c>
      <c r="D130" t="s">
        <v>3025</v>
      </c>
    </row>
    <row r="131" spans="1:4" x14ac:dyDescent="0.25">
      <c r="A131" s="5">
        <v>130</v>
      </c>
      <c r="B131" t="s">
        <v>2859</v>
      </c>
      <c r="C131" t="s">
        <v>3361</v>
      </c>
      <c r="D131" t="s">
        <v>3026</v>
      </c>
    </row>
    <row r="132" spans="1:4" x14ac:dyDescent="0.25">
      <c r="A132" s="5">
        <v>131</v>
      </c>
      <c r="B132" t="s">
        <v>2860</v>
      </c>
      <c r="C132" t="s">
        <v>3362</v>
      </c>
      <c r="D132" t="s">
        <v>3027</v>
      </c>
    </row>
    <row r="133" spans="1:4" x14ac:dyDescent="0.25">
      <c r="A133" s="5">
        <v>132</v>
      </c>
      <c r="B133" t="s">
        <v>2861</v>
      </c>
      <c r="C133" t="s">
        <v>3363</v>
      </c>
      <c r="D133" t="s">
        <v>3028</v>
      </c>
    </row>
    <row r="134" spans="1:4" x14ac:dyDescent="0.25">
      <c r="A134" s="5">
        <v>133</v>
      </c>
      <c r="B134" t="s">
        <v>2862</v>
      </c>
      <c r="C134" t="s">
        <v>3364</v>
      </c>
      <c r="D134" t="s">
        <v>3029</v>
      </c>
    </row>
    <row r="135" spans="1:4" x14ac:dyDescent="0.25">
      <c r="A135" s="5">
        <v>134</v>
      </c>
      <c r="B135" t="s">
        <v>2863</v>
      </c>
      <c r="C135" t="s">
        <v>3365</v>
      </c>
      <c r="D135" t="s">
        <v>3030</v>
      </c>
    </row>
    <row r="136" spans="1:4" x14ac:dyDescent="0.25">
      <c r="A136" s="5">
        <v>135</v>
      </c>
      <c r="B136" t="s">
        <v>2864</v>
      </c>
      <c r="C136" t="s">
        <v>3366</v>
      </c>
      <c r="D136" t="s">
        <v>3031</v>
      </c>
    </row>
    <row r="137" spans="1:4" x14ac:dyDescent="0.25">
      <c r="A137" s="5">
        <v>136</v>
      </c>
      <c r="B137" t="s">
        <v>2865</v>
      </c>
      <c r="C137" t="s">
        <v>3367</v>
      </c>
      <c r="D137" t="s">
        <v>3032</v>
      </c>
    </row>
    <row r="138" spans="1:4" x14ac:dyDescent="0.25">
      <c r="A138" s="5">
        <v>137</v>
      </c>
      <c r="B138" t="s">
        <v>2647</v>
      </c>
      <c r="C138" t="s">
        <v>3368</v>
      </c>
      <c r="D138" t="s">
        <v>3033</v>
      </c>
    </row>
    <row r="139" spans="1:4" x14ac:dyDescent="0.25">
      <c r="A139" s="5">
        <v>138</v>
      </c>
      <c r="B139" t="s">
        <v>2648</v>
      </c>
      <c r="C139" t="s">
        <v>3369</v>
      </c>
      <c r="D139" t="s">
        <v>3034</v>
      </c>
    </row>
    <row r="140" spans="1:4" x14ac:dyDescent="0.25">
      <c r="A140" s="5">
        <v>139</v>
      </c>
      <c r="B140" t="s">
        <v>2866</v>
      </c>
      <c r="C140" t="s">
        <v>3370</v>
      </c>
      <c r="D140" t="s">
        <v>3035</v>
      </c>
    </row>
    <row r="141" spans="1:4" x14ac:dyDescent="0.25">
      <c r="A141" s="5">
        <v>140</v>
      </c>
      <c r="B141" t="s">
        <v>2867</v>
      </c>
      <c r="C141" t="s">
        <v>3371</v>
      </c>
      <c r="D141" t="s">
        <v>3036</v>
      </c>
    </row>
    <row r="142" spans="1:4" x14ac:dyDescent="0.25">
      <c r="A142" s="5">
        <v>141</v>
      </c>
      <c r="B142" t="s">
        <v>2806</v>
      </c>
      <c r="C142" t="s">
        <v>3372</v>
      </c>
      <c r="D142" t="s">
        <v>3037</v>
      </c>
    </row>
    <row r="143" spans="1:4" x14ac:dyDescent="0.25">
      <c r="A143" s="5">
        <v>142</v>
      </c>
      <c r="B143" t="s">
        <v>2807</v>
      </c>
      <c r="C143" t="s">
        <v>3373</v>
      </c>
      <c r="D143" t="s">
        <v>3038</v>
      </c>
    </row>
    <row r="144" spans="1:4" x14ac:dyDescent="0.25">
      <c r="A144" s="5">
        <v>143</v>
      </c>
      <c r="B144" t="s">
        <v>2730</v>
      </c>
      <c r="C144" t="s">
        <v>3374</v>
      </c>
      <c r="D144" t="s">
        <v>3039</v>
      </c>
    </row>
    <row r="145" spans="1:4" x14ac:dyDescent="0.25">
      <c r="A145" s="5">
        <v>144</v>
      </c>
      <c r="B145" t="s">
        <v>2808</v>
      </c>
      <c r="C145" t="s">
        <v>3375</v>
      </c>
      <c r="D145" t="s">
        <v>3040</v>
      </c>
    </row>
    <row r="146" spans="1:4" x14ac:dyDescent="0.25">
      <c r="A146" s="5">
        <v>145</v>
      </c>
      <c r="B146" t="s">
        <v>2868</v>
      </c>
      <c r="C146" t="s">
        <v>3376</v>
      </c>
      <c r="D146" t="s">
        <v>3041</v>
      </c>
    </row>
    <row r="147" spans="1:4" x14ac:dyDescent="0.25">
      <c r="A147" s="5">
        <v>146</v>
      </c>
      <c r="B147" t="s">
        <v>2869</v>
      </c>
      <c r="C147" t="s">
        <v>3377</v>
      </c>
      <c r="D147" t="s">
        <v>3042</v>
      </c>
    </row>
    <row r="148" spans="1:4" x14ac:dyDescent="0.25">
      <c r="A148" s="5">
        <v>147</v>
      </c>
      <c r="B148" t="s">
        <v>2731</v>
      </c>
      <c r="C148" t="s">
        <v>3378</v>
      </c>
      <c r="D148" t="s">
        <v>3043</v>
      </c>
    </row>
    <row r="149" spans="1:4" x14ac:dyDescent="0.25">
      <c r="A149" s="5">
        <v>148</v>
      </c>
      <c r="B149" t="s">
        <v>2732</v>
      </c>
      <c r="C149" t="s">
        <v>3379</v>
      </c>
      <c r="D149" t="s">
        <v>3044</v>
      </c>
    </row>
    <row r="150" spans="1:4" x14ac:dyDescent="0.25">
      <c r="A150" s="5">
        <v>149</v>
      </c>
      <c r="B150" t="s">
        <v>2733</v>
      </c>
      <c r="C150" t="s">
        <v>3380</v>
      </c>
      <c r="D150" t="s">
        <v>3045</v>
      </c>
    </row>
    <row r="151" spans="1:4" x14ac:dyDescent="0.25">
      <c r="A151" s="5">
        <v>150</v>
      </c>
      <c r="B151" t="s">
        <v>2734</v>
      </c>
      <c r="C151" t="s">
        <v>3381</v>
      </c>
      <c r="D151" t="s">
        <v>3046</v>
      </c>
    </row>
    <row r="152" spans="1:4" x14ac:dyDescent="0.25">
      <c r="A152" s="5">
        <v>151</v>
      </c>
      <c r="B152" t="s">
        <v>2735</v>
      </c>
      <c r="C152" t="s">
        <v>3382</v>
      </c>
      <c r="D152" t="s">
        <v>3047</v>
      </c>
    </row>
    <row r="153" spans="1:4" x14ac:dyDescent="0.25">
      <c r="A153" s="5">
        <v>152</v>
      </c>
      <c r="B153" t="s">
        <v>2736</v>
      </c>
      <c r="C153" t="s">
        <v>3383</v>
      </c>
      <c r="D153" t="s">
        <v>3048</v>
      </c>
    </row>
    <row r="154" spans="1:4" x14ac:dyDescent="0.25">
      <c r="A154" s="5">
        <v>153</v>
      </c>
      <c r="B154" t="s">
        <v>2737</v>
      </c>
      <c r="C154" t="s">
        <v>3384</v>
      </c>
      <c r="D154" t="s">
        <v>3049</v>
      </c>
    </row>
    <row r="155" spans="1:4" x14ac:dyDescent="0.25">
      <c r="A155" s="5">
        <v>154</v>
      </c>
      <c r="B155" t="s">
        <v>2738</v>
      </c>
      <c r="C155" t="s">
        <v>3385</v>
      </c>
      <c r="D155" t="s">
        <v>3050</v>
      </c>
    </row>
    <row r="156" spans="1:4" x14ac:dyDescent="0.25">
      <c r="A156" s="5">
        <v>155</v>
      </c>
      <c r="B156" t="s">
        <v>2650</v>
      </c>
      <c r="C156" t="s">
        <v>3386</v>
      </c>
      <c r="D156" t="s">
        <v>3051</v>
      </c>
    </row>
    <row r="157" spans="1:4" x14ac:dyDescent="0.25">
      <c r="A157" s="5">
        <v>156</v>
      </c>
      <c r="B157" t="s">
        <v>2809</v>
      </c>
      <c r="C157" t="s">
        <v>3387</v>
      </c>
      <c r="D157" t="s">
        <v>3052</v>
      </c>
    </row>
    <row r="158" spans="1:4" x14ac:dyDescent="0.25">
      <c r="A158" s="5">
        <v>157</v>
      </c>
      <c r="B158" t="s">
        <v>2810</v>
      </c>
      <c r="C158" t="s">
        <v>3388</v>
      </c>
      <c r="D158" t="s">
        <v>3053</v>
      </c>
    </row>
    <row r="159" spans="1:4" x14ac:dyDescent="0.25">
      <c r="A159" s="5">
        <v>158</v>
      </c>
      <c r="B159" t="s">
        <v>2811</v>
      </c>
      <c r="C159" t="s">
        <v>3389</v>
      </c>
      <c r="D159" t="s">
        <v>3054</v>
      </c>
    </row>
    <row r="160" spans="1:4" x14ac:dyDescent="0.25">
      <c r="A160" s="5">
        <v>159</v>
      </c>
      <c r="B160" t="s">
        <v>2812</v>
      </c>
      <c r="C160" t="s">
        <v>3390</v>
      </c>
      <c r="D160" t="s">
        <v>3055</v>
      </c>
    </row>
    <row r="161" spans="1:4" x14ac:dyDescent="0.25">
      <c r="A161" s="5">
        <v>160</v>
      </c>
      <c r="B161" t="s">
        <v>2813</v>
      </c>
      <c r="C161" t="s">
        <v>3391</v>
      </c>
      <c r="D161" t="s">
        <v>3056</v>
      </c>
    </row>
    <row r="162" spans="1:4" x14ac:dyDescent="0.25">
      <c r="A162" s="5">
        <v>161</v>
      </c>
      <c r="B162" t="s">
        <v>2814</v>
      </c>
      <c r="C162" t="s">
        <v>3392</v>
      </c>
      <c r="D162" t="s">
        <v>3057</v>
      </c>
    </row>
    <row r="163" spans="1:4" x14ac:dyDescent="0.25">
      <c r="A163" s="5">
        <v>162</v>
      </c>
      <c r="B163" t="s">
        <v>2815</v>
      </c>
      <c r="C163" t="s">
        <v>3393</v>
      </c>
      <c r="D163" t="s">
        <v>3058</v>
      </c>
    </row>
    <row r="164" spans="1:4" x14ac:dyDescent="0.25">
      <c r="A164" s="5">
        <v>163</v>
      </c>
      <c r="B164" t="s">
        <v>2816</v>
      </c>
      <c r="C164" t="s">
        <v>3394</v>
      </c>
      <c r="D164" t="s">
        <v>3059</v>
      </c>
    </row>
    <row r="165" spans="1:4" x14ac:dyDescent="0.25">
      <c r="A165" s="5">
        <v>164</v>
      </c>
      <c r="B165" t="s">
        <v>2817</v>
      </c>
      <c r="C165" t="s">
        <v>3395</v>
      </c>
      <c r="D165" t="s">
        <v>3060</v>
      </c>
    </row>
    <row r="166" spans="1:4" x14ac:dyDescent="0.25">
      <c r="A166" s="5">
        <v>165</v>
      </c>
      <c r="B166" t="s">
        <v>2818</v>
      </c>
      <c r="C166" t="s">
        <v>3396</v>
      </c>
      <c r="D166" t="s">
        <v>3061</v>
      </c>
    </row>
    <row r="167" spans="1:4" x14ac:dyDescent="0.25">
      <c r="A167" s="5">
        <v>166</v>
      </c>
      <c r="B167" t="s">
        <v>2819</v>
      </c>
      <c r="C167" t="s">
        <v>3397</v>
      </c>
      <c r="D167" t="s">
        <v>3062</v>
      </c>
    </row>
    <row r="168" spans="1:4" x14ac:dyDescent="0.25">
      <c r="A168" s="5">
        <v>167</v>
      </c>
      <c r="B168" t="s">
        <v>2820</v>
      </c>
      <c r="C168" t="s">
        <v>3398</v>
      </c>
      <c r="D168" t="s">
        <v>3063</v>
      </c>
    </row>
    <row r="169" spans="1:4" x14ac:dyDescent="0.25">
      <c r="A169" s="5">
        <v>168</v>
      </c>
      <c r="B169" t="s">
        <v>2821</v>
      </c>
      <c r="C169" t="s">
        <v>3399</v>
      </c>
      <c r="D169" t="s">
        <v>3064</v>
      </c>
    </row>
    <row r="170" spans="1:4" x14ac:dyDescent="0.25">
      <c r="A170" s="5">
        <v>169</v>
      </c>
      <c r="B170" t="s">
        <v>2822</v>
      </c>
      <c r="C170" t="s">
        <v>3400</v>
      </c>
      <c r="D170" t="s">
        <v>3065</v>
      </c>
    </row>
    <row r="171" spans="1:4" x14ac:dyDescent="0.25">
      <c r="A171" s="5">
        <v>170</v>
      </c>
      <c r="B171" t="s">
        <v>4148</v>
      </c>
      <c r="C171" t="s">
        <v>4170</v>
      </c>
      <c r="D171" t="s">
        <v>4118</v>
      </c>
    </row>
    <row r="172" spans="1:4" x14ac:dyDescent="0.25">
      <c r="A172" s="5">
        <v>171</v>
      </c>
      <c r="B172" t="s">
        <v>2654</v>
      </c>
      <c r="C172" t="s">
        <v>3401</v>
      </c>
      <c r="D172" t="s">
        <v>3066</v>
      </c>
    </row>
    <row r="173" spans="1:4" x14ac:dyDescent="0.25">
      <c r="A173" s="5">
        <v>172</v>
      </c>
      <c r="B173" t="s">
        <v>2870</v>
      </c>
      <c r="C173" t="s">
        <v>3402</v>
      </c>
      <c r="D173" t="s">
        <v>3067</v>
      </c>
    </row>
    <row r="174" spans="1:4" x14ac:dyDescent="0.25">
      <c r="A174" s="5">
        <v>173</v>
      </c>
      <c r="B174" t="s">
        <v>2871</v>
      </c>
      <c r="C174" t="s">
        <v>3403</v>
      </c>
      <c r="D174" t="s">
        <v>3068</v>
      </c>
    </row>
    <row r="175" spans="1:4" x14ac:dyDescent="0.25">
      <c r="A175" s="5">
        <v>174</v>
      </c>
      <c r="B175" t="s">
        <v>2655</v>
      </c>
      <c r="C175" t="s">
        <v>3404</v>
      </c>
      <c r="D175" t="s">
        <v>3069</v>
      </c>
    </row>
    <row r="176" spans="1:4" x14ac:dyDescent="0.25">
      <c r="A176" s="5">
        <v>175</v>
      </c>
      <c r="B176" t="s">
        <v>2656</v>
      </c>
      <c r="C176" t="s">
        <v>3405</v>
      </c>
      <c r="D176" t="s">
        <v>3070</v>
      </c>
    </row>
    <row r="177" spans="1:4" x14ac:dyDescent="0.25">
      <c r="A177" s="5">
        <v>176</v>
      </c>
      <c r="B177" t="s">
        <v>2657</v>
      </c>
      <c r="C177" t="s">
        <v>3406</v>
      </c>
      <c r="D177" t="s">
        <v>3071</v>
      </c>
    </row>
    <row r="178" spans="1:4" x14ac:dyDescent="0.25">
      <c r="A178" s="5">
        <v>177</v>
      </c>
      <c r="B178" t="s">
        <v>2702</v>
      </c>
      <c r="C178" t="s">
        <v>3407</v>
      </c>
      <c r="D178" t="s">
        <v>3072</v>
      </c>
    </row>
    <row r="179" spans="1:4" x14ac:dyDescent="0.25">
      <c r="A179" s="5">
        <v>178</v>
      </c>
      <c r="B179" t="s">
        <v>2658</v>
      </c>
      <c r="C179" t="s">
        <v>3408</v>
      </c>
      <c r="D179" t="s">
        <v>3073</v>
      </c>
    </row>
    <row r="180" spans="1:4" x14ac:dyDescent="0.25">
      <c r="A180" s="5">
        <v>179</v>
      </c>
      <c r="B180" t="s">
        <v>2659</v>
      </c>
      <c r="C180" t="s">
        <v>3409</v>
      </c>
      <c r="D180" t="s">
        <v>3074</v>
      </c>
    </row>
    <row r="181" spans="1:4" x14ac:dyDescent="0.25">
      <c r="A181" s="5">
        <v>180</v>
      </c>
      <c r="B181" t="s">
        <v>2700</v>
      </c>
      <c r="C181" t="s">
        <v>3410</v>
      </c>
      <c r="D181" t="s">
        <v>3075</v>
      </c>
    </row>
    <row r="182" spans="1:4" x14ac:dyDescent="0.25">
      <c r="A182" s="5">
        <v>181</v>
      </c>
      <c r="B182" t="s">
        <v>4149</v>
      </c>
      <c r="C182" t="s">
        <v>4171</v>
      </c>
      <c r="D182" t="s">
        <v>4119</v>
      </c>
    </row>
    <row r="183" spans="1:4" x14ac:dyDescent="0.25">
      <c r="A183" s="5">
        <v>182</v>
      </c>
      <c r="B183" t="s">
        <v>4150</v>
      </c>
      <c r="C183" t="s">
        <v>4172</v>
      </c>
      <c r="D183" t="s">
        <v>4120</v>
      </c>
    </row>
    <row r="184" spans="1:4" x14ac:dyDescent="0.25">
      <c r="A184" s="5">
        <v>183</v>
      </c>
      <c r="B184" t="s">
        <v>4151</v>
      </c>
      <c r="C184" t="s">
        <v>4173</v>
      </c>
      <c r="D184" t="s">
        <v>4121</v>
      </c>
    </row>
    <row r="185" spans="1:4" x14ac:dyDescent="0.25">
      <c r="A185" s="5">
        <v>184</v>
      </c>
      <c r="B185" t="s">
        <v>2872</v>
      </c>
      <c r="C185" t="s">
        <v>3411</v>
      </c>
      <c r="D185" t="s">
        <v>3076</v>
      </c>
    </row>
    <row r="186" spans="1:4" x14ac:dyDescent="0.25">
      <c r="A186" s="5">
        <v>185</v>
      </c>
      <c r="B186" t="s">
        <v>2823</v>
      </c>
      <c r="C186" t="s">
        <v>3412</v>
      </c>
      <c r="D186" t="s">
        <v>3077</v>
      </c>
    </row>
    <row r="187" spans="1:4" x14ac:dyDescent="0.25">
      <c r="A187" s="5">
        <v>186</v>
      </c>
      <c r="B187" t="s">
        <v>3522</v>
      </c>
      <c r="C187" t="s">
        <v>3536</v>
      </c>
      <c r="D187" t="s">
        <v>3549</v>
      </c>
    </row>
    <row r="188" spans="1:4" x14ac:dyDescent="0.25">
      <c r="A188" s="5">
        <v>187</v>
      </c>
      <c r="B188" t="s">
        <v>2824</v>
      </c>
      <c r="C188" t="s">
        <v>3413</v>
      </c>
      <c r="D188" t="s">
        <v>3078</v>
      </c>
    </row>
    <row r="189" spans="1:4" x14ac:dyDescent="0.25">
      <c r="A189" s="5">
        <v>188</v>
      </c>
      <c r="B189" t="s">
        <v>2749</v>
      </c>
      <c r="C189" t="s">
        <v>3414</v>
      </c>
      <c r="D189" t="s">
        <v>3079</v>
      </c>
    </row>
    <row r="190" spans="1:4" x14ac:dyDescent="0.25">
      <c r="A190" s="5">
        <v>189</v>
      </c>
      <c r="B190" t="s">
        <v>2750</v>
      </c>
      <c r="C190" t="s">
        <v>3415</v>
      </c>
      <c r="D190" t="s">
        <v>3080</v>
      </c>
    </row>
    <row r="191" spans="1:4" x14ac:dyDescent="0.25">
      <c r="A191" s="5">
        <v>190</v>
      </c>
      <c r="B191" t="s">
        <v>2751</v>
      </c>
      <c r="C191" t="s">
        <v>3416</v>
      </c>
      <c r="D191" t="s">
        <v>3081</v>
      </c>
    </row>
    <row r="192" spans="1:4" x14ac:dyDescent="0.25">
      <c r="A192" s="5">
        <v>191</v>
      </c>
      <c r="B192" t="s">
        <v>2825</v>
      </c>
      <c r="C192" t="s">
        <v>3417</v>
      </c>
      <c r="D192" t="s">
        <v>3082</v>
      </c>
    </row>
    <row r="193" spans="1:4" x14ac:dyDescent="0.25">
      <c r="A193" s="5">
        <v>192</v>
      </c>
      <c r="B193" t="s">
        <v>2662</v>
      </c>
      <c r="C193" t="s">
        <v>3418</v>
      </c>
      <c r="D193" t="s">
        <v>3083</v>
      </c>
    </row>
    <row r="194" spans="1:4" x14ac:dyDescent="0.25">
      <c r="A194" s="5">
        <v>193</v>
      </c>
      <c r="B194" t="s">
        <v>2679</v>
      </c>
      <c r="C194" t="s">
        <v>3419</v>
      </c>
      <c r="D194" t="s">
        <v>3084</v>
      </c>
    </row>
    <row r="195" spans="1:4" x14ac:dyDescent="0.25">
      <c r="A195" s="5">
        <v>194</v>
      </c>
      <c r="B195" t="s">
        <v>2664</v>
      </c>
      <c r="C195" t="s">
        <v>3420</v>
      </c>
      <c r="D195" t="s">
        <v>3085</v>
      </c>
    </row>
    <row r="196" spans="1:4" x14ac:dyDescent="0.25">
      <c r="A196" s="5">
        <v>195</v>
      </c>
      <c r="B196" t="s">
        <v>2826</v>
      </c>
      <c r="C196" t="s">
        <v>3421</v>
      </c>
      <c r="D196" t="s">
        <v>3086</v>
      </c>
    </row>
    <row r="197" spans="1:4" x14ac:dyDescent="0.25">
      <c r="A197" s="5">
        <v>196</v>
      </c>
      <c r="B197" t="s">
        <v>2681</v>
      </c>
      <c r="C197" t="s">
        <v>3422</v>
      </c>
      <c r="D197" t="s">
        <v>3087</v>
      </c>
    </row>
    <row r="198" spans="1:4" x14ac:dyDescent="0.25">
      <c r="A198" s="5">
        <v>197</v>
      </c>
      <c r="B198" t="s">
        <v>2753</v>
      </c>
      <c r="C198" t="s">
        <v>3423</v>
      </c>
      <c r="D198" t="s">
        <v>3088</v>
      </c>
    </row>
    <row r="199" spans="1:4" x14ac:dyDescent="0.25">
      <c r="A199" s="5">
        <v>198</v>
      </c>
      <c r="B199" t="s">
        <v>2596</v>
      </c>
      <c r="C199" t="s">
        <v>3424</v>
      </c>
      <c r="D199" t="s">
        <v>3089</v>
      </c>
    </row>
    <row r="200" spans="1:4" x14ac:dyDescent="0.25">
      <c r="A200" s="5">
        <v>199</v>
      </c>
      <c r="B200" t="s">
        <v>4152</v>
      </c>
      <c r="C200" t="s">
        <v>4174</v>
      </c>
      <c r="D200" t="s">
        <v>4122</v>
      </c>
    </row>
    <row r="201" spans="1:4" x14ac:dyDescent="0.25">
      <c r="A201" s="5">
        <v>200</v>
      </c>
      <c r="B201" t="s">
        <v>4153</v>
      </c>
      <c r="C201" t="s">
        <v>4175</v>
      </c>
      <c r="D201" t="s">
        <v>4123</v>
      </c>
    </row>
    <row r="202" spans="1:4" x14ac:dyDescent="0.25">
      <c r="A202" s="5">
        <v>201</v>
      </c>
      <c r="B202" t="s">
        <v>4154</v>
      </c>
      <c r="C202" t="s">
        <v>4176</v>
      </c>
      <c r="D202" t="s">
        <v>4124</v>
      </c>
    </row>
    <row r="203" spans="1:4" x14ac:dyDescent="0.25">
      <c r="A203" s="5">
        <v>202</v>
      </c>
      <c r="B203" t="s">
        <v>4155</v>
      </c>
      <c r="C203" t="s">
        <v>4177</v>
      </c>
      <c r="D203" t="s">
        <v>4125</v>
      </c>
    </row>
    <row r="204" spans="1:4" x14ac:dyDescent="0.25">
      <c r="A204" s="5">
        <v>203</v>
      </c>
      <c r="B204" t="s">
        <v>4156</v>
      </c>
      <c r="C204" t="s">
        <v>4178</v>
      </c>
      <c r="D204" t="s">
        <v>4126</v>
      </c>
    </row>
    <row r="205" spans="1:4" x14ac:dyDescent="0.25">
      <c r="A205" s="5">
        <v>204</v>
      </c>
      <c r="B205" t="s">
        <v>3523</v>
      </c>
      <c r="C205" t="s">
        <v>3537</v>
      </c>
      <c r="D205" t="s">
        <v>3550</v>
      </c>
    </row>
    <row r="206" spans="1:4" x14ac:dyDescent="0.25">
      <c r="A206" s="5">
        <v>205</v>
      </c>
      <c r="B206" t="s">
        <v>2598</v>
      </c>
      <c r="C206" t="s">
        <v>3425</v>
      </c>
      <c r="D206" t="s">
        <v>3090</v>
      </c>
    </row>
    <row r="207" spans="1:4" x14ac:dyDescent="0.25">
      <c r="A207" s="5">
        <v>206</v>
      </c>
      <c r="B207" t="s">
        <v>3524</v>
      </c>
      <c r="C207" t="s">
        <v>3538</v>
      </c>
      <c r="D207" t="s">
        <v>3551</v>
      </c>
    </row>
    <row r="208" spans="1:4" x14ac:dyDescent="0.25">
      <c r="A208" s="5">
        <v>207</v>
      </c>
      <c r="B208" t="s">
        <v>2827</v>
      </c>
      <c r="C208" t="s">
        <v>3426</v>
      </c>
      <c r="D208" t="s">
        <v>3091</v>
      </c>
    </row>
    <row r="209" spans="1:4" x14ac:dyDescent="0.25">
      <c r="A209" s="5">
        <v>208</v>
      </c>
      <c r="B209" t="s">
        <v>2756</v>
      </c>
      <c r="C209" t="s">
        <v>3427</v>
      </c>
      <c r="D209" t="s">
        <v>3092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883</v>
      </c>
      <c r="C211" t="s">
        <v>180</v>
      </c>
      <c r="D211" t="s">
        <v>3093</v>
      </c>
    </row>
    <row r="212" spans="1:4" x14ac:dyDescent="0.25">
      <c r="A212" s="5">
        <v>211</v>
      </c>
      <c r="B212" t="s">
        <v>883</v>
      </c>
      <c r="C212" t="s">
        <v>180</v>
      </c>
      <c r="D212" t="s">
        <v>3093</v>
      </c>
    </row>
    <row r="213" spans="1:4" x14ac:dyDescent="0.25">
      <c r="A213" s="5">
        <v>212</v>
      </c>
      <c r="B213" t="s">
        <v>883</v>
      </c>
      <c r="C213" t="s">
        <v>180</v>
      </c>
      <c r="D213" t="s">
        <v>3093</v>
      </c>
    </row>
    <row r="214" spans="1:4" x14ac:dyDescent="0.25">
      <c r="A214" s="5">
        <v>213</v>
      </c>
      <c r="B214" t="s">
        <v>2828</v>
      </c>
      <c r="C214" t="s">
        <v>3428</v>
      </c>
      <c r="D214" t="s">
        <v>3094</v>
      </c>
    </row>
    <row r="215" spans="1:4" x14ac:dyDescent="0.25">
      <c r="A215" s="5">
        <v>214</v>
      </c>
      <c r="B215" t="s">
        <v>2829</v>
      </c>
      <c r="C215" t="s">
        <v>3429</v>
      </c>
      <c r="D215" t="s">
        <v>3095</v>
      </c>
    </row>
    <row r="216" spans="1:4" x14ac:dyDescent="0.25">
      <c r="A216" s="5">
        <v>215</v>
      </c>
      <c r="B216" t="s">
        <v>930</v>
      </c>
      <c r="C216" t="s">
        <v>234</v>
      </c>
      <c r="D216" t="s">
        <v>3664</v>
      </c>
    </row>
    <row r="217" spans="1:4" x14ac:dyDescent="0.25">
      <c r="A217" s="5">
        <v>216</v>
      </c>
      <c r="B217" t="s">
        <v>2677</v>
      </c>
      <c r="C217" t="s">
        <v>3430</v>
      </c>
      <c r="D217" t="s">
        <v>3096</v>
      </c>
    </row>
    <row r="218" spans="1:4" x14ac:dyDescent="0.25">
      <c r="A218" s="5">
        <v>217</v>
      </c>
      <c r="B218" t="s">
        <v>2757</v>
      </c>
      <c r="C218" t="s">
        <v>3431</v>
      </c>
      <c r="D218" t="s">
        <v>3097</v>
      </c>
    </row>
    <row r="219" spans="1:4" x14ac:dyDescent="0.25">
      <c r="A219" s="5">
        <v>218</v>
      </c>
      <c r="B219" t="s">
        <v>2758</v>
      </c>
      <c r="C219" t="s">
        <v>3432</v>
      </c>
      <c r="D219" t="s">
        <v>3098</v>
      </c>
    </row>
    <row r="220" spans="1:4" x14ac:dyDescent="0.25">
      <c r="A220" s="5">
        <v>219</v>
      </c>
      <c r="B220" t="s">
        <v>2759</v>
      </c>
      <c r="C220" t="s">
        <v>3433</v>
      </c>
      <c r="D220" t="s">
        <v>3099</v>
      </c>
    </row>
    <row r="221" spans="1:4" x14ac:dyDescent="0.25">
      <c r="A221" s="5">
        <v>220</v>
      </c>
      <c r="B221" t="s">
        <v>2760</v>
      </c>
      <c r="C221" t="s">
        <v>3434</v>
      </c>
      <c r="D221" t="s">
        <v>3100</v>
      </c>
    </row>
    <row r="222" spans="1:4" x14ac:dyDescent="0.25">
      <c r="A222" s="5">
        <v>221</v>
      </c>
      <c r="B222" t="s">
        <v>887</v>
      </c>
      <c r="C222" t="s">
        <v>185</v>
      </c>
      <c r="D222" t="s">
        <v>3621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2762</v>
      </c>
      <c r="C226" t="s">
        <v>3435</v>
      </c>
      <c r="D226" t="s">
        <v>3101</v>
      </c>
    </row>
    <row r="227" spans="1:4" x14ac:dyDescent="0.25">
      <c r="A227" s="5">
        <v>226</v>
      </c>
      <c r="B227" t="s">
        <v>2763</v>
      </c>
      <c r="C227" t="s">
        <v>3436</v>
      </c>
      <c r="D227" t="s">
        <v>3102</v>
      </c>
    </row>
    <row r="228" spans="1:4" x14ac:dyDescent="0.25">
      <c r="A228" s="5">
        <v>227</v>
      </c>
      <c r="B228" t="s">
        <v>2764</v>
      </c>
      <c r="C228" t="s">
        <v>3437</v>
      </c>
      <c r="D228" t="s">
        <v>3103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2766</v>
      </c>
      <c r="C230" t="s">
        <v>3438</v>
      </c>
      <c r="D230" t="s">
        <v>3104</v>
      </c>
    </row>
    <row r="231" spans="1:4" x14ac:dyDescent="0.25">
      <c r="A231" s="5">
        <v>230</v>
      </c>
      <c r="B231" t="s">
        <v>4157</v>
      </c>
      <c r="C231" t="s">
        <v>4179</v>
      </c>
      <c r="D231" t="s">
        <v>4127</v>
      </c>
    </row>
    <row r="232" spans="1:4" x14ac:dyDescent="0.25">
      <c r="A232" s="5">
        <v>231</v>
      </c>
      <c r="B232" t="s">
        <v>4158</v>
      </c>
      <c r="C232" t="s">
        <v>4180</v>
      </c>
      <c r="D232" t="s">
        <v>4128</v>
      </c>
    </row>
    <row r="233" spans="1:4" x14ac:dyDescent="0.25">
      <c r="A233" s="5">
        <v>232</v>
      </c>
      <c r="B233" t="s">
        <v>4159</v>
      </c>
      <c r="C233" t="s">
        <v>4181</v>
      </c>
      <c r="D233" t="s">
        <v>4129</v>
      </c>
    </row>
    <row r="234" spans="1:4" x14ac:dyDescent="0.25">
      <c r="A234" s="5">
        <v>233</v>
      </c>
      <c r="B234" t="s">
        <v>2767</v>
      </c>
      <c r="C234" t="s">
        <v>3439</v>
      </c>
      <c r="D234" t="s">
        <v>3105</v>
      </c>
    </row>
    <row r="235" spans="1:4" x14ac:dyDescent="0.25">
      <c r="A235" s="5">
        <v>234</v>
      </c>
      <c r="B235" t="s">
        <v>2768</v>
      </c>
      <c r="C235" t="s">
        <v>3440</v>
      </c>
      <c r="D235" t="s">
        <v>3106</v>
      </c>
    </row>
    <row r="236" spans="1:4" x14ac:dyDescent="0.25">
      <c r="A236" s="5">
        <v>235</v>
      </c>
      <c r="B236" t="s">
        <v>2769</v>
      </c>
      <c r="C236" t="s">
        <v>3441</v>
      </c>
      <c r="D236" t="s">
        <v>3107</v>
      </c>
    </row>
    <row r="237" spans="1:4" x14ac:dyDescent="0.25">
      <c r="A237" s="5">
        <v>236</v>
      </c>
      <c r="B237" t="s">
        <v>4160</v>
      </c>
      <c r="C237" t="s">
        <v>4182</v>
      </c>
      <c r="D237" t="s">
        <v>4130</v>
      </c>
    </row>
    <row r="238" spans="1:4" x14ac:dyDescent="0.25">
      <c r="A238" s="5">
        <v>237</v>
      </c>
      <c r="B238" t="s">
        <v>2770</v>
      </c>
      <c r="C238" t="s">
        <v>3442</v>
      </c>
      <c r="D238" t="s">
        <v>3108</v>
      </c>
    </row>
    <row r="239" spans="1:4" x14ac:dyDescent="0.25">
      <c r="A239" s="5">
        <v>238</v>
      </c>
      <c r="B239" t="s">
        <v>2771</v>
      </c>
      <c r="C239" t="s">
        <v>3443</v>
      </c>
      <c r="D239" t="s">
        <v>3109</v>
      </c>
    </row>
    <row r="240" spans="1:4" x14ac:dyDescent="0.25">
      <c r="A240" s="5">
        <v>239</v>
      </c>
      <c r="B240" t="s">
        <v>2772</v>
      </c>
      <c r="C240" t="s">
        <v>3444</v>
      </c>
      <c r="D240" t="s">
        <v>3110</v>
      </c>
    </row>
    <row r="241" spans="1:4" x14ac:dyDescent="0.25">
      <c r="A241" s="5">
        <v>240</v>
      </c>
      <c r="B241" t="s">
        <v>2773</v>
      </c>
      <c r="C241" t="s">
        <v>3445</v>
      </c>
      <c r="D241" t="s">
        <v>3111</v>
      </c>
    </row>
    <row r="242" spans="1:4" x14ac:dyDescent="0.25">
      <c r="A242" s="5">
        <v>241</v>
      </c>
      <c r="B242" t="s">
        <v>2774</v>
      </c>
      <c r="C242" t="s">
        <v>3446</v>
      </c>
      <c r="D242" t="s">
        <v>3112</v>
      </c>
    </row>
    <row r="243" spans="1:4" x14ac:dyDescent="0.25">
      <c r="A243" s="5">
        <v>242</v>
      </c>
      <c r="B243" t="s">
        <v>2775</v>
      </c>
      <c r="C243" t="s">
        <v>3447</v>
      </c>
      <c r="D243" t="s">
        <v>3113</v>
      </c>
    </row>
    <row r="244" spans="1:4" x14ac:dyDescent="0.25">
      <c r="A244" s="5">
        <v>243</v>
      </c>
      <c r="B244" t="s">
        <v>2776</v>
      </c>
      <c r="C244" t="s">
        <v>3448</v>
      </c>
      <c r="D244" t="s">
        <v>3114</v>
      </c>
    </row>
    <row r="245" spans="1:4" x14ac:dyDescent="0.25">
      <c r="A245" s="5">
        <v>244</v>
      </c>
      <c r="B245" t="s">
        <v>2777</v>
      </c>
      <c r="C245" t="s">
        <v>3449</v>
      </c>
      <c r="D245" t="s">
        <v>3115</v>
      </c>
    </row>
    <row r="246" spans="1:4" x14ac:dyDescent="0.25">
      <c r="A246" s="5">
        <v>245</v>
      </c>
      <c r="B246" t="s">
        <v>2778</v>
      </c>
      <c r="C246" t="s">
        <v>3450</v>
      </c>
      <c r="D246" t="s">
        <v>3116</v>
      </c>
    </row>
    <row r="247" spans="1:4" x14ac:dyDescent="0.25">
      <c r="A247" s="5">
        <v>246</v>
      </c>
      <c r="B247" t="s">
        <v>2779</v>
      </c>
      <c r="C247" t="s">
        <v>3451</v>
      </c>
      <c r="D247" t="s">
        <v>3117</v>
      </c>
    </row>
    <row r="248" spans="1:4" x14ac:dyDescent="0.25">
      <c r="A248" s="5">
        <v>247</v>
      </c>
      <c r="B248" t="s">
        <v>4161</v>
      </c>
      <c r="C248" t="s">
        <v>4183</v>
      </c>
      <c r="D248" t="s">
        <v>4131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1164</v>
      </c>
      <c r="C250" t="s">
        <v>499</v>
      </c>
      <c r="D250" t="s">
        <v>3118</v>
      </c>
    </row>
    <row r="251" spans="1:4" x14ac:dyDescent="0.25">
      <c r="A251" s="5">
        <v>250</v>
      </c>
      <c r="B251" t="s">
        <v>1164</v>
      </c>
      <c r="C251" t="s">
        <v>499</v>
      </c>
      <c r="D251" t="s">
        <v>3119</v>
      </c>
    </row>
    <row r="252" spans="1:4" x14ac:dyDescent="0.25">
      <c r="A252" s="5">
        <v>251</v>
      </c>
      <c r="B252" t="s">
        <v>2705</v>
      </c>
      <c r="C252" t="s">
        <v>3452</v>
      </c>
      <c r="D252" t="s">
        <v>3120</v>
      </c>
    </row>
    <row r="253" spans="1:4" x14ac:dyDescent="0.25">
      <c r="A253" s="5">
        <v>252</v>
      </c>
      <c r="B253" t="s">
        <v>2706</v>
      </c>
      <c r="C253" t="s">
        <v>3453</v>
      </c>
      <c r="D253" t="s">
        <v>3121</v>
      </c>
    </row>
    <row r="254" spans="1:4" x14ac:dyDescent="0.25">
      <c r="A254" s="5">
        <v>253</v>
      </c>
      <c r="B254" t="s">
        <v>2707</v>
      </c>
      <c r="C254" t="s">
        <v>3454</v>
      </c>
      <c r="D254" t="s">
        <v>3122</v>
      </c>
    </row>
    <row r="255" spans="1:4" x14ac:dyDescent="0.25">
      <c r="A255" s="5">
        <v>254</v>
      </c>
      <c r="B255" t="s">
        <v>2708</v>
      </c>
      <c r="C255" t="s">
        <v>3455</v>
      </c>
      <c r="D255" t="s">
        <v>3123</v>
      </c>
    </row>
    <row r="256" spans="1:4" x14ac:dyDescent="0.25">
      <c r="A256" s="5">
        <v>255</v>
      </c>
      <c r="B256" t="s">
        <v>2709</v>
      </c>
      <c r="C256" t="s">
        <v>3456</v>
      </c>
      <c r="D256" t="s">
        <v>3124</v>
      </c>
    </row>
    <row r="257" spans="1:4" x14ac:dyDescent="0.25">
      <c r="A257" s="5">
        <v>256</v>
      </c>
      <c r="B257" t="s">
        <v>2642</v>
      </c>
      <c r="C257" t="s">
        <v>3457</v>
      </c>
      <c r="D257" t="s">
        <v>3125</v>
      </c>
    </row>
    <row r="258" spans="1:4" x14ac:dyDescent="0.25">
      <c r="A258" s="5">
        <v>257</v>
      </c>
      <c r="B258" t="s">
        <v>2643</v>
      </c>
      <c r="C258" t="s">
        <v>3458</v>
      </c>
      <c r="D258" t="s">
        <v>3126</v>
      </c>
    </row>
    <row r="259" spans="1:4" x14ac:dyDescent="0.25">
      <c r="A259" s="5">
        <v>258</v>
      </c>
      <c r="B259" t="s">
        <v>4162</v>
      </c>
      <c r="C259" t="s">
        <v>4184</v>
      </c>
      <c r="D259" t="s">
        <v>4132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2644</v>
      </c>
      <c r="C261" t="s">
        <v>3459</v>
      </c>
      <c r="D261" t="s">
        <v>3127</v>
      </c>
    </row>
    <row r="262" spans="1:4" x14ac:dyDescent="0.25">
      <c r="A262" s="5">
        <v>261</v>
      </c>
      <c r="B262" t="s">
        <v>2645</v>
      </c>
      <c r="C262" t="s">
        <v>3460</v>
      </c>
      <c r="D262" t="s">
        <v>3128</v>
      </c>
    </row>
    <row r="263" spans="1:4" x14ac:dyDescent="0.25">
      <c r="A263" s="5">
        <v>262</v>
      </c>
      <c r="B263" t="s">
        <v>2661</v>
      </c>
      <c r="C263" t="s">
        <v>3461</v>
      </c>
      <c r="D263" t="s">
        <v>3129</v>
      </c>
    </row>
    <row r="264" spans="1:4" x14ac:dyDescent="0.25">
      <c r="A264" s="5">
        <v>263</v>
      </c>
      <c r="B264" t="s">
        <v>2755</v>
      </c>
      <c r="C264" t="s">
        <v>3462</v>
      </c>
      <c r="D264" t="s">
        <v>3130</v>
      </c>
    </row>
    <row r="265" spans="1:4" x14ac:dyDescent="0.25">
      <c r="A265" s="5">
        <v>264</v>
      </c>
      <c r="B265" t="s">
        <v>2597</v>
      </c>
      <c r="C265" t="s">
        <v>3463</v>
      </c>
      <c r="D265" t="s">
        <v>3131</v>
      </c>
    </row>
    <row r="266" spans="1:4" x14ac:dyDescent="0.25">
      <c r="A266" s="5">
        <v>265</v>
      </c>
      <c r="B266" t="s">
        <v>2830</v>
      </c>
      <c r="C266" t="s">
        <v>3464</v>
      </c>
      <c r="D266" t="s">
        <v>3132</v>
      </c>
    </row>
    <row r="267" spans="1:4" x14ac:dyDescent="0.25">
      <c r="A267" s="5">
        <v>266</v>
      </c>
      <c r="B267" t="s">
        <v>2678</v>
      </c>
      <c r="C267" t="s">
        <v>3465</v>
      </c>
      <c r="D267" t="s">
        <v>3133</v>
      </c>
    </row>
    <row r="268" spans="1:4" x14ac:dyDescent="0.25">
      <c r="A268" s="5">
        <v>267</v>
      </c>
      <c r="B268" t="s">
        <v>2649</v>
      </c>
      <c r="C268" t="s">
        <v>3466</v>
      </c>
      <c r="D268" t="s">
        <v>3134</v>
      </c>
    </row>
    <row r="269" spans="1:4" x14ac:dyDescent="0.25">
      <c r="A269" s="5">
        <v>268</v>
      </c>
      <c r="B269" t="s">
        <v>2739</v>
      </c>
      <c r="C269" t="s">
        <v>3467</v>
      </c>
      <c r="D269" t="s">
        <v>3135</v>
      </c>
    </row>
    <row r="270" spans="1:4" x14ac:dyDescent="0.25">
      <c r="A270" s="5">
        <v>269</v>
      </c>
      <c r="B270" t="s">
        <v>2765</v>
      </c>
      <c r="C270" t="s">
        <v>3468</v>
      </c>
      <c r="D270" t="s">
        <v>3136</v>
      </c>
    </row>
    <row r="271" spans="1:4" x14ac:dyDescent="0.25">
      <c r="A271" s="5">
        <v>270</v>
      </c>
      <c r="B271" t="s">
        <v>1154</v>
      </c>
      <c r="C271" t="s">
        <v>489</v>
      </c>
      <c r="D271" t="s">
        <v>3137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2831</v>
      </c>
      <c r="C273" t="s">
        <v>3469</v>
      </c>
      <c r="D273" t="s">
        <v>3138</v>
      </c>
    </row>
    <row r="274" spans="1:4" x14ac:dyDescent="0.25">
      <c r="A274" s="5">
        <v>273</v>
      </c>
      <c r="B274" t="s">
        <v>2832</v>
      </c>
      <c r="C274" t="s">
        <v>3470</v>
      </c>
      <c r="D274" t="s">
        <v>3139</v>
      </c>
    </row>
    <row r="275" spans="1:4" x14ac:dyDescent="0.25">
      <c r="A275" s="5">
        <v>274</v>
      </c>
      <c r="B275" t="s">
        <v>2833</v>
      </c>
      <c r="C275" t="s">
        <v>3471</v>
      </c>
      <c r="D275" t="s">
        <v>3140</v>
      </c>
    </row>
    <row r="276" spans="1:4" x14ac:dyDescent="0.25">
      <c r="A276" s="5">
        <v>275</v>
      </c>
      <c r="B276" t="s">
        <v>2834</v>
      </c>
      <c r="C276" t="s">
        <v>3472</v>
      </c>
      <c r="D276" t="s">
        <v>3141</v>
      </c>
    </row>
    <row r="277" spans="1:4" x14ac:dyDescent="0.25">
      <c r="A277" s="5">
        <v>276</v>
      </c>
      <c r="B277" t="s">
        <v>2835</v>
      </c>
      <c r="C277" t="s">
        <v>3473</v>
      </c>
      <c r="D277" t="s">
        <v>3142</v>
      </c>
    </row>
    <row r="278" spans="1:4" x14ac:dyDescent="0.25">
      <c r="A278" s="5">
        <v>277</v>
      </c>
      <c r="B278" t="s">
        <v>2836</v>
      </c>
      <c r="C278" t="s">
        <v>3474</v>
      </c>
      <c r="D278" t="s">
        <v>3143</v>
      </c>
    </row>
    <row r="279" spans="1:4" x14ac:dyDescent="0.25">
      <c r="A279" s="5">
        <v>278</v>
      </c>
      <c r="B279" t="s">
        <v>2837</v>
      </c>
      <c r="C279" t="s">
        <v>3475</v>
      </c>
      <c r="D279" t="s">
        <v>3144</v>
      </c>
    </row>
    <row r="280" spans="1:4" x14ac:dyDescent="0.25">
      <c r="A280" s="5">
        <v>279</v>
      </c>
      <c r="B280" t="s">
        <v>2838</v>
      </c>
      <c r="C280" t="s">
        <v>3476</v>
      </c>
      <c r="D280" t="s">
        <v>3145</v>
      </c>
    </row>
    <row r="281" spans="1:4" x14ac:dyDescent="0.25">
      <c r="A281" s="5">
        <v>280</v>
      </c>
      <c r="B281" t="s">
        <v>2839</v>
      </c>
      <c r="C281" t="s">
        <v>3477</v>
      </c>
      <c r="D281" t="s">
        <v>3146</v>
      </c>
    </row>
    <row r="282" spans="1:4" x14ac:dyDescent="0.25">
      <c r="A282" s="5">
        <v>281</v>
      </c>
      <c r="B282" t="s">
        <v>2840</v>
      </c>
      <c r="C282" t="s">
        <v>3478</v>
      </c>
      <c r="D282" t="s">
        <v>3147</v>
      </c>
    </row>
    <row r="283" spans="1:4" x14ac:dyDescent="0.25">
      <c r="A283" s="5">
        <v>282</v>
      </c>
      <c r="B283" t="s">
        <v>2841</v>
      </c>
      <c r="C283" t="s">
        <v>3479</v>
      </c>
      <c r="D283" t="s">
        <v>3148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2842</v>
      </c>
      <c r="C285" t="s">
        <v>3480</v>
      </c>
      <c r="D285" t="s">
        <v>3149</v>
      </c>
    </row>
    <row r="286" spans="1:4" x14ac:dyDescent="0.25">
      <c r="A286" s="5">
        <v>285</v>
      </c>
      <c r="B286" t="s">
        <v>1320</v>
      </c>
      <c r="C286" t="s">
        <v>689</v>
      </c>
      <c r="D286" t="s">
        <v>3150</v>
      </c>
    </row>
    <row r="287" spans="1:4" x14ac:dyDescent="0.25">
      <c r="A287" s="5">
        <v>286</v>
      </c>
      <c r="B287" t="s">
        <v>1319</v>
      </c>
      <c r="C287" t="s">
        <v>688</v>
      </c>
      <c r="D287" t="s">
        <v>3151</v>
      </c>
    </row>
    <row r="288" spans="1:4" x14ac:dyDescent="0.25">
      <c r="A288" s="5">
        <v>287</v>
      </c>
      <c r="B288" t="s">
        <v>2609</v>
      </c>
      <c r="C288" t="s">
        <v>687</v>
      </c>
      <c r="D288" t="s">
        <v>3152</v>
      </c>
    </row>
    <row r="289" spans="1:4" x14ac:dyDescent="0.25">
      <c r="A289" s="5">
        <v>288</v>
      </c>
      <c r="B289" t="s">
        <v>1321</v>
      </c>
      <c r="C289" t="s">
        <v>690</v>
      </c>
      <c r="D289" t="s">
        <v>3153</v>
      </c>
    </row>
    <row r="290" spans="1:4" x14ac:dyDescent="0.25">
      <c r="A290" s="5">
        <v>289</v>
      </c>
      <c r="B290" t="s">
        <v>2651</v>
      </c>
      <c r="C290" t="s">
        <v>692</v>
      </c>
      <c r="D290" t="s">
        <v>3154</v>
      </c>
    </row>
    <row r="291" spans="1:4" x14ac:dyDescent="0.25">
      <c r="A291" s="5">
        <v>290</v>
      </c>
      <c r="B291" t="s">
        <v>1322</v>
      </c>
      <c r="C291" t="s">
        <v>691</v>
      </c>
      <c r="D291" t="s">
        <v>3155</v>
      </c>
    </row>
    <row r="292" spans="1:4" x14ac:dyDescent="0.25">
      <c r="A292" s="5">
        <v>291</v>
      </c>
      <c r="B292" t="s">
        <v>2843</v>
      </c>
      <c r="C292" t="s">
        <v>694</v>
      </c>
      <c r="D292" t="s">
        <v>3156</v>
      </c>
    </row>
    <row r="293" spans="1:4" x14ac:dyDescent="0.25">
      <c r="A293" s="5">
        <v>292</v>
      </c>
      <c r="B293" t="s">
        <v>1324</v>
      </c>
      <c r="C293" t="s">
        <v>693</v>
      </c>
      <c r="D293" t="s">
        <v>3157</v>
      </c>
    </row>
    <row r="294" spans="1:4" x14ac:dyDescent="0.25">
      <c r="A294" s="5">
        <v>293</v>
      </c>
      <c r="B294" t="s">
        <v>2652</v>
      </c>
      <c r="C294" t="s">
        <v>695</v>
      </c>
      <c r="D294" t="s">
        <v>3158</v>
      </c>
    </row>
    <row r="295" spans="1:4" x14ac:dyDescent="0.25">
      <c r="A295" s="5">
        <v>294</v>
      </c>
      <c r="B295" t="s">
        <v>1253</v>
      </c>
      <c r="C295" t="s">
        <v>621</v>
      </c>
      <c r="D295" t="s">
        <v>3159</v>
      </c>
    </row>
    <row r="296" spans="1:4" x14ac:dyDescent="0.25">
      <c r="A296" s="5">
        <v>295</v>
      </c>
      <c r="B296" t="s">
        <v>1262</v>
      </c>
      <c r="C296" t="s">
        <v>630</v>
      </c>
      <c r="D296" t="s">
        <v>3160</v>
      </c>
    </row>
    <row r="297" spans="1:4" x14ac:dyDescent="0.25">
      <c r="A297" s="5">
        <v>296</v>
      </c>
      <c r="B297" t="s">
        <v>1254</v>
      </c>
      <c r="C297" t="s">
        <v>622</v>
      </c>
      <c r="D297" t="s">
        <v>3161</v>
      </c>
    </row>
    <row r="298" spans="1:4" x14ac:dyDescent="0.25">
      <c r="A298" s="5">
        <v>297</v>
      </c>
      <c r="B298" t="s">
        <v>1246</v>
      </c>
      <c r="C298" t="s">
        <v>614</v>
      </c>
      <c r="D298" t="s">
        <v>3162</v>
      </c>
    </row>
    <row r="299" spans="1:4" x14ac:dyDescent="0.25">
      <c r="A299" s="5">
        <v>298</v>
      </c>
      <c r="B299" t="s">
        <v>2653</v>
      </c>
      <c r="C299" t="s">
        <v>629</v>
      </c>
      <c r="D299" t="s">
        <v>3163</v>
      </c>
    </row>
    <row r="300" spans="1:4" x14ac:dyDescent="0.25">
      <c r="A300" s="5">
        <v>299</v>
      </c>
      <c r="B300" t="s">
        <v>1264</v>
      </c>
      <c r="C300" t="s">
        <v>633</v>
      </c>
      <c r="D300" t="s">
        <v>3164</v>
      </c>
    </row>
    <row r="301" spans="1:4" x14ac:dyDescent="0.25">
      <c r="A301" s="5">
        <v>300</v>
      </c>
      <c r="B301" t="s">
        <v>2844</v>
      </c>
      <c r="C301" t="s">
        <v>625</v>
      </c>
      <c r="D301" t="s">
        <v>3165</v>
      </c>
    </row>
    <row r="302" spans="1:4" x14ac:dyDescent="0.25">
      <c r="A302" s="5">
        <v>301</v>
      </c>
      <c r="B302" t="s">
        <v>1258</v>
      </c>
      <c r="C302" t="s">
        <v>626</v>
      </c>
      <c r="D302" t="s">
        <v>3166</v>
      </c>
    </row>
    <row r="303" spans="1:4" x14ac:dyDescent="0.25">
      <c r="A303" s="5">
        <v>302</v>
      </c>
      <c r="B303" t="s">
        <v>2761</v>
      </c>
      <c r="C303" t="s">
        <v>617</v>
      </c>
      <c r="D303" t="s">
        <v>3167</v>
      </c>
    </row>
    <row r="304" spans="1:4" x14ac:dyDescent="0.25">
      <c r="A304" s="5">
        <v>303</v>
      </c>
      <c r="B304" t="s">
        <v>1250</v>
      </c>
      <c r="C304" t="s">
        <v>618</v>
      </c>
      <c r="D304" t="s">
        <v>3552</v>
      </c>
    </row>
    <row r="305" spans="1:4" x14ac:dyDescent="0.25">
      <c r="A305" s="5">
        <v>304</v>
      </c>
      <c r="B305" t="s">
        <v>1252</v>
      </c>
      <c r="C305" t="s">
        <v>620</v>
      </c>
      <c r="D305" t="s">
        <v>3168</v>
      </c>
    </row>
    <row r="306" spans="1:4" x14ac:dyDescent="0.25">
      <c r="A306" s="5">
        <v>305</v>
      </c>
      <c r="B306" t="s">
        <v>1263</v>
      </c>
      <c r="C306" t="s">
        <v>631</v>
      </c>
      <c r="D306" t="s">
        <v>3169</v>
      </c>
    </row>
    <row r="307" spans="1:4" x14ac:dyDescent="0.25">
      <c r="A307" s="5">
        <v>306</v>
      </c>
      <c r="B307" t="s">
        <v>1255</v>
      </c>
      <c r="C307" t="s">
        <v>623</v>
      </c>
      <c r="D307" t="s">
        <v>3170</v>
      </c>
    </row>
    <row r="308" spans="1:4" x14ac:dyDescent="0.25">
      <c r="A308" s="5">
        <v>307</v>
      </c>
      <c r="B308" t="s">
        <v>1247</v>
      </c>
      <c r="C308" t="s">
        <v>615</v>
      </c>
      <c r="D308" t="s">
        <v>3171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1260</v>
      </c>
      <c r="C310" t="s">
        <v>628</v>
      </c>
      <c r="D310" t="s">
        <v>3172</v>
      </c>
    </row>
    <row r="311" spans="1:4" x14ac:dyDescent="0.25">
      <c r="A311" s="5">
        <v>310</v>
      </c>
      <c r="B311" t="s">
        <v>632</v>
      </c>
      <c r="C311" t="s">
        <v>632</v>
      </c>
      <c r="D311" t="s">
        <v>632</v>
      </c>
    </row>
    <row r="312" spans="1:4" x14ac:dyDescent="0.25">
      <c r="A312" s="5">
        <v>311</v>
      </c>
      <c r="B312" t="s">
        <v>1256</v>
      </c>
      <c r="C312" t="s">
        <v>624</v>
      </c>
      <c r="D312" t="s">
        <v>3173</v>
      </c>
    </row>
    <row r="313" spans="1:4" x14ac:dyDescent="0.25">
      <c r="A313" s="5">
        <v>312</v>
      </c>
      <c r="B313" t="s">
        <v>1259</v>
      </c>
      <c r="C313" t="s">
        <v>627</v>
      </c>
      <c r="D313" t="s">
        <v>3174</v>
      </c>
    </row>
    <row r="314" spans="1:4" x14ac:dyDescent="0.25">
      <c r="A314" s="5">
        <v>313</v>
      </c>
      <c r="B314" t="s">
        <v>3525</v>
      </c>
      <c r="C314" t="s">
        <v>616</v>
      </c>
      <c r="D314" t="s">
        <v>3553</v>
      </c>
    </row>
    <row r="315" spans="1:4" x14ac:dyDescent="0.25">
      <c r="A315" s="5">
        <v>314</v>
      </c>
      <c r="B315" t="s">
        <v>2660</v>
      </c>
      <c r="C315" t="s">
        <v>619</v>
      </c>
      <c r="D315" t="s">
        <v>3175</v>
      </c>
    </row>
    <row r="316" spans="1:4" x14ac:dyDescent="0.25">
      <c r="A316" s="5">
        <v>315</v>
      </c>
      <c r="B316" t="s">
        <v>1270</v>
      </c>
      <c r="C316" t="s">
        <v>640</v>
      </c>
      <c r="D316" t="s">
        <v>3176</v>
      </c>
    </row>
    <row r="317" spans="1:4" x14ac:dyDescent="0.25">
      <c r="A317" s="5">
        <v>316</v>
      </c>
      <c r="B317" t="s">
        <v>1266</v>
      </c>
      <c r="C317" t="s">
        <v>635</v>
      </c>
      <c r="D317" t="s">
        <v>3177</v>
      </c>
    </row>
    <row r="318" spans="1:4" x14ac:dyDescent="0.25">
      <c r="A318" s="5">
        <v>317</v>
      </c>
      <c r="B318" t="s">
        <v>1269</v>
      </c>
      <c r="C318" t="s">
        <v>639</v>
      </c>
      <c r="D318" t="s">
        <v>3178</v>
      </c>
    </row>
    <row r="319" spans="1:4" x14ac:dyDescent="0.25">
      <c r="A319" s="5">
        <v>318</v>
      </c>
      <c r="B319" t="s">
        <v>1273</v>
      </c>
      <c r="C319" t="s">
        <v>643</v>
      </c>
      <c r="D319" t="s">
        <v>3179</v>
      </c>
    </row>
    <row r="320" spans="1:4" x14ac:dyDescent="0.25">
      <c r="A320" s="5">
        <v>319</v>
      </c>
      <c r="B320" t="s">
        <v>636</v>
      </c>
      <c r="C320" t="s">
        <v>636</v>
      </c>
      <c r="D320" t="s">
        <v>636</v>
      </c>
    </row>
    <row r="321" spans="1:4" x14ac:dyDescent="0.25">
      <c r="A321" s="5">
        <v>320</v>
      </c>
      <c r="B321" t="s">
        <v>1265</v>
      </c>
      <c r="C321" t="s">
        <v>634</v>
      </c>
      <c r="D321" t="s">
        <v>3180</v>
      </c>
    </row>
    <row r="322" spans="1:4" x14ac:dyDescent="0.25">
      <c r="A322" s="5">
        <v>321</v>
      </c>
      <c r="B322" t="s">
        <v>1268</v>
      </c>
      <c r="C322" t="s">
        <v>638</v>
      </c>
      <c r="D322" t="s">
        <v>3181</v>
      </c>
    </row>
    <row r="323" spans="1:4" x14ac:dyDescent="0.25">
      <c r="A323" s="5">
        <v>322</v>
      </c>
      <c r="B323" t="s">
        <v>1267</v>
      </c>
      <c r="C323" t="s">
        <v>637</v>
      </c>
      <c r="D323" t="s">
        <v>3182</v>
      </c>
    </row>
    <row r="324" spans="1:4" x14ac:dyDescent="0.25">
      <c r="A324" s="5">
        <v>323</v>
      </c>
      <c r="B324" t="s">
        <v>1272</v>
      </c>
      <c r="C324" t="s">
        <v>642</v>
      </c>
      <c r="D324" t="s">
        <v>3554</v>
      </c>
    </row>
    <row r="325" spans="1:4" x14ac:dyDescent="0.25">
      <c r="A325" s="5">
        <v>324</v>
      </c>
      <c r="B325" t="s">
        <v>1271</v>
      </c>
      <c r="C325" t="s">
        <v>641</v>
      </c>
      <c r="D325" t="s">
        <v>3183</v>
      </c>
    </row>
    <row r="326" spans="1:4" x14ac:dyDescent="0.25">
      <c r="A326" s="5">
        <v>325</v>
      </c>
      <c r="B326" t="s">
        <v>1274</v>
      </c>
      <c r="C326" t="s">
        <v>644</v>
      </c>
      <c r="D326" t="s">
        <v>3184</v>
      </c>
    </row>
    <row r="327" spans="1:4" x14ac:dyDescent="0.25">
      <c r="A327" s="5">
        <v>326</v>
      </c>
      <c r="B327" t="s">
        <v>2723</v>
      </c>
      <c r="C327" t="s">
        <v>3481</v>
      </c>
      <c r="D327" t="s">
        <v>3185</v>
      </c>
    </row>
    <row r="328" spans="1:4" x14ac:dyDescent="0.25">
      <c r="A328" s="5">
        <v>327</v>
      </c>
      <c r="B328" t="s">
        <v>1275</v>
      </c>
      <c r="C328" t="s">
        <v>645</v>
      </c>
      <c r="D328" t="s">
        <v>3186</v>
      </c>
    </row>
    <row r="329" spans="1:4" x14ac:dyDescent="0.25">
      <c r="A329" s="5">
        <v>328</v>
      </c>
      <c r="B329" t="s">
        <v>2845</v>
      </c>
      <c r="C329" t="s">
        <v>3482</v>
      </c>
      <c r="D329" t="s">
        <v>3187</v>
      </c>
    </row>
    <row r="330" spans="1:4" x14ac:dyDescent="0.25">
      <c r="A330" s="5">
        <v>329</v>
      </c>
      <c r="B330" t="s">
        <v>2846</v>
      </c>
      <c r="C330" t="s">
        <v>3483</v>
      </c>
      <c r="D330" t="s">
        <v>3188</v>
      </c>
    </row>
    <row r="331" spans="1:4" x14ac:dyDescent="0.25">
      <c r="A331" s="5">
        <v>330</v>
      </c>
      <c r="B331" t="s">
        <v>2847</v>
      </c>
      <c r="C331" t="s">
        <v>3484</v>
      </c>
      <c r="D331" t="s">
        <v>3189</v>
      </c>
    </row>
    <row r="332" spans="1:4" x14ac:dyDescent="0.25">
      <c r="A332" s="5">
        <v>331</v>
      </c>
      <c r="B332" t="s">
        <v>1345</v>
      </c>
      <c r="C332" t="s">
        <v>4185</v>
      </c>
      <c r="D332" t="s">
        <v>4133</v>
      </c>
    </row>
    <row r="333" spans="1:4" x14ac:dyDescent="0.25">
      <c r="A333" s="5">
        <v>332</v>
      </c>
      <c r="B333" t="s">
        <v>2748</v>
      </c>
      <c r="C333" t="s">
        <v>3485</v>
      </c>
      <c r="D333" t="s">
        <v>3191</v>
      </c>
    </row>
    <row r="334" spans="1:4" x14ac:dyDescent="0.25">
      <c r="A334" s="5">
        <v>333</v>
      </c>
      <c r="B334" t="s">
        <v>1361</v>
      </c>
      <c r="C334" t="s">
        <v>737</v>
      </c>
      <c r="D334" t="s">
        <v>3192</v>
      </c>
    </row>
    <row r="335" spans="1:4" x14ac:dyDescent="0.25">
      <c r="A335" s="5">
        <v>334</v>
      </c>
      <c r="B335" t="s">
        <v>1362</v>
      </c>
      <c r="C335" t="s">
        <v>738</v>
      </c>
      <c r="D335" t="s">
        <v>3193</v>
      </c>
    </row>
    <row r="336" spans="1:4" x14ac:dyDescent="0.25">
      <c r="A336" s="5">
        <v>335</v>
      </c>
      <c r="B336" t="s">
        <v>1363</v>
      </c>
      <c r="C336" t="s">
        <v>740</v>
      </c>
      <c r="D336" t="s">
        <v>3194</v>
      </c>
    </row>
    <row r="337" spans="1:4" x14ac:dyDescent="0.25">
      <c r="A337" s="5">
        <v>336</v>
      </c>
      <c r="B337" t="s">
        <v>739</v>
      </c>
      <c r="C337" t="s">
        <v>739</v>
      </c>
      <c r="D337" t="s">
        <v>739</v>
      </c>
    </row>
    <row r="338" spans="1:4" x14ac:dyDescent="0.25">
      <c r="A338" s="5">
        <v>337</v>
      </c>
      <c r="B338" t="s">
        <v>2873</v>
      </c>
      <c r="C338" t="s">
        <v>3486</v>
      </c>
      <c r="D338" t="s">
        <v>3195</v>
      </c>
    </row>
    <row r="339" spans="1:4" x14ac:dyDescent="0.25">
      <c r="A339" s="5">
        <v>338</v>
      </c>
      <c r="B339" t="s">
        <v>2874</v>
      </c>
      <c r="C339" t="s">
        <v>3487</v>
      </c>
      <c r="D339" t="s">
        <v>3196</v>
      </c>
    </row>
    <row r="340" spans="1:4" x14ac:dyDescent="0.25">
      <c r="A340" s="5">
        <v>339</v>
      </c>
      <c r="B340" t="s">
        <v>2875</v>
      </c>
      <c r="C340" t="s">
        <v>3488</v>
      </c>
      <c r="D340" t="s">
        <v>3197</v>
      </c>
    </row>
    <row r="341" spans="1:4" x14ac:dyDescent="0.25">
      <c r="A341" s="5">
        <v>340</v>
      </c>
      <c r="B341" t="s">
        <v>2876</v>
      </c>
      <c r="C341" t="s">
        <v>3489</v>
      </c>
      <c r="D341" t="s">
        <v>3198</v>
      </c>
    </row>
    <row r="342" spans="1:4" x14ac:dyDescent="0.25">
      <c r="A342" s="5">
        <v>341</v>
      </c>
      <c r="B342" t="s">
        <v>3526</v>
      </c>
      <c r="C342" t="s">
        <v>3539</v>
      </c>
      <c r="D342" t="s">
        <v>3555</v>
      </c>
    </row>
    <row r="343" spans="1:4" x14ac:dyDescent="0.25">
      <c r="A343" s="5">
        <v>342</v>
      </c>
      <c r="B343" t="s">
        <v>1369</v>
      </c>
      <c r="C343" t="s">
        <v>746</v>
      </c>
      <c r="D343" t="s">
        <v>3199</v>
      </c>
    </row>
    <row r="344" spans="1:4" x14ac:dyDescent="0.25">
      <c r="A344" s="5">
        <v>343</v>
      </c>
      <c r="B344" t="s">
        <v>1368</v>
      </c>
      <c r="C344" t="s">
        <v>745</v>
      </c>
      <c r="D344" t="s">
        <v>3200</v>
      </c>
    </row>
    <row r="345" spans="1:4" x14ac:dyDescent="0.25">
      <c r="A345" s="5">
        <v>344</v>
      </c>
      <c r="B345" t="s">
        <v>2877</v>
      </c>
      <c r="C345" t="s">
        <v>748</v>
      </c>
      <c r="D345" t="s">
        <v>3201</v>
      </c>
    </row>
    <row r="346" spans="1:4" x14ac:dyDescent="0.25">
      <c r="A346" s="5">
        <v>345</v>
      </c>
      <c r="B346" t="s">
        <v>1370</v>
      </c>
      <c r="C346" t="s">
        <v>747</v>
      </c>
      <c r="D346" t="s">
        <v>3202</v>
      </c>
    </row>
    <row r="347" spans="1:4" x14ac:dyDescent="0.25">
      <c r="A347" s="5">
        <v>346</v>
      </c>
      <c r="B347" t="s">
        <v>1364</v>
      </c>
      <c r="C347" t="s">
        <v>4186</v>
      </c>
      <c r="D347" t="s">
        <v>4134</v>
      </c>
    </row>
    <row r="348" spans="1:4" x14ac:dyDescent="0.25">
      <c r="A348" s="5">
        <v>347</v>
      </c>
      <c r="B348" t="s">
        <v>2878</v>
      </c>
      <c r="C348" t="s">
        <v>777</v>
      </c>
      <c r="D348" t="s">
        <v>3204</v>
      </c>
    </row>
    <row r="349" spans="1:4" x14ac:dyDescent="0.25">
      <c r="A349" s="5">
        <v>348</v>
      </c>
      <c r="B349" t="s">
        <v>825</v>
      </c>
      <c r="C349" t="s">
        <v>776</v>
      </c>
      <c r="D349" t="s">
        <v>3205</v>
      </c>
    </row>
    <row r="350" spans="1:4" x14ac:dyDescent="0.25">
      <c r="A350" s="5">
        <v>349</v>
      </c>
      <c r="B350" t="s">
        <v>2682</v>
      </c>
      <c r="C350" t="s">
        <v>3490</v>
      </c>
      <c r="D350" t="s">
        <v>3206</v>
      </c>
    </row>
    <row r="351" spans="1:4" x14ac:dyDescent="0.25">
      <c r="A351" s="5">
        <v>350</v>
      </c>
      <c r="B351" t="s">
        <v>2683</v>
      </c>
      <c r="C351" t="s">
        <v>3491</v>
      </c>
      <c r="D351" t="s">
        <v>3207</v>
      </c>
    </row>
    <row r="352" spans="1:4" x14ac:dyDescent="0.25">
      <c r="A352" s="5">
        <v>351</v>
      </c>
      <c r="B352" t="s">
        <v>2684</v>
      </c>
      <c r="C352" t="s">
        <v>3492</v>
      </c>
      <c r="D352" t="s">
        <v>3208</v>
      </c>
    </row>
    <row r="353" spans="1:4" x14ac:dyDescent="0.25">
      <c r="A353" s="5">
        <v>352</v>
      </c>
      <c r="B353" t="s">
        <v>2685</v>
      </c>
      <c r="C353" t="s">
        <v>3493</v>
      </c>
      <c r="D353" t="s">
        <v>3209</v>
      </c>
    </row>
    <row r="354" spans="1:4" x14ac:dyDescent="0.25">
      <c r="A354" s="5">
        <v>353</v>
      </c>
      <c r="B354" t="s">
        <v>2686</v>
      </c>
      <c r="C354" t="s">
        <v>3494</v>
      </c>
      <c r="D354" t="s">
        <v>3210</v>
      </c>
    </row>
    <row r="355" spans="1:4" x14ac:dyDescent="0.25">
      <c r="A355" s="5">
        <v>354</v>
      </c>
      <c r="B355" t="s">
        <v>2701</v>
      </c>
      <c r="C355" t="s">
        <v>3495</v>
      </c>
      <c r="D355" t="s">
        <v>3211</v>
      </c>
    </row>
    <row r="356" spans="1:4" x14ac:dyDescent="0.25">
      <c r="A356" s="5">
        <v>355</v>
      </c>
      <c r="B356" t="s">
        <v>2688</v>
      </c>
      <c r="C356" t="s">
        <v>3496</v>
      </c>
      <c r="D356" t="s">
        <v>3212</v>
      </c>
    </row>
    <row r="357" spans="1:4" x14ac:dyDescent="0.25">
      <c r="A357" s="5">
        <v>356</v>
      </c>
      <c r="B357" t="s">
        <v>2689</v>
      </c>
      <c r="C357" t="s">
        <v>3497</v>
      </c>
      <c r="D357" t="s">
        <v>3213</v>
      </c>
    </row>
    <row r="358" spans="1:4" x14ac:dyDescent="0.25">
      <c r="A358" s="5">
        <v>357</v>
      </c>
      <c r="B358" t="s">
        <v>2690</v>
      </c>
      <c r="C358" t="s">
        <v>3498</v>
      </c>
      <c r="D358" t="s">
        <v>3214</v>
      </c>
    </row>
    <row r="359" spans="1:4" x14ac:dyDescent="0.25">
      <c r="A359" s="5">
        <v>358</v>
      </c>
      <c r="B359" t="s">
        <v>2691</v>
      </c>
      <c r="C359" t="s">
        <v>3499</v>
      </c>
      <c r="D359" t="s">
        <v>3215</v>
      </c>
    </row>
    <row r="360" spans="1:4" x14ac:dyDescent="0.25">
      <c r="A360" s="5">
        <v>359</v>
      </c>
      <c r="B360" t="s">
        <v>2692</v>
      </c>
      <c r="C360" t="s">
        <v>3500</v>
      </c>
      <c r="D360" t="s">
        <v>3216</v>
      </c>
    </row>
    <row r="361" spans="1:4" x14ac:dyDescent="0.25">
      <c r="A361" s="5">
        <v>360</v>
      </c>
      <c r="B361" t="s">
        <v>2879</v>
      </c>
      <c r="C361" t="s">
        <v>3501</v>
      </c>
      <c r="D361" t="s">
        <v>3217</v>
      </c>
    </row>
    <row r="362" spans="1:4" x14ac:dyDescent="0.25">
      <c r="A362" s="5">
        <v>361</v>
      </c>
      <c r="B362" t="s">
        <v>828</v>
      </c>
      <c r="C362" t="s">
        <v>779</v>
      </c>
      <c r="D362" t="s">
        <v>3218</v>
      </c>
    </row>
    <row r="363" spans="1:4" x14ac:dyDescent="0.25">
      <c r="A363" s="5">
        <v>362</v>
      </c>
      <c r="B363" t="s">
        <v>1348</v>
      </c>
      <c r="C363" t="s">
        <v>778</v>
      </c>
      <c r="D363" t="s">
        <v>3219</v>
      </c>
    </row>
    <row r="364" spans="1:4" x14ac:dyDescent="0.25">
      <c r="A364" s="5">
        <v>363</v>
      </c>
      <c r="B364" t="s">
        <v>2728</v>
      </c>
      <c r="C364" t="s">
        <v>3502</v>
      </c>
      <c r="D364" t="s">
        <v>3220</v>
      </c>
    </row>
    <row r="365" spans="1:4" x14ac:dyDescent="0.25">
      <c r="A365" s="5">
        <v>364</v>
      </c>
      <c r="B365" t="s">
        <v>831</v>
      </c>
      <c r="C365" t="s">
        <v>4187</v>
      </c>
      <c r="D365" t="s">
        <v>4135</v>
      </c>
    </row>
    <row r="366" spans="1:4" x14ac:dyDescent="0.25">
      <c r="A366" s="5">
        <v>365</v>
      </c>
      <c r="B366" t="s">
        <v>2696</v>
      </c>
      <c r="C366" t="s">
        <v>3503</v>
      </c>
      <c r="D366" t="s">
        <v>3222</v>
      </c>
    </row>
    <row r="367" spans="1:4" x14ac:dyDescent="0.25">
      <c r="A367" s="5">
        <v>366</v>
      </c>
      <c r="B367" t="s">
        <v>2697</v>
      </c>
      <c r="C367" t="s">
        <v>785</v>
      </c>
      <c r="D367" t="s">
        <v>3223</v>
      </c>
    </row>
    <row r="368" spans="1:4" x14ac:dyDescent="0.25">
      <c r="A368" s="5">
        <v>367</v>
      </c>
      <c r="B368" t="s">
        <v>834</v>
      </c>
      <c r="C368" t="s">
        <v>786</v>
      </c>
      <c r="D368" t="s">
        <v>3224</v>
      </c>
    </row>
    <row r="369" spans="1:4" x14ac:dyDescent="0.25">
      <c r="A369" s="5">
        <v>368</v>
      </c>
      <c r="B369" t="s">
        <v>835</v>
      </c>
      <c r="C369" t="s">
        <v>787</v>
      </c>
      <c r="D369" t="s">
        <v>3225</v>
      </c>
    </row>
    <row r="370" spans="1:4" x14ac:dyDescent="0.25">
      <c r="A370" s="5">
        <v>369</v>
      </c>
      <c r="B370" t="s">
        <v>2698</v>
      </c>
      <c r="C370" t="s">
        <v>3504</v>
      </c>
      <c r="D370" t="s">
        <v>3226</v>
      </c>
    </row>
    <row r="371" spans="1:4" x14ac:dyDescent="0.25">
      <c r="A371" s="5">
        <v>370</v>
      </c>
      <c r="B371" t="s">
        <v>2729</v>
      </c>
      <c r="C371" t="s">
        <v>3505</v>
      </c>
      <c r="D371" t="s">
        <v>3227</v>
      </c>
    </row>
    <row r="372" spans="1:4" x14ac:dyDescent="0.25">
      <c r="A372" s="5">
        <v>371</v>
      </c>
      <c r="B372" t="s">
        <v>2848</v>
      </c>
      <c r="C372" t="s">
        <v>3506</v>
      </c>
      <c r="D372" t="s">
        <v>3228</v>
      </c>
    </row>
    <row r="373" spans="1:4" x14ac:dyDescent="0.25">
      <c r="A373" s="5">
        <v>372</v>
      </c>
      <c r="B373" t="s">
        <v>838</v>
      </c>
      <c r="C373" t="s">
        <v>790</v>
      </c>
      <c r="D373" t="s">
        <v>3229</v>
      </c>
    </row>
    <row r="374" spans="1:4" x14ac:dyDescent="0.25">
      <c r="A374" s="5">
        <v>373</v>
      </c>
      <c r="B374" t="s">
        <v>837</v>
      </c>
      <c r="C374" t="s">
        <v>789</v>
      </c>
      <c r="D374" t="s">
        <v>3230</v>
      </c>
    </row>
    <row r="375" spans="1:4" x14ac:dyDescent="0.25">
      <c r="A375" s="5">
        <v>374</v>
      </c>
      <c r="B375" t="s">
        <v>2849</v>
      </c>
      <c r="C375" t="s">
        <v>3507</v>
      </c>
      <c r="D375" t="s">
        <v>3231</v>
      </c>
    </row>
    <row r="376" spans="1:4" x14ac:dyDescent="0.25">
      <c r="A376" s="5">
        <v>375</v>
      </c>
      <c r="B376" t="s">
        <v>2850</v>
      </c>
      <c r="C376" t="s">
        <v>3508</v>
      </c>
      <c r="D376" t="s">
        <v>3232</v>
      </c>
    </row>
    <row r="377" spans="1:4" x14ac:dyDescent="0.25">
      <c r="A377" s="5">
        <v>376</v>
      </c>
      <c r="B377" t="s">
        <v>2851</v>
      </c>
      <c r="C377" t="s">
        <v>3509</v>
      </c>
      <c r="D377" t="s">
        <v>3233</v>
      </c>
    </row>
    <row r="378" spans="1:4" x14ac:dyDescent="0.25">
      <c r="A378" s="5">
        <v>377</v>
      </c>
      <c r="B378" t="s">
        <v>2852</v>
      </c>
      <c r="C378" t="s">
        <v>3510</v>
      </c>
      <c r="D378" t="s">
        <v>3234</v>
      </c>
    </row>
    <row r="379" spans="1:4" x14ac:dyDescent="0.25">
      <c r="A379" s="5">
        <v>378</v>
      </c>
      <c r="B379" t="s">
        <v>1276</v>
      </c>
      <c r="C379" t="s">
        <v>804</v>
      </c>
      <c r="D379" t="s">
        <v>3235</v>
      </c>
    </row>
    <row r="380" spans="1:4" x14ac:dyDescent="0.25">
      <c r="A380" s="5">
        <v>379</v>
      </c>
      <c r="B380" t="s">
        <v>2853</v>
      </c>
      <c r="C380" t="s">
        <v>4188</v>
      </c>
      <c r="D380" t="s">
        <v>4136</v>
      </c>
    </row>
    <row r="381" spans="1:4" x14ac:dyDescent="0.25">
      <c r="A381" s="5">
        <v>380</v>
      </c>
      <c r="B381" t="s">
        <v>856</v>
      </c>
      <c r="C381" t="s">
        <v>806</v>
      </c>
      <c r="D381" t="s">
        <v>3236</v>
      </c>
    </row>
    <row r="382" spans="1:4" x14ac:dyDescent="0.25">
      <c r="A382" s="5">
        <v>381</v>
      </c>
      <c r="B382" t="s">
        <v>4163</v>
      </c>
      <c r="C382" t="s">
        <v>4189</v>
      </c>
      <c r="D382" t="s">
        <v>4137</v>
      </c>
    </row>
    <row r="383" spans="1:4" x14ac:dyDescent="0.25">
      <c r="A383" s="5">
        <v>382</v>
      </c>
      <c r="B383" t="s">
        <v>4164</v>
      </c>
      <c r="C383" t="s">
        <v>4190</v>
      </c>
      <c r="D383" t="s">
        <v>4138</v>
      </c>
    </row>
    <row r="384" spans="1:4" x14ac:dyDescent="0.25">
      <c r="A384" s="5">
        <v>383</v>
      </c>
      <c r="B384" t="s">
        <v>4165</v>
      </c>
      <c r="C384" t="s">
        <v>4191</v>
      </c>
      <c r="D384" t="s">
        <v>4139</v>
      </c>
    </row>
    <row r="385" spans="1:4" x14ac:dyDescent="0.25">
      <c r="A385" s="5">
        <v>384</v>
      </c>
      <c r="B385" t="s">
        <v>4166</v>
      </c>
      <c r="C385" t="s">
        <v>4192</v>
      </c>
      <c r="D385" t="s">
        <v>4140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4167</v>
      </c>
      <c r="C387" t="s">
        <v>4193</v>
      </c>
      <c r="D387" t="s">
        <v>4141</v>
      </c>
    </row>
    <row r="388" spans="1:4" x14ac:dyDescent="0.25">
      <c r="A388" s="5">
        <v>387</v>
      </c>
      <c r="B388" t="s">
        <v>4168</v>
      </c>
      <c r="C388" t="s">
        <v>4194</v>
      </c>
      <c r="D388" t="s">
        <v>4142</v>
      </c>
    </row>
    <row r="389" spans="1:4" x14ac:dyDescent="0.25">
      <c r="A389" s="5">
        <v>388</v>
      </c>
      <c r="B389" t="s">
        <v>855</v>
      </c>
      <c r="C389" t="s">
        <v>808</v>
      </c>
      <c r="D389" t="s">
        <v>3237</v>
      </c>
    </row>
    <row r="390" spans="1:4" x14ac:dyDescent="0.25">
      <c r="A390" s="5">
        <v>389</v>
      </c>
      <c r="B390" t="s">
        <v>2854</v>
      </c>
      <c r="C390" t="s">
        <v>3511</v>
      </c>
      <c r="D390" t="s">
        <v>3238</v>
      </c>
    </row>
    <row r="391" spans="1:4" x14ac:dyDescent="0.25">
      <c r="A391" s="5">
        <v>390</v>
      </c>
      <c r="B391" t="s">
        <v>2646</v>
      </c>
      <c r="C391" t="s">
        <v>3512</v>
      </c>
      <c r="D391" t="s">
        <v>3239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1279</v>
      </c>
      <c r="C393" t="s">
        <v>784</v>
      </c>
      <c r="D393" t="s">
        <v>3240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858</v>
      </c>
      <c r="C396" t="s">
        <v>788</v>
      </c>
      <c r="D396" t="s">
        <v>3241</v>
      </c>
    </row>
    <row r="397" spans="1:4" x14ac:dyDescent="0.25">
      <c r="A397" s="5">
        <v>396</v>
      </c>
      <c r="B397" t="s">
        <v>4113</v>
      </c>
      <c r="C397" t="s">
        <v>4195</v>
      </c>
      <c r="D397" t="s">
        <v>4143</v>
      </c>
    </row>
    <row r="398" spans="1:4" x14ac:dyDescent="0.25">
      <c r="A398" s="5">
        <v>397</v>
      </c>
      <c r="B398" t="s">
        <v>4169</v>
      </c>
      <c r="C398" t="s">
        <v>4196</v>
      </c>
      <c r="D398" t="s">
        <v>4144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2541</v>
      </c>
      <c r="C400" t="s">
        <v>4197</v>
      </c>
      <c r="D400" t="s">
        <v>4145</v>
      </c>
    </row>
    <row r="401" spans="1:4" x14ac:dyDescent="0.25">
      <c r="A401" s="5">
        <v>400</v>
      </c>
      <c r="B401" t="s">
        <v>4114</v>
      </c>
      <c r="C401" t="s">
        <v>4198</v>
      </c>
      <c r="D401" t="s">
        <v>4146</v>
      </c>
    </row>
    <row r="402" spans="1:4" x14ac:dyDescent="0.25">
      <c r="A402" s="5">
        <v>401</v>
      </c>
      <c r="B402" t="s">
        <v>4115</v>
      </c>
      <c r="C402" t="s">
        <v>4199</v>
      </c>
      <c r="D402" t="s">
        <v>4147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16"/>
  <sheetViews>
    <sheetView workbookViewId="0">
      <selection sqref="A1:B16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5" customWidth="1"/>
    <col min="5" max="5" width="18.28515625" style="3" bestFit="1" customWidth="1"/>
    <col min="6" max="6" width="20.140625" bestFit="1" customWidth="1"/>
  </cols>
  <sheetData>
    <row r="1" spans="1:6" x14ac:dyDescent="0.25">
      <c r="A1" s="3" t="s">
        <v>94</v>
      </c>
      <c r="B1" s="1" t="s">
        <v>75</v>
      </c>
      <c r="C1" s="3" t="s">
        <v>94</v>
      </c>
      <c r="E1" s="3" t="s">
        <v>96</v>
      </c>
      <c r="F1" s="1" t="s">
        <v>97</v>
      </c>
    </row>
    <row r="2" spans="1:6" x14ac:dyDescent="0.25">
      <c r="A2" s="3">
        <v>0</v>
      </c>
      <c r="B2" s="1" t="s">
        <v>93</v>
      </c>
      <c r="C2" s="3">
        <v>0</v>
      </c>
      <c r="E2" s="8">
        <v>1</v>
      </c>
      <c r="F2" t="s">
        <v>100</v>
      </c>
    </row>
    <row r="3" spans="1:6" x14ac:dyDescent="0.25">
      <c r="A3" s="3">
        <v>1</v>
      </c>
      <c r="B3" s="2" t="s">
        <v>39</v>
      </c>
      <c r="C3" s="3">
        <v>1</v>
      </c>
      <c r="E3" s="8">
        <v>2</v>
      </c>
      <c r="F3" t="s">
        <v>99</v>
      </c>
    </row>
    <row r="4" spans="1:6" x14ac:dyDescent="0.25">
      <c r="A4" s="3">
        <v>2</v>
      </c>
      <c r="B4" t="s">
        <v>1386</v>
      </c>
      <c r="C4" s="3">
        <v>2</v>
      </c>
      <c r="E4" s="8">
        <v>3</v>
      </c>
      <c r="F4" t="s">
        <v>98</v>
      </c>
    </row>
    <row r="5" spans="1:6" x14ac:dyDescent="0.25">
      <c r="A5" s="3">
        <v>3</v>
      </c>
      <c r="B5" t="s">
        <v>76</v>
      </c>
      <c r="C5" s="3">
        <v>3</v>
      </c>
    </row>
    <row r="6" spans="1:6" x14ac:dyDescent="0.25">
      <c r="A6" s="3">
        <v>4</v>
      </c>
      <c r="B6" t="s">
        <v>77</v>
      </c>
      <c r="C6" s="3">
        <v>4</v>
      </c>
    </row>
    <row r="7" spans="1:6" x14ac:dyDescent="0.25">
      <c r="A7" s="3">
        <v>5</v>
      </c>
      <c r="B7" s="4" t="s">
        <v>38</v>
      </c>
      <c r="C7" s="3">
        <v>5</v>
      </c>
    </row>
    <row r="8" spans="1:6" x14ac:dyDescent="0.25">
      <c r="A8" s="3">
        <v>6</v>
      </c>
      <c r="B8" t="s">
        <v>1387</v>
      </c>
      <c r="C8" s="3">
        <v>6</v>
      </c>
    </row>
    <row r="9" spans="1:6" x14ac:dyDescent="0.25">
      <c r="A9" s="3">
        <v>7</v>
      </c>
      <c r="B9" t="s">
        <v>36</v>
      </c>
      <c r="C9" s="3">
        <v>7</v>
      </c>
    </row>
    <row r="10" spans="1:6" x14ac:dyDescent="0.25">
      <c r="A10" s="3">
        <v>8</v>
      </c>
      <c r="B10" t="s">
        <v>78</v>
      </c>
      <c r="C10" s="3">
        <v>8</v>
      </c>
    </row>
    <row r="11" spans="1:6" x14ac:dyDescent="0.25">
      <c r="A11" s="3">
        <v>9</v>
      </c>
      <c r="B11" t="s">
        <v>37</v>
      </c>
      <c r="C11" s="3">
        <v>9</v>
      </c>
    </row>
    <row r="12" spans="1:6" x14ac:dyDescent="0.25">
      <c r="A12" s="3">
        <v>10</v>
      </c>
      <c r="B12" t="s">
        <v>79</v>
      </c>
      <c r="C12" s="3">
        <v>10</v>
      </c>
    </row>
    <row r="13" spans="1:6" x14ac:dyDescent="0.25">
      <c r="A13" s="3">
        <v>11</v>
      </c>
      <c r="B13" t="s">
        <v>35</v>
      </c>
      <c r="C13" s="3">
        <v>11</v>
      </c>
    </row>
    <row r="14" spans="1:6" x14ac:dyDescent="0.25">
      <c r="A14" s="3">
        <v>12</v>
      </c>
      <c r="B14" t="s">
        <v>80</v>
      </c>
      <c r="C14" s="3">
        <v>12</v>
      </c>
    </row>
    <row r="15" spans="1:6" x14ac:dyDescent="0.25">
      <c r="A15" s="3">
        <v>13</v>
      </c>
      <c r="B15" t="s">
        <v>40</v>
      </c>
      <c r="C15" s="3">
        <v>13</v>
      </c>
    </row>
    <row r="16" spans="1:6" x14ac:dyDescent="0.25">
      <c r="A16" s="3">
        <v>14</v>
      </c>
      <c r="B16" t="s">
        <v>1388</v>
      </c>
      <c r="C16" s="3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zone constants</vt:lpstr>
      <vt:lpstr>ESO zone names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2019-05-18T21:06:57Z</dcterms:modified>
</cp:coreProperties>
</file>