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autoreg\"/>
    </mc:Choice>
  </mc:AlternateContent>
  <xr:revisionPtr revIDLastSave="0" documentId="13_ncr:1_{1DF34DD0-8CB3-4F57-9570-6369899FA4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Harian -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36" i="1"/>
  <c r="G71" i="1"/>
  <c r="G70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7" i="1"/>
  <c r="G36" i="1"/>
  <c r="D71" i="1"/>
  <c r="D70" i="1"/>
  <c r="B72" i="1"/>
  <c r="B71" i="1"/>
  <c r="D67" i="1"/>
  <c r="F67" i="1" s="1"/>
  <c r="B70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7" i="1"/>
  <c r="F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7" i="1"/>
  <c r="E36" i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53" i="1"/>
  <c r="C48" i="1"/>
  <c r="C47" i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49" i="1"/>
  <c r="C50" i="1"/>
  <c r="A52" i="1"/>
  <c r="B6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8" i="1"/>
  <c r="A37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<sst xmlns="http://schemas.openxmlformats.org/spreadsheetml/2006/main" count="88" uniqueCount="54">
  <si>
    <t>Tanggal</t>
  </si>
  <si>
    <t>Tn</t>
  </si>
  <si>
    <t>Tx</t>
  </si>
  <si>
    <t>Tavg</t>
  </si>
  <si>
    <t>RH_avg</t>
  </si>
  <si>
    <t>RR</t>
  </si>
  <si>
    <t>ss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</si>
  <si>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</si>
  <si>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</si>
  <si>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</si>
  <si>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</si>
  <si>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</si>
  <si>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</si>
  <si>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</si>
  <si>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</si>
  <si>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</si>
  <si>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</si>
  <si>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</si>
  <si>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</si>
  <si>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</si>
  <si>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</si>
  <si>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</si>
  <si>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</si>
  <si>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</si>
  <si>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</si>
  <si>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</si>
  <si>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</si>
  <si>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</si>
  <si>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</si>
  <si>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</si>
  <si>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</si>
  <si>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</si>
  <si>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</si>
  <si>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</si>
  <si>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</si>
  <si>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</si>
  <si>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</si>
  <si>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</si>
  <si>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</si>
  <si>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X</t>
  </si>
  <si>
    <t>X^2</t>
  </si>
  <si>
    <t>XY</t>
  </si>
  <si>
    <t xml:space="preserve">Sum of XY = </t>
  </si>
  <si>
    <t xml:space="preserve">Sum of X^2 = </t>
  </si>
  <si>
    <t xml:space="preserve">Sum of Y = </t>
  </si>
  <si>
    <t>A=</t>
  </si>
  <si>
    <t>B=</t>
  </si>
  <si>
    <t>Y`</t>
  </si>
  <si>
    <t>|Y-Y`|</t>
  </si>
  <si>
    <t>(|Y-Y`|)^2</t>
  </si>
  <si>
    <t>sum of (y-yp)2</t>
  </si>
  <si>
    <t>rmse=</t>
  </si>
  <si>
    <t>|Y-Y`|/y * 100</t>
  </si>
  <si>
    <t>mape1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</si>
</sst>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27" zoomScaleNormal="100" workbookViewId="0">
      <selection activeCell="M36" sqref="M36"/>
    </sheetView>
  </sheetViews>
  <sheetFormatPr defaultRowHeight="15" x14ac:dyDescent="0.25"/>
  <cols>
    <col min="1" max="4" width="13" customWidth="1"/>
    <col min="5" max="5" width="11.7109375" customWidth="1"/>
    <col min="6" max="7" width="13" customWidth="1"/>
    <col min="9" max="9" width="11.140625" customWidth="1"/>
    <col min="10" max="10" width="15.28515625" customWidth="1"/>
    <col min="11" max="11" width="14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22.9</v>
      </c>
      <c r="C2" s="2">
        <v>31.2</v>
      </c>
      <c r="D2" s="2">
        <v>25.8</v>
      </c>
      <c r="E2" s="2">
        <v>87</v>
      </c>
      <c r="F2" s="2">
        <v>3.4</v>
      </c>
      <c r="G2" s="2">
        <v>1.5</v>
      </c>
    </row>
    <row r="3" spans="1:7" x14ac:dyDescent="0.25">
      <c r="A3" s="2" t="s">
        <v>8</v>
      </c>
      <c r="B3" s="2">
        <v>23.4</v>
      </c>
      <c r="C3" s="2">
        <v>31.1</v>
      </c>
      <c r="D3" s="2">
        <v>24.8</v>
      </c>
      <c r="E3" s="2">
        <v>92</v>
      </c>
      <c r="F3" s="2">
        <v>15.8</v>
      </c>
      <c r="G3" s="2">
        <v>4.7</v>
      </c>
    </row>
    <row r="4" spans="1:7" x14ac:dyDescent="0.25">
      <c r="A4" s="2" t="s">
        <v>9</v>
      </c>
      <c r="B4" s="2">
        <v>23.4</v>
      </c>
      <c r="C4" s="2">
        <v>30.2</v>
      </c>
      <c r="D4" s="2">
        <v>26.6</v>
      </c>
      <c r="E4" s="2">
        <v>87</v>
      </c>
      <c r="F4" s="2">
        <v>35.5</v>
      </c>
      <c r="G4" s="2">
        <v>0</v>
      </c>
    </row>
    <row r="5" spans="1:7" x14ac:dyDescent="0.25">
      <c r="A5" s="2" t="s">
        <v>10</v>
      </c>
      <c r="B5" s="2">
        <v>24</v>
      </c>
      <c r="C5" s="2">
        <v>31.1</v>
      </c>
      <c r="D5" s="2">
        <v>27</v>
      </c>
      <c r="E5" s="2">
        <v>82</v>
      </c>
      <c r="F5" s="2">
        <v>0</v>
      </c>
      <c r="G5" s="2">
        <v>9.6</v>
      </c>
    </row>
    <row r="6" spans="1:7" x14ac:dyDescent="0.25">
      <c r="A6" s="2" t="s">
        <v>11</v>
      </c>
      <c r="B6" s="2">
        <v>24.7</v>
      </c>
      <c r="C6" s="2">
        <v>31.6</v>
      </c>
      <c r="D6" s="2">
        <v>27.5</v>
      </c>
      <c r="E6" s="2">
        <v>81</v>
      </c>
      <c r="F6" s="2">
        <v>15.8</v>
      </c>
      <c r="G6" s="2">
        <v>5.9</v>
      </c>
    </row>
    <row r="7" spans="1:7" x14ac:dyDescent="0.25">
      <c r="A7" s="2" t="s">
        <v>12</v>
      </c>
      <c r="B7" s="2">
        <v>24.8</v>
      </c>
      <c r="C7" s="2">
        <v>31.2</v>
      </c>
      <c r="D7" s="2">
        <v>27.7</v>
      </c>
      <c r="E7" s="2">
        <v>80</v>
      </c>
      <c r="F7" s="2">
        <v>1.5</v>
      </c>
      <c r="G7" s="2">
        <v>7.6</v>
      </c>
    </row>
    <row r="8" spans="1:7" x14ac:dyDescent="0.25">
      <c r="A8" s="2" t="s">
        <v>13</v>
      </c>
      <c r="B8" s="2">
        <v>25</v>
      </c>
      <c r="C8" s="2">
        <v>30.3</v>
      </c>
      <c r="D8" s="2">
        <v>27.8</v>
      </c>
      <c r="E8" s="2">
        <v>80</v>
      </c>
      <c r="F8" s="2">
        <v>0</v>
      </c>
      <c r="G8" s="2">
        <v>8.1999999999999993</v>
      </c>
    </row>
    <row r="9" spans="1:7" x14ac:dyDescent="0.25">
      <c r="A9" s="2" t="s">
        <v>14</v>
      </c>
      <c r="B9" s="2">
        <v>26</v>
      </c>
      <c r="C9" s="2">
        <v>31.2</v>
      </c>
      <c r="D9" s="2">
        <v>27.8</v>
      </c>
      <c r="E9" s="2">
        <v>81</v>
      </c>
      <c r="F9" s="2"/>
      <c r="G9" s="2">
        <v>8.3000000000000007</v>
      </c>
    </row>
    <row r="10" spans="1:7" x14ac:dyDescent="0.25">
      <c r="A10" s="2" t="s">
        <v>15</v>
      </c>
      <c r="B10" s="2">
        <v>24.6</v>
      </c>
      <c r="C10" s="2">
        <v>32</v>
      </c>
      <c r="D10" s="2">
        <v>27.9</v>
      </c>
      <c r="E10" s="2">
        <v>79</v>
      </c>
      <c r="F10" s="2">
        <v>1.5</v>
      </c>
      <c r="G10" s="2">
        <v>4.4000000000000004</v>
      </c>
    </row>
    <row r="11" spans="1:7" x14ac:dyDescent="0.25">
      <c r="A11" s="2" t="s">
        <v>16</v>
      </c>
      <c r="B11" s="2">
        <v>25.2</v>
      </c>
      <c r="C11" s="2">
        <v>32</v>
      </c>
      <c r="D11" s="2">
        <v>28.1</v>
      </c>
      <c r="E11" s="2">
        <v>78</v>
      </c>
      <c r="F11" s="2">
        <v>0</v>
      </c>
      <c r="G11" s="2">
        <v>6.6</v>
      </c>
    </row>
    <row r="12" spans="1:7" x14ac:dyDescent="0.25">
      <c r="A12" s="2" t="s">
        <v>17</v>
      </c>
      <c r="B12" s="2">
        <v>25.8</v>
      </c>
      <c r="C12" s="2">
        <v>32.299999999999997</v>
      </c>
      <c r="D12" s="2">
        <v>28.6</v>
      </c>
      <c r="E12" s="2">
        <v>74</v>
      </c>
      <c r="F12" s="2">
        <v>0</v>
      </c>
      <c r="G12" s="2">
        <v>9.3000000000000007</v>
      </c>
    </row>
    <row r="13" spans="1:7" x14ac:dyDescent="0.25">
      <c r="A13" s="2" t="s">
        <v>18</v>
      </c>
      <c r="B13" s="2">
        <v>25.6</v>
      </c>
      <c r="C13" s="2">
        <v>31.4</v>
      </c>
      <c r="D13" s="2">
        <v>28.5</v>
      </c>
      <c r="E13" s="2">
        <v>76</v>
      </c>
      <c r="F13" s="2">
        <v>8888</v>
      </c>
      <c r="G13" s="2">
        <v>8</v>
      </c>
    </row>
    <row r="14" spans="1:7" x14ac:dyDescent="0.25">
      <c r="A14" s="2" t="s">
        <v>19</v>
      </c>
      <c r="B14" s="2">
        <v>24.2</v>
      </c>
      <c r="C14" s="2">
        <v>31.4</v>
      </c>
      <c r="D14" s="2">
        <v>27.8</v>
      </c>
      <c r="E14" s="2">
        <v>74</v>
      </c>
      <c r="F14" s="2"/>
      <c r="G14" s="2">
        <v>7.5</v>
      </c>
    </row>
    <row r="15" spans="1:7" x14ac:dyDescent="0.25">
      <c r="A15" s="2" t="s">
        <v>20</v>
      </c>
      <c r="B15" s="2">
        <v>25.2</v>
      </c>
      <c r="C15" s="2">
        <v>31.2</v>
      </c>
      <c r="D15" s="2">
        <v>28</v>
      </c>
      <c r="E15" s="2">
        <v>79</v>
      </c>
      <c r="F15" s="2"/>
      <c r="G15" s="2">
        <v>10</v>
      </c>
    </row>
    <row r="16" spans="1:7" x14ac:dyDescent="0.25">
      <c r="A16" s="2" t="s">
        <v>21</v>
      </c>
      <c r="B16" s="2">
        <v>23.4</v>
      </c>
      <c r="C16" s="2">
        <v>31.3</v>
      </c>
      <c r="D16" s="2">
        <v>27.6</v>
      </c>
      <c r="E16" s="2">
        <v>78</v>
      </c>
      <c r="F16" s="2">
        <v>6.1</v>
      </c>
      <c r="G16" s="2">
        <v>6.4</v>
      </c>
    </row>
    <row r="17" spans="1:7" x14ac:dyDescent="0.25">
      <c r="A17" s="2" t="s">
        <v>22</v>
      </c>
      <c r="B17" s="2">
        <v>25.5</v>
      </c>
      <c r="C17" s="2">
        <v>32.299999999999997</v>
      </c>
      <c r="D17" s="2">
        <v>28.9</v>
      </c>
      <c r="E17" s="2">
        <v>77</v>
      </c>
      <c r="F17" s="2">
        <v>8888</v>
      </c>
      <c r="G17" s="2">
        <v>3.8</v>
      </c>
    </row>
    <row r="18" spans="1:7" x14ac:dyDescent="0.25">
      <c r="A18" s="2" t="s">
        <v>23</v>
      </c>
      <c r="B18" s="2">
        <v>25.7</v>
      </c>
      <c r="C18" s="2">
        <v>32.6</v>
      </c>
      <c r="D18" s="2">
        <v>28.5</v>
      </c>
      <c r="E18" s="2">
        <v>72</v>
      </c>
      <c r="F18" s="2">
        <v>0</v>
      </c>
      <c r="G18" s="2">
        <v>6.6</v>
      </c>
    </row>
    <row r="19" spans="1:7" x14ac:dyDescent="0.25">
      <c r="A19" s="2" t="s">
        <v>24</v>
      </c>
      <c r="B19" s="2">
        <v>25</v>
      </c>
      <c r="C19" s="2">
        <v>32.200000000000003</v>
      </c>
      <c r="D19" s="2">
        <v>28.2</v>
      </c>
      <c r="E19" s="2">
        <v>75</v>
      </c>
      <c r="F19" s="2">
        <v>8888</v>
      </c>
      <c r="G19" s="2">
        <v>8.3000000000000007</v>
      </c>
    </row>
    <row r="20" spans="1:7" x14ac:dyDescent="0.25">
      <c r="A20" s="2" t="s">
        <v>25</v>
      </c>
      <c r="B20" s="2">
        <v>25.8</v>
      </c>
      <c r="C20" s="2">
        <v>33.1</v>
      </c>
      <c r="D20" s="2">
        <v>29</v>
      </c>
      <c r="E20" s="2">
        <v>74</v>
      </c>
      <c r="F20" s="2">
        <v>0</v>
      </c>
      <c r="G20" s="2">
        <v>8.1</v>
      </c>
    </row>
    <row r="21" spans="1:7" x14ac:dyDescent="0.25">
      <c r="A21" s="2" t="s">
        <v>26</v>
      </c>
      <c r="B21" s="2">
        <v>26</v>
      </c>
      <c r="C21" s="2">
        <v>32.200000000000003</v>
      </c>
      <c r="D21" s="2">
        <v>27.9</v>
      </c>
      <c r="E21" s="2">
        <v>80</v>
      </c>
      <c r="F21" s="2"/>
      <c r="G21" s="2">
        <v>7.8</v>
      </c>
    </row>
    <row r="22" spans="1:7" x14ac:dyDescent="0.25">
      <c r="A22" s="2" t="s">
        <v>27</v>
      </c>
      <c r="B22" s="2">
        <v>24</v>
      </c>
      <c r="C22" s="2">
        <v>32.799999999999997</v>
      </c>
      <c r="D22" s="2">
        <v>27.8</v>
      </c>
      <c r="E22" s="2">
        <v>80</v>
      </c>
      <c r="F22" s="2">
        <v>5.7</v>
      </c>
      <c r="G22" s="2">
        <v>6.8</v>
      </c>
    </row>
    <row r="23" spans="1:7" x14ac:dyDescent="0.25">
      <c r="A23" s="2" t="s">
        <v>28</v>
      </c>
      <c r="B23" s="2">
        <v>24.6</v>
      </c>
      <c r="C23" s="2">
        <v>32.4</v>
      </c>
      <c r="D23" s="2">
        <v>28.9</v>
      </c>
      <c r="E23" s="2">
        <v>74</v>
      </c>
      <c r="F23" s="2">
        <v>0</v>
      </c>
      <c r="G23" s="2">
        <v>5.4</v>
      </c>
    </row>
    <row r="24" spans="1:7" x14ac:dyDescent="0.25">
      <c r="A24" s="2" t="s">
        <v>29</v>
      </c>
      <c r="B24" s="2">
        <v>25.9</v>
      </c>
      <c r="C24" s="2">
        <v>32.200000000000003</v>
      </c>
      <c r="D24" s="2">
        <v>28.8</v>
      </c>
      <c r="E24" s="2">
        <v>78</v>
      </c>
      <c r="F24" s="2">
        <v>29</v>
      </c>
      <c r="G24" s="2">
        <v>9.3000000000000007</v>
      </c>
    </row>
    <row r="25" spans="1:7" x14ac:dyDescent="0.25">
      <c r="A25" s="2" t="s">
        <v>30</v>
      </c>
      <c r="B25" s="2">
        <v>25.5</v>
      </c>
      <c r="C25" s="2">
        <v>32.200000000000003</v>
      </c>
      <c r="D25" s="2">
        <v>28.9</v>
      </c>
      <c r="E25" s="2">
        <v>71</v>
      </c>
      <c r="F25" s="2">
        <v>0</v>
      </c>
      <c r="G25" s="2">
        <v>10.4</v>
      </c>
    </row>
    <row r="26" spans="1:7" x14ac:dyDescent="0.25">
      <c r="A26" s="2" t="s">
        <v>31</v>
      </c>
      <c r="B26" s="2">
        <v>26.4</v>
      </c>
      <c r="C26" s="2">
        <v>32.4</v>
      </c>
      <c r="D26" s="2">
        <v>28.3</v>
      </c>
      <c r="E26" s="2">
        <v>79</v>
      </c>
      <c r="F26" s="2">
        <v>0</v>
      </c>
      <c r="G26" s="2">
        <v>10</v>
      </c>
    </row>
    <row r="27" spans="1:7" x14ac:dyDescent="0.25">
      <c r="A27" s="2" t="s">
        <v>32</v>
      </c>
      <c r="B27" s="2">
        <v>25.2</v>
      </c>
      <c r="C27" s="2">
        <v>32.200000000000003</v>
      </c>
      <c r="D27" s="2">
        <v>28.3</v>
      </c>
      <c r="E27" s="2">
        <v>76</v>
      </c>
      <c r="F27" s="2">
        <v>8888</v>
      </c>
      <c r="G27" s="2">
        <v>6.4</v>
      </c>
    </row>
    <row r="28" spans="1:7" x14ac:dyDescent="0.25">
      <c r="A28" s="2" t="s">
        <v>33</v>
      </c>
      <c r="B28" s="2">
        <v>25</v>
      </c>
      <c r="C28" s="2">
        <v>31.2</v>
      </c>
      <c r="D28" s="2">
        <v>27.1</v>
      </c>
      <c r="E28" s="2">
        <v>84</v>
      </c>
      <c r="F28" s="2">
        <v>9</v>
      </c>
      <c r="G28" s="2">
        <v>5.7</v>
      </c>
    </row>
    <row r="29" spans="1:7" x14ac:dyDescent="0.25">
      <c r="A29" s="2" t="s">
        <v>34</v>
      </c>
      <c r="B29" s="2">
        <v>25.4</v>
      </c>
      <c r="C29" s="2">
        <v>30.6</v>
      </c>
      <c r="D29" s="2">
        <v>27.6</v>
      </c>
      <c r="E29" s="2">
        <v>80</v>
      </c>
      <c r="F29" s="2">
        <v>0.8</v>
      </c>
      <c r="G29" s="2">
        <v>5</v>
      </c>
    </row>
    <row r="30" spans="1:7" x14ac:dyDescent="0.25">
      <c r="A30" s="2" t="s">
        <v>35</v>
      </c>
      <c r="B30" s="2">
        <v>25</v>
      </c>
      <c r="C30" s="2">
        <v>32</v>
      </c>
      <c r="D30" s="2">
        <v>27.7</v>
      </c>
      <c r="E30" s="2">
        <v>78</v>
      </c>
      <c r="F30" s="2">
        <v>2.2000000000000002</v>
      </c>
      <c r="G30" s="2">
        <v>4.7</v>
      </c>
    </row>
    <row r="31" spans="1:7" x14ac:dyDescent="0.25">
      <c r="A31" s="2" t="s">
        <v>36</v>
      </c>
      <c r="B31" s="2">
        <v>25.4</v>
      </c>
      <c r="C31" s="2">
        <v>32.6</v>
      </c>
      <c r="D31" s="2">
        <v>28.5</v>
      </c>
      <c r="E31" s="2">
        <v>74</v>
      </c>
      <c r="F31" s="2">
        <v>8888</v>
      </c>
      <c r="G31" s="2">
        <v>6</v>
      </c>
    </row>
    <row r="32" spans="1:7" x14ac:dyDescent="0.25">
      <c r="A32" s="2" t="s">
        <v>37</v>
      </c>
      <c r="B32" s="2">
        <v>25</v>
      </c>
      <c r="C32" s="2">
        <v>32.9</v>
      </c>
      <c r="D32" s="2">
        <v>28.1</v>
      </c>
      <c r="E32" s="2">
        <v>79</v>
      </c>
      <c r="F32" s="2">
        <v>0.4</v>
      </c>
      <c r="G32" s="2">
        <v>5.3</v>
      </c>
    </row>
    <row r="33" spans="1:11" x14ac:dyDescent="0.25">
      <c r="A33" s="2" t="s">
        <v>38</v>
      </c>
      <c r="B33" s="2">
        <v>24.8</v>
      </c>
      <c r="C33" s="2">
        <v>31.6</v>
      </c>
      <c r="D33" s="2"/>
      <c r="E33" s="2"/>
      <c r="F33" s="2">
        <v>8888</v>
      </c>
      <c r="G33" s="2">
        <v>3.6</v>
      </c>
    </row>
    <row r="35" spans="1:11" x14ac:dyDescent="0.25">
      <c r="B35" s="1" t="s">
        <v>0</v>
      </c>
      <c r="C35" t="s">
        <v>39</v>
      </c>
      <c r="D35" s="1" t="s">
        <v>3</v>
      </c>
      <c r="E35" t="s">
        <v>40</v>
      </c>
      <c r="F35" s="3" t="s">
        <v>41</v>
      </c>
      <c r="G35" t="s">
        <v>47</v>
      </c>
      <c r="H35" s="3" t="s">
        <v>48</v>
      </c>
      <c r="I35" s="3" t="s">
        <v>49</v>
      </c>
      <c r="J35" t="s">
        <v>52</v>
      </c>
    </row>
    <row r="36" spans="1:11" x14ac:dyDescent="0.25">
      <c r="A36">
        <v>0</v>
      </c>
      <c r="B36" s="2" t="s">
        <v>7</v>
      </c>
      <c r="C36">
        <f t="shared" ref="C36:C48" si="0">C37-1</f>
        <v>-16</v>
      </c>
      <c r="D36" s="2">
        <v>25.8</v>
      </c>
      <c r="E36">
        <f>POWER(C36,2)</f>
        <v>256</v>
      </c>
      <c r="F36">
        <f>C36*D36</f>
        <v>-412.8</v>
      </c>
      <c r="G36">
        <f>D$70+(D$71*C36)</f>
        <v>27.133879592892871</v>
      </c>
      <c r="H36">
        <f>ABS(D36-G36)</f>
        <v>1.3338795928928704</v>
      </c>
      <c r="I36">
        <f>POWER(H36,2)</f>
        <v>1.7792347683360497</v>
      </c>
      <c r="J36">
        <f>(H36/D36) * 100</f>
        <v>5.1700759414452335</v>
      </c>
      <c r="K36" s="2"/>
    </row>
    <row r="37" spans="1:11" x14ac:dyDescent="0.25">
      <c r="A37">
        <f>A36+1</f>
        <v>1</v>
      </c>
      <c r="B37" s="2" t="s">
        <v>8</v>
      </c>
      <c r="C37">
        <f t="shared" si="0"/>
        <v>-15</v>
      </c>
      <c r="D37" s="2">
        <v>24.8</v>
      </c>
      <c r="E37">
        <f>POWER(C37,2)</f>
        <v>225</v>
      </c>
      <c r="F37">
        <f>C37*D37</f>
        <v>-372</v>
      </c>
      <c r="G37">
        <f>D$70+(D$71*C37)</f>
        <v>27.179947602208035</v>
      </c>
      <c r="H37">
        <f t="shared" ref="H37:H67" si="1">ABS(D37-G37)</f>
        <v>2.3799476022080341</v>
      </c>
      <c r="I37">
        <f t="shared" ref="I37:I67" si="2">POWER(H37,2)</f>
        <v>5.6641505892557715</v>
      </c>
      <c r="J37">
        <f t="shared" ref="J37:J67" si="3">(H37/D37) * 100</f>
        <v>9.5965629121291691</v>
      </c>
      <c r="K37" s="2"/>
    </row>
    <row r="38" spans="1:11" x14ac:dyDescent="0.25">
      <c r="A38">
        <f>A37+1</f>
        <v>2</v>
      </c>
      <c r="B38" s="2" t="s">
        <v>9</v>
      </c>
      <c r="C38">
        <f t="shared" si="0"/>
        <v>-14</v>
      </c>
      <c r="D38" s="2">
        <v>26.6</v>
      </c>
      <c r="E38">
        <f t="shared" ref="E38:E67" si="4">POWER(C38,2)</f>
        <v>196</v>
      </c>
      <c r="F38">
        <f t="shared" ref="F38:F67" si="5">C38*D38</f>
        <v>-372.40000000000003</v>
      </c>
      <c r="G38">
        <f t="shared" ref="G38:G67" si="6">D$70+(D$71*C38)</f>
        <v>27.226015611523199</v>
      </c>
      <c r="H38">
        <f t="shared" si="1"/>
        <v>0.62601561152319718</v>
      </c>
      <c r="I38">
        <f t="shared" si="2"/>
        <v>0.39189554587076253</v>
      </c>
      <c r="J38">
        <f t="shared" si="3"/>
        <v>2.353442148583448</v>
      </c>
      <c r="K38" s="2"/>
    </row>
    <row r="39" spans="1:11" x14ac:dyDescent="0.25">
      <c r="A39">
        <f t="shared" ref="A39:A67" si="7">A38+1</f>
        <v>3</v>
      </c>
      <c r="B39" s="2" t="s">
        <v>10</v>
      </c>
      <c r="C39">
        <f t="shared" si="0"/>
        <v>-13</v>
      </c>
      <c r="D39" s="2">
        <v>27</v>
      </c>
      <c r="E39">
        <f t="shared" si="4"/>
        <v>169</v>
      </c>
      <c r="F39">
        <f t="shared" si="5"/>
        <v>-351</v>
      </c>
      <c r="G39">
        <f t="shared" si="6"/>
        <v>27.272083620838359</v>
      </c>
      <c r="H39">
        <f t="shared" si="1"/>
        <v>0.2720836208383588</v>
      </c>
      <c r="I39">
        <f t="shared" si="2"/>
        <v>7.4029496728511793E-2</v>
      </c>
      <c r="J39">
        <f t="shared" si="3"/>
        <v>1.0077171142161436</v>
      </c>
      <c r="K39" s="2"/>
    </row>
    <row r="40" spans="1:11" x14ac:dyDescent="0.25">
      <c r="A40">
        <f t="shared" si="7"/>
        <v>4</v>
      </c>
      <c r="B40" s="2" t="s">
        <v>11</v>
      </c>
      <c r="C40">
        <f t="shared" si="0"/>
        <v>-12</v>
      </c>
      <c r="D40" s="2">
        <v>27.5</v>
      </c>
      <c r="E40">
        <f t="shared" si="4"/>
        <v>144</v>
      </c>
      <c r="F40">
        <f t="shared" si="5"/>
        <v>-330</v>
      </c>
      <c r="G40">
        <f t="shared" si="6"/>
        <v>27.318151630153523</v>
      </c>
      <c r="H40">
        <f t="shared" si="1"/>
        <v>0.18184836984647745</v>
      </c>
      <c r="I40">
        <f t="shared" si="2"/>
        <v>3.3068829615821249E-2</v>
      </c>
      <c r="J40">
        <f t="shared" si="3"/>
        <v>0.66126679944173616</v>
      </c>
      <c r="K40" s="2"/>
    </row>
    <row r="41" spans="1:11" x14ac:dyDescent="0.25">
      <c r="A41">
        <f t="shared" si="7"/>
        <v>5</v>
      </c>
      <c r="B41" s="2" t="s">
        <v>12</v>
      </c>
      <c r="C41">
        <f t="shared" si="0"/>
        <v>-11</v>
      </c>
      <c r="D41" s="2">
        <v>27.7</v>
      </c>
      <c r="E41">
        <f t="shared" si="4"/>
        <v>121</v>
      </c>
      <c r="F41">
        <f t="shared" si="5"/>
        <v>-304.7</v>
      </c>
      <c r="G41">
        <f t="shared" si="6"/>
        <v>27.364219639468686</v>
      </c>
      <c r="H41">
        <f t="shared" si="1"/>
        <v>0.33578036053131299</v>
      </c>
      <c r="I41">
        <f t="shared" si="2"/>
        <v>0.11274845051853853</v>
      </c>
      <c r="J41">
        <f t="shared" si="3"/>
        <v>1.2122034676220685</v>
      </c>
      <c r="K41" s="2"/>
    </row>
    <row r="42" spans="1:11" x14ac:dyDescent="0.25">
      <c r="A42">
        <f t="shared" si="7"/>
        <v>6</v>
      </c>
      <c r="B42" s="2" t="s">
        <v>13</v>
      </c>
      <c r="C42">
        <f t="shared" si="0"/>
        <v>-10</v>
      </c>
      <c r="D42" s="2">
        <v>27.8</v>
      </c>
      <c r="E42">
        <f t="shared" si="4"/>
        <v>100</v>
      </c>
      <c r="F42">
        <f t="shared" si="5"/>
        <v>-278</v>
      </c>
      <c r="G42">
        <f t="shared" si="6"/>
        <v>27.41028764878385</v>
      </c>
      <c r="H42">
        <f t="shared" si="1"/>
        <v>0.38971235121615067</v>
      </c>
      <c r="I42">
        <f t="shared" si="2"/>
        <v>0.15187571669042038</v>
      </c>
      <c r="J42">
        <f t="shared" si="3"/>
        <v>1.4018429899861535</v>
      </c>
      <c r="K42" s="2"/>
    </row>
    <row r="43" spans="1:11" x14ac:dyDescent="0.25">
      <c r="A43">
        <f t="shared" si="7"/>
        <v>7</v>
      </c>
      <c r="B43" s="2" t="s">
        <v>14</v>
      </c>
      <c r="C43">
        <f t="shared" si="0"/>
        <v>-9</v>
      </c>
      <c r="D43" s="2">
        <v>27.8</v>
      </c>
      <c r="E43">
        <f t="shared" si="4"/>
        <v>81</v>
      </c>
      <c r="F43">
        <f t="shared" si="5"/>
        <v>-250.20000000000002</v>
      </c>
      <c r="G43">
        <f t="shared" si="6"/>
        <v>27.456355658099014</v>
      </c>
      <c r="H43">
        <f t="shared" si="1"/>
        <v>0.34364434190098692</v>
      </c>
      <c r="I43">
        <f t="shared" si="2"/>
        <v>0.1180914337205624</v>
      </c>
      <c r="J43">
        <f t="shared" si="3"/>
        <v>1.2361307262625429</v>
      </c>
      <c r="K43" s="2"/>
    </row>
    <row r="44" spans="1:11" x14ac:dyDescent="0.25">
      <c r="A44">
        <f t="shared" si="7"/>
        <v>8</v>
      </c>
      <c r="B44" s="2" t="s">
        <v>15</v>
      </c>
      <c r="C44">
        <f t="shared" si="0"/>
        <v>-8</v>
      </c>
      <c r="D44" s="2">
        <v>27.9</v>
      </c>
      <c r="E44">
        <f t="shared" si="4"/>
        <v>64</v>
      </c>
      <c r="F44">
        <f t="shared" si="5"/>
        <v>-223.2</v>
      </c>
      <c r="G44">
        <f t="shared" si="6"/>
        <v>27.502423667414174</v>
      </c>
      <c r="H44">
        <f t="shared" si="1"/>
        <v>0.39757633258582459</v>
      </c>
      <c r="I44">
        <f t="shared" si="2"/>
        <v>0.1580669402323942</v>
      </c>
      <c r="J44">
        <f t="shared" si="3"/>
        <v>1.425004776293278</v>
      </c>
      <c r="K44" s="2"/>
    </row>
    <row r="45" spans="1:11" x14ac:dyDescent="0.25">
      <c r="A45">
        <f t="shared" si="7"/>
        <v>9</v>
      </c>
      <c r="B45" s="2" t="s">
        <v>16</v>
      </c>
      <c r="C45">
        <f t="shared" si="0"/>
        <v>-7</v>
      </c>
      <c r="D45" s="2">
        <v>28.1</v>
      </c>
      <c r="E45">
        <f t="shared" si="4"/>
        <v>49</v>
      </c>
      <c r="F45">
        <f t="shared" si="5"/>
        <v>-196.70000000000002</v>
      </c>
      <c r="G45">
        <f t="shared" si="6"/>
        <v>27.548491676729338</v>
      </c>
      <c r="H45">
        <f t="shared" si="1"/>
        <v>0.55150832327066368</v>
      </c>
      <c r="I45">
        <f t="shared" si="2"/>
        <v>0.30416143063681889</v>
      </c>
      <c r="J45">
        <f t="shared" si="3"/>
        <v>1.9626630721375931</v>
      </c>
      <c r="K45" s="2"/>
    </row>
    <row r="46" spans="1:11" x14ac:dyDescent="0.25">
      <c r="A46">
        <f t="shared" si="7"/>
        <v>10</v>
      </c>
      <c r="B46" s="2" t="s">
        <v>17</v>
      </c>
      <c r="C46">
        <f t="shared" si="0"/>
        <v>-6</v>
      </c>
      <c r="D46" s="2">
        <v>28.6</v>
      </c>
      <c r="E46">
        <f t="shared" si="4"/>
        <v>36</v>
      </c>
      <c r="F46">
        <f t="shared" si="5"/>
        <v>-171.60000000000002</v>
      </c>
      <c r="G46">
        <f t="shared" si="6"/>
        <v>27.594559686044501</v>
      </c>
      <c r="H46">
        <f t="shared" si="1"/>
        <v>1.0054403139554999</v>
      </c>
      <c r="I46">
        <f t="shared" si="2"/>
        <v>1.0109102249269342</v>
      </c>
      <c r="J46">
        <f t="shared" si="3"/>
        <v>3.5155255732709785</v>
      </c>
      <c r="K46" s="2"/>
    </row>
    <row r="47" spans="1:11" x14ac:dyDescent="0.25">
      <c r="A47">
        <f t="shared" si="7"/>
        <v>11</v>
      </c>
      <c r="B47" s="2" t="s">
        <v>18</v>
      </c>
      <c r="C47">
        <f t="shared" si="0"/>
        <v>-5</v>
      </c>
      <c r="D47" s="2">
        <v>28.5</v>
      </c>
      <c r="E47">
        <f t="shared" si="4"/>
        <v>25</v>
      </c>
      <c r="F47">
        <f t="shared" si="5"/>
        <v>-142.5</v>
      </c>
      <c r="G47">
        <f t="shared" si="6"/>
        <v>27.640627695359665</v>
      </c>
      <c r="H47">
        <f t="shared" si="1"/>
        <v>0.85937230464033476</v>
      </c>
      <c r="I47">
        <f t="shared" si="2"/>
        <v>0.73852075798284034</v>
      </c>
      <c r="J47">
        <f t="shared" si="3"/>
        <v>3.0153414197906483</v>
      </c>
      <c r="K47" s="2"/>
    </row>
    <row r="48" spans="1:11" x14ac:dyDescent="0.25">
      <c r="A48">
        <f t="shared" si="7"/>
        <v>12</v>
      </c>
      <c r="B48" s="2" t="s">
        <v>19</v>
      </c>
      <c r="C48">
        <f t="shared" si="0"/>
        <v>-4</v>
      </c>
      <c r="D48" s="2">
        <v>27.8</v>
      </c>
      <c r="E48">
        <f t="shared" si="4"/>
        <v>16</v>
      </c>
      <c r="F48">
        <f t="shared" si="5"/>
        <v>-111.2</v>
      </c>
      <c r="G48">
        <f t="shared" si="6"/>
        <v>27.686695704674829</v>
      </c>
      <c r="H48">
        <f t="shared" si="1"/>
        <v>0.11330429532517172</v>
      </c>
      <c r="I48">
        <f t="shared" si="2"/>
        <v>1.2837863339133731E-2</v>
      </c>
      <c r="J48">
        <f t="shared" si="3"/>
        <v>0.40756940764450261</v>
      </c>
      <c r="K48" s="2"/>
    </row>
    <row r="49" spans="1:11" x14ac:dyDescent="0.25">
      <c r="A49">
        <f t="shared" si="7"/>
        <v>13</v>
      </c>
      <c r="B49" s="2" t="s">
        <v>20</v>
      </c>
      <c r="C49">
        <f>C50-1</f>
        <v>-3</v>
      </c>
      <c r="D49" s="2">
        <v>28</v>
      </c>
      <c r="E49">
        <f t="shared" si="4"/>
        <v>9</v>
      </c>
      <c r="F49">
        <f t="shared" si="5"/>
        <v>-84</v>
      </c>
      <c r="G49">
        <f t="shared" si="6"/>
        <v>27.732763713989993</v>
      </c>
      <c r="H49">
        <f t="shared" si="1"/>
        <v>0.26723628601000726</v>
      </c>
      <c r="I49">
        <f t="shared" si="2"/>
        <v>7.1415232560422398E-2</v>
      </c>
      <c r="J49">
        <f t="shared" si="3"/>
        <v>0.95441530717859746</v>
      </c>
      <c r="K49" s="2"/>
    </row>
    <row r="50" spans="1:11" x14ac:dyDescent="0.25">
      <c r="A50">
        <f t="shared" si="7"/>
        <v>14</v>
      </c>
      <c r="B50" s="2" t="s">
        <v>21</v>
      </c>
      <c r="C50">
        <f>C51-1</f>
        <v>-2</v>
      </c>
      <c r="D50" s="2">
        <v>27.6</v>
      </c>
      <c r="E50">
        <f t="shared" si="4"/>
        <v>4</v>
      </c>
      <c r="F50">
        <f t="shared" si="5"/>
        <v>-55.2</v>
      </c>
      <c r="G50">
        <f t="shared" si="6"/>
        <v>27.778831723305153</v>
      </c>
      <c r="H50">
        <f t="shared" si="1"/>
        <v>0.17883172330515151</v>
      </c>
      <c r="I50">
        <f t="shared" si="2"/>
        <v>3.1980785260290273E-2</v>
      </c>
      <c r="J50">
        <f t="shared" si="3"/>
        <v>0.64794102646794027</v>
      </c>
      <c r="K50" s="2"/>
    </row>
    <row r="51" spans="1:11" x14ac:dyDescent="0.25">
      <c r="A51">
        <f t="shared" si="7"/>
        <v>15</v>
      </c>
      <c r="B51" s="2" t="s">
        <v>22</v>
      </c>
      <c r="C51">
        <v>-1</v>
      </c>
      <c r="D51" s="2">
        <v>28.9</v>
      </c>
      <c r="E51">
        <f t="shared" si="4"/>
        <v>1</v>
      </c>
      <c r="F51">
        <f t="shared" si="5"/>
        <v>-28.9</v>
      </c>
      <c r="G51">
        <f t="shared" si="6"/>
        <v>27.824899732620317</v>
      </c>
      <c r="H51">
        <f t="shared" si="1"/>
        <v>1.0751002673796819</v>
      </c>
      <c r="I51">
        <f t="shared" si="2"/>
        <v>1.1558405849198634</v>
      </c>
      <c r="J51">
        <f t="shared" si="3"/>
        <v>3.72007012934146</v>
      </c>
      <c r="K51" s="2"/>
    </row>
    <row r="52" spans="1:11" x14ac:dyDescent="0.25">
      <c r="A52">
        <f t="shared" si="7"/>
        <v>16</v>
      </c>
      <c r="B52" s="2" t="s">
        <v>23</v>
      </c>
      <c r="C52">
        <v>1</v>
      </c>
      <c r="D52" s="2">
        <v>28.5</v>
      </c>
      <c r="E52">
        <f t="shared" si="4"/>
        <v>1</v>
      </c>
      <c r="F52">
        <f t="shared" si="5"/>
        <v>28.5</v>
      </c>
      <c r="G52">
        <f t="shared" si="6"/>
        <v>27.917035751250644</v>
      </c>
      <c r="H52">
        <f t="shared" si="1"/>
        <v>0.58296424874935582</v>
      </c>
      <c r="I52">
        <f t="shared" si="2"/>
        <v>0.33984731531990081</v>
      </c>
      <c r="J52">
        <f t="shared" si="3"/>
        <v>2.0454885921030028</v>
      </c>
      <c r="K52" s="2"/>
    </row>
    <row r="53" spans="1:11" x14ac:dyDescent="0.25">
      <c r="A53">
        <f t="shared" si="7"/>
        <v>17</v>
      </c>
      <c r="B53" s="2" t="s">
        <v>24</v>
      </c>
      <c r="C53">
        <f>C52+1</f>
        <v>2</v>
      </c>
      <c r="D53" s="2">
        <v>28.2</v>
      </c>
      <c r="E53">
        <f t="shared" si="4"/>
        <v>4</v>
      </c>
      <c r="F53">
        <f t="shared" si="5"/>
        <v>56.4</v>
      </c>
      <c r="G53">
        <f t="shared" si="6"/>
        <v>27.963103760565808</v>
      </c>
      <c r="H53">
        <f t="shared" si="1"/>
        <v>0.23689623943419136</v>
      </c>
      <c r="I53">
        <f t="shared" si="2"/>
        <v>5.6119828258061721E-2</v>
      </c>
      <c r="J53">
        <f t="shared" si="3"/>
        <v>0.84005758664606867</v>
      </c>
      <c r="K53" s="2"/>
    </row>
    <row r="54" spans="1:11" x14ac:dyDescent="0.25">
      <c r="A54">
        <f t="shared" si="7"/>
        <v>18</v>
      </c>
      <c r="B54" s="2" t="s">
        <v>25</v>
      </c>
      <c r="C54">
        <f t="shared" ref="C54:C67" si="8">C53+1</f>
        <v>3</v>
      </c>
      <c r="D54" s="2">
        <v>29</v>
      </c>
      <c r="E54">
        <f t="shared" si="4"/>
        <v>9</v>
      </c>
      <c r="F54">
        <f t="shared" si="5"/>
        <v>87</v>
      </c>
      <c r="G54">
        <f t="shared" si="6"/>
        <v>28.009171769880968</v>
      </c>
      <c r="H54">
        <f t="shared" si="1"/>
        <v>0.99082823011903187</v>
      </c>
      <c r="I54">
        <f t="shared" si="2"/>
        <v>0.98174058160081312</v>
      </c>
      <c r="J54">
        <f t="shared" si="3"/>
        <v>3.4166490693759717</v>
      </c>
      <c r="K54" s="2"/>
    </row>
    <row r="55" spans="1:11" x14ac:dyDescent="0.25">
      <c r="A55">
        <f t="shared" si="7"/>
        <v>19</v>
      </c>
      <c r="B55" s="2" t="s">
        <v>26</v>
      </c>
      <c r="C55">
        <f t="shared" si="8"/>
        <v>4</v>
      </c>
      <c r="D55" s="2">
        <v>27.9</v>
      </c>
      <c r="E55">
        <f t="shared" si="4"/>
        <v>16</v>
      </c>
      <c r="F55">
        <f t="shared" si="5"/>
        <v>111.6</v>
      </c>
      <c r="G55">
        <f t="shared" si="6"/>
        <v>28.055239779196132</v>
      </c>
      <c r="H55">
        <f t="shared" si="1"/>
        <v>0.1552397791961333</v>
      </c>
      <c r="I55">
        <f t="shared" si="2"/>
        <v>2.4099389044864222E-2</v>
      </c>
      <c r="J55">
        <f t="shared" si="3"/>
        <v>0.5564149791976104</v>
      </c>
      <c r="K55" s="2"/>
    </row>
    <row r="56" spans="1:11" x14ac:dyDescent="0.25">
      <c r="A56">
        <f t="shared" si="7"/>
        <v>20</v>
      </c>
      <c r="B56" s="2" t="s">
        <v>27</v>
      </c>
      <c r="C56">
        <f t="shared" si="8"/>
        <v>5</v>
      </c>
      <c r="D56" s="2">
        <v>27.8</v>
      </c>
      <c r="E56">
        <f t="shared" si="4"/>
        <v>25</v>
      </c>
      <c r="F56">
        <f t="shared" si="5"/>
        <v>139</v>
      </c>
      <c r="G56">
        <f t="shared" si="6"/>
        <v>28.101307788511296</v>
      </c>
      <c r="H56">
        <f t="shared" si="1"/>
        <v>0.30130778851129492</v>
      </c>
      <c r="I56">
        <f t="shared" si="2"/>
        <v>9.0786383417567229E-2</v>
      </c>
      <c r="J56">
        <f t="shared" si="3"/>
        <v>1.0838409658679673</v>
      </c>
      <c r="K56" s="2"/>
    </row>
    <row r="57" spans="1:11" x14ac:dyDescent="0.25">
      <c r="A57">
        <f t="shared" si="7"/>
        <v>21</v>
      </c>
      <c r="B57" s="2" t="s">
        <v>28</v>
      </c>
      <c r="C57">
        <f t="shared" si="8"/>
        <v>6</v>
      </c>
      <c r="D57" s="2">
        <v>28.9</v>
      </c>
      <c r="E57">
        <f t="shared" si="4"/>
        <v>36</v>
      </c>
      <c r="F57">
        <f t="shared" si="5"/>
        <v>173.39999999999998</v>
      </c>
      <c r="G57">
        <f t="shared" si="6"/>
        <v>28.147375797826459</v>
      </c>
      <c r="H57">
        <f t="shared" si="1"/>
        <v>0.7526242021735392</v>
      </c>
      <c r="I57">
        <f t="shared" si="2"/>
        <v>0.56644318969735641</v>
      </c>
      <c r="J57">
        <f t="shared" si="3"/>
        <v>2.6042359936800668</v>
      </c>
      <c r="K57" s="2"/>
    </row>
    <row r="58" spans="1:11" x14ac:dyDescent="0.25">
      <c r="A58">
        <f t="shared" si="7"/>
        <v>22</v>
      </c>
      <c r="B58" s="2" t="s">
        <v>29</v>
      </c>
      <c r="C58">
        <f t="shared" si="8"/>
        <v>7</v>
      </c>
      <c r="D58" s="2">
        <v>28.8</v>
      </c>
      <c r="E58">
        <f t="shared" si="4"/>
        <v>49</v>
      </c>
      <c r="F58">
        <f t="shared" si="5"/>
        <v>201.6</v>
      </c>
      <c r="G58">
        <f t="shared" si="6"/>
        <v>28.193443807141623</v>
      </c>
      <c r="H58">
        <f t="shared" si="1"/>
        <v>0.60655619285837759</v>
      </c>
      <c r="I58">
        <f t="shared" si="2"/>
        <v>0.36791041509484934</v>
      </c>
      <c r="J58">
        <f t="shared" si="3"/>
        <v>2.1060978918693669</v>
      </c>
      <c r="K58" s="2"/>
    </row>
    <row r="59" spans="1:11" x14ac:dyDescent="0.25">
      <c r="A59">
        <f t="shared" si="7"/>
        <v>23</v>
      </c>
      <c r="B59" s="2" t="s">
        <v>30</v>
      </c>
      <c r="C59">
        <f t="shared" si="8"/>
        <v>8</v>
      </c>
      <c r="D59" s="2">
        <v>28.9</v>
      </c>
      <c r="E59">
        <f t="shared" si="4"/>
        <v>64</v>
      </c>
      <c r="F59">
        <f t="shared" si="5"/>
        <v>231.2</v>
      </c>
      <c r="G59">
        <f t="shared" si="6"/>
        <v>28.239511816456787</v>
      </c>
      <c r="H59">
        <f t="shared" si="1"/>
        <v>0.6604881835432117</v>
      </c>
      <c r="I59">
        <f t="shared" si="2"/>
        <v>0.43624464060021129</v>
      </c>
      <c r="J59">
        <f t="shared" si="3"/>
        <v>2.2854262406339507</v>
      </c>
      <c r="K59" s="2"/>
    </row>
    <row r="60" spans="1:11" x14ac:dyDescent="0.25">
      <c r="A60">
        <f t="shared" si="7"/>
        <v>24</v>
      </c>
      <c r="B60" s="2" t="s">
        <v>31</v>
      </c>
      <c r="C60">
        <f t="shared" si="8"/>
        <v>9</v>
      </c>
      <c r="D60" s="2">
        <v>28.3</v>
      </c>
      <c r="E60">
        <f t="shared" si="4"/>
        <v>81</v>
      </c>
      <c r="F60">
        <f t="shared" si="5"/>
        <v>254.70000000000002</v>
      </c>
      <c r="G60">
        <f t="shared" si="6"/>
        <v>28.285579825771947</v>
      </c>
      <c r="H60">
        <f t="shared" si="1"/>
        <v>1.4420174228053639E-2</v>
      </c>
      <c r="I60">
        <f t="shared" si="2"/>
        <v>2.0794142476742236E-4</v>
      </c>
      <c r="J60">
        <f t="shared" si="3"/>
        <v>5.0954679251072929E-2</v>
      </c>
      <c r="K60" s="2"/>
    </row>
    <row r="61" spans="1:11" x14ac:dyDescent="0.25">
      <c r="A61">
        <f t="shared" si="7"/>
        <v>25</v>
      </c>
      <c r="B61" s="2" t="s">
        <v>32</v>
      </c>
      <c r="C61">
        <f t="shared" si="8"/>
        <v>10</v>
      </c>
      <c r="D61" s="2">
        <v>28.3</v>
      </c>
      <c r="E61">
        <f t="shared" si="4"/>
        <v>100</v>
      </c>
      <c r="F61">
        <f t="shared" si="5"/>
        <v>283</v>
      </c>
      <c r="G61">
        <f t="shared" si="6"/>
        <v>28.331647835087111</v>
      </c>
      <c r="H61">
        <f t="shared" si="1"/>
        <v>3.164783508711011E-2</v>
      </c>
      <c r="I61">
        <f t="shared" si="2"/>
        <v>1.0015854657009179E-3</v>
      </c>
      <c r="J61">
        <f t="shared" si="3"/>
        <v>0.11182980596151981</v>
      </c>
      <c r="K61" s="2"/>
    </row>
    <row r="62" spans="1:11" x14ac:dyDescent="0.25">
      <c r="A62">
        <f t="shared" si="7"/>
        <v>26</v>
      </c>
      <c r="B62" s="2" t="s">
        <v>33</v>
      </c>
      <c r="C62">
        <f t="shared" si="8"/>
        <v>11</v>
      </c>
      <c r="D62" s="2">
        <v>27.1</v>
      </c>
      <c r="E62">
        <f t="shared" si="4"/>
        <v>121</v>
      </c>
      <c r="F62">
        <f t="shared" si="5"/>
        <v>298.10000000000002</v>
      </c>
      <c r="G62">
        <f t="shared" si="6"/>
        <v>28.377715844402275</v>
      </c>
      <c r="H62">
        <f t="shared" si="1"/>
        <v>1.2777158444022731</v>
      </c>
      <c r="I62">
        <f t="shared" si="2"/>
        <v>1.6325577790366139</v>
      </c>
      <c r="J62">
        <f t="shared" si="3"/>
        <v>4.7148186140305279</v>
      </c>
      <c r="K62" s="2"/>
    </row>
    <row r="63" spans="1:11" x14ac:dyDescent="0.25">
      <c r="A63">
        <f t="shared" si="7"/>
        <v>27</v>
      </c>
      <c r="B63" s="2" t="s">
        <v>34</v>
      </c>
      <c r="C63">
        <f t="shared" si="8"/>
        <v>12</v>
      </c>
      <c r="D63" s="2">
        <v>27.6</v>
      </c>
      <c r="E63">
        <f t="shared" si="4"/>
        <v>144</v>
      </c>
      <c r="F63">
        <f t="shared" si="5"/>
        <v>331.20000000000005</v>
      </c>
      <c r="G63">
        <f t="shared" si="6"/>
        <v>28.423783853717438</v>
      </c>
      <c r="H63">
        <f t="shared" si="1"/>
        <v>0.8237838537174369</v>
      </c>
      <c r="I63">
        <f t="shared" si="2"/>
        <v>0.67861983764555145</v>
      </c>
      <c r="J63">
        <f t="shared" si="3"/>
        <v>2.9847241076718727</v>
      </c>
      <c r="K63" s="2"/>
    </row>
    <row r="64" spans="1:11" x14ac:dyDescent="0.25">
      <c r="A64">
        <f t="shared" si="7"/>
        <v>28</v>
      </c>
      <c r="B64" s="2" t="s">
        <v>35</v>
      </c>
      <c r="C64">
        <f t="shared" si="8"/>
        <v>13</v>
      </c>
      <c r="D64" s="2">
        <v>27.7</v>
      </c>
      <c r="E64">
        <f t="shared" si="4"/>
        <v>169</v>
      </c>
      <c r="F64">
        <f t="shared" si="5"/>
        <v>360.09999999999997</v>
      </c>
      <c r="G64">
        <f t="shared" si="6"/>
        <v>28.469851863032602</v>
      </c>
      <c r="H64">
        <f t="shared" si="1"/>
        <v>0.76985186303260278</v>
      </c>
      <c r="I64">
        <f t="shared" si="2"/>
        <v>0.59267189101476936</v>
      </c>
      <c r="J64">
        <f t="shared" si="3"/>
        <v>2.7792486030057866</v>
      </c>
      <c r="K64" s="2"/>
    </row>
    <row r="65" spans="1:11" x14ac:dyDescent="0.25">
      <c r="A65">
        <f t="shared" si="7"/>
        <v>29</v>
      </c>
      <c r="B65" s="2" t="s">
        <v>36</v>
      </c>
      <c r="C65">
        <f t="shared" si="8"/>
        <v>14</v>
      </c>
      <c r="D65" s="2">
        <v>28.5</v>
      </c>
      <c r="E65">
        <f t="shared" si="4"/>
        <v>196</v>
      </c>
      <c r="F65">
        <f t="shared" si="5"/>
        <v>399</v>
      </c>
      <c r="G65">
        <f t="shared" si="6"/>
        <v>28.515919872347762</v>
      </c>
      <c r="H65">
        <f t="shared" si="1"/>
        <v>1.5919872347762265E-2</v>
      </c>
      <c r="I65">
        <f t="shared" si="2"/>
        <v>2.5344233556904563E-4</v>
      </c>
      <c r="J65">
        <f t="shared" si="3"/>
        <v>5.5859201220218466E-2</v>
      </c>
      <c r="K65" s="2"/>
    </row>
    <row r="66" spans="1:11" x14ac:dyDescent="0.25">
      <c r="A66">
        <f t="shared" si="7"/>
        <v>30</v>
      </c>
      <c r="B66" s="2" t="s">
        <v>37</v>
      </c>
      <c r="C66">
        <f t="shared" si="8"/>
        <v>15</v>
      </c>
      <c r="D66" s="2">
        <v>28.1</v>
      </c>
      <c r="E66">
        <f t="shared" si="4"/>
        <v>225</v>
      </c>
      <c r="F66">
        <f t="shared" si="5"/>
        <v>421.5</v>
      </c>
      <c r="G66">
        <f t="shared" si="6"/>
        <v>28.561987881662926</v>
      </c>
      <c r="H66">
        <f t="shared" si="1"/>
        <v>0.46198788166292459</v>
      </c>
      <c r="I66">
        <f t="shared" si="2"/>
        <v>0.21343280280339641</v>
      </c>
      <c r="J66">
        <f t="shared" si="3"/>
        <v>1.6440849881242867</v>
      </c>
      <c r="K66" s="2"/>
    </row>
    <row r="67" spans="1:11" x14ac:dyDescent="0.25">
      <c r="A67">
        <f t="shared" si="7"/>
        <v>31</v>
      </c>
      <c r="B67" s="2" t="s">
        <v>38</v>
      </c>
      <c r="C67">
        <f t="shared" si="8"/>
        <v>16</v>
      </c>
      <c r="D67" s="2">
        <f>AVERAGE(D36:D66)</f>
        <v>27.87096774193548</v>
      </c>
      <c r="E67">
        <f t="shared" si="4"/>
        <v>256</v>
      </c>
      <c r="F67">
        <f t="shared" si="5"/>
        <v>445.93548387096769</v>
      </c>
      <c r="G67">
        <f t="shared" si="6"/>
        <v>28.60805589097809</v>
      </c>
      <c r="H67">
        <f t="shared" si="1"/>
        <v>0.73708814904260933</v>
      </c>
      <c r="I67">
        <f t="shared" si="2"/>
        <v>0.54329893945905983</v>
      </c>
      <c r="J67">
        <f t="shared" si="3"/>
        <v>2.6446449792038069</v>
      </c>
      <c r="K67" s="2"/>
    </row>
    <row r="68" spans="1:11" x14ac:dyDescent="0.25">
      <c r="B68">
        <f>ROWS(B36:B67)</f>
        <v>32</v>
      </c>
    </row>
    <row r="70" spans="1:11" x14ac:dyDescent="0.25">
      <c r="A70" t="s">
        <v>42</v>
      </c>
      <c r="B70">
        <f>SUM(F36:F67)</f>
        <v>137.83548387096801</v>
      </c>
      <c r="C70" t="s">
        <v>45</v>
      </c>
      <c r="D70">
        <f>B72/32</f>
        <v>27.87096774193548</v>
      </c>
      <c r="F70" t="s">
        <v>50</v>
      </c>
      <c r="G70">
        <f>SUM(I36:I67)</f>
        <v>18.334064612814196</v>
      </c>
    </row>
    <row r="71" spans="1:11" x14ac:dyDescent="0.25">
      <c r="A71" t="s">
        <v>43</v>
      </c>
      <c r="B71">
        <f>SUM(E36:E67)</f>
        <v>2992</v>
      </c>
      <c r="C71" t="s">
        <v>46</v>
      </c>
      <c r="D71">
        <f>B70/B71</f>
        <v>4.6068009315163104E-2</v>
      </c>
      <c r="F71" t="s">
        <v>51</v>
      </c>
      <c r="G71">
        <f>SQRT(G70/B68)</f>
        <v>0.75692768422778911</v>
      </c>
    </row>
    <row r="72" spans="1:11" x14ac:dyDescent="0.25">
      <c r="A72" t="s">
        <v>44</v>
      </c>
      <c r="B72">
        <f>SUM(D36:D67)</f>
        <v>891.87096774193537</v>
      </c>
      <c r="F72" t="s">
        <v>53</v>
      </c>
      <c r="G72">
        <f>AVERAGE(J36:J67)</f>
        <v>2.1316296596767064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Purti Aulia Khairunnisa Hamidah Putri Aulia Khairunnis</cp:lastModifiedBy>
  <dcterms:created xsi:type="dcterms:W3CDTF">2024-06-03T04:06:02Z</dcterms:created>
  <dcterms:modified xsi:type="dcterms:W3CDTF">2024-07-13T15:57:52Z</dcterms:modified>
  <cp:category/>
</cp:coreProperties>
</file>