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7" activeTab="7"/>
  </bookViews>
  <sheets>
    <sheet name="LAPORAN" sheetId="1" state="hidden" r:id="rId1"/>
    <sheet name="STOCK" sheetId="2" state="hidden" r:id="rId2"/>
    <sheet name="KAS" sheetId="8" state="hidden" r:id="rId3"/>
    <sheet name="PENJUALAN" sheetId="4" state="hidden" r:id="rId4"/>
    <sheet name="PEMBELIAN" sheetId="3" state="hidden" r:id="rId5"/>
    <sheet name="ST AWAL" sheetId="6" state="hidden" r:id="rId6"/>
    <sheet name="NERACA" sheetId="9" state="hidden" r:id="rId7"/>
    <sheet name="STOCK OPNAME" sheetId="10" r:id="rId8"/>
  </sheets>
  <definedNames>
    <definedName name="_xlnm.Print_Area" localSheetId="0">LAPORAN!$A$1:$F$31</definedName>
    <definedName name="_xlnm.Print_Area" localSheetId="4">PEMBELIAN!$A$113:$G$116</definedName>
    <definedName name="_xlnm.Print_Area" localSheetId="3">PENJUALAN!$C$1:$M$36</definedName>
    <definedName name="_xlnm.Print_Area" localSheetId="5">'ST AWAL'!#REF!</definedName>
    <definedName name="_xlnm.Print_Area" localSheetId="7">'STOCK OPNAME'!$A$1:$K$51</definedName>
  </definedNames>
  <calcPr calcId="144525"/>
</workbook>
</file>

<file path=xl/sharedStrings.xml><?xml version="1.0" encoding="utf-8"?>
<sst xmlns="http://schemas.openxmlformats.org/spreadsheetml/2006/main" count="365" uniqueCount="227">
  <si>
    <t xml:space="preserve">LAPORAN </t>
  </si>
  <si>
    <t>LABA RUGI 2020</t>
  </si>
  <si>
    <t>KARPET</t>
  </si>
  <si>
    <t>JL PULAU MISOL NO 73 DENPASAR BARAT - BALI</t>
  </si>
  <si>
    <t>PENJUALAN</t>
  </si>
  <si>
    <t>PEMBELIAN</t>
  </si>
  <si>
    <t>STOXK AWAL</t>
  </si>
  <si>
    <t xml:space="preserve"> </t>
  </si>
  <si>
    <t>STOCK AKHIR</t>
  </si>
  <si>
    <t>B.O</t>
  </si>
  <si>
    <t>GM</t>
  </si>
  <si>
    <t>: Gros Margin (Keuntungan Kotor)</t>
  </si>
  <si>
    <t>Penjualan</t>
  </si>
  <si>
    <t>Stock akhir</t>
  </si>
  <si>
    <t>Pembelian</t>
  </si>
  <si>
    <t>Stock awal</t>
  </si>
  <si>
    <t>BIAYA OPERASIONAL :</t>
  </si>
  <si>
    <t>Net Profit</t>
  </si>
  <si>
    <t>: Gros margin - Biaya Operasional</t>
  </si>
  <si>
    <t>Total :</t>
  </si>
  <si>
    <t xml:space="preserve">TTT  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</si>
  <si>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STOCK AKHIR </t>
  </si>
  <si>
    <t>NO</t>
  </si>
  <si>
    <t>PRODUCK</t>
  </si>
  <si>
    <t>QTY</t>
  </si>
  <si>
    <t>HARGA</t>
  </si>
  <si>
    <t>TOTAL</t>
  </si>
  <si>
    <t>150*100*2</t>
  </si>
  <si>
    <t>150*100*3</t>
  </si>
  <si>
    <t>200*120</t>
  </si>
  <si>
    <t xml:space="preserve">200*150*3 </t>
  </si>
  <si>
    <t>40*40</t>
  </si>
  <si>
    <t>65*110</t>
  </si>
  <si>
    <t>100*50</t>
  </si>
  <si>
    <t>200*150*4</t>
  </si>
  <si>
    <t>150*100*4</t>
  </si>
  <si>
    <t>ANIMALE 200*150*3</t>
  </si>
  <si>
    <t>ANIMALE 150*100</t>
  </si>
  <si>
    <t>PENJEPIT PLASTIK</t>
  </si>
  <si>
    <t xml:space="preserve">PENJEPIT BESI </t>
  </si>
  <si>
    <t>HUMIFIDIER KAYU</t>
  </si>
  <si>
    <t>REFIL</t>
  </si>
  <si>
    <t>KEPITING</t>
  </si>
  <si>
    <t>HUMIFIDIER B</t>
  </si>
  <si>
    <t>PERMADANI B</t>
  </si>
  <si>
    <t>ENOKI</t>
  </si>
  <si>
    <t>SP XL 4.5</t>
  </si>
  <si>
    <t>SP XL 8GB</t>
  </si>
  <si>
    <t>SP XL 15GB</t>
  </si>
  <si>
    <t>THREE 1GB</t>
  </si>
  <si>
    <t>SP SMART  2</t>
  </si>
  <si>
    <t>V.TELKOM 1.5</t>
  </si>
  <si>
    <t>V.SMART   2.5</t>
  </si>
  <si>
    <t>V.SMART    4GB</t>
  </si>
  <si>
    <t>V.SMART 10GB</t>
  </si>
  <si>
    <t>V.SAMRT 16GB</t>
  </si>
  <si>
    <t>V.AXIZ 1.5</t>
  </si>
  <si>
    <t>V.AXIZ 2GB</t>
  </si>
  <si>
    <t>V.AXIZ 3GB</t>
  </si>
  <si>
    <t>V.TELKOM 2.5GB</t>
  </si>
  <si>
    <t>V.AXIZ 6GB</t>
  </si>
  <si>
    <t>V.TELKOM 4GB</t>
  </si>
  <si>
    <t>V.INDOSAT 3GB</t>
  </si>
  <si>
    <t>V.3 1.5GB</t>
  </si>
  <si>
    <t>V. 3 2GB</t>
  </si>
  <si>
    <t>V.3 3GB</t>
  </si>
  <si>
    <t xml:space="preserve">V.6GB </t>
  </si>
  <si>
    <t>MJM</t>
  </si>
  <si>
    <t>DISINFEKTAN</t>
  </si>
  <si>
    <t>HANDSANITIZER</t>
  </si>
  <si>
    <t>HS 60ML</t>
  </si>
  <si>
    <t>JAMU</t>
  </si>
  <si>
    <t>PERMADANI K</t>
  </si>
  <si>
    <t xml:space="preserve">LAPORAN KAS </t>
  </si>
  <si>
    <t>TGL</t>
  </si>
  <si>
    <t>KETERANGAN</t>
  </si>
  <si>
    <t>DEBIT</t>
  </si>
  <si>
    <t>KREDIT</t>
  </si>
  <si>
    <t>SALDO</t>
  </si>
  <si>
    <t>WIFI</t>
  </si>
  <si>
    <t>C ARGO</t>
  </si>
  <si>
    <t>cargo</t>
  </si>
  <si>
    <t>ONGKIR YULIANA</t>
  </si>
  <si>
    <t xml:space="preserve">   </t>
  </si>
  <si>
    <t>GAJI TYA</t>
  </si>
  <si>
    <t>PEMBELIAN PRINTER</t>
  </si>
  <si>
    <t>+++++++++</t>
  </si>
  <si>
    <t xml:space="preserve">                                         </t>
  </si>
  <si>
    <t>TOKO</t>
  </si>
  <si>
    <t>200*120*2</t>
  </si>
  <si>
    <t>200*150</t>
  </si>
  <si>
    <t>65*115</t>
  </si>
  <si>
    <t xml:space="preserve"> 40*40</t>
  </si>
  <si>
    <t>PS BESI</t>
  </si>
  <si>
    <t>PS P</t>
  </si>
  <si>
    <t>LAIN2</t>
  </si>
  <si>
    <t xml:space="preserve">PEMBELIAN </t>
  </si>
  <si>
    <t>SLS</t>
  </si>
  <si>
    <t>OPERASIONAL</t>
  </si>
  <si>
    <t>RP</t>
  </si>
  <si>
    <t>TOKPED</t>
  </si>
  <si>
    <t>210*160</t>
  </si>
  <si>
    <t>SMART</t>
  </si>
  <si>
    <t>INDOSAT</t>
  </si>
  <si>
    <t>BLM TT</t>
  </si>
  <si>
    <t>200*150*3</t>
  </si>
  <si>
    <t>THREE</t>
  </si>
  <si>
    <t>TELKOMSEL</t>
  </si>
  <si>
    <t>Masker</t>
  </si>
  <si>
    <t>JBL</t>
  </si>
  <si>
    <t>ss j2 prime</t>
  </si>
  <si>
    <t>TSEL</t>
  </si>
  <si>
    <t>SAMPAH</t>
  </si>
  <si>
    <t>SAMRT</t>
  </si>
  <si>
    <t>BANJAR</t>
  </si>
  <si>
    <t>GOJEK</t>
  </si>
  <si>
    <t>TISSUE</t>
  </si>
  <si>
    <t>13/4</t>
  </si>
  <si>
    <t>PRINT</t>
  </si>
  <si>
    <t>CLEO</t>
  </si>
  <si>
    <t>XL</t>
  </si>
  <si>
    <t>14/4</t>
  </si>
  <si>
    <t>SERVICE PCX</t>
  </si>
  <si>
    <t>15/4</t>
  </si>
  <si>
    <t>BOTOL</t>
  </si>
  <si>
    <t>mjm</t>
  </si>
  <si>
    <t>16/4</t>
  </si>
  <si>
    <t>akua</t>
  </si>
  <si>
    <t>17/4</t>
  </si>
  <si>
    <t>jnt</t>
  </si>
  <si>
    <t>PERMADANI</t>
  </si>
  <si>
    <t>18/4</t>
  </si>
  <si>
    <t>LISTRIK</t>
  </si>
  <si>
    <t>19/4</t>
  </si>
  <si>
    <t>JNT</t>
  </si>
  <si>
    <t>20/4</t>
  </si>
  <si>
    <t>KERTAS PRINT</t>
  </si>
  <si>
    <t>SAJADAH</t>
  </si>
  <si>
    <t xml:space="preserve">STOCK AWAL </t>
  </si>
  <si>
    <t>V.XL 4.5</t>
  </si>
  <si>
    <t>V.XL 8GB</t>
  </si>
  <si>
    <t>V.XL 15GB</t>
  </si>
  <si>
    <t>HF BLUETOOTH</t>
  </si>
  <si>
    <t>NERACA DECEMBER 2019</t>
  </si>
  <si>
    <t>MODAL AWAL</t>
  </si>
  <si>
    <t>TAMBAHAN MODAL</t>
  </si>
  <si>
    <t>KEUNTUNGAN BULAN INI</t>
  </si>
  <si>
    <t>ASSET</t>
  </si>
  <si>
    <t>STOCK BARANG</t>
  </si>
  <si>
    <t>UANG KAS</t>
  </si>
  <si>
    <t>PIUTANG</t>
  </si>
  <si>
    <t>NAMA</t>
  </si>
  <si>
    <t>SHIFT</t>
  </si>
  <si>
    <t>SIGN</t>
  </si>
  <si>
    <t>STOK OPNAME</t>
  </si>
  <si>
    <t>TOKO OFLINE</t>
  </si>
  <si>
    <t>TOKO OFFLINE</t>
  </si>
  <si>
    <t>NAMA BARANG</t>
  </si>
  <si>
    <t>MASUK</t>
  </si>
  <si>
    <t>KELUAR</t>
  </si>
  <si>
    <t>SISA</t>
  </si>
  <si>
    <t>SP</t>
  </si>
  <si>
    <t>ACC</t>
  </si>
  <si>
    <t>SP AS</t>
  </si>
  <si>
    <t>CHARGER SAMSUNG</t>
  </si>
  <si>
    <t>SP SIMPATI</t>
  </si>
  <si>
    <t>JBL WIRELESS BT</t>
  </si>
  <si>
    <t>SP SIMPATI 6GB</t>
  </si>
  <si>
    <t>SMARTWATCH</t>
  </si>
  <si>
    <t>SP SF ION+</t>
  </si>
  <si>
    <t>HEADSET MEGA BASS  35K</t>
  </si>
  <si>
    <t>SP SF UNLIMITED SUPER</t>
  </si>
  <si>
    <t>HUMIDIFIER 3JAM</t>
  </si>
  <si>
    <t>SP SF UNLIMITED LITE</t>
  </si>
  <si>
    <t>HUMIDIFIER 8JAM</t>
  </si>
  <si>
    <t>SP THREE 1GB</t>
  </si>
  <si>
    <t>PENJEPIT BESI</t>
  </si>
  <si>
    <t>SP THREE JANET</t>
  </si>
  <si>
    <t>SP XL 4.5GB</t>
  </si>
  <si>
    <t>REFILL HUMIDIFIER</t>
  </si>
  <si>
    <t>SP XL 8 GB</t>
  </si>
  <si>
    <t>BULU RASFUR</t>
  </si>
  <si>
    <t>KAIN RASFUR</t>
  </si>
  <si>
    <t>SP IM3 2GB</t>
  </si>
  <si>
    <t>ALAS BINTIK</t>
  </si>
  <si>
    <t>VOUCHER</t>
  </si>
  <si>
    <t>ALAS POLOS</t>
  </si>
  <si>
    <t>V AXIS 1GB</t>
  </si>
  <si>
    <t>BUSA</t>
  </si>
  <si>
    <t>V AXIS 3GB</t>
  </si>
  <si>
    <t>150X100X 1CM</t>
  </si>
  <si>
    <t>V AXIS 5GB</t>
  </si>
  <si>
    <t>150X100X 2CM</t>
  </si>
  <si>
    <t>V SF 1.5GB</t>
  </si>
  <si>
    <t>200X150X 2CM</t>
  </si>
  <si>
    <t>V SF 4GB</t>
  </si>
  <si>
    <t>200X150X 3CM</t>
  </si>
  <si>
    <t>V SF 10GB</t>
  </si>
  <si>
    <t>200X150X 4CM</t>
  </si>
  <si>
    <t>V SF 16GB</t>
  </si>
  <si>
    <t>200X150X5CM</t>
  </si>
  <si>
    <t>V SF 30GB</t>
  </si>
  <si>
    <t>SARUNG RASFUR</t>
  </si>
  <si>
    <t>V SF UNLIMITED SUPER</t>
  </si>
  <si>
    <t>150x100</t>
  </si>
  <si>
    <t>V SF UNLIMITED LITE</t>
  </si>
  <si>
    <t>200x150</t>
  </si>
  <si>
    <t>V SF UNLIMITED 7HARI</t>
  </si>
  <si>
    <t>RESLETING</t>
  </si>
  <si>
    <t>V THREE 1.5GB</t>
  </si>
  <si>
    <t>KEPALA RESLETING</t>
  </si>
  <si>
    <t>V THREE 2GB</t>
  </si>
  <si>
    <t>V THREE 3GB</t>
  </si>
  <si>
    <t>V THREE 6GB</t>
  </si>
  <si>
    <t>V THREE 8GB</t>
  </si>
  <si>
    <t>V TSEL 1.5GB</t>
  </si>
  <si>
    <t>V TSEL 2.5GB</t>
  </si>
  <si>
    <t>V TSEL 4GB</t>
  </si>
  <si>
    <t>V TSEL 8GB</t>
  </si>
  <si>
    <t>V TSEL 11GB</t>
  </si>
  <si>
    <t>V XL 4,5 GB</t>
  </si>
  <si>
    <t>V XL 8GB</t>
  </si>
  <si>
    <t>V XL 15 GB</t>
  </si>
  <si>
    <t>V IM3 1GB</t>
  </si>
  <si>
    <t>V IM3 2GB</t>
  </si>
  <si>
    <t>V IM3 3GB</t>
  </si>
  <si>
    <t>V IM3 7GB</t>
  </si>
</sst>
</file>

<file path=xl/styles.xml><?xml version="1.0" encoding="utf-8"?>
<styleSheet xmlns="http://schemas.openxmlformats.org/spreadsheetml/2006/main">
  <numFmts count="6">
    <numFmt numFmtId="176" formatCode="[$-409]d\-mmm;@"/>
    <numFmt numFmtId="177" formatCode="m/d;@"/>
    <numFmt numFmtId="178" formatCode="_ * #,##0.00_ ;_ * \-#,##0.00_ ;_ * &quot;-&quot;??_ ;_ @_ 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51">
    <font>
      <sz val="11"/>
      <color theme="1"/>
      <name val="Calibri"/>
      <charset val="1"/>
      <scheme val="minor"/>
    </font>
    <font>
      <b/>
      <sz val="10"/>
      <color theme="1"/>
      <name val="Calibri"/>
      <charset val="1"/>
      <scheme val="minor"/>
    </font>
    <font>
      <sz val="10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b/>
      <sz val="18"/>
      <color theme="1"/>
      <name val="Bookman Old Style"/>
      <charset val="1"/>
    </font>
    <font>
      <b/>
      <sz val="12"/>
      <color theme="1"/>
      <name val="Bookman Old Style"/>
      <charset val="1"/>
    </font>
    <font>
      <b/>
      <sz val="12"/>
      <color theme="1"/>
      <name val="Times New Roman"/>
      <charset val="1"/>
    </font>
    <font>
      <b/>
      <sz val="12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i/>
      <sz val="26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Algerian"/>
      <charset val="134"/>
    </font>
    <font>
      <sz val="11"/>
      <name val="Calibri"/>
      <charset val="1"/>
      <scheme val="minor"/>
    </font>
    <font>
      <b/>
      <sz val="22"/>
      <color theme="1"/>
      <name val="Algerian"/>
      <charset val="134"/>
    </font>
    <font>
      <sz val="12"/>
      <color theme="1"/>
      <name val="Cooper Black"/>
      <charset val="134"/>
    </font>
    <font>
      <b/>
      <sz val="14"/>
      <color theme="1"/>
      <name val="Algerian"/>
      <charset val="134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6" fillId="18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7" fillId="15" borderId="31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9" fillId="27" borderId="35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2" fillId="0" borderId="3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37" borderId="37" applyNumberFormat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6" fillId="26" borderId="34" applyNumberForma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9" fillId="26" borderId="37" applyNumberFormat="0" applyAlignment="0" applyProtection="0">
      <alignment vertical="center"/>
    </xf>
    <xf numFmtId="0" fontId="38" fillId="0" borderId="32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</cellStyleXfs>
  <cellXfs count="2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3" fontId="2" fillId="0" borderId="9" xfId="0" applyNumberFormat="1" applyFont="1" applyBorder="1"/>
    <xf numFmtId="3" fontId="2" fillId="0" borderId="8" xfId="0" applyNumberFormat="1" applyFont="1" applyBorder="1"/>
    <xf numFmtId="0" fontId="2" fillId="0" borderId="12" xfId="0" applyFont="1" applyBorder="1" applyAlignment="1">
      <alignment horizontal="center"/>
    </xf>
    <xf numFmtId="3" fontId="2" fillId="0" borderId="11" xfId="0" applyNumberFormat="1" applyFont="1" applyBorder="1"/>
    <xf numFmtId="3" fontId="2" fillId="0" borderId="12" xfId="0" applyNumberFormat="1" applyFont="1" applyBorder="1"/>
    <xf numFmtId="0" fontId="7" fillId="0" borderId="11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2" fillId="0" borderId="0" xfId="0" applyFont="1" applyFill="1" applyAlignment="1"/>
    <xf numFmtId="3" fontId="2" fillId="0" borderId="11" xfId="0" applyNumberFormat="1" applyFont="1" applyBorder="1" applyAlignment="1">
      <alignment horizontal="right"/>
    </xf>
    <xf numFmtId="0" fontId="1" fillId="0" borderId="11" xfId="0" applyFont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3" xfId="0" applyFont="1" applyBorder="1" applyAlignment="1">
      <alignment horizontal="center"/>
    </xf>
    <xf numFmtId="3" fontId="2" fillId="0" borderId="14" xfId="0" applyNumberFormat="1" applyFont="1" applyBorder="1" applyAlignment="1">
      <alignment horizontal="right"/>
    </xf>
    <xf numFmtId="3" fontId="2" fillId="0" borderId="13" xfId="0" applyNumberFormat="1" applyFont="1" applyBorder="1"/>
    <xf numFmtId="0" fontId="2" fillId="0" borderId="14" xfId="0" applyFont="1" applyBorder="1" applyAlignment="1">
      <alignment vertical="center"/>
    </xf>
    <xf numFmtId="3" fontId="2" fillId="0" borderId="9" xfId="0" applyNumberFormat="1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0" fillId="0" borderId="0" xfId="0" applyNumberFormat="1"/>
    <xf numFmtId="0" fontId="12" fillId="0" borderId="9" xfId="0" applyFont="1" applyBorder="1" applyAlignment="1">
      <alignment horizontal="center"/>
    </xf>
    <xf numFmtId="0" fontId="0" fillId="0" borderId="15" xfId="0" applyBorder="1"/>
    <xf numFmtId="3" fontId="0" fillId="0" borderId="16" xfId="0" applyNumberFormat="1" applyBorder="1"/>
    <xf numFmtId="0" fontId="0" fillId="0" borderId="16" xfId="0" applyBorder="1"/>
    <xf numFmtId="0" fontId="0" fillId="0" borderId="17" xfId="0" applyBorder="1"/>
    <xf numFmtId="3" fontId="0" fillId="0" borderId="0" xfId="0" applyNumberFormat="1" applyBorder="1"/>
    <xf numFmtId="0" fontId="0" fillId="0" borderId="0" xfId="0" applyBorder="1"/>
    <xf numFmtId="0" fontId="13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8" fillId="0" borderId="17" xfId="0" applyFont="1" applyBorder="1" applyAlignment="1">
      <alignment horizontal="center"/>
    </xf>
    <xf numFmtId="0" fontId="15" fillId="2" borderId="17" xfId="0" applyFont="1" applyFill="1" applyBorder="1" applyAlignment="1">
      <alignment horizontal="center"/>
    </xf>
    <xf numFmtId="3" fontId="10" fillId="2" borderId="0" xfId="0" applyNumberFormat="1" applyFont="1" applyFill="1" applyBorder="1"/>
    <xf numFmtId="0" fontId="0" fillId="0" borderId="18" xfId="0" applyBorder="1"/>
    <xf numFmtId="3" fontId="0" fillId="0" borderId="9" xfId="0" applyNumberFormat="1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0" fontId="10" fillId="0" borderId="22" xfId="0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3" fontId="0" fillId="0" borderId="22" xfId="0" applyNumberFormat="1" applyBorder="1"/>
    <xf numFmtId="3" fontId="0" fillId="0" borderId="22" xfId="0" applyNumberFormat="1" applyBorder="1" applyAlignment="1">
      <alignment horizontal="right"/>
    </xf>
    <xf numFmtId="3" fontId="8" fillId="0" borderId="22" xfId="0" applyNumberFormat="1" applyFont="1" applyBorder="1"/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7" fillId="0" borderId="0" xfId="0" applyFont="1" applyBorder="1" applyAlignment="1">
      <alignment horizontal="center"/>
    </xf>
    <xf numFmtId="177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right"/>
    </xf>
    <xf numFmtId="177" fontId="8" fillId="0" borderId="23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177" fontId="9" fillId="0" borderId="25" xfId="0" applyNumberFormat="1" applyFont="1" applyBorder="1" applyAlignment="1">
      <alignment horizontal="center"/>
    </xf>
    <xf numFmtId="0" fontId="9" fillId="3" borderId="25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3" fontId="9" fillId="3" borderId="25" xfId="0" applyNumberFormat="1" applyFont="1" applyFill="1" applyBorder="1" applyAlignment="1">
      <alignment horizontal="right"/>
    </xf>
    <xf numFmtId="41" fontId="9" fillId="0" borderId="25" xfId="3" applyFont="1" applyBorder="1" applyAlignment="1">
      <alignment horizontal="center"/>
    </xf>
    <xf numFmtId="177" fontId="9" fillId="0" borderId="22" xfId="0" applyNumberFormat="1" applyFont="1" applyBorder="1" applyAlignment="1">
      <alignment horizontal="center"/>
    </xf>
    <xf numFmtId="0" fontId="9" fillId="3" borderId="22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3" fontId="9" fillId="3" borderId="22" xfId="0" applyNumberFormat="1" applyFont="1" applyFill="1" applyBorder="1" applyAlignment="1">
      <alignment horizontal="right"/>
    </xf>
    <xf numFmtId="41" fontId="0" fillId="0" borderId="0" xfId="0" applyNumberFormat="1"/>
    <xf numFmtId="0" fontId="9" fillId="0" borderId="22" xfId="0" applyFont="1" applyBorder="1" applyAlignment="1">
      <alignment horizontal="center" vertical="center"/>
    </xf>
    <xf numFmtId="177" fontId="8" fillId="0" borderId="0" xfId="0" applyNumberFormat="1" applyFont="1" applyBorder="1"/>
    <xf numFmtId="41" fontId="8" fillId="0" borderId="0" xfId="3" applyFont="1" applyBorder="1"/>
    <xf numFmtId="0" fontId="8" fillId="4" borderId="0" xfId="0" applyFont="1" applyFill="1" applyBorder="1" applyAlignment="1">
      <alignment horizontal="center"/>
    </xf>
    <xf numFmtId="3" fontId="8" fillId="4" borderId="0" xfId="0" applyNumberFormat="1" applyFont="1" applyFill="1" applyBorder="1" applyAlignment="1">
      <alignment horizontal="right"/>
    </xf>
    <xf numFmtId="41" fontId="8" fillId="4" borderId="0" xfId="3" applyFont="1" applyFill="1" applyBorder="1"/>
    <xf numFmtId="177" fontId="18" fillId="0" borderId="26" xfId="0" applyNumberFormat="1" applyFont="1" applyBorder="1" applyAlignment="1"/>
    <xf numFmtId="3" fontId="0" fillId="0" borderId="0" xfId="0" applyNumberFormat="1" applyAlignment="1">
      <alignment horizontal="center"/>
    </xf>
    <xf numFmtId="0" fontId="19" fillId="0" borderId="0" xfId="0" applyFont="1"/>
    <xf numFmtId="0" fontId="0" fillId="3" borderId="0" xfId="0" applyFill="1"/>
    <xf numFmtId="0" fontId="19" fillId="3" borderId="0" xfId="0" applyFont="1" applyFill="1"/>
    <xf numFmtId="176" fontId="9" fillId="0" borderId="0" xfId="0" applyNumberFormat="1" applyFont="1" applyAlignment="1">
      <alignment horizontal="center" vertical="center"/>
    </xf>
    <xf numFmtId="176" fontId="9" fillId="0" borderId="22" xfId="0" applyNumberFormat="1" applyFont="1" applyBorder="1" applyAlignment="1">
      <alignment horizontal="right" vertical="center"/>
    </xf>
    <xf numFmtId="3" fontId="8" fillId="0" borderId="27" xfId="0" applyNumberFormat="1" applyFont="1" applyBorder="1" applyAlignment="1">
      <alignment horizontal="right" vertical="center"/>
    </xf>
    <xf numFmtId="3" fontId="8" fillId="0" borderId="2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76" fontId="18" fillId="0" borderId="16" xfId="0" applyNumberFormat="1" applyFont="1" applyBorder="1" applyAlignment="1">
      <alignment horizontal="center" vertical="center"/>
    </xf>
    <xf numFmtId="176" fontId="18" fillId="0" borderId="22" xfId="0" applyNumberFormat="1" applyFont="1" applyBorder="1" applyAlignment="1">
      <alignment horizontal="right" vertical="center"/>
    </xf>
    <xf numFmtId="4" fontId="16" fillId="0" borderId="16" xfId="0" applyNumberFormat="1" applyFont="1" applyBorder="1" applyAlignment="1">
      <alignment horizontal="center" vertical="center"/>
    </xf>
    <xf numFmtId="176" fontId="9" fillId="0" borderId="26" xfId="0" applyNumberFormat="1" applyFont="1" applyBorder="1" applyAlignment="1">
      <alignment horizontal="center" vertical="center"/>
    </xf>
    <xf numFmtId="176" fontId="8" fillId="0" borderId="22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2" xfId="0" applyNumberFormat="1" applyFont="1" applyBorder="1" applyAlignment="1">
      <alignment horizontal="center" vertical="center"/>
    </xf>
    <xf numFmtId="3" fontId="9" fillId="0" borderId="22" xfId="0" applyNumberFormat="1" applyFont="1" applyBorder="1" applyAlignment="1">
      <alignment horizontal="right" vertical="center"/>
    </xf>
    <xf numFmtId="3" fontId="9" fillId="0" borderId="22" xfId="0" applyNumberFormat="1" applyFont="1" applyBorder="1" applyAlignment="1">
      <alignment horizontal="right"/>
    </xf>
    <xf numFmtId="3" fontId="8" fillId="0" borderId="22" xfId="0" applyNumberFormat="1" applyFont="1" applyBorder="1" applyAlignment="1">
      <alignment vertical="center"/>
    </xf>
    <xf numFmtId="3" fontId="8" fillId="3" borderId="22" xfId="0" applyNumberFormat="1" applyFont="1" applyFill="1" applyBorder="1" applyAlignment="1">
      <alignment vertical="center"/>
    </xf>
    <xf numFmtId="3" fontId="8" fillId="3" borderId="22" xfId="3" applyNumberFormat="1" applyFont="1" applyFill="1" applyBorder="1" applyAlignment="1">
      <alignment vertical="center"/>
    </xf>
    <xf numFmtId="3" fontId="8" fillId="3" borderId="27" xfId="0" applyNumberFormat="1" applyFont="1" applyFill="1" applyBorder="1" applyAlignment="1">
      <alignment vertical="center"/>
    </xf>
    <xf numFmtId="3" fontId="9" fillId="3" borderId="0" xfId="0" applyNumberFormat="1" applyFont="1" applyFill="1"/>
    <xf numFmtId="176" fontId="20" fillId="0" borderId="22" xfId="0" applyNumberFormat="1" applyFont="1" applyBorder="1" applyAlignment="1">
      <alignment horizontal="right" vertical="center"/>
    </xf>
    <xf numFmtId="3" fontId="8" fillId="0" borderId="27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0" xfId="3" applyNumberFormat="1" applyFont="1" applyBorder="1" applyAlignment="1">
      <alignment horizontal="right" vertical="center"/>
    </xf>
    <xf numFmtId="3" fontId="8" fillId="0" borderId="21" xfId="0" applyNumberFormat="1" applyFont="1" applyBorder="1" applyAlignment="1">
      <alignment horizontal="right" vertical="center"/>
    </xf>
    <xf numFmtId="3" fontId="8" fillId="0" borderId="25" xfId="0" applyNumberFormat="1" applyFont="1" applyBorder="1" applyAlignment="1">
      <alignment horizontal="right" vertical="center"/>
    </xf>
    <xf numFmtId="3" fontId="8" fillId="0" borderId="25" xfId="3" applyNumberFormat="1" applyFont="1" applyBorder="1" applyAlignment="1">
      <alignment horizontal="right" vertical="center"/>
    </xf>
    <xf numFmtId="3" fontId="8" fillId="0" borderId="22" xfId="3" applyNumberFormat="1" applyFont="1" applyBorder="1" applyAlignment="1">
      <alignment horizontal="right" vertical="center"/>
    </xf>
    <xf numFmtId="177" fontId="18" fillId="0" borderId="0" xfId="0" applyNumberFormat="1" applyFont="1" applyBorder="1" applyAlignment="1">
      <alignment vertical="center"/>
    </xf>
    <xf numFmtId="177" fontId="18" fillId="0" borderId="0" xfId="0" applyNumberFormat="1" applyFont="1" applyBorder="1" applyAlignment="1"/>
    <xf numFmtId="3" fontId="0" fillId="0" borderId="0" xfId="0" applyNumberFormat="1" applyAlignment="1">
      <alignment horizontal="center" vertical="center"/>
    </xf>
    <xf numFmtId="3" fontId="9" fillId="0" borderId="22" xfId="0" applyNumberFormat="1" applyFont="1" applyBorder="1"/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9" fillId="3" borderId="0" xfId="0" applyFont="1" applyFill="1" applyAlignment="1">
      <alignment vertical="center"/>
    </xf>
    <xf numFmtId="3" fontId="10" fillId="0" borderId="27" xfId="0" applyNumberFormat="1" applyFont="1" applyBorder="1" applyAlignment="1">
      <alignment horizontal="right" vertical="center"/>
    </xf>
    <xf numFmtId="3" fontId="10" fillId="0" borderId="22" xfId="0" applyNumberFormat="1" applyFont="1" applyBorder="1" applyAlignment="1">
      <alignment horizontal="right" vertical="center"/>
    </xf>
    <xf numFmtId="3" fontId="10" fillId="0" borderId="22" xfId="3" applyNumberFormat="1" applyFont="1" applyBorder="1" applyAlignment="1">
      <alignment horizontal="right" vertical="center"/>
    </xf>
    <xf numFmtId="176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1" fillId="0" borderId="0" xfId="0" applyFont="1"/>
    <xf numFmtId="0" fontId="22" fillId="0" borderId="0" xfId="0" applyFont="1"/>
    <xf numFmtId="0" fontId="20" fillId="0" borderId="0" xfId="0" applyFont="1"/>
    <xf numFmtId="0" fontId="0" fillId="0" borderId="0" xfId="0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24" fillId="0" borderId="0" xfId="0" applyNumberFormat="1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3" fontId="25" fillId="0" borderId="22" xfId="0" applyNumberFormat="1" applyFont="1" applyBorder="1" applyAlignment="1">
      <alignment horizontal="center"/>
    </xf>
    <xf numFmtId="0" fontId="0" fillId="0" borderId="22" xfId="0" applyFont="1" applyBorder="1"/>
    <xf numFmtId="3" fontId="0" fillId="0" borderId="22" xfId="0" applyNumberFormat="1" applyFont="1" applyBorder="1" applyAlignment="1"/>
    <xf numFmtId="3" fontId="26" fillId="0" borderId="22" xfId="0" applyNumberFormat="1" applyFont="1" applyBorder="1"/>
    <xf numFmtId="16" fontId="0" fillId="0" borderId="22" xfId="0" applyNumberFormat="1" applyBorder="1" applyAlignment="1">
      <alignment horizontal="center"/>
    </xf>
    <xf numFmtId="3" fontId="26" fillId="0" borderId="22" xfId="3" applyNumberFormat="1" applyFont="1" applyBorder="1" applyAlignment="1">
      <alignment horizontal="right"/>
    </xf>
    <xf numFmtId="0" fontId="0" fillId="0" borderId="22" xfId="0" applyFont="1" applyBorder="1" applyAlignment="1"/>
    <xf numFmtId="0" fontId="0" fillId="0" borderId="27" xfId="0" applyFont="1" applyBorder="1"/>
    <xf numFmtId="0" fontId="0" fillId="3" borderId="27" xfId="0" applyFont="1" applyFill="1" applyBorder="1"/>
    <xf numFmtId="3" fontId="0" fillId="3" borderId="22" xfId="0" applyNumberFormat="1" applyFont="1" applyFill="1" applyBorder="1" applyAlignment="1"/>
    <xf numFmtId="3" fontId="0" fillId="0" borderId="22" xfId="0" applyNumberFormat="1" applyFont="1" applyFill="1" applyBorder="1" applyAlignment="1"/>
    <xf numFmtId="3" fontId="26" fillId="0" borderId="28" xfId="0" applyNumberFormat="1" applyFont="1" applyBorder="1"/>
    <xf numFmtId="0" fontId="20" fillId="0" borderId="22" xfId="0" applyFont="1" applyBorder="1" applyAlignment="1">
      <alignment horizontal="center"/>
    </xf>
    <xf numFmtId="0" fontId="14" fillId="0" borderId="27" xfId="0" applyFont="1" applyBorder="1" applyAlignment="1">
      <alignment horizontal="center" vertical="center"/>
    </xf>
    <xf numFmtId="3" fontId="14" fillId="0" borderId="22" xfId="0" applyNumberFormat="1" applyFont="1" applyBorder="1" applyAlignment="1"/>
    <xf numFmtId="3" fontId="26" fillId="0" borderId="26" xfId="0" applyNumberFormat="1" applyFont="1" applyBorder="1"/>
    <xf numFmtId="3" fontId="26" fillId="0" borderId="0" xfId="0" applyNumberFormat="1" applyFont="1" applyBorder="1"/>
    <xf numFmtId="0" fontId="20" fillId="0" borderId="0" xfId="0" applyFont="1" applyBorder="1"/>
    <xf numFmtId="3" fontId="26" fillId="0" borderId="0" xfId="0" applyNumberFormat="1" applyFont="1" applyFill="1" applyBorder="1"/>
    <xf numFmtId="3" fontId="26" fillId="0" borderId="17" xfId="0" applyNumberFormat="1" applyFont="1" applyFill="1" applyBorder="1"/>
    <xf numFmtId="3" fontId="26" fillId="0" borderId="29" xfId="0" applyNumberFormat="1" applyFont="1" applyFill="1" applyBorder="1"/>
    <xf numFmtId="0" fontId="0" fillId="0" borderId="0" xfId="0" applyNumberFormat="1"/>
    <xf numFmtId="0" fontId="1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41" fontId="28" fillId="0" borderId="0" xfId="0" applyNumberFormat="1" applyFont="1" applyBorder="1" applyAlignment="1">
      <alignment horizontal="center"/>
    </xf>
    <xf numFmtId="0" fontId="16" fillId="0" borderId="0" xfId="0" applyFont="1"/>
    <xf numFmtId="0" fontId="29" fillId="0" borderId="0" xfId="0" applyFont="1"/>
    <xf numFmtId="41" fontId="16" fillId="0" borderId="0" xfId="0" applyNumberFormat="1" applyFont="1"/>
    <xf numFmtId="3" fontId="29" fillId="0" borderId="0" xfId="0" applyNumberFormat="1" applyFont="1"/>
    <xf numFmtId="0" fontId="29" fillId="0" borderId="0" xfId="0" applyFont="1" applyBorder="1"/>
    <xf numFmtId="41" fontId="16" fillId="3" borderId="0" xfId="0" applyNumberFormat="1" applyFont="1" applyFill="1" applyBorder="1" applyAlignment="1">
      <alignment vertical="center"/>
    </xf>
    <xf numFmtId="41" fontId="29" fillId="0" borderId="0" xfId="0" applyNumberFormat="1" applyFont="1" applyBorder="1"/>
    <xf numFmtId="41" fontId="29" fillId="0" borderId="0" xfId="0" applyNumberFormat="1" applyFont="1"/>
    <xf numFmtId="41" fontId="16" fillId="5" borderId="0" xfId="0" applyNumberFormat="1" applyFont="1" applyFill="1" applyAlignment="1">
      <alignment vertical="center"/>
    </xf>
    <xf numFmtId="41" fontId="30" fillId="6" borderId="0" xfId="0" applyNumberFormat="1" applyFont="1" applyFill="1" applyAlignment="1">
      <alignment vertical="center"/>
    </xf>
    <xf numFmtId="0" fontId="10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3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76"/>
  <sheetViews>
    <sheetView workbookViewId="0">
      <selection activeCell="C7" sqref="C7"/>
    </sheetView>
  </sheetViews>
  <sheetFormatPr defaultColWidth="9" defaultRowHeight="15" outlineLevelCol="4"/>
  <cols>
    <col min="1" max="1" width="15" customWidth="1"/>
    <col min="2" max="2" width="22" customWidth="1"/>
    <col min="3" max="3" width="20.8571428571429" customWidth="1"/>
    <col min="4" max="4" width="17.1428571428571" customWidth="1"/>
    <col min="5" max="5" width="19.7142857142857" customWidth="1"/>
    <col min="6" max="6" width="14.4285714285714" customWidth="1"/>
    <col min="7" max="7" width="11.8571428571429" customWidth="1"/>
  </cols>
  <sheetData>
    <row r="1" ht="27" customHeight="1" spans="1:5">
      <c r="A1" s="194" t="s">
        <v>0</v>
      </c>
      <c r="B1" s="194"/>
      <c r="C1" s="194"/>
      <c r="D1" s="194"/>
      <c r="E1" s="194"/>
    </row>
    <row r="2" ht="27" customHeight="1" spans="1:5">
      <c r="A2" s="195" t="s">
        <v>1</v>
      </c>
      <c r="B2" s="195"/>
      <c r="C2" s="195"/>
      <c r="D2" s="195"/>
      <c r="E2" s="195"/>
    </row>
    <row r="3" ht="27" customHeight="1" spans="1:5">
      <c r="A3" s="195" t="s">
        <v>2</v>
      </c>
      <c r="B3" s="195"/>
      <c r="C3" s="195"/>
      <c r="D3" s="195"/>
      <c r="E3" s="195"/>
    </row>
    <row r="4" ht="27" customHeight="1" spans="1:5">
      <c r="A4" s="196" t="s">
        <v>3</v>
      </c>
      <c r="B4" s="196"/>
      <c r="C4" s="196"/>
      <c r="D4" s="196"/>
      <c r="E4" s="196"/>
    </row>
    <row r="5" ht="19.9" customHeight="1" spans="1:5">
      <c r="A5" s="195"/>
      <c r="B5" s="195"/>
      <c r="C5" s="195"/>
      <c r="D5" s="195"/>
      <c r="E5" s="195"/>
    </row>
    <row r="6" ht="19.9" customHeight="1" spans="1:5">
      <c r="A6" s="197" t="s">
        <v>4</v>
      </c>
      <c r="B6" s="198">
        <f>PENJUALAN!M36</f>
        <v>59438000</v>
      </c>
      <c r="C6" s="195"/>
      <c r="D6" s="195"/>
      <c r="E6" s="195"/>
    </row>
    <row r="7" ht="19.9" customHeight="1" spans="1:5">
      <c r="A7" s="197" t="s">
        <v>5</v>
      </c>
      <c r="B7" s="198">
        <f>PEMBELIAN!G115</f>
        <v>63230100</v>
      </c>
      <c r="C7" s="195"/>
      <c r="D7" s="195"/>
      <c r="E7" s="195"/>
    </row>
    <row r="8" ht="19.9" customHeight="1" spans="1:5">
      <c r="A8" s="197" t="s">
        <v>6</v>
      </c>
      <c r="B8" s="198">
        <f>'ST AWAL'!E56</f>
        <v>28035883</v>
      </c>
      <c r="C8" s="195"/>
      <c r="D8" s="195"/>
      <c r="E8" s="195" t="s">
        <v>7</v>
      </c>
    </row>
    <row r="9" ht="19.9" customHeight="1" spans="1:5">
      <c r="A9" s="197" t="s">
        <v>8</v>
      </c>
      <c r="B9" s="198">
        <f>STOCK!E51</f>
        <v>0</v>
      </c>
      <c r="C9" s="195"/>
      <c r="D9" s="195"/>
      <c r="E9" s="195"/>
    </row>
    <row r="10" ht="19.5" customHeight="1" spans="1:5">
      <c r="A10" s="197" t="s">
        <v>9</v>
      </c>
      <c r="B10" s="198">
        <f>PEMBELIAN!F115</f>
        <v>2741100</v>
      </c>
      <c r="C10" s="195"/>
      <c r="D10" s="195"/>
      <c r="E10" s="195"/>
    </row>
    <row r="11" ht="25.5" customHeight="1" spans="1:5">
      <c r="A11" s="199" t="s">
        <v>10</v>
      </c>
      <c r="B11" s="199" t="s">
        <v>11</v>
      </c>
      <c r="C11" s="200"/>
      <c r="D11" s="200"/>
      <c r="E11" s="200"/>
    </row>
    <row r="12" ht="23.25" customHeight="1" spans="1:5">
      <c r="A12" s="200"/>
      <c r="B12" s="199" t="s">
        <v>12</v>
      </c>
      <c r="C12" s="200" t="s">
        <v>13</v>
      </c>
      <c r="D12" s="200" t="s">
        <v>14</v>
      </c>
      <c r="E12" s="200" t="s">
        <v>15</v>
      </c>
    </row>
    <row r="13" ht="22.5" customHeight="1" spans="1:5">
      <c r="A13" s="200"/>
      <c r="B13" s="201">
        <f>B6</f>
        <v>59438000</v>
      </c>
      <c r="C13" s="202">
        <f>B9</f>
        <v>0</v>
      </c>
      <c r="D13" s="202">
        <f>B7</f>
        <v>63230100</v>
      </c>
      <c r="E13" s="202">
        <f>B8</f>
        <v>28035883</v>
      </c>
    </row>
    <row r="14" ht="27" customHeight="1" spans="1:5">
      <c r="A14" s="203"/>
      <c r="B14" s="204"/>
      <c r="C14" s="205">
        <f>B13+C13</f>
        <v>59438000</v>
      </c>
      <c r="D14" s="202">
        <f>D13+E13</f>
        <v>91265983</v>
      </c>
      <c r="E14" s="200"/>
    </row>
    <row r="15" ht="27" customHeight="1" spans="1:5">
      <c r="A15" s="203"/>
      <c r="B15" s="204"/>
      <c r="C15" s="205"/>
      <c r="D15" s="202"/>
      <c r="E15" s="206">
        <f>C14-D14</f>
        <v>-31827983</v>
      </c>
    </row>
    <row r="16" ht="27" customHeight="1" spans="1:5">
      <c r="A16" s="199" t="s">
        <v>16</v>
      </c>
      <c r="B16" s="206"/>
      <c r="C16" s="207">
        <f>B10</f>
        <v>2741100</v>
      </c>
      <c r="D16" s="200"/>
      <c r="E16" s="200"/>
    </row>
    <row r="17" ht="27" customHeight="1" spans="1:5">
      <c r="A17" s="199" t="s">
        <v>17</v>
      </c>
      <c r="B17" s="201" t="s">
        <v>18</v>
      </c>
      <c r="C17" s="200"/>
      <c r="D17" s="200"/>
      <c r="E17" s="200"/>
    </row>
    <row r="18" ht="33.6" customHeight="1" spans="1:5">
      <c r="A18" s="199" t="s">
        <v>19</v>
      </c>
      <c r="B18" s="208">
        <f>E15-C16</f>
        <v>-34569083</v>
      </c>
      <c r="C18" s="200"/>
      <c r="D18" s="200"/>
      <c r="E18" s="200"/>
    </row>
    <row r="24" spans="4:5">
      <c r="D24" s="78"/>
      <c r="E24" s="78"/>
    </row>
    <row r="25" ht="15.75" spans="4:5">
      <c r="D25" s="209"/>
      <c r="E25" s="209"/>
    </row>
    <row r="29" ht="18.75" spans="4:5">
      <c r="D29" s="210"/>
      <c r="E29" s="210"/>
    </row>
    <row r="1076" spans="4:4">
      <c r="D1076" t="s">
        <v>20</v>
      </c>
    </row>
  </sheetData>
  <mergeCells count="7">
    <mergeCell ref="A1:E1"/>
    <mergeCell ref="A2:E2"/>
    <mergeCell ref="A3:E3"/>
    <mergeCell ref="A4:E4"/>
    <mergeCell ref="D24:E24"/>
    <mergeCell ref="D25:E25"/>
    <mergeCell ref="D29:E29"/>
  </mergeCells>
  <printOptions horizontalCentered="1"/>
  <pageMargins left="0.78740157480315" right="0" top="0.94488188976378" bottom="0.748031496062992" header="0.31496062992126" footer="0.3149606299212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opLeftCell="A19" workbookViewId="0">
      <selection activeCell="D39" sqref="D39"/>
    </sheetView>
  </sheetViews>
  <sheetFormatPr defaultColWidth="9" defaultRowHeight="15" outlineLevelCol="5"/>
  <cols>
    <col min="1" max="1" width="4.71428571428571" style="76" customWidth="1"/>
    <col min="2" max="2" width="33.8571428571429" customWidth="1"/>
    <col min="3" max="3" width="4.85714285714286" style="76" customWidth="1"/>
    <col min="4" max="4" width="12.4285714285714" style="57" customWidth="1"/>
    <col min="5" max="5" width="14.7142857142857" style="57" customWidth="1"/>
  </cols>
  <sheetData>
    <row r="1" ht="23.25" spans="1:5">
      <c r="A1" s="77" t="s">
        <v>21</v>
      </c>
      <c r="B1" s="77"/>
      <c r="C1" s="77"/>
      <c r="D1" s="77"/>
      <c r="E1" s="77"/>
    </row>
    <row r="2" spans="1:5">
      <c r="A2" s="78"/>
      <c r="B2" s="79"/>
      <c r="C2" s="78"/>
      <c r="D2" s="80"/>
      <c r="E2" s="80"/>
    </row>
    <row r="3" ht="18" customHeight="1" spans="1:5">
      <c r="A3" s="81" t="s">
        <v>22</v>
      </c>
      <c r="B3" s="81" t="s">
        <v>23</v>
      </c>
      <c r="C3" s="81" t="s">
        <v>24</v>
      </c>
      <c r="D3" s="82" t="s">
        <v>25</v>
      </c>
      <c r="E3" s="82" t="s">
        <v>26</v>
      </c>
    </row>
    <row r="4" ht="19.9" customHeight="1" spans="1:6">
      <c r="A4" s="83">
        <v>1</v>
      </c>
      <c r="B4" s="84" t="s">
        <v>27</v>
      </c>
      <c r="C4" s="83"/>
      <c r="D4" s="85">
        <v>80000</v>
      </c>
      <c r="E4" s="85">
        <f t="shared" ref="E4:E50" si="0">C4*D4</f>
        <v>0</v>
      </c>
      <c r="F4" s="193"/>
    </row>
    <row r="5" ht="19.9" customHeight="1" spans="1:6">
      <c r="A5" s="83">
        <v>2</v>
      </c>
      <c r="B5" s="84" t="s">
        <v>28</v>
      </c>
      <c r="C5" s="83"/>
      <c r="D5" s="85">
        <v>92000</v>
      </c>
      <c r="E5" s="85">
        <f t="shared" si="0"/>
        <v>0</v>
      </c>
      <c r="F5" s="193"/>
    </row>
    <row r="6" ht="19.9" customHeight="1" spans="1:5">
      <c r="A6" s="83">
        <v>3</v>
      </c>
      <c r="B6" s="84" t="s">
        <v>29</v>
      </c>
      <c r="C6" s="83"/>
      <c r="D6" s="85">
        <v>137000</v>
      </c>
      <c r="E6" s="85">
        <f t="shared" si="0"/>
        <v>0</v>
      </c>
    </row>
    <row r="7" ht="19.9" customHeight="1" spans="1:5">
      <c r="A7" s="83">
        <v>4</v>
      </c>
      <c r="B7" s="84" t="s">
        <v>30</v>
      </c>
      <c r="C7" s="83"/>
      <c r="D7" s="85">
        <v>175000</v>
      </c>
      <c r="E7" s="85">
        <f t="shared" si="0"/>
        <v>0</v>
      </c>
    </row>
    <row r="8" ht="19.9" customHeight="1" spans="1:5">
      <c r="A8" s="83">
        <v>5</v>
      </c>
      <c r="B8" s="84" t="s">
        <v>31</v>
      </c>
      <c r="C8" s="83"/>
      <c r="D8" s="85">
        <v>17000</v>
      </c>
      <c r="E8" s="85">
        <f t="shared" si="0"/>
        <v>0</v>
      </c>
    </row>
    <row r="9" ht="19.9" customHeight="1" spans="1:5">
      <c r="A9" s="83">
        <v>6</v>
      </c>
      <c r="B9" s="84" t="s">
        <v>32</v>
      </c>
      <c r="C9" s="83"/>
      <c r="D9" s="85">
        <v>60000</v>
      </c>
      <c r="E9" s="85">
        <f t="shared" si="0"/>
        <v>0</v>
      </c>
    </row>
    <row r="10" ht="19.9" customHeight="1" spans="1:5">
      <c r="A10" s="83">
        <v>7</v>
      </c>
      <c r="B10" s="84" t="s">
        <v>33</v>
      </c>
      <c r="C10" s="83"/>
      <c r="D10" s="85">
        <v>33000</v>
      </c>
      <c r="E10" s="85">
        <f t="shared" si="0"/>
        <v>0</v>
      </c>
    </row>
    <row r="11" ht="19.9" customHeight="1" spans="1:5">
      <c r="A11" s="83">
        <v>8</v>
      </c>
      <c r="B11" s="84" t="s">
        <v>34</v>
      </c>
      <c r="C11" s="83"/>
      <c r="D11" s="85">
        <v>195000</v>
      </c>
      <c r="E11" s="85">
        <f t="shared" si="0"/>
        <v>0</v>
      </c>
    </row>
    <row r="12" ht="19.9" customHeight="1" spans="1:5">
      <c r="A12" s="83">
        <v>9</v>
      </c>
      <c r="B12" s="84" t="s">
        <v>35</v>
      </c>
      <c r="C12" s="83"/>
      <c r="D12" s="85">
        <v>195000</v>
      </c>
      <c r="E12" s="85">
        <f t="shared" si="0"/>
        <v>0</v>
      </c>
    </row>
    <row r="13" ht="19.9" customHeight="1" spans="1:5">
      <c r="A13" s="83">
        <v>10</v>
      </c>
      <c r="B13" s="84" t="s">
        <v>36</v>
      </c>
      <c r="C13" s="83"/>
      <c r="D13" s="85">
        <v>210000</v>
      </c>
      <c r="E13" s="85">
        <f t="shared" si="0"/>
        <v>0</v>
      </c>
    </row>
    <row r="14" ht="19.9" customHeight="1" spans="1:5">
      <c r="A14" s="83">
        <v>11</v>
      </c>
      <c r="B14" s="84" t="s">
        <v>37</v>
      </c>
      <c r="C14" s="83"/>
      <c r="D14" s="85">
        <v>105000</v>
      </c>
      <c r="E14" s="85">
        <f t="shared" si="0"/>
        <v>0</v>
      </c>
    </row>
    <row r="15" ht="19.9" customHeight="1" spans="1:5">
      <c r="A15" s="83">
        <v>12</v>
      </c>
      <c r="B15" s="84" t="s">
        <v>38</v>
      </c>
      <c r="C15" s="83"/>
      <c r="D15" s="85">
        <v>4000</v>
      </c>
      <c r="E15" s="85">
        <f t="shared" si="0"/>
        <v>0</v>
      </c>
    </row>
    <row r="16" ht="19.9" customHeight="1" spans="1:5">
      <c r="A16" s="83">
        <v>13</v>
      </c>
      <c r="B16" s="84" t="s">
        <v>39</v>
      </c>
      <c r="C16" s="83"/>
      <c r="D16" s="85">
        <v>30000</v>
      </c>
      <c r="E16" s="85">
        <f t="shared" si="0"/>
        <v>0</v>
      </c>
    </row>
    <row r="17" ht="19.9" customHeight="1" spans="1:5">
      <c r="A17" s="83">
        <v>14</v>
      </c>
      <c r="B17" s="84" t="s">
        <v>40</v>
      </c>
      <c r="C17" s="83"/>
      <c r="D17" s="85">
        <v>55000</v>
      </c>
      <c r="E17" s="85">
        <f t="shared" si="0"/>
        <v>0</v>
      </c>
    </row>
    <row r="18" ht="19.9" customHeight="1" spans="1:5">
      <c r="A18" s="83">
        <v>15</v>
      </c>
      <c r="B18" s="84" t="s">
        <v>41</v>
      </c>
      <c r="C18" s="83"/>
      <c r="D18" s="86">
        <v>76900</v>
      </c>
      <c r="E18" s="85">
        <f t="shared" si="0"/>
        <v>0</v>
      </c>
    </row>
    <row r="19" ht="19.9" customHeight="1" spans="1:5">
      <c r="A19" s="83">
        <v>16</v>
      </c>
      <c r="B19" s="84" t="s">
        <v>42</v>
      </c>
      <c r="C19" s="83"/>
      <c r="D19" s="86">
        <v>52500</v>
      </c>
      <c r="E19" s="85">
        <f t="shared" si="0"/>
        <v>0</v>
      </c>
    </row>
    <row r="20" ht="19.9" customHeight="1" spans="1:5">
      <c r="A20" s="83">
        <v>17</v>
      </c>
      <c r="B20" s="84" t="s">
        <v>43</v>
      </c>
      <c r="C20" s="83"/>
      <c r="D20" s="86">
        <v>90900</v>
      </c>
      <c r="E20" s="85">
        <f t="shared" si="0"/>
        <v>0</v>
      </c>
    </row>
    <row r="21" spans="1:5">
      <c r="A21" s="83">
        <v>18</v>
      </c>
      <c r="B21" s="84" t="s">
        <v>44</v>
      </c>
      <c r="C21" s="83"/>
      <c r="D21" s="86">
        <v>210000</v>
      </c>
      <c r="E21" s="85">
        <f t="shared" si="0"/>
        <v>0</v>
      </c>
    </row>
    <row r="22" spans="1:5">
      <c r="A22" s="83">
        <v>19</v>
      </c>
      <c r="B22" s="84" t="s">
        <v>45</v>
      </c>
      <c r="C22" s="83"/>
      <c r="D22" s="86">
        <v>5500</v>
      </c>
      <c r="E22" s="85">
        <f t="shared" si="0"/>
        <v>0</v>
      </c>
    </row>
    <row r="23" spans="1:5">
      <c r="A23" s="83">
        <v>20</v>
      </c>
      <c r="B23" s="84" t="s">
        <v>46</v>
      </c>
      <c r="C23" s="83"/>
      <c r="D23" s="86">
        <v>26000</v>
      </c>
      <c r="E23" s="85">
        <f t="shared" si="0"/>
        <v>0</v>
      </c>
    </row>
    <row r="24" spans="1:5">
      <c r="A24" s="83">
        <v>21</v>
      </c>
      <c r="B24" s="84" t="s">
        <v>47</v>
      </c>
      <c r="C24" s="83"/>
      <c r="D24" s="86">
        <v>39000</v>
      </c>
      <c r="E24" s="85">
        <f t="shared" si="0"/>
        <v>0</v>
      </c>
    </row>
    <row r="25" spans="1:5">
      <c r="A25" s="83">
        <v>22</v>
      </c>
      <c r="B25" s="84" t="s">
        <v>48</v>
      </c>
      <c r="C25" s="83"/>
      <c r="D25" s="86">
        <v>62000</v>
      </c>
      <c r="E25" s="85">
        <f t="shared" si="0"/>
        <v>0</v>
      </c>
    </row>
    <row r="26" spans="1:5">
      <c r="A26" s="83">
        <v>23</v>
      </c>
      <c r="B26" s="84" t="s">
        <v>49</v>
      </c>
      <c r="C26" s="83"/>
      <c r="D26" s="86">
        <v>4200</v>
      </c>
      <c r="E26" s="85">
        <f t="shared" si="0"/>
        <v>0</v>
      </c>
    </row>
    <row r="27" spans="1:5">
      <c r="A27" s="83">
        <v>24</v>
      </c>
      <c r="B27" s="84" t="s">
        <v>50</v>
      </c>
      <c r="C27" s="83"/>
      <c r="D27" s="86">
        <v>8700</v>
      </c>
      <c r="E27" s="85">
        <f t="shared" si="0"/>
        <v>0</v>
      </c>
    </row>
    <row r="28" spans="1:5">
      <c r="A28" s="83">
        <v>25</v>
      </c>
      <c r="B28" s="84" t="s">
        <v>51</v>
      </c>
      <c r="C28" s="83"/>
      <c r="D28" s="86">
        <v>6500</v>
      </c>
      <c r="E28" s="85">
        <f t="shared" si="0"/>
        <v>0</v>
      </c>
    </row>
    <row r="29" spans="1:5">
      <c r="A29" s="83">
        <v>26</v>
      </c>
      <c r="B29" s="84" t="s">
        <v>52</v>
      </c>
      <c r="C29" s="83"/>
      <c r="D29" s="86">
        <v>4800</v>
      </c>
      <c r="E29" s="85">
        <f t="shared" si="0"/>
        <v>0</v>
      </c>
    </row>
    <row r="30" spans="1:5">
      <c r="A30" s="83">
        <v>27</v>
      </c>
      <c r="B30" s="84" t="s">
        <v>53</v>
      </c>
      <c r="C30" s="83"/>
      <c r="D30" s="86">
        <v>9600</v>
      </c>
      <c r="E30" s="85">
        <f t="shared" si="0"/>
        <v>0</v>
      </c>
    </row>
    <row r="31" spans="1:5">
      <c r="A31" s="83">
        <v>28</v>
      </c>
      <c r="B31" s="84" t="s">
        <v>54</v>
      </c>
      <c r="C31" s="83"/>
      <c r="D31" s="86">
        <v>26500</v>
      </c>
      <c r="E31" s="85">
        <f t="shared" si="0"/>
        <v>0</v>
      </c>
    </row>
    <row r="32" spans="1:5">
      <c r="A32" s="83">
        <v>29</v>
      </c>
      <c r="B32" s="84" t="s">
        <v>55</v>
      </c>
      <c r="C32" s="83"/>
      <c r="D32" s="86">
        <v>36000</v>
      </c>
      <c r="E32" s="85">
        <f t="shared" si="0"/>
        <v>0</v>
      </c>
    </row>
    <row r="33" spans="1:5">
      <c r="A33" s="83">
        <v>30</v>
      </c>
      <c r="B33" s="84" t="s">
        <v>56</v>
      </c>
      <c r="C33" s="83"/>
      <c r="D33" s="86">
        <v>14000</v>
      </c>
      <c r="E33" s="85">
        <f t="shared" si="0"/>
        <v>0</v>
      </c>
    </row>
    <row r="34" spans="1:5">
      <c r="A34" s="83">
        <v>31</v>
      </c>
      <c r="B34" s="84" t="s">
        <v>57</v>
      </c>
      <c r="C34" s="83"/>
      <c r="D34" s="86">
        <v>24000</v>
      </c>
      <c r="E34" s="85">
        <f t="shared" si="0"/>
        <v>0</v>
      </c>
    </row>
    <row r="35" spans="1:5">
      <c r="A35" s="83">
        <v>32</v>
      </c>
      <c r="B35" s="84" t="s">
        <v>58</v>
      </c>
      <c r="C35" s="83"/>
      <c r="D35" s="86">
        <v>30000</v>
      </c>
      <c r="E35" s="85">
        <f t="shared" si="0"/>
        <v>0</v>
      </c>
    </row>
    <row r="36" spans="1:5">
      <c r="A36" s="83">
        <v>33</v>
      </c>
      <c r="B36" s="84" t="s">
        <v>59</v>
      </c>
      <c r="C36" s="83"/>
      <c r="D36" s="86">
        <v>17000</v>
      </c>
      <c r="E36" s="85">
        <f t="shared" si="0"/>
        <v>0</v>
      </c>
    </row>
    <row r="37" spans="1:5">
      <c r="A37" s="83">
        <v>34</v>
      </c>
      <c r="B37" s="84" t="s">
        <v>60</v>
      </c>
      <c r="C37" s="83"/>
      <c r="D37" s="86">
        <v>44000</v>
      </c>
      <c r="E37" s="85">
        <f t="shared" si="0"/>
        <v>0</v>
      </c>
    </row>
    <row r="38" spans="1:5">
      <c r="A38" s="83">
        <v>35</v>
      </c>
      <c r="B38" s="84" t="s">
        <v>61</v>
      </c>
      <c r="C38" s="83"/>
      <c r="D38" s="86">
        <v>37500</v>
      </c>
      <c r="E38" s="85">
        <f t="shared" si="0"/>
        <v>0</v>
      </c>
    </row>
    <row r="39" spans="1:5">
      <c r="A39" s="83">
        <v>36</v>
      </c>
      <c r="B39" s="84" t="s">
        <v>62</v>
      </c>
      <c r="C39" s="83"/>
      <c r="D39" s="86"/>
      <c r="E39" s="85">
        <f t="shared" si="0"/>
        <v>0</v>
      </c>
    </row>
    <row r="40" spans="1:5">
      <c r="A40" s="83">
        <v>37</v>
      </c>
      <c r="B40" s="84" t="s">
        <v>63</v>
      </c>
      <c r="C40" s="83"/>
      <c r="D40" s="86">
        <v>15000</v>
      </c>
      <c r="E40" s="85">
        <f t="shared" si="0"/>
        <v>0</v>
      </c>
    </row>
    <row r="41" spans="1:5">
      <c r="A41" s="83">
        <v>38</v>
      </c>
      <c r="B41" s="84" t="s">
        <v>64</v>
      </c>
      <c r="C41" s="83"/>
      <c r="D41" s="86">
        <v>18000</v>
      </c>
      <c r="E41" s="85">
        <f t="shared" si="0"/>
        <v>0</v>
      </c>
    </row>
    <row r="42" spans="1:5">
      <c r="A42" s="83">
        <v>39</v>
      </c>
      <c r="B42" s="84" t="s">
        <v>65</v>
      </c>
      <c r="C42" s="83"/>
      <c r="D42" s="86">
        <v>26000</v>
      </c>
      <c r="E42" s="85">
        <f t="shared" si="0"/>
        <v>0</v>
      </c>
    </row>
    <row r="43" spans="1:5">
      <c r="A43" s="83">
        <v>40</v>
      </c>
      <c r="B43" s="84" t="s">
        <v>66</v>
      </c>
      <c r="C43" s="83"/>
      <c r="D43" s="86">
        <v>34500</v>
      </c>
      <c r="E43" s="85">
        <f t="shared" si="0"/>
        <v>0</v>
      </c>
    </row>
    <row r="44" spans="1:5">
      <c r="A44" s="83">
        <v>41</v>
      </c>
      <c r="B44" s="84" t="s">
        <v>67</v>
      </c>
      <c r="C44" s="83"/>
      <c r="D44" s="86">
        <v>426083</v>
      </c>
      <c r="E44" s="85">
        <f t="shared" si="0"/>
        <v>0</v>
      </c>
    </row>
    <row r="45" ht="14.25" customHeight="1" spans="1:5">
      <c r="A45" s="83">
        <v>42</v>
      </c>
      <c r="B45" s="84" t="s">
        <v>68</v>
      </c>
      <c r="C45" s="83"/>
      <c r="D45" s="86">
        <v>160000</v>
      </c>
      <c r="E45" s="85">
        <f t="shared" si="0"/>
        <v>0</v>
      </c>
    </row>
    <row r="46" ht="14.25" customHeight="1" spans="1:5">
      <c r="A46" s="83">
        <v>43</v>
      </c>
      <c r="B46" s="84" t="s">
        <v>69</v>
      </c>
      <c r="C46" s="83"/>
      <c r="D46" s="86">
        <v>450000</v>
      </c>
      <c r="E46" s="85">
        <f t="shared" si="0"/>
        <v>0</v>
      </c>
    </row>
    <row r="47" ht="14.25" customHeight="1" spans="1:5">
      <c r="A47" s="83">
        <v>44</v>
      </c>
      <c r="B47" s="84" t="s">
        <v>70</v>
      </c>
      <c r="C47" s="83"/>
      <c r="D47" s="86">
        <v>30000</v>
      </c>
      <c r="E47" s="85">
        <f t="shared" si="0"/>
        <v>0</v>
      </c>
    </row>
    <row r="48" ht="14.25" customHeight="1" spans="1:5">
      <c r="A48" s="83">
        <v>45</v>
      </c>
      <c r="B48" s="84" t="s">
        <v>71</v>
      </c>
      <c r="C48" s="83"/>
      <c r="D48" s="86">
        <v>1995000</v>
      </c>
      <c r="E48" s="85">
        <f t="shared" si="0"/>
        <v>0</v>
      </c>
    </row>
    <row r="49" ht="14.25" customHeight="1" spans="1:5">
      <c r="A49" s="83">
        <v>46</v>
      </c>
      <c r="B49" s="84" t="s">
        <v>69</v>
      </c>
      <c r="C49" s="83"/>
      <c r="D49" s="86">
        <v>130000</v>
      </c>
      <c r="E49" s="85">
        <f t="shared" si="0"/>
        <v>0</v>
      </c>
    </row>
    <row r="50" spans="1:5">
      <c r="A50" s="83">
        <v>47</v>
      </c>
      <c r="B50" s="84" t="s">
        <v>72</v>
      </c>
      <c r="C50" s="83"/>
      <c r="D50" s="85">
        <v>100000</v>
      </c>
      <c r="E50" s="85">
        <f t="shared" si="0"/>
        <v>0</v>
      </c>
    </row>
    <row r="51" spans="1:5">
      <c r="A51" s="83"/>
      <c r="B51" s="84"/>
      <c r="C51" s="83"/>
      <c r="D51" s="85"/>
      <c r="E51" s="87">
        <f>SUM(E4:E50)</f>
        <v>0</v>
      </c>
    </row>
  </sheetData>
  <mergeCells count="1">
    <mergeCell ref="A1:E1"/>
  </mergeCells>
  <printOptions horizontalCentered="1" verticalCentered="1"/>
  <pageMargins left="0.78740157480315" right="0.708661417322835" top="0.354330708661417" bottom="0.748031496062992" header="0.31496062992126" footer="0.31496062992126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K621"/>
  <sheetViews>
    <sheetView zoomScale="90" zoomScaleNormal="90" workbookViewId="0">
      <selection activeCell="C15" sqref="C15"/>
    </sheetView>
  </sheetViews>
  <sheetFormatPr defaultColWidth="9" defaultRowHeight="15"/>
  <cols>
    <col min="1" max="1" width="7" style="76" customWidth="1"/>
    <col min="2" max="2" width="32" customWidth="1"/>
    <col min="3" max="3" width="12.4285714285714" style="57" customWidth="1"/>
    <col min="4" max="4" width="11.2857142857143" style="57" customWidth="1"/>
    <col min="5" max="6" width="13" style="57" customWidth="1"/>
  </cols>
  <sheetData>
    <row r="1" s="64" customFormat="1" ht="30" spans="1:6">
      <c r="A1" s="168"/>
      <c r="B1" s="169" t="s">
        <v>73</v>
      </c>
      <c r="C1" s="169"/>
      <c r="D1" s="169"/>
      <c r="E1" s="63"/>
      <c r="F1" s="63"/>
    </row>
    <row r="2" ht="15.75" spans="2:6">
      <c r="B2" s="170"/>
      <c r="C2" s="170"/>
      <c r="D2" s="170"/>
      <c r="E2" s="63"/>
      <c r="F2" s="63"/>
    </row>
    <row r="3" s="165" customFormat="1" ht="19.5" spans="1:6">
      <c r="A3" s="171" t="s">
        <v>74</v>
      </c>
      <c r="B3" s="171" t="s">
        <v>75</v>
      </c>
      <c r="C3" s="172" t="s">
        <v>76</v>
      </c>
      <c r="D3" s="172" t="s">
        <v>77</v>
      </c>
      <c r="E3" s="172" t="s">
        <v>78</v>
      </c>
      <c r="F3" s="172"/>
    </row>
    <row r="4" spans="1:6">
      <c r="A4" s="83"/>
      <c r="B4" s="173" t="s">
        <v>78</v>
      </c>
      <c r="C4" s="174"/>
      <c r="D4" s="174"/>
      <c r="E4" s="175">
        <v>21245000</v>
      </c>
      <c r="F4" s="175"/>
    </row>
    <row r="5" spans="1:6">
      <c r="A5" s="176">
        <v>43862</v>
      </c>
      <c r="B5" s="173" t="s">
        <v>4</v>
      </c>
      <c r="C5" s="174"/>
      <c r="D5" s="174"/>
      <c r="E5" s="175">
        <f>E4+C5-D5</f>
        <v>21245000</v>
      </c>
      <c r="F5" s="175"/>
    </row>
    <row r="6" spans="1:6">
      <c r="A6" s="176">
        <v>43863</v>
      </c>
      <c r="B6" s="173" t="s">
        <v>4</v>
      </c>
      <c r="C6" s="174"/>
      <c r="D6" s="174"/>
      <c r="E6" s="175">
        <f t="shared" ref="E6:E55" si="0">E5+C6-D6</f>
        <v>21245000</v>
      </c>
      <c r="F6" s="175"/>
    </row>
    <row r="7" spans="1:6">
      <c r="A7" s="176">
        <v>43864</v>
      </c>
      <c r="B7" s="173" t="s">
        <v>4</v>
      </c>
      <c r="C7" s="174"/>
      <c r="D7" s="177"/>
      <c r="E7" s="175">
        <f t="shared" si="0"/>
        <v>21245000</v>
      </c>
      <c r="F7" s="175"/>
    </row>
    <row r="8" spans="1:6">
      <c r="A8" s="176">
        <v>43833</v>
      </c>
      <c r="B8" s="173" t="s">
        <v>5</v>
      </c>
      <c r="C8" s="174"/>
      <c r="D8" s="174"/>
      <c r="E8" s="175">
        <f t="shared" si="0"/>
        <v>21245000</v>
      </c>
      <c r="F8" s="175"/>
    </row>
    <row r="9" spans="1:6">
      <c r="A9" s="176">
        <v>43865</v>
      </c>
      <c r="B9" s="178" t="s">
        <v>4</v>
      </c>
      <c r="C9" s="174"/>
      <c r="D9" s="174"/>
      <c r="E9" s="175">
        <f t="shared" si="0"/>
        <v>21245000</v>
      </c>
      <c r="F9" s="175"/>
    </row>
    <row r="10" spans="1:6">
      <c r="A10" s="176">
        <v>43865</v>
      </c>
      <c r="B10" s="173" t="s">
        <v>4</v>
      </c>
      <c r="C10" s="174"/>
      <c r="D10" s="174"/>
      <c r="E10" s="175">
        <f t="shared" si="0"/>
        <v>21245000</v>
      </c>
      <c r="F10" s="175"/>
    </row>
    <row r="11" spans="1:6">
      <c r="A11" s="176">
        <v>43835</v>
      </c>
      <c r="B11" s="173" t="s">
        <v>4</v>
      </c>
      <c r="C11" s="174"/>
      <c r="D11" s="174"/>
      <c r="E11" s="175">
        <f t="shared" si="0"/>
        <v>21245000</v>
      </c>
      <c r="F11" s="175"/>
    </row>
    <row r="12" spans="1:6">
      <c r="A12" s="176">
        <v>43836</v>
      </c>
      <c r="B12" s="173" t="s">
        <v>4</v>
      </c>
      <c r="C12" s="174"/>
      <c r="D12" s="174"/>
      <c r="E12" s="175">
        <f t="shared" si="0"/>
        <v>21245000</v>
      </c>
      <c r="F12" s="175"/>
    </row>
    <row r="13" spans="1:6">
      <c r="A13" s="176">
        <v>43836</v>
      </c>
      <c r="B13" s="173" t="s">
        <v>5</v>
      </c>
      <c r="C13" s="174"/>
      <c r="D13" s="174"/>
      <c r="E13" s="175">
        <f t="shared" si="0"/>
        <v>21245000</v>
      </c>
      <c r="F13" s="175"/>
    </row>
    <row r="14" spans="1:6">
      <c r="A14" s="176">
        <v>43837</v>
      </c>
      <c r="B14" s="173" t="s">
        <v>4</v>
      </c>
      <c r="C14" s="174"/>
      <c r="D14" s="174"/>
      <c r="E14" s="175">
        <f t="shared" si="0"/>
        <v>21245000</v>
      </c>
      <c r="F14" s="175"/>
    </row>
    <row r="15" spans="1:6">
      <c r="A15" s="176">
        <v>43838</v>
      </c>
      <c r="B15" s="173" t="s">
        <v>4</v>
      </c>
      <c r="C15" s="174"/>
      <c r="D15" s="174"/>
      <c r="E15" s="175">
        <f t="shared" si="0"/>
        <v>21245000</v>
      </c>
      <c r="F15" s="175"/>
    </row>
    <row r="16" spans="1:6">
      <c r="A16" s="176">
        <v>43839</v>
      </c>
      <c r="B16" s="173" t="s">
        <v>4</v>
      </c>
      <c r="C16" s="174"/>
      <c r="D16" s="174"/>
      <c r="E16" s="175">
        <f t="shared" si="0"/>
        <v>21245000</v>
      </c>
      <c r="F16" s="175"/>
    </row>
    <row r="17" spans="1:6">
      <c r="A17" s="176">
        <v>43840</v>
      </c>
      <c r="B17" s="173" t="s">
        <v>4</v>
      </c>
      <c r="C17" s="174"/>
      <c r="D17" s="174"/>
      <c r="E17" s="175">
        <f t="shared" si="0"/>
        <v>21245000</v>
      </c>
      <c r="F17" s="175"/>
    </row>
    <row r="18" spans="1:6">
      <c r="A18" s="176">
        <v>43840</v>
      </c>
      <c r="B18" s="173" t="s">
        <v>4</v>
      </c>
      <c r="C18" s="174"/>
      <c r="D18" s="174"/>
      <c r="E18" s="175">
        <f t="shared" si="0"/>
        <v>21245000</v>
      </c>
      <c r="F18" s="175"/>
    </row>
    <row r="19" spans="1:6">
      <c r="A19" s="176">
        <v>43841</v>
      </c>
      <c r="B19" s="173" t="s">
        <v>4</v>
      </c>
      <c r="C19" s="174"/>
      <c r="D19" s="174"/>
      <c r="E19" s="175">
        <f t="shared" si="0"/>
        <v>21245000</v>
      </c>
      <c r="F19" s="175"/>
    </row>
    <row r="20" spans="1:6">
      <c r="A20" s="176">
        <v>43842</v>
      </c>
      <c r="B20" s="173" t="s">
        <v>4</v>
      </c>
      <c r="C20" s="174"/>
      <c r="D20" s="174"/>
      <c r="E20" s="175">
        <f t="shared" si="0"/>
        <v>21245000</v>
      </c>
      <c r="F20" s="175"/>
    </row>
    <row r="21" spans="1:6">
      <c r="A21" s="176">
        <v>43843</v>
      </c>
      <c r="B21" s="173" t="s">
        <v>4</v>
      </c>
      <c r="C21" s="174"/>
      <c r="D21" s="174"/>
      <c r="E21" s="175">
        <f t="shared" si="0"/>
        <v>21245000</v>
      </c>
      <c r="F21" s="175"/>
    </row>
    <row r="22" spans="1:6">
      <c r="A22" s="176">
        <v>43844</v>
      </c>
      <c r="B22" s="173" t="s">
        <v>4</v>
      </c>
      <c r="C22" s="174"/>
      <c r="D22" s="174"/>
      <c r="E22" s="175">
        <f t="shared" si="0"/>
        <v>21245000</v>
      </c>
      <c r="F22" s="175"/>
    </row>
    <row r="23" spans="1:6">
      <c r="A23" s="176">
        <v>43844</v>
      </c>
      <c r="B23" s="179" t="s">
        <v>5</v>
      </c>
      <c r="C23" s="174"/>
      <c r="D23" s="174"/>
      <c r="E23" s="175">
        <f t="shared" si="0"/>
        <v>21245000</v>
      </c>
      <c r="F23" s="175"/>
    </row>
    <row r="24" spans="1:6">
      <c r="A24" s="176">
        <v>43845</v>
      </c>
      <c r="B24" s="179" t="s">
        <v>79</v>
      </c>
      <c r="C24" s="174"/>
      <c r="D24" s="174"/>
      <c r="E24" s="175">
        <f t="shared" si="0"/>
        <v>21245000</v>
      </c>
      <c r="F24" s="175"/>
    </row>
    <row r="25" spans="1:6">
      <c r="A25" s="176">
        <v>43845</v>
      </c>
      <c r="B25" s="179" t="s">
        <v>80</v>
      </c>
      <c r="C25" s="174"/>
      <c r="D25" s="174"/>
      <c r="E25" s="175">
        <f t="shared" si="0"/>
        <v>21245000</v>
      </c>
      <c r="F25" s="175"/>
    </row>
    <row r="26" spans="1:6">
      <c r="A26" s="176">
        <v>43846</v>
      </c>
      <c r="B26" s="179" t="s">
        <v>81</v>
      </c>
      <c r="C26" s="174"/>
      <c r="D26" s="174"/>
      <c r="E26" s="175">
        <f t="shared" si="0"/>
        <v>21245000</v>
      </c>
      <c r="F26" s="175"/>
    </row>
    <row r="27" spans="1:6">
      <c r="A27" s="176">
        <v>43847</v>
      </c>
      <c r="B27" s="179"/>
      <c r="C27" s="174"/>
      <c r="D27" s="174"/>
      <c r="E27" s="175">
        <f t="shared" si="0"/>
        <v>21245000</v>
      </c>
      <c r="F27" s="175"/>
    </row>
    <row r="28" s="166" customFormat="1" spans="1:6">
      <c r="A28" s="176">
        <v>43846</v>
      </c>
      <c r="B28" s="180" t="s">
        <v>4</v>
      </c>
      <c r="C28" s="181"/>
      <c r="D28" s="181"/>
      <c r="E28" s="175">
        <f t="shared" si="0"/>
        <v>21245000</v>
      </c>
      <c r="F28" s="175"/>
    </row>
    <row r="29" spans="1:6">
      <c r="A29" s="176">
        <v>43849</v>
      </c>
      <c r="B29" s="179"/>
      <c r="C29" s="174"/>
      <c r="D29" s="174"/>
      <c r="E29" s="175">
        <f t="shared" si="0"/>
        <v>21245000</v>
      </c>
      <c r="F29" s="175"/>
    </row>
    <row r="30" spans="1:6">
      <c r="A30" s="176">
        <v>43847</v>
      </c>
      <c r="B30" s="179" t="s">
        <v>4</v>
      </c>
      <c r="C30" s="174"/>
      <c r="D30" s="174"/>
      <c r="E30" s="175">
        <f t="shared" si="0"/>
        <v>21245000</v>
      </c>
      <c r="F30" s="175"/>
    </row>
    <row r="31" spans="1:6">
      <c r="A31" s="176">
        <v>43848</v>
      </c>
      <c r="B31" s="179" t="s">
        <v>4</v>
      </c>
      <c r="C31" s="174"/>
      <c r="D31" s="174"/>
      <c r="E31" s="175">
        <f t="shared" si="0"/>
        <v>21245000</v>
      </c>
      <c r="F31" s="175"/>
    </row>
    <row r="32" spans="1:531">
      <c r="A32" s="176">
        <v>43849</v>
      </c>
      <c r="B32" s="179" t="s">
        <v>82</v>
      </c>
      <c r="C32" s="174"/>
      <c r="D32" s="174"/>
      <c r="E32" s="175">
        <f t="shared" si="0"/>
        <v>21245000</v>
      </c>
      <c r="F32" s="175"/>
      <c r="BW32" t="s">
        <v>83</v>
      </c>
      <c r="TK32" t="s">
        <v>7</v>
      </c>
    </row>
    <row r="33" spans="1:6">
      <c r="A33" s="176">
        <v>43849</v>
      </c>
      <c r="B33" s="179" t="s">
        <v>4</v>
      </c>
      <c r="C33" s="174"/>
      <c r="D33" s="174"/>
      <c r="E33" s="175">
        <f t="shared" si="0"/>
        <v>21245000</v>
      </c>
      <c r="F33" s="175"/>
    </row>
    <row r="34" spans="1:6">
      <c r="A34" s="176">
        <v>43850</v>
      </c>
      <c r="B34" s="179" t="s">
        <v>84</v>
      </c>
      <c r="C34" s="174"/>
      <c r="D34" s="174"/>
      <c r="E34" s="175">
        <f t="shared" si="0"/>
        <v>21245000</v>
      </c>
      <c r="F34" s="175"/>
    </row>
    <row r="35" spans="1:6">
      <c r="A35" s="176">
        <v>43850</v>
      </c>
      <c r="B35" s="179" t="s">
        <v>4</v>
      </c>
      <c r="C35" s="174"/>
      <c r="D35" s="174"/>
      <c r="E35" s="175">
        <f t="shared" si="0"/>
        <v>21245000</v>
      </c>
      <c r="F35" s="175"/>
    </row>
    <row r="36" spans="1:6">
      <c r="A36" s="176">
        <v>43851</v>
      </c>
      <c r="B36" s="179" t="s">
        <v>4</v>
      </c>
      <c r="C36" s="174"/>
      <c r="D36" s="174"/>
      <c r="E36" s="175">
        <f t="shared" si="0"/>
        <v>21245000</v>
      </c>
      <c r="F36" s="175"/>
    </row>
    <row r="37" spans="1:6">
      <c r="A37" s="176">
        <v>43852</v>
      </c>
      <c r="B37" s="179" t="s">
        <v>4</v>
      </c>
      <c r="C37" s="174"/>
      <c r="D37" s="174"/>
      <c r="E37" s="175">
        <f t="shared" si="0"/>
        <v>21245000</v>
      </c>
      <c r="F37" s="175"/>
    </row>
    <row r="38" spans="1:6">
      <c r="A38" s="176">
        <v>43853</v>
      </c>
      <c r="B38" s="179" t="s">
        <v>4</v>
      </c>
      <c r="C38" s="174"/>
      <c r="D38" s="174"/>
      <c r="E38" s="175">
        <f t="shared" si="0"/>
        <v>21245000</v>
      </c>
      <c r="F38" s="175"/>
    </row>
    <row r="39" spans="1:6">
      <c r="A39" s="176">
        <v>43853</v>
      </c>
      <c r="B39" s="179" t="s">
        <v>85</v>
      </c>
      <c r="C39" s="174"/>
      <c r="D39" s="174"/>
      <c r="E39" s="175">
        <f t="shared" si="0"/>
        <v>21245000</v>
      </c>
      <c r="F39" s="175"/>
    </row>
    <row r="40" spans="1:6">
      <c r="A40" s="176">
        <v>43854</v>
      </c>
      <c r="B40" s="179" t="s">
        <v>4</v>
      </c>
      <c r="C40" s="174"/>
      <c r="D40" s="174"/>
      <c r="E40" s="175">
        <f t="shared" si="0"/>
        <v>21245000</v>
      </c>
      <c r="F40" s="175"/>
    </row>
    <row r="41" spans="1:6">
      <c r="A41" s="176">
        <v>43861</v>
      </c>
      <c r="B41" s="179" t="s">
        <v>4</v>
      </c>
      <c r="C41" s="174"/>
      <c r="D41" s="174"/>
      <c r="E41" s="175">
        <f t="shared" si="0"/>
        <v>21245000</v>
      </c>
      <c r="F41" s="175"/>
    </row>
    <row r="42" spans="1:6">
      <c r="A42" s="176">
        <v>43862</v>
      </c>
      <c r="B42" s="179" t="s">
        <v>4</v>
      </c>
      <c r="C42" s="174"/>
      <c r="D42" s="182"/>
      <c r="E42" s="175">
        <f t="shared" si="0"/>
        <v>21245000</v>
      </c>
      <c r="F42" s="175"/>
    </row>
    <row r="43" spans="1:6">
      <c r="A43" s="176">
        <v>43863</v>
      </c>
      <c r="B43" s="179" t="s">
        <v>4</v>
      </c>
      <c r="C43" s="174"/>
      <c r="D43" s="174"/>
      <c r="E43" s="175">
        <f t="shared" si="0"/>
        <v>21245000</v>
      </c>
      <c r="F43" s="175"/>
    </row>
    <row r="44" spans="1:6">
      <c r="A44" s="176">
        <v>43864</v>
      </c>
      <c r="B44" s="179" t="s">
        <v>4</v>
      </c>
      <c r="C44" s="174"/>
      <c r="D44" s="174"/>
      <c r="E44" s="175">
        <f t="shared" si="0"/>
        <v>21245000</v>
      </c>
      <c r="F44" s="175"/>
    </row>
    <row r="45" spans="1:6">
      <c r="A45" s="176">
        <v>43865</v>
      </c>
      <c r="B45" s="179" t="s">
        <v>4</v>
      </c>
      <c r="C45" s="174"/>
      <c r="D45" s="174"/>
      <c r="E45" s="175">
        <f t="shared" si="0"/>
        <v>21245000</v>
      </c>
      <c r="F45" s="175"/>
    </row>
    <row r="46" spans="1:6">
      <c r="A46" s="176">
        <v>43866</v>
      </c>
      <c r="B46" s="179" t="s">
        <v>4</v>
      </c>
      <c r="C46" s="174"/>
      <c r="D46" s="174"/>
      <c r="E46" s="175">
        <f t="shared" si="0"/>
        <v>21245000</v>
      </c>
      <c r="F46" s="175"/>
    </row>
    <row r="47" spans="1:6">
      <c r="A47" s="176">
        <v>43867</v>
      </c>
      <c r="B47" s="179" t="s">
        <v>4</v>
      </c>
      <c r="C47" s="174"/>
      <c r="D47" s="174"/>
      <c r="E47" s="175">
        <f t="shared" si="0"/>
        <v>21245000</v>
      </c>
      <c r="F47" s="175"/>
    </row>
    <row r="48" spans="1:6">
      <c r="A48" s="176">
        <v>43868</v>
      </c>
      <c r="B48" s="179"/>
      <c r="C48" s="174"/>
      <c r="D48" s="174"/>
      <c r="E48" s="175">
        <f t="shared" si="0"/>
        <v>21245000</v>
      </c>
      <c r="F48" s="175"/>
    </row>
    <row r="49" spans="1:6">
      <c r="A49" s="176">
        <v>43869</v>
      </c>
      <c r="B49" s="179"/>
      <c r="C49" s="174"/>
      <c r="D49" s="174"/>
      <c r="E49" s="175">
        <f t="shared" si="0"/>
        <v>21245000</v>
      </c>
      <c r="F49" s="175"/>
    </row>
    <row r="50" spans="1:6">
      <c r="A50" s="176">
        <v>43870</v>
      </c>
      <c r="B50" s="179"/>
      <c r="C50" s="174"/>
      <c r="D50" s="174"/>
      <c r="E50" s="175">
        <f t="shared" si="0"/>
        <v>21245000</v>
      </c>
      <c r="F50" s="175"/>
    </row>
    <row r="51" spans="1:6">
      <c r="A51" s="176">
        <v>43871</v>
      </c>
      <c r="B51" s="179"/>
      <c r="C51" s="174"/>
      <c r="D51" s="174"/>
      <c r="E51" s="175">
        <f t="shared" si="0"/>
        <v>21245000</v>
      </c>
      <c r="F51" s="175"/>
    </row>
    <row r="52" spans="1:6">
      <c r="A52" s="176">
        <v>43872</v>
      </c>
      <c r="B52" s="179"/>
      <c r="C52" s="174"/>
      <c r="D52" s="174"/>
      <c r="E52" s="175">
        <f t="shared" si="0"/>
        <v>21245000</v>
      </c>
      <c r="F52" s="175"/>
    </row>
    <row r="53" spans="1:6">
      <c r="A53" s="176">
        <v>43873</v>
      </c>
      <c r="B53" s="179"/>
      <c r="C53" s="174"/>
      <c r="D53" s="174"/>
      <c r="E53" s="175">
        <f t="shared" si="0"/>
        <v>21245000</v>
      </c>
      <c r="F53" s="175"/>
    </row>
    <row r="54" spans="1:6">
      <c r="A54" s="176">
        <v>43874</v>
      </c>
      <c r="B54" s="179"/>
      <c r="C54" s="174"/>
      <c r="D54" s="174"/>
      <c r="E54" s="175">
        <f t="shared" si="0"/>
        <v>21245000</v>
      </c>
      <c r="F54" s="175"/>
    </row>
    <row r="55" spans="1:6">
      <c r="A55" s="176">
        <v>43875</v>
      </c>
      <c r="B55" s="179"/>
      <c r="C55" s="174"/>
      <c r="D55" s="174"/>
      <c r="E55" s="175">
        <f t="shared" si="0"/>
        <v>21245000</v>
      </c>
      <c r="F55" s="183"/>
    </row>
    <row r="56" s="167" customFormat="1" ht="15.75" spans="1:7">
      <c r="A56" s="184"/>
      <c r="B56" s="185"/>
      <c r="C56" s="186">
        <f>SUM(C5:C55)</f>
        <v>0</v>
      </c>
      <c r="D56" s="186">
        <f>SUM(D4:D55)</f>
        <v>0</v>
      </c>
      <c r="E56" s="187" t="e">
        <f>#REF!+C56-D56</f>
        <v>#REF!</v>
      </c>
      <c r="F56" s="188"/>
      <c r="G56" s="189"/>
    </row>
    <row r="57" spans="4:7">
      <c r="D57" s="63"/>
      <c r="E57" s="190"/>
      <c r="F57" s="190"/>
      <c r="G57" s="64"/>
    </row>
    <row r="58" spans="4:7">
      <c r="D58" s="63"/>
      <c r="E58" s="190"/>
      <c r="F58" s="190"/>
      <c r="G58" s="64"/>
    </row>
    <row r="59" spans="4:7">
      <c r="D59" s="63"/>
      <c r="E59" s="190"/>
      <c r="F59" s="190"/>
      <c r="G59" s="64"/>
    </row>
    <row r="60" spans="4:7">
      <c r="D60" s="63"/>
      <c r="E60" s="190"/>
      <c r="F60" s="190"/>
      <c r="G60" s="64"/>
    </row>
    <row r="61" spans="4:7">
      <c r="D61" s="63"/>
      <c r="E61" s="190"/>
      <c r="F61" s="190"/>
      <c r="G61" s="64"/>
    </row>
    <row r="62" spans="4:7">
      <c r="D62" s="63"/>
      <c r="E62" s="190"/>
      <c r="F62" s="190"/>
      <c r="G62" s="64"/>
    </row>
    <row r="63" spans="4:7">
      <c r="D63" s="63"/>
      <c r="E63" s="190"/>
      <c r="F63" s="190"/>
      <c r="G63" s="64"/>
    </row>
    <row r="64" spans="4:7">
      <c r="D64" s="63"/>
      <c r="E64" s="190"/>
      <c r="F64" s="190"/>
      <c r="G64" s="64"/>
    </row>
    <row r="65" spans="4:7">
      <c r="D65" s="63"/>
      <c r="E65" s="190"/>
      <c r="F65" s="190"/>
      <c r="G65" s="64"/>
    </row>
    <row r="66" spans="4:7">
      <c r="D66" s="63"/>
      <c r="E66" s="190"/>
      <c r="F66" s="190"/>
      <c r="G66" s="64"/>
    </row>
    <row r="67" spans="4:7">
      <c r="D67" s="63"/>
      <c r="E67" s="190"/>
      <c r="F67" s="190"/>
      <c r="G67" s="64"/>
    </row>
    <row r="68" spans="4:7">
      <c r="D68" s="63"/>
      <c r="E68" s="190"/>
      <c r="F68" s="190"/>
      <c r="G68" s="64"/>
    </row>
    <row r="69" spans="4:7">
      <c r="D69" s="63"/>
      <c r="E69" s="190"/>
      <c r="F69" s="190"/>
      <c r="G69" s="64"/>
    </row>
    <row r="70" spans="4:7">
      <c r="D70" s="63"/>
      <c r="E70" s="190"/>
      <c r="F70" s="190"/>
      <c r="G70" s="64"/>
    </row>
    <row r="71" spans="5:7">
      <c r="E71" s="191"/>
      <c r="F71" s="190"/>
      <c r="G71" s="64"/>
    </row>
    <row r="72" spans="5:7">
      <c r="E72" s="191"/>
      <c r="F72" s="190"/>
      <c r="G72" s="64"/>
    </row>
    <row r="73" spans="5:7">
      <c r="E73" s="191"/>
      <c r="F73" s="190"/>
      <c r="G73" s="64"/>
    </row>
    <row r="74" spans="5:7">
      <c r="E74" s="191"/>
      <c r="F74" s="190"/>
      <c r="G74" s="64"/>
    </row>
    <row r="75" spans="5:7">
      <c r="E75" s="191"/>
      <c r="F75" s="190"/>
      <c r="G75" s="64"/>
    </row>
    <row r="76" spans="5:7">
      <c r="E76" s="191"/>
      <c r="F76" s="190"/>
      <c r="G76" s="64"/>
    </row>
    <row r="77" spans="5:7">
      <c r="E77" s="191"/>
      <c r="F77" s="190"/>
      <c r="G77" s="64"/>
    </row>
    <row r="78" spans="5:7">
      <c r="E78" s="191"/>
      <c r="F78" s="190"/>
      <c r="G78" s="64"/>
    </row>
    <row r="79" spans="5:7">
      <c r="E79" s="191"/>
      <c r="F79" s="190"/>
      <c r="G79" s="64"/>
    </row>
    <row r="80" spans="5:6">
      <c r="E80" s="192"/>
      <c r="F80" s="192"/>
    </row>
    <row r="81" spans="5:6">
      <c r="E81" s="192"/>
      <c r="F81" s="192"/>
    </row>
    <row r="82" spans="5:6">
      <c r="E82" s="192"/>
      <c r="F82" s="192"/>
    </row>
    <row r="83" spans="5:6">
      <c r="E83" s="192"/>
      <c r="F83" s="192"/>
    </row>
    <row r="84" spans="5:6">
      <c r="E84" s="192"/>
      <c r="F84" s="192"/>
    </row>
    <row r="85" spans="5:6">
      <c r="E85" s="192"/>
      <c r="F85" s="192"/>
    </row>
    <row r="86" spans="5:6">
      <c r="E86" s="192"/>
      <c r="F86" s="192"/>
    </row>
    <row r="87" spans="5:6">
      <c r="E87" s="192"/>
      <c r="F87" s="192"/>
    </row>
    <row r="88" spans="5:6">
      <c r="E88" s="192"/>
      <c r="F88" s="192"/>
    </row>
    <row r="89" spans="5:6">
      <c r="E89" s="192"/>
      <c r="F89" s="192"/>
    </row>
    <row r="90" spans="5:6">
      <c r="E90" s="192"/>
      <c r="F90" s="192"/>
    </row>
    <row r="91" spans="5:6">
      <c r="E91" s="192">
        <v>3</v>
      </c>
      <c r="F91" s="192"/>
    </row>
    <row r="92" spans="5:6">
      <c r="E92" s="192">
        <v>3</v>
      </c>
      <c r="F92" s="192"/>
    </row>
    <row r="93" spans="5:6">
      <c r="E93" s="192">
        <v>3</v>
      </c>
      <c r="F93" s="192"/>
    </row>
    <row r="94" spans="5:6">
      <c r="E94" s="192">
        <v>3</v>
      </c>
      <c r="F94" s="192"/>
    </row>
    <row r="95" spans="5:6">
      <c r="E95" s="192">
        <v>3</v>
      </c>
      <c r="F95" s="192"/>
    </row>
    <row r="96" spans="5:6">
      <c r="E96" s="192">
        <v>3</v>
      </c>
      <c r="F96" s="192"/>
    </row>
    <row r="97" spans="5:6">
      <c r="E97" s="192">
        <v>3</v>
      </c>
      <c r="F97" s="192"/>
    </row>
    <row r="98" spans="5:6">
      <c r="E98" s="192">
        <v>3</v>
      </c>
      <c r="F98" s="192"/>
    </row>
    <row r="99" spans="5:6">
      <c r="E99" s="192">
        <v>3</v>
      </c>
      <c r="F99" s="192"/>
    </row>
    <row r="100" spans="5:6">
      <c r="E100" s="192">
        <v>3</v>
      </c>
      <c r="F100" s="192"/>
    </row>
    <row r="101" spans="5:6">
      <c r="E101" s="192">
        <v>3</v>
      </c>
      <c r="F101" s="192"/>
    </row>
    <row r="102" spans="5:6">
      <c r="E102" s="192">
        <v>3</v>
      </c>
      <c r="F102" s="192"/>
    </row>
    <row r="103" spans="5:6">
      <c r="E103" s="192">
        <v>3</v>
      </c>
      <c r="F103" s="192"/>
    </row>
    <row r="104" spans="5:6">
      <c r="E104" s="192">
        <v>3</v>
      </c>
      <c r="F104" s="192"/>
    </row>
    <row r="105" spans="5:6">
      <c r="E105" s="192">
        <v>3</v>
      </c>
      <c r="F105" s="192"/>
    </row>
    <row r="106" spans="5:6">
      <c r="E106" s="192">
        <v>3</v>
      </c>
      <c r="F106" s="192"/>
    </row>
    <row r="107" spans="5:6">
      <c r="E107" s="192">
        <v>3</v>
      </c>
      <c r="F107" s="192"/>
    </row>
    <row r="108" spans="5:6">
      <c r="E108" s="192">
        <v>3</v>
      </c>
      <c r="F108" s="192"/>
    </row>
    <row r="109" spans="5:6">
      <c r="E109" s="192">
        <v>3</v>
      </c>
      <c r="F109" s="192"/>
    </row>
    <row r="110" spans="5:6">
      <c r="E110" s="192">
        <v>3</v>
      </c>
      <c r="F110" s="192"/>
    </row>
    <row r="111" spans="5:6">
      <c r="E111" s="192">
        <v>3</v>
      </c>
      <c r="F111" s="192"/>
    </row>
    <row r="112" spans="5:6">
      <c r="E112" s="192">
        <v>3</v>
      </c>
      <c r="F112" s="192"/>
    </row>
    <row r="113" spans="5:6">
      <c r="E113" s="192">
        <v>3</v>
      </c>
      <c r="F113" s="192"/>
    </row>
    <row r="114" spans="5:6">
      <c r="E114" s="192">
        <v>3</v>
      </c>
      <c r="F114" s="192"/>
    </row>
    <row r="115" spans="5:6">
      <c r="E115" s="192">
        <v>3</v>
      </c>
      <c r="F115" s="192"/>
    </row>
    <row r="116" spans="5:6">
      <c r="E116" s="192">
        <v>3</v>
      </c>
      <c r="F116" s="192"/>
    </row>
    <row r="117" spans="5:6">
      <c r="E117" s="192">
        <v>3</v>
      </c>
      <c r="F117" s="192"/>
    </row>
    <row r="118" spans="5:6">
      <c r="E118" s="192">
        <v>3</v>
      </c>
      <c r="F118" s="192"/>
    </row>
    <row r="119" spans="5:6">
      <c r="E119" s="192">
        <v>3</v>
      </c>
      <c r="F119" s="192"/>
    </row>
    <row r="120" spans="5:6">
      <c r="E120" s="192">
        <v>3</v>
      </c>
      <c r="F120" s="192"/>
    </row>
    <row r="121" spans="5:6">
      <c r="E121" s="192">
        <v>3</v>
      </c>
      <c r="F121" s="192"/>
    </row>
    <row r="122" spans="5:6">
      <c r="E122" s="192">
        <v>3</v>
      </c>
      <c r="F122" s="192"/>
    </row>
    <row r="123" spans="5:6">
      <c r="E123" s="192">
        <v>3</v>
      </c>
      <c r="F123" s="192"/>
    </row>
    <row r="124" spans="5:6">
      <c r="E124" s="192">
        <v>3</v>
      </c>
      <c r="F124" s="192"/>
    </row>
    <row r="125" spans="5:6">
      <c r="E125" s="192">
        <v>3</v>
      </c>
      <c r="F125" s="192"/>
    </row>
    <row r="126" spans="5:6">
      <c r="E126" s="192">
        <v>3</v>
      </c>
      <c r="F126" s="192"/>
    </row>
    <row r="127" spans="5:6">
      <c r="E127" s="192">
        <v>3</v>
      </c>
      <c r="F127" s="192"/>
    </row>
    <row r="128" spans="5:6">
      <c r="E128" s="192">
        <v>3</v>
      </c>
      <c r="F128" s="192"/>
    </row>
    <row r="129" spans="5:6">
      <c r="E129" s="192">
        <v>3</v>
      </c>
      <c r="F129" s="192"/>
    </row>
    <row r="130" spans="5:6">
      <c r="E130" s="192">
        <v>3</v>
      </c>
      <c r="F130" s="192"/>
    </row>
    <row r="131" spans="5:6">
      <c r="E131" s="192">
        <v>3</v>
      </c>
      <c r="F131" s="192"/>
    </row>
    <row r="132" spans="5:6">
      <c r="E132" s="192">
        <v>3</v>
      </c>
      <c r="F132" s="192"/>
    </row>
    <row r="133" spans="5:6">
      <c r="E133" s="192">
        <v>3</v>
      </c>
      <c r="F133" s="192"/>
    </row>
    <row r="134" spans="5:6">
      <c r="E134" s="192">
        <v>3</v>
      </c>
      <c r="F134" s="192"/>
    </row>
    <row r="135" spans="5:6">
      <c r="E135" s="192">
        <v>3</v>
      </c>
      <c r="F135" s="192"/>
    </row>
    <row r="136" spans="5:6">
      <c r="E136" s="192">
        <v>3</v>
      </c>
      <c r="F136" s="192"/>
    </row>
    <row r="137" spans="5:6">
      <c r="E137" s="192">
        <v>3</v>
      </c>
      <c r="F137" s="192"/>
    </row>
    <row r="138" spans="5:6">
      <c r="E138" s="192">
        <v>3</v>
      </c>
      <c r="F138" s="192"/>
    </row>
    <row r="139" spans="5:6">
      <c r="E139" s="192">
        <v>3</v>
      </c>
      <c r="F139" s="192"/>
    </row>
    <row r="140" spans="5:6">
      <c r="E140" s="192">
        <v>3</v>
      </c>
      <c r="F140" s="192"/>
    </row>
    <row r="141" spans="5:6">
      <c r="E141" s="192">
        <v>3</v>
      </c>
      <c r="F141" s="192"/>
    </row>
    <row r="142" spans="5:6">
      <c r="E142" s="192">
        <v>3</v>
      </c>
      <c r="F142" s="192"/>
    </row>
    <row r="143" spans="5:6">
      <c r="E143" s="192">
        <v>3</v>
      </c>
      <c r="F143" s="192"/>
    </row>
    <row r="144" spans="5:6">
      <c r="E144" s="192">
        <v>3</v>
      </c>
      <c r="F144" s="192"/>
    </row>
    <row r="145" spans="5:6">
      <c r="E145" s="192">
        <v>3</v>
      </c>
      <c r="F145" s="192"/>
    </row>
    <row r="146" spans="5:6">
      <c r="E146" s="192">
        <v>3</v>
      </c>
      <c r="F146" s="192"/>
    </row>
    <row r="147" spans="5:6">
      <c r="E147" s="192">
        <v>3</v>
      </c>
      <c r="F147" s="192"/>
    </row>
    <row r="148" spans="5:6">
      <c r="E148" s="192">
        <v>3</v>
      </c>
      <c r="F148" s="192"/>
    </row>
    <row r="149" spans="5:6">
      <c r="E149" s="192">
        <v>3</v>
      </c>
      <c r="F149" s="192"/>
    </row>
    <row r="150" spans="5:6">
      <c r="E150" s="192">
        <v>3</v>
      </c>
      <c r="F150" s="192"/>
    </row>
    <row r="151" spans="5:6">
      <c r="E151" s="192">
        <v>3</v>
      </c>
      <c r="F151" s="192"/>
    </row>
    <row r="152" spans="5:6">
      <c r="E152" s="192">
        <v>3</v>
      </c>
      <c r="F152" s="192"/>
    </row>
    <row r="153" spans="5:6">
      <c r="E153" s="192">
        <v>3</v>
      </c>
      <c r="F153" s="192"/>
    </row>
    <row r="154" spans="5:6">
      <c r="E154" s="192">
        <v>3</v>
      </c>
      <c r="F154" s="192"/>
    </row>
    <row r="155" spans="5:6">
      <c r="E155" s="192">
        <v>3</v>
      </c>
      <c r="F155" s="192"/>
    </row>
    <row r="156" spans="5:6">
      <c r="E156" s="192">
        <v>3</v>
      </c>
      <c r="F156" s="192"/>
    </row>
    <row r="157" spans="5:6">
      <c r="E157" s="192">
        <v>3</v>
      </c>
      <c r="F157" s="192"/>
    </row>
    <row r="158" spans="5:6">
      <c r="E158" s="192">
        <v>3</v>
      </c>
      <c r="F158" s="192"/>
    </row>
    <row r="159" spans="5:6">
      <c r="E159" s="192">
        <v>3</v>
      </c>
      <c r="F159" s="192"/>
    </row>
    <row r="160" spans="5:6">
      <c r="E160" s="192">
        <v>3</v>
      </c>
      <c r="F160" s="192"/>
    </row>
    <row r="161" spans="5:6">
      <c r="E161" s="192">
        <v>3</v>
      </c>
      <c r="F161" s="192"/>
    </row>
    <row r="162" spans="5:6">
      <c r="E162" s="192">
        <v>3</v>
      </c>
      <c r="F162" s="192"/>
    </row>
    <row r="163" spans="5:6">
      <c r="E163" s="192">
        <v>3</v>
      </c>
      <c r="F163" s="192"/>
    </row>
    <row r="164" spans="5:6">
      <c r="E164" s="192">
        <v>3</v>
      </c>
      <c r="F164" s="192"/>
    </row>
    <row r="165" spans="5:6">
      <c r="E165" s="192">
        <v>3</v>
      </c>
      <c r="F165" s="192"/>
    </row>
    <row r="166" spans="5:6">
      <c r="E166" s="192">
        <v>3</v>
      </c>
      <c r="F166" s="192"/>
    </row>
    <row r="167" spans="5:6">
      <c r="E167" s="192">
        <v>3</v>
      </c>
      <c r="F167" s="192"/>
    </row>
    <row r="168" spans="5:6">
      <c r="E168" s="192">
        <v>3</v>
      </c>
      <c r="F168" s="192"/>
    </row>
    <row r="169" spans="5:6">
      <c r="E169" s="192">
        <v>3</v>
      </c>
      <c r="F169" s="192"/>
    </row>
    <row r="170" spans="5:6">
      <c r="E170" s="192">
        <v>3</v>
      </c>
      <c r="F170" s="192"/>
    </row>
    <row r="171" spans="5:6">
      <c r="E171" s="192">
        <v>3</v>
      </c>
      <c r="F171" s="192"/>
    </row>
    <row r="172" spans="5:6">
      <c r="E172" s="192">
        <v>3</v>
      </c>
      <c r="F172" s="192"/>
    </row>
    <row r="173" spans="5:6">
      <c r="E173" s="192">
        <v>3</v>
      </c>
      <c r="F173" s="192"/>
    </row>
    <row r="174" spans="5:6">
      <c r="E174" s="192">
        <v>3</v>
      </c>
      <c r="F174" s="192"/>
    </row>
    <row r="175" spans="5:6">
      <c r="E175" s="192">
        <v>3</v>
      </c>
      <c r="F175" s="192"/>
    </row>
    <row r="176" spans="5:6">
      <c r="E176" s="192">
        <v>3</v>
      </c>
      <c r="F176" s="192"/>
    </row>
    <row r="177" spans="5:6">
      <c r="E177" s="192">
        <v>3</v>
      </c>
      <c r="F177" s="192"/>
    </row>
    <row r="178" spans="5:6">
      <c r="E178" s="192">
        <v>3</v>
      </c>
      <c r="F178" s="192"/>
    </row>
    <row r="179" spans="5:6">
      <c r="E179" s="192">
        <v>3</v>
      </c>
      <c r="F179" s="192"/>
    </row>
    <row r="180" spans="5:6">
      <c r="E180" s="192">
        <v>3</v>
      </c>
      <c r="F180" s="192"/>
    </row>
    <row r="181" spans="5:6">
      <c r="E181" s="192">
        <v>3</v>
      </c>
      <c r="F181" s="192"/>
    </row>
    <row r="182" spans="5:6">
      <c r="E182" s="192">
        <v>3</v>
      </c>
      <c r="F182" s="192"/>
    </row>
    <row r="183" spans="5:6">
      <c r="E183" s="192">
        <v>3</v>
      </c>
      <c r="F183" s="192"/>
    </row>
    <row r="184" spans="5:6">
      <c r="E184" s="192">
        <v>3</v>
      </c>
      <c r="F184" s="192"/>
    </row>
    <row r="185" spans="5:6">
      <c r="E185" s="192">
        <v>3</v>
      </c>
      <c r="F185" s="192"/>
    </row>
    <row r="186" spans="5:6">
      <c r="E186" s="192">
        <v>3</v>
      </c>
      <c r="F186" s="192"/>
    </row>
    <row r="187" spans="5:6">
      <c r="E187" s="192">
        <v>3</v>
      </c>
      <c r="F187" s="192"/>
    </row>
    <row r="188" spans="5:6">
      <c r="E188" s="192">
        <v>3</v>
      </c>
      <c r="F188" s="192"/>
    </row>
    <row r="189" spans="5:6">
      <c r="E189" s="192">
        <v>3</v>
      </c>
      <c r="F189" s="192"/>
    </row>
    <row r="190" spans="5:6">
      <c r="E190" s="192">
        <v>3</v>
      </c>
      <c r="F190" s="192"/>
    </row>
    <row r="191" spans="5:6">
      <c r="E191" s="192">
        <v>3</v>
      </c>
      <c r="F191" s="192"/>
    </row>
    <row r="192" spans="5:6">
      <c r="E192" s="192">
        <v>3</v>
      </c>
      <c r="F192" s="192"/>
    </row>
    <row r="193" spans="5:6">
      <c r="E193" s="192">
        <v>3</v>
      </c>
      <c r="F193" s="192"/>
    </row>
    <row r="194" spans="5:6">
      <c r="E194" s="192">
        <v>3</v>
      </c>
      <c r="F194" s="192"/>
    </row>
    <row r="195" spans="5:6">
      <c r="E195" s="192">
        <v>3</v>
      </c>
      <c r="F195" s="192"/>
    </row>
    <row r="196" spans="5:6">
      <c r="E196" s="192">
        <v>3</v>
      </c>
      <c r="F196" s="192"/>
    </row>
    <row r="197" spans="5:6">
      <c r="E197" s="192">
        <v>3</v>
      </c>
      <c r="F197" s="192"/>
    </row>
    <row r="198" spans="5:6">
      <c r="E198" s="192">
        <v>3</v>
      </c>
      <c r="F198" s="192"/>
    </row>
    <row r="199" spans="5:6">
      <c r="E199" s="192">
        <v>3</v>
      </c>
      <c r="F199" s="192"/>
    </row>
    <row r="200" spans="5:6">
      <c r="E200" s="192">
        <v>3</v>
      </c>
      <c r="F200" s="192"/>
    </row>
    <row r="201" spans="5:6">
      <c r="E201" s="192">
        <v>3</v>
      </c>
      <c r="F201" s="192"/>
    </row>
    <row r="202" spans="5:6">
      <c r="E202" s="192">
        <v>3</v>
      </c>
      <c r="F202" s="192"/>
    </row>
    <row r="203" spans="5:6">
      <c r="E203" s="192">
        <v>3</v>
      </c>
      <c r="F203" s="192"/>
    </row>
    <row r="204" spans="5:6">
      <c r="E204" s="192">
        <v>3</v>
      </c>
      <c r="F204" s="192"/>
    </row>
    <row r="205" spans="5:6">
      <c r="E205" s="192">
        <v>3</v>
      </c>
      <c r="F205" s="192"/>
    </row>
    <row r="206" spans="5:6">
      <c r="E206" s="192">
        <v>3</v>
      </c>
      <c r="F206" s="192"/>
    </row>
    <row r="207" spans="5:6">
      <c r="E207" s="192">
        <v>3</v>
      </c>
      <c r="F207" s="192"/>
    </row>
    <row r="208" spans="5:6">
      <c r="E208" s="192">
        <v>3</v>
      </c>
      <c r="F208" s="192"/>
    </row>
    <row r="209" spans="5:6">
      <c r="E209" s="192">
        <v>3</v>
      </c>
      <c r="F209" s="192"/>
    </row>
    <row r="210" spans="5:6">
      <c r="E210" s="192">
        <v>3</v>
      </c>
      <c r="F210" s="192"/>
    </row>
    <row r="211" spans="5:6">
      <c r="E211" s="192">
        <v>3</v>
      </c>
      <c r="F211" s="192"/>
    </row>
    <row r="212" spans="5:6">
      <c r="E212" s="192">
        <v>3</v>
      </c>
      <c r="F212" s="192"/>
    </row>
    <row r="213" spans="5:6">
      <c r="E213" s="192">
        <v>3</v>
      </c>
      <c r="F213" s="192"/>
    </row>
    <row r="214" spans="5:6">
      <c r="E214" s="192">
        <v>3</v>
      </c>
      <c r="F214" s="192"/>
    </row>
    <row r="215" spans="5:6">
      <c r="E215" s="192">
        <v>3</v>
      </c>
      <c r="F215" s="192"/>
    </row>
    <row r="216" spans="5:6">
      <c r="E216" s="192">
        <v>3</v>
      </c>
      <c r="F216" s="192"/>
    </row>
    <row r="217" spans="5:6">
      <c r="E217" s="192">
        <v>3</v>
      </c>
      <c r="F217" s="192"/>
    </row>
    <row r="218" spans="5:6">
      <c r="E218" s="192">
        <v>3</v>
      </c>
      <c r="F218" s="192"/>
    </row>
    <row r="219" spans="5:6">
      <c r="E219" s="192">
        <v>3</v>
      </c>
      <c r="F219" s="192"/>
    </row>
    <row r="220" spans="5:6">
      <c r="E220" s="192">
        <v>3</v>
      </c>
      <c r="F220" s="192"/>
    </row>
    <row r="221" spans="5:6">
      <c r="E221" s="192">
        <v>3</v>
      </c>
      <c r="F221" s="192"/>
    </row>
    <row r="222" spans="5:6">
      <c r="E222" s="192">
        <v>3</v>
      </c>
      <c r="F222" s="192"/>
    </row>
    <row r="223" spans="5:6">
      <c r="E223" s="192">
        <v>3</v>
      </c>
      <c r="F223" s="192"/>
    </row>
    <row r="224" spans="5:6">
      <c r="E224" s="192">
        <v>3</v>
      </c>
      <c r="F224" s="192"/>
    </row>
    <row r="225" spans="5:6">
      <c r="E225" s="192">
        <v>3</v>
      </c>
      <c r="F225" s="192"/>
    </row>
    <row r="226" spans="5:6">
      <c r="E226" s="192">
        <v>3</v>
      </c>
      <c r="F226" s="192"/>
    </row>
    <row r="227" spans="5:6">
      <c r="E227" s="192">
        <v>3</v>
      </c>
      <c r="F227" s="192"/>
    </row>
    <row r="228" spans="5:6">
      <c r="E228" s="192">
        <v>3</v>
      </c>
      <c r="F228" s="192"/>
    </row>
    <row r="229" spans="5:6">
      <c r="E229" s="192">
        <v>3</v>
      </c>
      <c r="F229" s="192"/>
    </row>
    <row r="230" spans="5:6">
      <c r="E230" s="192">
        <v>3</v>
      </c>
      <c r="F230" s="192"/>
    </row>
    <row r="231" spans="5:6">
      <c r="E231" s="192">
        <v>3</v>
      </c>
      <c r="F231" s="192"/>
    </row>
    <row r="232" spans="5:6">
      <c r="E232" s="192">
        <v>3</v>
      </c>
      <c r="F232" s="192"/>
    </row>
    <row r="233" spans="5:6">
      <c r="E233" s="192">
        <v>3</v>
      </c>
      <c r="F233" s="192"/>
    </row>
    <row r="234" spans="5:6">
      <c r="E234" s="192">
        <v>3</v>
      </c>
      <c r="F234" s="192"/>
    </row>
    <row r="235" spans="5:6">
      <c r="E235" s="192">
        <v>3</v>
      </c>
      <c r="F235" s="192"/>
    </row>
    <row r="236" spans="5:6">
      <c r="E236" s="192">
        <v>3</v>
      </c>
      <c r="F236" s="192"/>
    </row>
    <row r="237" spans="5:6">
      <c r="E237" s="192">
        <v>3</v>
      </c>
      <c r="F237" s="192"/>
    </row>
    <row r="238" spans="5:6">
      <c r="E238" s="192">
        <v>3</v>
      </c>
      <c r="F238" s="192"/>
    </row>
    <row r="239" spans="5:6">
      <c r="E239" s="192">
        <v>3</v>
      </c>
      <c r="F239" s="192"/>
    </row>
    <row r="240" spans="5:6">
      <c r="E240" s="192">
        <v>3</v>
      </c>
      <c r="F240" s="192"/>
    </row>
    <row r="241" spans="5:6">
      <c r="E241" s="192">
        <v>3</v>
      </c>
      <c r="F241" s="192"/>
    </row>
    <row r="242" spans="5:6">
      <c r="E242" s="192">
        <v>3</v>
      </c>
      <c r="F242" s="192"/>
    </row>
    <row r="243" spans="5:6">
      <c r="E243" s="192">
        <v>3</v>
      </c>
      <c r="F243" s="192"/>
    </row>
    <row r="244" spans="5:6">
      <c r="E244" s="192">
        <v>3</v>
      </c>
      <c r="F244" s="192"/>
    </row>
    <row r="245" spans="5:6">
      <c r="E245" s="192">
        <v>3</v>
      </c>
      <c r="F245" s="192"/>
    </row>
    <row r="246" spans="5:6">
      <c r="E246" s="192">
        <v>3</v>
      </c>
      <c r="F246" s="192"/>
    </row>
    <row r="247" spans="5:6">
      <c r="E247" s="192">
        <v>3</v>
      </c>
      <c r="F247" s="192"/>
    </row>
    <row r="248" spans="5:6">
      <c r="E248" s="192">
        <v>3</v>
      </c>
      <c r="F248" s="192"/>
    </row>
    <row r="249" spans="5:6">
      <c r="E249" s="192">
        <v>3</v>
      </c>
      <c r="F249" s="192"/>
    </row>
    <row r="250" spans="5:6">
      <c r="E250" s="192">
        <v>3</v>
      </c>
      <c r="F250" s="192"/>
    </row>
    <row r="251" spans="5:6">
      <c r="E251" s="192">
        <v>3</v>
      </c>
      <c r="F251" s="192"/>
    </row>
    <row r="252" spans="5:6">
      <c r="E252" s="192">
        <v>3</v>
      </c>
      <c r="F252" s="192"/>
    </row>
    <row r="253" spans="5:6">
      <c r="E253" s="192">
        <v>3</v>
      </c>
      <c r="F253" s="192"/>
    </row>
    <row r="254" spans="5:6">
      <c r="E254" s="192">
        <v>3</v>
      </c>
      <c r="F254" s="192"/>
    </row>
    <row r="255" spans="5:6">
      <c r="E255" s="192">
        <v>3</v>
      </c>
      <c r="F255" s="192"/>
    </row>
    <row r="256" spans="5:6">
      <c r="E256" s="192">
        <v>3</v>
      </c>
      <c r="F256" s="192"/>
    </row>
    <row r="257" spans="5:6">
      <c r="E257" s="192">
        <v>3</v>
      </c>
      <c r="F257" s="192"/>
    </row>
    <row r="258" spans="5:6">
      <c r="E258" s="192">
        <v>3</v>
      </c>
      <c r="F258" s="192"/>
    </row>
    <row r="259" spans="5:6">
      <c r="E259" s="192">
        <v>3</v>
      </c>
      <c r="F259" s="192"/>
    </row>
    <row r="260" spans="5:6">
      <c r="E260" s="192">
        <v>3</v>
      </c>
      <c r="F260" s="192"/>
    </row>
    <row r="261" spans="5:6">
      <c r="E261" s="192">
        <v>3</v>
      </c>
      <c r="F261" s="192"/>
    </row>
    <row r="262" spans="5:6">
      <c r="E262" s="192">
        <v>3</v>
      </c>
      <c r="F262" s="192"/>
    </row>
    <row r="263" spans="5:6">
      <c r="E263" s="192">
        <v>3</v>
      </c>
      <c r="F263" s="192"/>
    </row>
    <row r="264" spans="5:6">
      <c r="E264" s="192">
        <v>3</v>
      </c>
      <c r="F264" s="192"/>
    </row>
    <row r="265" spans="5:6">
      <c r="E265" s="192">
        <v>3</v>
      </c>
      <c r="F265" s="192"/>
    </row>
    <row r="266" spans="5:6">
      <c r="E266" s="192">
        <v>3</v>
      </c>
      <c r="F266" s="192"/>
    </row>
    <row r="267" spans="5:6">
      <c r="E267" s="192">
        <v>3</v>
      </c>
      <c r="F267" s="192"/>
    </row>
    <row r="268" spans="5:6">
      <c r="E268" s="192">
        <v>3</v>
      </c>
      <c r="F268" s="192"/>
    </row>
    <row r="269" spans="5:6">
      <c r="E269" s="192">
        <v>3</v>
      </c>
      <c r="F269" s="192"/>
    </row>
    <row r="270" spans="5:6">
      <c r="E270" s="192">
        <v>3</v>
      </c>
      <c r="F270" s="192"/>
    </row>
    <row r="271" spans="5:6">
      <c r="E271" s="192">
        <v>3</v>
      </c>
      <c r="F271" s="192"/>
    </row>
    <row r="272" spans="5:6">
      <c r="E272" s="192">
        <v>3</v>
      </c>
      <c r="F272" s="192"/>
    </row>
    <row r="273" spans="5:6">
      <c r="E273" s="192">
        <v>3</v>
      </c>
      <c r="F273" s="192"/>
    </row>
    <row r="274" spans="5:6">
      <c r="E274" s="192">
        <v>3</v>
      </c>
      <c r="F274" s="192"/>
    </row>
    <row r="275" spans="5:6">
      <c r="E275" s="192">
        <v>3</v>
      </c>
      <c r="F275" s="192"/>
    </row>
    <row r="276" spans="5:6">
      <c r="E276" s="192">
        <v>3</v>
      </c>
      <c r="F276" s="192"/>
    </row>
    <row r="277" spans="5:6">
      <c r="E277" s="192">
        <v>3</v>
      </c>
      <c r="F277" s="192"/>
    </row>
    <row r="278" spans="5:6">
      <c r="E278" s="192">
        <v>3</v>
      </c>
      <c r="F278" s="192"/>
    </row>
    <row r="279" spans="5:6">
      <c r="E279" s="192">
        <v>3</v>
      </c>
      <c r="F279" s="192"/>
    </row>
    <row r="280" spans="5:6">
      <c r="E280" s="192">
        <v>3</v>
      </c>
      <c r="F280" s="192"/>
    </row>
    <row r="281" spans="5:6">
      <c r="E281" s="192">
        <v>3</v>
      </c>
      <c r="F281" s="192"/>
    </row>
    <row r="282" spans="5:6">
      <c r="E282" s="192">
        <v>3</v>
      </c>
      <c r="F282" s="192"/>
    </row>
    <row r="283" spans="5:6">
      <c r="E283" s="192">
        <v>3</v>
      </c>
      <c r="F283" s="192"/>
    </row>
    <row r="284" spans="5:6">
      <c r="E284" s="192">
        <v>3</v>
      </c>
      <c r="F284" s="192"/>
    </row>
    <row r="285" spans="5:6">
      <c r="E285" s="192">
        <v>3</v>
      </c>
      <c r="F285" s="192"/>
    </row>
    <row r="286" spans="5:6">
      <c r="E286" s="192">
        <v>3</v>
      </c>
      <c r="F286" s="192"/>
    </row>
    <row r="287" spans="5:6">
      <c r="E287" s="192">
        <v>3</v>
      </c>
      <c r="F287" s="192"/>
    </row>
    <row r="288" spans="5:6">
      <c r="E288" s="192">
        <v>3</v>
      </c>
      <c r="F288" s="192"/>
    </row>
    <row r="289" spans="5:6">
      <c r="E289" s="192">
        <v>3</v>
      </c>
      <c r="F289" s="192"/>
    </row>
    <row r="290" spans="5:6">
      <c r="E290" s="192">
        <v>3</v>
      </c>
      <c r="F290" s="192"/>
    </row>
    <row r="291" spans="5:6">
      <c r="E291" s="192">
        <v>3</v>
      </c>
      <c r="F291" s="192"/>
    </row>
    <row r="292" spans="5:6">
      <c r="E292" s="192">
        <v>3</v>
      </c>
      <c r="F292" s="192"/>
    </row>
    <row r="293" spans="5:6">
      <c r="E293" s="192">
        <v>3</v>
      </c>
      <c r="F293" s="192"/>
    </row>
    <row r="294" spans="5:6">
      <c r="E294" s="192">
        <v>3</v>
      </c>
      <c r="F294" s="192"/>
    </row>
    <row r="295" spans="5:6">
      <c r="E295" s="192">
        <v>3</v>
      </c>
      <c r="F295" s="192"/>
    </row>
    <row r="296" spans="5:6">
      <c r="E296" s="192">
        <v>3</v>
      </c>
      <c r="F296" s="192"/>
    </row>
    <row r="297" spans="5:6">
      <c r="E297" s="192">
        <v>3</v>
      </c>
      <c r="F297" s="192"/>
    </row>
    <row r="298" spans="5:6">
      <c r="E298" s="192">
        <v>3</v>
      </c>
      <c r="F298" s="192"/>
    </row>
    <row r="299" spans="5:6">
      <c r="E299" s="192">
        <v>3</v>
      </c>
      <c r="F299" s="192"/>
    </row>
    <row r="300" spans="5:6">
      <c r="E300" s="192">
        <v>3</v>
      </c>
      <c r="F300" s="192"/>
    </row>
    <row r="301" spans="5:6">
      <c r="E301" s="192">
        <v>3</v>
      </c>
      <c r="F301" s="192"/>
    </row>
    <row r="302" spans="5:6">
      <c r="E302" s="192">
        <v>3</v>
      </c>
      <c r="F302" s="192"/>
    </row>
    <row r="303" spans="5:6">
      <c r="E303" s="192">
        <v>3</v>
      </c>
      <c r="F303" s="192"/>
    </row>
    <row r="304" spans="5:6">
      <c r="E304" s="192">
        <v>3</v>
      </c>
      <c r="F304" s="192"/>
    </row>
    <row r="305" spans="5:6">
      <c r="E305" s="192">
        <v>3</v>
      </c>
      <c r="F305" s="192"/>
    </row>
    <row r="306" spans="5:6">
      <c r="E306" s="192">
        <v>3</v>
      </c>
      <c r="F306" s="192"/>
    </row>
    <row r="307" spans="5:6">
      <c r="E307" s="192">
        <v>3</v>
      </c>
      <c r="F307" s="192"/>
    </row>
    <row r="308" spans="5:6">
      <c r="E308" s="192">
        <v>3</v>
      </c>
      <c r="F308" s="192"/>
    </row>
    <row r="309" spans="5:6">
      <c r="E309" s="192">
        <v>3</v>
      </c>
      <c r="F309" s="192"/>
    </row>
    <row r="310" spans="5:6">
      <c r="E310" s="192">
        <v>3</v>
      </c>
      <c r="F310" s="192"/>
    </row>
    <row r="311" spans="5:6">
      <c r="E311" s="192">
        <v>3</v>
      </c>
      <c r="F311" s="192"/>
    </row>
    <row r="312" spans="5:6">
      <c r="E312" s="192">
        <v>3</v>
      </c>
      <c r="F312" s="192"/>
    </row>
    <row r="313" spans="5:6">
      <c r="E313" s="192">
        <v>3</v>
      </c>
      <c r="F313" s="192"/>
    </row>
    <row r="314" spans="5:6">
      <c r="E314" s="192">
        <v>3</v>
      </c>
      <c r="F314" s="192"/>
    </row>
    <row r="315" spans="5:6">
      <c r="E315" s="192">
        <v>3</v>
      </c>
      <c r="F315" s="192"/>
    </row>
    <row r="316" spans="5:6">
      <c r="E316" s="192">
        <v>3</v>
      </c>
      <c r="F316" s="192"/>
    </row>
    <row r="317" spans="5:6">
      <c r="E317" s="192">
        <v>3</v>
      </c>
      <c r="F317" s="192"/>
    </row>
    <row r="318" spans="5:6">
      <c r="E318" s="192">
        <v>3</v>
      </c>
      <c r="F318" s="192"/>
    </row>
    <row r="319" spans="5:6">
      <c r="E319" s="192">
        <v>3</v>
      </c>
      <c r="F319" s="192"/>
    </row>
    <row r="320" spans="5:6">
      <c r="E320" s="192">
        <v>3</v>
      </c>
      <c r="F320" s="192"/>
    </row>
    <row r="321" spans="5:6">
      <c r="E321" s="192">
        <v>3</v>
      </c>
      <c r="F321" s="192"/>
    </row>
    <row r="322" spans="5:6">
      <c r="E322" s="192">
        <v>3</v>
      </c>
      <c r="F322" s="192"/>
    </row>
    <row r="323" spans="5:6">
      <c r="E323" s="192">
        <v>3</v>
      </c>
      <c r="F323" s="192"/>
    </row>
    <row r="324" spans="5:6">
      <c r="E324" s="192">
        <v>3</v>
      </c>
      <c r="F324" s="192"/>
    </row>
    <row r="325" spans="5:6">
      <c r="E325" s="192">
        <v>3</v>
      </c>
      <c r="F325" s="192"/>
    </row>
    <row r="326" spans="5:6">
      <c r="E326" s="192">
        <v>3</v>
      </c>
      <c r="F326" s="192"/>
    </row>
    <row r="327" spans="5:6">
      <c r="E327" s="192">
        <v>3</v>
      </c>
      <c r="F327" s="192"/>
    </row>
    <row r="328" spans="5:6">
      <c r="E328" s="192">
        <v>3</v>
      </c>
      <c r="F328" s="192"/>
    </row>
    <row r="329" spans="5:6">
      <c r="E329" s="192">
        <v>3</v>
      </c>
      <c r="F329" s="192"/>
    </row>
    <row r="330" spans="5:6">
      <c r="E330" s="192">
        <v>3</v>
      </c>
      <c r="F330" s="192"/>
    </row>
    <row r="331" spans="5:6">
      <c r="E331" s="192">
        <v>3</v>
      </c>
      <c r="F331" s="192"/>
    </row>
    <row r="332" spans="5:6">
      <c r="E332" s="192">
        <v>3</v>
      </c>
      <c r="F332" s="192"/>
    </row>
    <row r="333" spans="5:6">
      <c r="E333" s="192">
        <v>3</v>
      </c>
      <c r="F333" s="192"/>
    </row>
    <row r="334" spans="5:6">
      <c r="E334" s="192">
        <v>3</v>
      </c>
      <c r="F334" s="192"/>
    </row>
    <row r="335" spans="5:6">
      <c r="E335" s="192">
        <v>3</v>
      </c>
      <c r="F335" s="192"/>
    </row>
    <row r="336" spans="5:6">
      <c r="E336" s="192">
        <v>3</v>
      </c>
      <c r="F336" s="192"/>
    </row>
    <row r="337" spans="5:6">
      <c r="E337" s="192">
        <v>3</v>
      </c>
      <c r="F337" s="192"/>
    </row>
    <row r="338" spans="5:6">
      <c r="E338" s="192">
        <v>3</v>
      </c>
      <c r="F338" s="192"/>
    </row>
    <row r="339" spans="5:6">
      <c r="E339" s="192">
        <v>3</v>
      </c>
      <c r="F339" s="192"/>
    </row>
    <row r="340" spans="5:6">
      <c r="E340" s="192">
        <v>3</v>
      </c>
      <c r="F340" s="192"/>
    </row>
    <row r="341" spans="5:6">
      <c r="E341" s="192">
        <v>3</v>
      </c>
      <c r="F341" s="192"/>
    </row>
    <row r="342" spans="5:6">
      <c r="E342" s="192">
        <v>3</v>
      </c>
      <c r="F342" s="192"/>
    </row>
    <row r="343" spans="5:6">
      <c r="E343" s="192">
        <v>3</v>
      </c>
      <c r="F343" s="192"/>
    </row>
    <row r="344" spans="5:6">
      <c r="E344" s="192">
        <v>3</v>
      </c>
      <c r="F344" s="192"/>
    </row>
    <row r="345" spans="5:6">
      <c r="E345" s="192">
        <v>3</v>
      </c>
      <c r="F345" s="192"/>
    </row>
    <row r="346" spans="5:6">
      <c r="E346" s="192">
        <v>3</v>
      </c>
      <c r="F346" s="192"/>
    </row>
    <row r="347" spans="5:6">
      <c r="E347" s="192">
        <v>3</v>
      </c>
      <c r="F347" s="192"/>
    </row>
    <row r="348" spans="5:6">
      <c r="E348" s="192">
        <v>3</v>
      </c>
      <c r="F348" s="192"/>
    </row>
    <row r="349" spans="5:6">
      <c r="E349" s="192">
        <v>3</v>
      </c>
      <c r="F349" s="192"/>
    </row>
    <row r="350" spans="5:6">
      <c r="E350" s="192">
        <v>3</v>
      </c>
      <c r="F350" s="192"/>
    </row>
    <row r="351" spans="5:6">
      <c r="E351" s="192">
        <v>3</v>
      </c>
      <c r="F351" s="192"/>
    </row>
    <row r="352" spans="5:6">
      <c r="E352" s="192">
        <v>3</v>
      </c>
      <c r="F352" s="192"/>
    </row>
    <row r="353" spans="5:6">
      <c r="E353" s="192">
        <v>3</v>
      </c>
      <c r="F353" s="192"/>
    </row>
    <row r="354" spans="5:6">
      <c r="E354" s="192">
        <v>3</v>
      </c>
      <c r="F354" s="192"/>
    </row>
    <row r="355" spans="5:6">
      <c r="E355" s="192">
        <v>3</v>
      </c>
      <c r="F355" s="192"/>
    </row>
    <row r="356" spans="5:6">
      <c r="E356" s="192">
        <v>3</v>
      </c>
      <c r="F356" s="192"/>
    </row>
    <row r="357" spans="5:6">
      <c r="E357" s="192">
        <v>3</v>
      </c>
      <c r="F357" s="192"/>
    </row>
    <row r="358" spans="5:6">
      <c r="E358" s="192">
        <v>3</v>
      </c>
      <c r="F358" s="192"/>
    </row>
    <row r="359" spans="5:6">
      <c r="E359" s="192">
        <v>3</v>
      </c>
      <c r="F359" s="192"/>
    </row>
    <row r="360" spans="5:6">
      <c r="E360" s="192">
        <v>3</v>
      </c>
      <c r="F360" s="192"/>
    </row>
    <row r="361" spans="5:6">
      <c r="E361" s="192">
        <v>3</v>
      </c>
      <c r="F361" s="192"/>
    </row>
    <row r="362" spans="5:6">
      <c r="E362" s="192">
        <v>3</v>
      </c>
      <c r="F362" s="192"/>
    </row>
    <row r="363" spans="5:6">
      <c r="E363" s="192">
        <v>3</v>
      </c>
      <c r="F363" s="192"/>
    </row>
    <row r="364" spans="5:6">
      <c r="E364" s="192">
        <v>3</v>
      </c>
      <c r="F364" s="192"/>
    </row>
    <row r="365" spans="5:6">
      <c r="E365" s="192">
        <v>3</v>
      </c>
      <c r="F365" s="192"/>
    </row>
    <row r="366" spans="5:6">
      <c r="E366" s="192">
        <v>3</v>
      </c>
      <c r="F366" s="192"/>
    </row>
    <row r="367" spans="5:6">
      <c r="E367" s="192">
        <v>3</v>
      </c>
      <c r="F367" s="192"/>
    </row>
    <row r="368" spans="5:6">
      <c r="E368" s="192">
        <v>3</v>
      </c>
      <c r="F368" s="192"/>
    </row>
    <row r="369" spans="5:6">
      <c r="E369" s="192">
        <v>3</v>
      </c>
      <c r="F369" s="192"/>
    </row>
    <row r="370" spans="5:6">
      <c r="E370" s="192">
        <v>3</v>
      </c>
      <c r="F370" s="192"/>
    </row>
    <row r="371" spans="5:6">
      <c r="E371" s="192">
        <v>3</v>
      </c>
      <c r="F371" s="192"/>
    </row>
    <row r="372" spans="5:6">
      <c r="E372" s="192">
        <v>3</v>
      </c>
      <c r="F372" s="192"/>
    </row>
    <row r="373" spans="5:6">
      <c r="E373" s="192">
        <v>3</v>
      </c>
      <c r="F373" s="192"/>
    </row>
    <row r="374" spans="5:6">
      <c r="E374" s="192">
        <v>3</v>
      </c>
      <c r="F374" s="192"/>
    </row>
    <row r="375" spans="5:6">
      <c r="E375" s="192">
        <v>3</v>
      </c>
      <c r="F375" s="192"/>
    </row>
    <row r="376" spans="5:6">
      <c r="E376" s="192">
        <v>3</v>
      </c>
      <c r="F376" s="192"/>
    </row>
    <row r="377" spans="5:6">
      <c r="E377" s="192">
        <v>3</v>
      </c>
      <c r="F377" s="192"/>
    </row>
    <row r="378" spans="5:6">
      <c r="E378" s="192">
        <v>3</v>
      </c>
      <c r="F378" s="192"/>
    </row>
    <row r="379" spans="5:6">
      <c r="E379" s="192">
        <v>3</v>
      </c>
      <c r="F379" s="192"/>
    </row>
    <row r="380" spans="5:6">
      <c r="E380" s="192">
        <v>3</v>
      </c>
      <c r="F380" s="192"/>
    </row>
    <row r="381" spans="5:6">
      <c r="E381" s="192">
        <v>3</v>
      </c>
      <c r="F381" s="192"/>
    </row>
    <row r="382" spans="5:6">
      <c r="E382" s="192">
        <v>3</v>
      </c>
      <c r="F382" s="192"/>
    </row>
    <row r="383" spans="5:6">
      <c r="E383" s="192">
        <v>3</v>
      </c>
      <c r="F383" s="192"/>
    </row>
    <row r="384" spans="5:6">
      <c r="E384" s="192">
        <v>3</v>
      </c>
      <c r="F384" s="192"/>
    </row>
    <row r="385" spans="5:6">
      <c r="E385" s="192">
        <v>3</v>
      </c>
      <c r="F385" s="192"/>
    </row>
    <row r="386" spans="5:6">
      <c r="E386" s="192">
        <v>3</v>
      </c>
      <c r="F386" s="192"/>
    </row>
    <row r="387" spans="5:6">
      <c r="E387" s="192">
        <v>3</v>
      </c>
      <c r="F387" s="192"/>
    </row>
    <row r="388" spans="5:6">
      <c r="E388" s="192">
        <v>3</v>
      </c>
      <c r="F388" s="192"/>
    </row>
    <row r="389" spans="5:6">
      <c r="E389" s="192">
        <v>3</v>
      </c>
      <c r="F389" s="192"/>
    </row>
    <row r="390" spans="5:6">
      <c r="E390" s="192">
        <v>3</v>
      </c>
      <c r="F390" s="192"/>
    </row>
    <row r="391" spans="5:6">
      <c r="E391" s="192">
        <v>3</v>
      </c>
      <c r="F391" s="192"/>
    </row>
    <row r="392" spans="5:6">
      <c r="E392" s="192">
        <v>3</v>
      </c>
      <c r="F392" s="192"/>
    </row>
    <row r="393" spans="5:6">
      <c r="E393" s="192">
        <v>3</v>
      </c>
      <c r="F393" s="192"/>
    </row>
    <row r="394" spans="5:6">
      <c r="E394" s="192">
        <v>3</v>
      </c>
      <c r="F394" s="192"/>
    </row>
    <row r="395" spans="5:6">
      <c r="E395" s="192">
        <v>3</v>
      </c>
      <c r="F395" s="192"/>
    </row>
    <row r="396" spans="5:6">
      <c r="E396" s="192">
        <v>3</v>
      </c>
      <c r="F396" s="192"/>
    </row>
    <row r="397" spans="5:6">
      <c r="E397" s="192">
        <v>3</v>
      </c>
      <c r="F397" s="192"/>
    </row>
    <row r="398" spans="5:6">
      <c r="E398" s="192">
        <v>3</v>
      </c>
      <c r="F398" s="192"/>
    </row>
    <row r="399" spans="5:6">
      <c r="E399" s="192">
        <v>3</v>
      </c>
      <c r="F399" s="192"/>
    </row>
    <row r="400" spans="5:6">
      <c r="E400" s="192">
        <v>3</v>
      </c>
      <c r="F400" s="192"/>
    </row>
    <row r="401" spans="5:6">
      <c r="E401" s="192">
        <v>3</v>
      </c>
      <c r="F401" s="192"/>
    </row>
    <row r="402" spans="5:6">
      <c r="E402" s="192">
        <v>3</v>
      </c>
      <c r="F402" s="192"/>
    </row>
    <row r="403" spans="5:6">
      <c r="E403" s="192">
        <v>3</v>
      </c>
      <c r="F403" s="192"/>
    </row>
    <row r="404" spans="5:6">
      <c r="E404" s="192">
        <v>3</v>
      </c>
      <c r="F404" s="192"/>
    </row>
    <row r="405" spans="5:6">
      <c r="E405" s="192">
        <v>3</v>
      </c>
      <c r="F405" s="192"/>
    </row>
    <row r="406" spans="5:6">
      <c r="E406" s="192">
        <v>3</v>
      </c>
      <c r="F406" s="192"/>
    </row>
    <row r="407" spans="5:6">
      <c r="E407" s="192">
        <v>3</v>
      </c>
      <c r="F407" s="192"/>
    </row>
    <row r="408" spans="5:6">
      <c r="E408" s="192">
        <v>3</v>
      </c>
      <c r="F408" s="192"/>
    </row>
    <row r="409" spans="5:6">
      <c r="E409" s="192">
        <v>3</v>
      </c>
      <c r="F409" s="192"/>
    </row>
    <row r="411" spans="5:5">
      <c r="E411" s="211" t="s">
        <v>86</v>
      </c>
    </row>
    <row r="590" spans="5:5">
      <c r="E590" s="57">
        <f>0</f>
        <v>0</v>
      </c>
    </row>
    <row r="621" spans="5:5">
      <c r="E621" s="57">
        <v>3.33333333333333e+51</v>
      </c>
    </row>
  </sheetData>
  <mergeCells count="2">
    <mergeCell ref="B1:D1"/>
    <mergeCell ref="B2:D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9"/>
  <sheetViews>
    <sheetView zoomScale="110" zoomScaleNormal="110" topLeftCell="A10" workbookViewId="0">
      <selection activeCell="L22" sqref="L22"/>
    </sheetView>
  </sheetViews>
  <sheetFormatPr defaultColWidth="9" defaultRowHeight="15"/>
  <cols>
    <col min="1" max="1" width="8" style="125" customWidth="1"/>
    <col min="2" max="2" width="11.8571428571429" style="126" customWidth="1"/>
    <col min="3" max="3" width="12.7142857142857" style="127" customWidth="1"/>
    <col min="4" max="5" width="12.7142857142857" style="128" customWidth="1"/>
    <col min="6" max="6" width="12.2857142857143" style="128" customWidth="1"/>
    <col min="7" max="7" width="11" style="128" customWidth="1"/>
    <col min="8" max="8" width="11.5714285714286" style="128" customWidth="1"/>
    <col min="9" max="9" width="10.4285714285714" style="128" customWidth="1"/>
    <col min="10" max="10" width="10.2857142857143" style="128" customWidth="1"/>
    <col min="11" max="11" width="9.71428571428571" style="128" customWidth="1"/>
    <col min="12" max="12" width="11.7142857142857" style="128" customWidth="1"/>
    <col min="13" max="13" width="12.8571428571429" style="128" customWidth="1"/>
    <col min="14" max="15" width="9.14285714285714" style="129"/>
  </cols>
  <sheetData>
    <row r="1" s="120" customFormat="1" ht="23.25" spans="1:22">
      <c r="A1" s="130"/>
      <c r="B1" s="131"/>
      <c r="C1" s="132" t="s">
        <v>87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52"/>
      <c r="O1" s="152"/>
      <c r="P1" s="153"/>
      <c r="Q1" s="153"/>
      <c r="R1" s="153"/>
      <c r="S1" s="153"/>
      <c r="T1" s="153"/>
      <c r="U1" s="153"/>
      <c r="V1" s="153"/>
    </row>
    <row r="2" s="89" customFormat="1" spans="1:13">
      <c r="A2" s="133"/>
      <c r="B2" s="134" t="s">
        <v>88</v>
      </c>
      <c r="C2" s="135" t="s">
        <v>27</v>
      </c>
      <c r="D2" s="136" t="s">
        <v>28</v>
      </c>
      <c r="E2" s="136" t="s">
        <v>89</v>
      </c>
      <c r="F2" s="136" t="s">
        <v>90</v>
      </c>
      <c r="G2" s="136" t="s">
        <v>91</v>
      </c>
      <c r="H2" s="136" t="s">
        <v>33</v>
      </c>
      <c r="I2" s="136" t="s">
        <v>92</v>
      </c>
      <c r="J2" s="136" t="s">
        <v>93</v>
      </c>
      <c r="K2" s="136" t="s">
        <v>94</v>
      </c>
      <c r="L2" s="136" t="s">
        <v>95</v>
      </c>
      <c r="M2" s="136" t="s">
        <v>26</v>
      </c>
    </row>
    <row r="3" s="121" customFormat="1" spans="1:15">
      <c r="A3" s="133">
        <v>43862</v>
      </c>
      <c r="B3" s="137">
        <v>436000</v>
      </c>
      <c r="C3" s="138"/>
      <c r="D3" s="138">
        <v>300000</v>
      </c>
      <c r="E3" s="139">
        <v>600000</v>
      </c>
      <c r="F3" s="139">
        <v>250000</v>
      </c>
      <c r="G3" s="139"/>
      <c r="H3" s="139"/>
      <c r="I3" s="139"/>
      <c r="J3" s="139"/>
      <c r="K3" s="139"/>
      <c r="L3" s="139">
        <v>3610000</v>
      </c>
      <c r="M3" s="139">
        <f t="shared" ref="M3:M35" si="0">SUM(B3:L3)</f>
        <v>5196000</v>
      </c>
      <c r="N3" s="154"/>
      <c r="O3" s="154"/>
    </row>
    <row r="4" spans="1:13">
      <c r="A4" s="133">
        <v>43863</v>
      </c>
      <c r="B4" s="137">
        <v>1238000</v>
      </c>
      <c r="C4" s="127">
        <v>125000</v>
      </c>
      <c r="D4" s="128">
        <v>300000</v>
      </c>
      <c r="E4" s="139"/>
      <c r="F4" s="140">
        <v>1045000</v>
      </c>
      <c r="G4" s="140">
        <v>100000</v>
      </c>
      <c r="H4" s="141"/>
      <c r="I4" s="140"/>
      <c r="J4" s="140"/>
      <c r="K4" s="140"/>
      <c r="L4" s="140">
        <v>700000</v>
      </c>
      <c r="M4" s="139">
        <f t="shared" si="0"/>
        <v>3508000</v>
      </c>
    </row>
    <row r="5" s="122" customFormat="1" spans="1:15">
      <c r="A5" s="133">
        <v>43864</v>
      </c>
      <c r="B5" s="137">
        <v>1155000</v>
      </c>
      <c r="C5" s="142">
        <v>120000</v>
      </c>
      <c r="D5" s="140">
        <v>150000</v>
      </c>
      <c r="E5" s="140"/>
      <c r="F5" s="140"/>
      <c r="G5" s="140"/>
      <c r="H5" s="141"/>
      <c r="I5" s="140"/>
      <c r="J5" s="140"/>
      <c r="K5" s="140"/>
      <c r="L5" s="155"/>
      <c r="M5" s="139">
        <f t="shared" si="0"/>
        <v>1425000</v>
      </c>
      <c r="N5" s="156"/>
      <c r="O5" s="156"/>
    </row>
    <row r="6" s="79" customFormat="1" spans="1:15">
      <c r="A6" s="133">
        <v>43865</v>
      </c>
      <c r="B6" s="137">
        <v>917000</v>
      </c>
      <c r="C6" s="142">
        <v>125000</v>
      </c>
      <c r="D6" s="140"/>
      <c r="E6" s="140">
        <v>200000</v>
      </c>
      <c r="F6" s="140"/>
      <c r="G6" s="140"/>
      <c r="H6" s="141"/>
      <c r="I6" s="140"/>
      <c r="J6" s="140"/>
      <c r="K6" s="140"/>
      <c r="L6" s="140">
        <v>200000</v>
      </c>
      <c r="M6" s="139">
        <f t="shared" si="0"/>
        <v>1442000</v>
      </c>
      <c r="N6" s="157"/>
      <c r="O6" s="157"/>
    </row>
    <row r="7" spans="1:13">
      <c r="A7" s="133">
        <v>43866</v>
      </c>
      <c r="B7" s="137">
        <v>534000</v>
      </c>
      <c r="C7" s="142">
        <v>6275000</v>
      </c>
      <c r="D7" s="140"/>
      <c r="E7" s="140"/>
      <c r="F7" s="140"/>
      <c r="G7" s="140"/>
      <c r="H7" s="141"/>
      <c r="I7" s="140"/>
      <c r="J7" s="140"/>
      <c r="K7" s="140"/>
      <c r="L7" s="140"/>
      <c r="M7" s="139">
        <f t="shared" si="0"/>
        <v>6809000</v>
      </c>
    </row>
    <row r="8" s="122" customFormat="1" spans="1:15">
      <c r="A8" s="133">
        <v>43867</v>
      </c>
      <c r="B8" s="137">
        <v>818000</v>
      </c>
      <c r="C8" s="142">
        <v>750000</v>
      </c>
      <c r="D8" s="140"/>
      <c r="E8" s="140"/>
      <c r="F8" s="140"/>
      <c r="G8" s="140"/>
      <c r="H8" s="141"/>
      <c r="I8" s="140"/>
      <c r="J8" s="140"/>
      <c r="K8" s="140"/>
      <c r="L8" s="140"/>
      <c r="M8" s="139">
        <f t="shared" si="0"/>
        <v>1568000</v>
      </c>
      <c r="N8" s="156"/>
      <c r="O8" s="156"/>
    </row>
    <row r="9" s="122" customFormat="1" spans="1:15">
      <c r="A9" s="133">
        <v>43868</v>
      </c>
      <c r="B9" s="137">
        <v>689000</v>
      </c>
      <c r="C9" s="142">
        <v>1350000</v>
      </c>
      <c r="D9" s="140"/>
      <c r="E9" s="140"/>
      <c r="F9" s="140"/>
      <c r="G9" s="140"/>
      <c r="H9" s="141"/>
      <c r="I9" s="140"/>
      <c r="J9" s="140"/>
      <c r="K9" s="140"/>
      <c r="L9" s="140"/>
      <c r="M9" s="139">
        <f t="shared" si="0"/>
        <v>2039000</v>
      </c>
      <c r="N9" s="156"/>
      <c r="O9" s="156"/>
    </row>
    <row r="10" spans="1:13">
      <c r="A10" s="133">
        <v>43869</v>
      </c>
      <c r="B10" s="137">
        <v>862000</v>
      </c>
      <c r="C10" s="142">
        <v>2375000</v>
      </c>
      <c r="D10" s="140"/>
      <c r="E10" s="140"/>
      <c r="F10" s="140"/>
      <c r="G10" s="140"/>
      <c r="H10" s="141"/>
      <c r="I10" s="140"/>
      <c r="J10" s="140"/>
      <c r="K10" s="140"/>
      <c r="L10" s="140"/>
      <c r="M10" s="139">
        <f t="shared" si="0"/>
        <v>3237000</v>
      </c>
    </row>
    <row r="11" spans="1:13">
      <c r="A11" s="133">
        <v>43870</v>
      </c>
      <c r="B11" s="137">
        <v>621000</v>
      </c>
      <c r="C11" s="142">
        <v>1450000</v>
      </c>
      <c r="D11" s="140"/>
      <c r="E11" s="140"/>
      <c r="F11" s="140"/>
      <c r="G11" s="140"/>
      <c r="H11" s="141"/>
      <c r="I11" s="140"/>
      <c r="J11" s="140"/>
      <c r="K11" s="140"/>
      <c r="L11" s="140"/>
      <c r="M11" s="139">
        <f t="shared" si="0"/>
        <v>2071000</v>
      </c>
    </row>
    <row r="12" spans="1:13">
      <c r="A12" s="133">
        <v>43871</v>
      </c>
      <c r="B12" s="137">
        <v>463000</v>
      </c>
      <c r="C12" s="142">
        <v>4690000</v>
      </c>
      <c r="D12" s="140"/>
      <c r="E12" s="140"/>
      <c r="F12" s="140"/>
      <c r="G12" s="140"/>
      <c r="H12" s="141"/>
      <c r="I12" s="140"/>
      <c r="J12" s="140"/>
      <c r="K12" s="140"/>
      <c r="L12" s="140"/>
      <c r="M12" s="139">
        <f t="shared" si="0"/>
        <v>5153000</v>
      </c>
    </row>
    <row r="13" spans="1:13">
      <c r="A13" s="133">
        <v>43872</v>
      </c>
      <c r="B13" s="137">
        <v>880000</v>
      </c>
      <c r="C13" s="142">
        <v>3390000</v>
      </c>
      <c r="D13" s="140"/>
      <c r="E13" s="140"/>
      <c r="F13" s="140"/>
      <c r="G13" s="140"/>
      <c r="H13" s="141"/>
      <c r="I13" s="140"/>
      <c r="J13" s="140"/>
      <c r="K13" s="140"/>
      <c r="L13" s="140"/>
      <c r="M13" s="139">
        <f t="shared" si="0"/>
        <v>4270000</v>
      </c>
    </row>
    <row r="14" s="122" customFormat="1" spans="1:15">
      <c r="A14" s="133">
        <v>43873</v>
      </c>
      <c r="B14" s="137">
        <v>848000</v>
      </c>
      <c r="C14" s="142">
        <v>1820000</v>
      </c>
      <c r="D14" s="140"/>
      <c r="E14" s="140"/>
      <c r="F14" s="140"/>
      <c r="G14" s="140"/>
      <c r="H14" s="141"/>
      <c r="I14" s="140"/>
      <c r="J14" s="140"/>
      <c r="K14" s="140"/>
      <c r="L14" s="140"/>
      <c r="M14" s="139">
        <f t="shared" si="0"/>
        <v>2668000</v>
      </c>
      <c r="N14" s="156"/>
      <c r="O14" s="156"/>
    </row>
    <row r="15" s="123" customFormat="1" spans="1:15">
      <c r="A15" s="133">
        <v>43874</v>
      </c>
      <c r="B15" s="137">
        <v>646000</v>
      </c>
      <c r="C15" s="142">
        <v>850000</v>
      </c>
      <c r="D15" s="140"/>
      <c r="E15" s="140"/>
      <c r="F15" s="140"/>
      <c r="G15" s="140"/>
      <c r="H15" s="139"/>
      <c r="I15" s="139"/>
      <c r="J15" s="140"/>
      <c r="K15" s="140"/>
      <c r="L15" s="140"/>
      <c r="M15" s="139">
        <f t="shared" si="0"/>
        <v>1496000</v>
      </c>
      <c r="N15" s="158"/>
      <c r="O15" s="158"/>
    </row>
    <row r="16" s="123" customFormat="1" spans="1:15">
      <c r="A16" s="133">
        <v>43875</v>
      </c>
      <c r="B16" s="137">
        <v>438000</v>
      </c>
      <c r="C16" s="142">
        <v>1475000</v>
      </c>
      <c r="D16" s="140"/>
      <c r="E16" s="140"/>
      <c r="F16" s="140"/>
      <c r="G16" s="140"/>
      <c r="H16" s="139"/>
      <c r="I16" s="139"/>
      <c r="J16" s="140"/>
      <c r="K16" s="140"/>
      <c r="L16" s="140"/>
      <c r="M16" s="139">
        <f t="shared" si="0"/>
        <v>1913000</v>
      </c>
      <c r="N16" s="158"/>
      <c r="O16" s="158"/>
    </row>
    <row r="17" s="124" customFormat="1" spans="1:15">
      <c r="A17" s="133">
        <v>43876</v>
      </c>
      <c r="B17" s="137">
        <v>1014000</v>
      </c>
      <c r="C17" s="142">
        <v>645000</v>
      </c>
      <c r="D17" s="140"/>
      <c r="E17" s="140"/>
      <c r="F17" s="140"/>
      <c r="G17" s="140"/>
      <c r="H17" s="141"/>
      <c r="I17" s="140"/>
      <c r="J17" s="140"/>
      <c r="K17" s="140"/>
      <c r="L17" s="140">
        <v>1040000</v>
      </c>
      <c r="M17" s="139">
        <f t="shared" si="0"/>
        <v>2699000</v>
      </c>
      <c r="N17" s="159"/>
      <c r="O17" s="159"/>
    </row>
    <row r="18" s="123" customFormat="1" spans="1:15">
      <c r="A18" s="133">
        <v>43877</v>
      </c>
      <c r="B18" s="137">
        <v>935000</v>
      </c>
      <c r="C18" s="142">
        <v>1375000</v>
      </c>
      <c r="D18" s="140"/>
      <c r="E18" s="140"/>
      <c r="F18" s="140"/>
      <c r="G18" s="140"/>
      <c r="H18" s="141"/>
      <c r="I18" s="140"/>
      <c r="J18" s="140"/>
      <c r="K18" s="140"/>
      <c r="L18" s="140"/>
      <c r="M18" s="139">
        <f t="shared" si="0"/>
        <v>2310000</v>
      </c>
      <c r="N18" s="158"/>
      <c r="O18" s="158"/>
    </row>
    <row r="19" s="124" customFormat="1" spans="1:15">
      <c r="A19" s="133">
        <v>43878</v>
      </c>
      <c r="B19" s="137">
        <v>628000</v>
      </c>
      <c r="C19" s="142">
        <v>2550000</v>
      </c>
      <c r="D19" s="140"/>
      <c r="E19" s="140"/>
      <c r="F19" s="140"/>
      <c r="G19" s="140"/>
      <c r="H19" s="141"/>
      <c r="I19" s="140"/>
      <c r="J19" s="140"/>
      <c r="K19" s="140"/>
      <c r="L19" s="140"/>
      <c r="M19" s="139">
        <f t="shared" si="0"/>
        <v>3178000</v>
      </c>
      <c r="N19" s="159"/>
      <c r="O19" s="159"/>
    </row>
    <row r="20" s="123" customFormat="1" spans="1:15">
      <c r="A20" s="133">
        <v>43879</v>
      </c>
      <c r="B20" s="137">
        <v>764000</v>
      </c>
      <c r="C20" s="142">
        <v>1255000</v>
      </c>
      <c r="D20" s="140"/>
      <c r="E20" s="140"/>
      <c r="F20" s="140"/>
      <c r="G20" s="140"/>
      <c r="H20" s="141"/>
      <c r="I20" s="140"/>
      <c r="J20" s="140"/>
      <c r="K20" s="140"/>
      <c r="L20" s="140"/>
      <c r="M20" s="139">
        <f t="shared" si="0"/>
        <v>2019000</v>
      </c>
      <c r="N20" s="158"/>
      <c r="O20" s="158"/>
    </row>
    <row r="21" s="123" customFormat="1" spans="1:15">
      <c r="A21" s="133">
        <v>43880</v>
      </c>
      <c r="B21" s="137">
        <v>432000</v>
      </c>
      <c r="C21" s="142">
        <v>2180000</v>
      </c>
      <c r="D21" s="140"/>
      <c r="E21" s="140"/>
      <c r="F21" s="140"/>
      <c r="G21" s="140"/>
      <c r="H21" s="141"/>
      <c r="I21" s="140"/>
      <c r="J21" s="140"/>
      <c r="K21" s="140"/>
      <c r="L21" s="140"/>
      <c r="M21" s="139">
        <f t="shared" si="0"/>
        <v>2612000</v>
      </c>
      <c r="N21" s="158"/>
      <c r="O21" s="158"/>
    </row>
    <row r="22" s="123" customFormat="1" ht="14.25" customHeight="1" spans="1:15">
      <c r="A22" s="133">
        <v>43881</v>
      </c>
      <c r="B22" s="137">
        <v>885000</v>
      </c>
      <c r="C22" s="142">
        <v>2940000</v>
      </c>
      <c r="D22" s="143"/>
      <c r="E22" s="140"/>
      <c r="F22" s="140"/>
      <c r="G22" s="140"/>
      <c r="H22" s="141"/>
      <c r="I22" s="140"/>
      <c r="J22" s="140"/>
      <c r="K22" s="140"/>
      <c r="L22" s="140"/>
      <c r="M22" s="139">
        <f t="shared" si="0"/>
        <v>3825000</v>
      </c>
      <c r="N22" s="158"/>
      <c r="O22" s="158"/>
    </row>
    <row r="23" s="124" customFormat="1" spans="1:15">
      <c r="A23" s="133">
        <v>43882</v>
      </c>
      <c r="B23" s="137"/>
      <c r="C23" s="142"/>
      <c r="D23" s="140"/>
      <c r="E23" s="140"/>
      <c r="F23" s="140"/>
      <c r="G23" s="140"/>
      <c r="H23" s="141"/>
      <c r="I23" s="140"/>
      <c r="J23" s="140"/>
      <c r="K23" s="140"/>
      <c r="L23" s="140"/>
      <c r="M23" s="139">
        <f t="shared" si="0"/>
        <v>0</v>
      </c>
      <c r="N23" s="159"/>
      <c r="O23" s="159"/>
    </row>
    <row r="24" spans="1:13">
      <c r="A24" s="133">
        <v>43883</v>
      </c>
      <c r="B24" s="137"/>
      <c r="C24" s="142"/>
      <c r="D24" s="140"/>
      <c r="E24" s="140"/>
      <c r="F24" s="140"/>
      <c r="G24" s="140"/>
      <c r="H24" s="141"/>
      <c r="I24" s="140"/>
      <c r="J24" s="140"/>
      <c r="K24" s="140"/>
      <c r="L24" s="140"/>
      <c r="M24" s="139">
        <f t="shared" si="0"/>
        <v>0</v>
      </c>
    </row>
    <row r="25" spans="1:13">
      <c r="A25" s="133">
        <v>43884</v>
      </c>
      <c r="B25" s="137"/>
      <c r="C25" s="142"/>
      <c r="D25" s="140"/>
      <c r="E25" s="140"/>
      <c r="F25" s="140"/>
      <c r="G25" s="140"/>
      <c r="H25" s="141"/>
      <c r="I25" s="140"/>
      <c r="J25" s="140"/>
      <c r="K25" s="140"/>
      <c r="L25" s="140"/>
      <c r="M25" s="139">
        <f t="shared" si="0"/>
        <v>0</v>
      </c>
    </row>
    <row r="26" spans="1:13">
      <c r="A26" s="133">
        <v>43885</v>
      </c>
      <c r="B26" s="137"/>
      <c r="C26" s="142"/>
      <c r="D26" s="140"/>
      <c r="E26" s="140"/>
      <c r="F26" s="140"/>
      <c r="G26" s="140"/>
      <c r="H26" s="141"/>
      <c r="I26" s="140"/>
      <c r="J26" s="140"/>
      <c r="K26" s="140"/>
      <c r="L26" s="140"/>
      <c r="M26" s="139">
        <f t="shared" si="0"/>
        <v>0</v>
      </c>
    </row>
    <row r="27" spans="1:13">
      <c r="A27" s="133">
        <v>43886</v>
      </c>
      <c r="B27" s="137"/>
      <c r="C27" s="142"/>
      <c r="D27" s="140"/>
      <c r="E27" s="140"/>
      <c r="F27" s="140"/>
      <c r="G27" s="140"/>
      <c r="H27" s="141"/>
      <c r="I27" s="140"/>
      <c r="J27" s="140"/>
      <c r="K27" s="140"/>
      <c r="L27" s="140"/>
      <c r="M27" s="139">
        <f t="shared" si="0"/>
        <v>0</v>
      </c>
    </row>
    <row r="28" spans="1:13">
      <c r="A28" s="133">
        <v>43887</v>
      </c>
      <c r="B28" s="137"/>
      <c r="C28" s="142"/>
      <c r="D28" s="140"/>
      <c r="E28" s="140"/>
      <c r="F28" s="140"/>
      <c r="G28" s="140"/>
      <c r="H28" s="141"/>
      <c r="I28" s="140"/>
      <c r="J28" s="140"/>
      <c r="K28" s="140"/>
      <c r="L28" s="140"/>
      <c r="M28" s="139">
        <f t="shared" si="0"/>
        <v>0</v>
      </c>
    </row>
    <row r="29" spans="1:13">
      <c r="A29" s="133">
        <v>43888</v>
      </c>
      <c r="B29" s="137"/>
      <c r="C29" s="142"/>
      <c r="D29" s="140"/>
      <c r="E29" s="140"/>
      <c r="F29" s="140"/>
      <c r="G29" s="140"/>
      <c r="H29" s="141"/>
      <c r="I29" s="140"/>
      <c r="J29" s="140"/>
      <c r="K29" s="140"/>
      <c r="L29" s="140"/>
      <c r="M29" s="139">
        <f t="shared" si="0"/>
        <v>0</v>
      </c>
    </row>
    <row r="30" spans="1:13">
      <c r="A30" s="133">
        <v>43889</v>
      </c>
      <c r="B30" s="137"/>
      <c r="C30" s="142"/>
      <c r="D30" s="140"/>
      <c r="E30" s="140"/>
      <c r="F30" s="140"/>
      <c r="G30" s="140"/>
      <c r="H30" s="141"/>
      <c r="I30" s="140"/>
      <c r="J30" s="140"/>
      <c r="K30" s="140"/>
      <c r="L30" s="140"/>
      <c r="M30" s="139">
        <f t="shared" si="0"/>
        <v>0</v>
      </c>
    </row>
    <row r="31" spans="1:13">
      <c r="A31" s="133">
        <v>43890</v>
      </c>
      <c r="B31" s="137"/>
      <c r="C31" s="142"/>
      <c r="D31" s="140"/>
      <c r="E31" s="140"/>
      <c r="F31" s="140"/>
      <c r="G31" s="140"/>
      <c r="H31" s="141"/>
      <c r="I31" s="140"/>
      <c r="J31" s="140"/>
      <c r="K31" s="140"/>
      <c r="L31" s="140"/>
      <c r="M31" s="139">
        <f t="shared" si="0"/>
        <v>0</v>
      </c>
    </row>
    <row r="32" spans="1:13">
      <c r="A32" s="133">
        <v>43920</v>
      </c>
      <c r="B32" s="137"/>
      <c r="C32" s="142"/>
      <c r="D32" s="140"/>
      <c r="E32" s="140"/>
      <c r="F32" s="140"/>
      <c r="G32" s="140"/>
      <c r="H32" s="141"/>
      <c r="I32" s="140"/>
      <c r="J32" s="140"/>
      <c r="K32" s="140"/>
      <c r="L32" s="140"/>
      <c r="M32" s="139">
        <f t="shared" si="0"/>
        <v>0</v>
      </c>
    </row>
    <row r="33" spans="1:13">
      <c r="A33" s="133">
        <v>43921</v>
      </c>
      <c r="B33" s="137"/>
      <c r="C33" s="142"/>
      <c r="D33" s="140"/>
      <c r="E33" s="140"/>
      <c r="F33" s="140"/>
      <c r="G33" s="140"/>
      <c r="H33" s="141"/>
      <c r="I33" s="140"/>
      <c r="J33" s="140"/>
      <c r="K33" s="140"/>
      <c r="L33" s="140"/>
      <c r="M33" s="139">
        <f t="shared" si="0"/>
        <v>0</v>
      </c>
    </row>
    <row r="34" spans="1:13">
      <c r="A34" s="133"/>
      <c r="B34" s="137"/>
      <c r="C34" s="142"/>
      <c r="D34" s="140"/>
      <c r="E34" s="140"/>
      <c r="F34" s="140"/>
      <c r="G34" s="140"/>
      <c r="H34" s="141"/>
      <c r="I34" s="140"/>
      <c r="J34" s="140"/>
      <c r="K34" s="140"/>
      <c r="L34" s="140"/>
      <c r="M34" s="139">
        <f t="shared" si="0"/>
        <v>0</v>
      </c>
    </row>
    <row r="35" spans="1:13">
      <c r="A35" s="133"/>
      <c r="B35" s="137"/>
      <c r="C35" s="142"/>
      <c r="D35" s="140"/>
      <c r="E35" s="140"/>
      <c r="F35" s="140"/>
      <c r="G35" s="140"/>
      <c r="H35" s="141"/>
      <c r="I35" s="140"/>
      <c r="J35" s="140"/>
      <c r="K35" s="140"/>
      <c r="L35" s="140"/>
      <c r="M35" s="139">
        <f t="shared" si="0"/>
        <v>0</v>
      </c>
    </row>
    <row r="36" ht="15.75" spans="1:13">
      <c r="A36" s="133"/>
      <c r="B36" s="144"/>
      <c r="C36" s="145">
        <f>SUM(C5:C35)</f>
        <v>35615000</v>
      </c>
      <c r="D36" s="139">
        <f t="shared" ref="D36:K36" si="1">SUM(D5:D35)</f>
        <v>150000</v>
      </c>
      <c r="E36" s="139">
        <f t="shared" si="1"/>
        <v>200000</v>
      </c>
      <c r="F36" s="139">
        <f t="shared" si="1"/>
        <v>0</v>
      </c>
      <c r="G36" s="139">
        <f>SUM(G3:G35)</f>
        <v>100000</v>
      </c>
      <c r="H36" s="139">
        <f t="shared" si="1"/>
        <v>0</v>
      </c>
      <c r="I36" s="139">
        <f t="shared" si="1"/>
        <v>0</v>
      </c>
      <c r="J36" s="139">
        <f t="shared" si="1"/>
        <v>0</v>
      </c>
      <c r="K36" s="139">
        <f t="shared" si="1"/>
        <v>0</v>
      </c>
      <c r="L36" s="139">
        <f>SUM(L3:L35)</f>
        <v>5550000</v>
      </c>
      <c r="M36" s="139">
        <f>SUM(M3:M35)</f>
        <v>59438000</v>
      </c>
    </row>
    <row r="37" spans="3:13">
      <c r="C37" s="146"/>
      <c r="D37" s="146"/>
      <c r="E37" s="146"/>
      <c r="F37" s="146"/>
      <c r="G37" s="146"/>
      <c r="H37" s="147"/>
      <c r="I37" s="146"/>
      <c r="J37" s="146"/>
      <c r="K37" s="146"/>
      <c r="L37" s="146"/>
      <c r="M37" s="146"/>
    </row>
    <row r="38" spans="3:13">
      <c r="C38" s="146"/>
      <c r="D38" s="146"/>
      <c r="E38" s="146"/>
      <c r="F38" s="146"/>
      <c r="G38" s="146"/>
      <c r="H38" s="147"/>
      <c r="I38" s="146"/>
      <c r="J38" s="146"/>
      <c r="K38" s="146"/>
      <c r="L38" s="146"/>
      <c r="M38" s="146"/>
    </row>
    <row r="39" spans="3:13">
      <c r="C39" s="146"/>
      <c r="D39" s="146"/>
      <c r="E39" s="146"/>
      <c r="F39" s="146"/>
      <c r="G39" s="146"/>
      <c r="H39" s="147"/>
      <c r="I39" s="146"/>
      <c r="J39" s="146"/>
      <c r="K39" s="146"/>
      <c r="L39" s="146"/>
      <c r="M39" s="146"/>
    </row>
    <row r="40" s="122" customFormat="1" spans="1:15">
      <c r="A40" s="125"/>
      <c r="B40" s="126"/>
      <c r="C40" s="146"/>
      <c r="D40" s="146"/>
      <c r="E40" s="146"/>
      <c r="F40" s="146"/>
      <c r="G40" s="146"/>
      <c r="H40" s="147"/>
      <c r="I40" s="146"/>
      <c r="J40" s="146"/>
      <c r="K40" s="146"/>
      <c r="L40" s="146"/>
      <c r="M40" s="146"/>
      <c r="N40" s="156"/>
      <c r="O40" s="156"/>
    </row>
    <row r="41" spans="3:13">
      <c r="C41" s="146"/>
      <c r="D41" s="146"/>
      <c r="E41" s="146"/>
      <c r="F41" s="146"/>
      <c r="G41" s="146"/>
      <c r="H41" s="147"/>
      <c r="I41" s="146"/>
      <c r="J41" s="146"/>
      <c r="K41" s="146"/>
      <c r="L41" s="146"/>
      <c r="M41" s="146"/>
    </row>
    <row r="42" spans="3:13">
      <c r="C42" s="146"/>
      <c r="D42" s="146"/>
      <c r="E42" s="146"/>
      <c r="F42" s="146"/>
      <c r="G42" s="146"/>
      <c r="H42" s="147"/>
      <c r="I42" s="146"/>
      <c r="J42" s="146"/>
      <c r="K42" s="146"/>
      <c r="L42" s="146"/>
      <c r="M42" s="146"/>
    </row>
    <row r="43" spans="3:13">
      <c r="C43" s="146"/>
      <c r="D43" s="146"/>
      <c r="E43" s="146"/>
      <c r="F43" s="146"/>
      <c r="G43" s="146"/>
      <c r="H43" s="147"/>
      <c r="I43" s="146"/>
      <c r="J43" s="146"/>
      <c r="K43" s="146"/>
      <c r="L43" s="146"/>
      <c r="M43" s="146"/>
    </row>
    <row r="44" spans="3:13">
      <c r="C44" s="148"/>
      <c r="D44" s="149"/>
      <c r="E44" s="149"/>
      <c r="F44" s="149"/>
      <c r="G44" s="149"/>
      <c r="H44" s="150"/>
      <c r="I44" s="149"/>
      <c r="J44" s="149"/>
      <c r="K44" s="149"/>
      <c r="L44" s="149"/>
      <c r="M44" s="149"/>
    </row>
    <row r="45" spans="8:8">
      <c r="H45" s="151"/>
    </row>
    <row r="46" s="122" customFormat="1" spans="1:15">
      <c r="A46" s="125"/>
      <c r="B46" s="126"/>
      <c r="C46" s="127"/>
      <c r="D46" s="128"/>
      <c r="E46" s="128"/>
      <c r="F46" s="128"/>
      <c r="G46" s="128"/>
      <c r="H46" s="151"/>
      <c r="I46" s="128"/>
      <c r="J46" s="128"/>
      <c r="K46" s="128"/>
      <c r="L46" s="128"/>
      <c r="M46" s="128"/>
      <c r="N46" s="156"/>
      <c r="O46" s="156"/>
    </row>
    <row r="47" s="122" customFormat="1" spans="1:15">
      <c r="A47" s="125"/>
      <c r="B47" s="126"/>
      <c r="C47" s="127"/>
      <c r="D47" s="128"/>
      <c r="E47" s="128"/>
      <c r="F47" s="128"/>
      <c r="G47" s="128"/>
      <c r="H47" s="151"/>
      <c r="I47" s="128"/>
      <c r="J47" s="128"/>
      <c r="K47" s="128"/>
      <c r="L47" s="128"/>
      <c r="M47" s="128"/>
      <c r="N47" s="156"/>
      <c r="O47" s="156"/>
    </row>
    <row r="48" spans="8:8">
      <c r="H48" s="151"/>
    </row>
    <row r="49" spans="8:8">
      <c r="H49" s="151"/>
    </row>
    <row r="50" s="122" customFormat="1" spans="1:15">
      <c r="A50" s="125"/>
      <c r="B50" s="126"/>
      <c r="C50" s="127"/>
      <c r="D50" s="128"/>
      <c r="E50" s="128"/>
      <c r="F50" s="128"/>
      <c r="G50" s="128"/>
      <c r="H50" s="151"/>
      <c r="I50" s="128"/>
      <c r="J50" s="128"/>
      <c r="K50" s="128"/>
      <c r="L50" s="128"/>
      <c r="M50" s="128"/>
      <c r="N50" s="156"/>
      <c r="O50" s="156"/>
    </row>
    <row r="51" spans="8:8">
      <c r="H51" s="151"/>
    </row>
    <row r="52" spans="8:8">
      <c r="H52" s="151"/>
    </row>
    <row r="53" spans="8:8">
      <c r="H53" s="151"/>
    </row>
    <row r="54" s="122" customFormat="1" spans="1:15">
      <c r="A54" s="125"/>
      <c r="B54" s="126"/>
      <c r="C54" s="127"/>
      <c r="D54" s="128"/>
      <c r="E54" s="128"/>
      <c r="F54" s="128"/>
      <c r="G54" s="128"/>
      <c r="H54" s="151"/>
      <c r="I54" s="128"/>
      <c r="J54" s="128"/>
      <c r="K54" s="128"/>
      <c r="L54" s="128"/>
      <c r="M54" s="128"/>
      <c r="N54" s="156"/>
      <c r="O54" s="156"/>
    </row>
    <row r="55" spans="8:8">
      <c r="H55" s="151"/>
    </row>
    <row r="56" spans="8:8">
      <c r="H56" s="151"/>
    </row>
    <row r="57" s="122" customFormat="1" spans="1:15">
      <c r="A57" s="125"/>
      <c r="B57" s="126"/>
      <c r="C57" s="127"/>
      <c r="D57" s="128"/>
      <c r="E57" s="128"/>
      <c r="F57" s="128"/>
      <c r="G57" s="128"/>
      <c r="H57" s="151"/>
      <c r="I57" s="128"/>
      <c r="J57" s="128"/>
      <c r="K57" s="128"/>
      <c r="L57" s="128"/>
      <c r="M57" s="128"/>
      <c r="N57" s="156"/>
      <c r="O57" s="156"/>
    </row>
    <row r="58" spans="8:8">
      <c r="H58" s="151"/>
    </row>
    <row r="59" spans="8:8">
      <c r="H59" s="151"/>
    </row>
    <row r="60" s="122" customFormat="1" spans="1:15">
      <c r="A60" s="125"/>
      <c r="B60" s="126"/>
      <c r="C60" s="127"/>
      <c r="D60" s="128"/>
      <c r="E60" s="128"/>
      <c r="F60" s="128"/>
      <c r="G60" s="128"/>
      <c r="H60" s="151"/>
      <c r="I60" s="128"/>
      <c r="J60" s="128"/>
      <c r="K60" s="128"/>
      <c r="L60" s="128"/>
      <c r="M60" s="128"/>
      <c r="N60" s="156"/>
      <c r="O60" s="156"/>
    </row>
    <row r="61" spans="8:8">
      <c r="H61" s="151"/>
    </row>
    <row r="62" spans="8:8">
      <c r="H62" s="151"/>
    </row>
    <row r="63" spans="8:8">
      <c r="H63" s="151"/>
    </row>
    <row r="64" s="122" customFormat="1" spans="1:15">
      <c r="A64" s="125"/>
      <c r="B64" s="126"/>
      <c r="C64" s="127"/>
      <c r="D64" s="128"/>
      <c r="E64" s="128"/>
      <c r="F64" s="128"/>
      <c r="G64" s="128"/>
      <c r="H64" s="151"/>
      <c r="I64" s="128"/>
      <c r="J64" s="128"/>
      <c r="K64" s="128"/>
      <c r="L64" s="128"/>
      <c r="M64" s="128"/>
      <c r="N64" s="156"/>
      <c r="O64" s="156"/>
    </row>
    <row r="65" spans="8:8">
      <c r="H65" s="151"/>
    </row>
    <row r="66" spans="8:8">
      <c r="H66" s="151"/>
    </row>
    <row r="67" spans="8:8">
      <c r="H67" s="151"/>
    </row>
    <row r="68" spans="8:8">
      <c r="H68" s="151"/>
    </row>
    <row r="69" spans="8:8">
      <c r="H69" s="151"/>
    </row>
    <row r="70" spans="8:8">
      <c r="H70" s="151"/>
    </row>
    <row r="71" spans="8:8">
      <c r="H71" s="151"/>
    </row>
    <row r="72" s="122" customFormat="1" spans="1:15">
      <c r="A72" s="125"/>
      <c r="B72" s="126"/>
      <c r="C72" s="127"/>
      <c r="D72" s="128"/>
      <c r="E72" s="128"/>
      <c r="F72" s="128"/>
      <c r="G72" s="128"/>
      <c r="H72" s="151"/>
      <c r="I72" s="128"/>
      <c r="J72" s="128"/>
      <c r="K72" s="128"/>
      <c r="L72" s="128"/>
      <c r="M72" s="128"/>
      <c r="N72" s="156"/>
      <c r="O72" s="156"/>
    </row>
    <row r="73" spans="8:8">
      <c r="H73" s="151"/>
    </row>
    <row r="74" spans="8:8">
      <c r="H74" s="151"/>
    </row>
    <row r="75" spans="8:8">
      <c r="H75" s="151"/>
    </row>
    <row r="76" spans="8:8">
      <c r="H76" s="151"/>
    </row>
    <row r="77" spans="8:8">
      <c r="H77" s="151"/>
    </row>
    <row r="78" spans="8:8">
      <c r="H78" s="151"/>
    </row>
    <row r="79" spans="8:8">
      <c r="H79" s="151"/>
    </row>
    <row r="80" spans="8:8">
      <c r="H80" s="151"/>
    </row>
    <row r="81" spans="8:8">
      <c r="H81" s="151"/>
    </row>
    <row r="82" spans="8:8">
      <c r="H82" s="151"/>
    </row>
    <row r="83" spans="8:8">
      <c r="H83" s="151"/>
    </row>
    <row r="84" spans="8:8">
      <c r="H84" s="151"/>
    </row>
    <row r="85" spans="8:8">
      <c r="H85" s="151"/>
    </row>
    <row r="86" spans="8:8">
      <c r="H86" s="151"/>
    </row>
    <row r="87" spans="8:8">
      <c r="H87" s="151"/>
    </row>
    <row r="88" spans="8:8">
      <c r="H88" s="151"/>
    </row>
    <row r="89" spans="8:8">
      <c r="H89" s="151"/>
    </row>
    <row r="90" spans="8:8">
      <c r="H90" s="151"/>
    </row>
    <row r="91" spans="8:8">
      <c r="H91" s="151"/>
    </row>
    <row r="92" spans="8:8">
      <c r="H92" s="151"/>
    </row>
    <row r="93" spans="8:8">
      <c r="H93" s="151"/>
    </row>
    <row r="94" spans="8:8">
      <c r="H94" s="151"/>
    </row>
    <row r="95" spans="8:8">
      <c r="H95" s="151"/>
    </row>
    <row r="96" spans="8:8">
      <c r="H96" s="151"/>
    </row>
    <row r="97" spans="8:8">
      <c r="H97" s="151"/>
    </row>
    <row r="98" spans="8:8">
      <c r="H98" s="151"/>
    </row>
    <row r="99" spans="8:8">
      <c r="H99" s="151"/>
    </row>
    <row r="100" spans="8:8">
      <c r="H100" s="151"/>
    </row>
    <row r="101" spans="8:8">
      <c r="H101" s="151"/>
    </row>
    <row r="102" ht="14.25" customHeight="1" spans="3:8">
      <c r="C102" s="160"/>
      <c r="D102" s="161"/>
      <c r="E102" s="161"/>
      <c r="F102" s="161" t="s">
        <v>26</v>
      </c>
      <c r="G102" s="161"/>
      <c r="H102" s="162">
        <f>SUM(H5:H101)</f>
        <v>0</v>
      </c>
    </row>
    <row r="103" ht="14.25" customHeight="1" spans="8:8">
      <c r="H103" s="151"/>
    </row>
    <row r="104" ht="14.25" customHeight="1" spans="8:8">
      <c r="H104" s="151"/>
    </row>
    <row r="105" ht="14.25" customHeight="1" spans="8:8">
      <c r="H105" s="151"/>
    </row>
    <row r="106" spans="8:8">
      <c r="H106" s="151"/>
    </row>
    <row r="107" spans="8:8">
      <c r="H107" s="151"/>
    </row>
    <row r="108" s="64" customFormat="1" spans="1:15">
      <c r="A108" s="163"/>
      <c r="B108" s="126"/>
      <c r="C108" s="127"/>
      <c r="D108" s="128"/>
      <c r="E108" s="128"/>
      <c r="F108" s="128"/>
      <c r="G108" s="128"/>
      <c r="H108" s="151"/>
      <c r="I108" s="128"/>
      <c r="J108" s="128"/>
      <c r="K108" s="128"/>
      <c r="L108" s="128"/>
      <c r="M108" s="128"/>
      <c r="N108" s="164"/>
      <c r="O108" s="164"/>
    </row>
    <row r="109" s="64" customFormat="1" spans="1:15">
      <c r="A109" s="163"/>
      <c r="B109" s="126"/>
      <c r="C109" s="127"/>
      <c r="D109" s="128"/>
      <c r="E109" s="128"/>
      <c r="F109" s="128"/>
      <c r="G109" s="128"/>
      <c r="H109" s="151"/>
      <c r="I109" s="128"/>
      <c r="J109" s="128"/>
      <c r="K109" s="128"/>
      <c r="L109" s="128"/>
      <c r="M109" s="128"/>
      <c r="N109" s="164"/>
      <c r="O109" s="164"/>
    </row>
    <row r="110" s="64" customFormat="1" spans="1:15">
      <c r="A110" s="163"/>
      <c r="B110" s="126"/>
      <c r="C110" s="127"/>
      <c r="D110" s="128"/>
      <c r="E110" s="128"/>
      <c r="F110" s="128"/>
      <c r="G110" s="128"/>
      <c r="H110" s="151"/>
      <c r="I110" s="128"/>
      <c r="J110" s="128"/>
      <c r="K110" s="128"/>
      <c r="L110" s="128"/>
      <c r="M110" s="128"/>
      <c r="N110" s="164"/>
      <c r="O110" s="164"/>
    </row>
    <row r="111" s="64" customFormat="1" spans="1:15">
      <c r="A111" s="163"/>
      <c r="B111" s="126"/>
      <c r="C111" s="127"/>
      <c r="D111" s="128"/>
      <c r="E111" s="128"/>
      <c r="F111" s="128"/>
      <c r="G111" s="128"/>
      <c r="H111" s="151"/>
      <c r="I111" s="128"/>
      <c r="J111" s="128"/>
      <c r="K111" s="128"/>
      <c r="L111" s="128"/>
      <c r="M111" s="128"/>
      <c r="N111" s="164"/>
      <c r="O111" s="164"/>
    </row>
    <row r="112" s="64" customFormat="1" spans="1:15">
      <c r="A112" s="163"/>
      <c r="B112" s="126"/>
      <c r="C112" s="127"/>
      <c r="D112" s="128"/>
      <c r="E112" s="128"/>
      <c r="F112" s="128"/>
      <c r="G112" s="128"/>
      <c r="H112" s="151"/>
      <c r="I112" s="128"/>
      <c r="J112" s="128"/>
      <c r="K112" s="128"/>
      <c r="L112" s="128"/>
      <c r="M112" s="128"/>
      <c r="N112" s="164"/>
      <c r="O112" s="164"/>
    </row>
    <row r="113" s="64" customFormat="1" spans="1:15">
      <c r="A113" s="163"/>
      <c r="B113" s="126"/>
      <c r="C113" s="127"/>
      <c r="D113" s="128"/>
      <c r="E113" s="128"/>
      <c r="F113" s="128"/>
      <c r="G113" s="128"/>
      <c r="H113" s="151"/>
      <c r="I113" s="128"/>
      <c r="J113" s="128"/>
      <c r="K113" s="128"/>
      <c r="L113" s="128"/>
      <c r="M113" s="128"/>
      <c r="N113" s="164"/>
      <c r="O113" s="164"/>
    </row>
    <row r="114" s="64" customFormat="1" spans="1:15">
      <c r="A114" s="163"/>
      <c r="B114" s="126"/>
      <c r="C114" s="127"/>
      <c r="D114" s="128"/>
      <c r="E114" s="128"/>
      <c r="F114" s="128"/>
      <c r="G114" s="128"/>
      <c r="H114" s="151"/>
      <c r="I114" s="128"/>
      <c r="J114" s="128"/>
      <c r="K114" s="128"/>
      <c r="L114" s="128"/>
      <c r="M114" s="128"/>
      <c r="N114" s="164"/>
      <c r="O114" s="164"/>
    </row>
    <row r="115" s="64" customFormat="1" spans="1:15">
      <c r="A115" s="163"/>
      <c r="B115" s="126"/>
      <c r="C115" s="127"/>
      <c r="D115" s="128"/>
      <c r="E115" s="128"/>
      <c r="F115" s="128"/>
      <c r="G115" s="128"/>
      <c r="H115" s="151"/>
      <c r="I115" s="128"/>
      <c r="J115" s="128"/>
      <c r="K115" s="128"/>
      <c r="L115" s="128"/>
      <c r="M115" s="128"/>
      <c r="N115" s="164"/>
      <c r="O115" s="164"/>
    </row>
    <row r="116" s="64" customFormat="1" spans="1:15">
      <c r="A116" s="163"/>
      <c r="B116" s="126"/>
      <c r="C116" s="127"/>
      <c r="D116" s="128"/>
      <c r="E116" s="128"/>
      <c r="F116" s="128"/>
      <c r="G116" s="128"/>
      <c r="H116" s="151"/>
      <c r="I116" s="128"/>
      <c r="J116" s="128"/>
      <c r="K116" s="128"/>
      <c r="L116" s="128"/>
      <c r="M116" s="128"/>
      <c r="N116" s="164"/>
      <c r="O116" s="164"/>
    </row>
    <row r="117" s="64" customFormat="1" spans="1:15">
      <c r="A117" s="163"/>
      <c r="B117" s="126"/>
      <c r="C117" s="127"/>
      <c r="D117" s="128"/>
      <c r="E117" s="128"/>
      <c r="F117" s="128"/>
      <c r="G117" s="128"/>
      <c r="H117" s="151"/>
      <c r="I117" s="128"/>
      <c r="J117" s="128"/>
      <c r="K117" s="128"/>
      <c r="L117" s="128"/>
      <c r="M117" s="128"/>
      <c r="N117" s="164"/>
      <c r="O117" s="164"/>
    </row>
    <row r="118" s="64" customFormat="1" spans="1:15">
      <c r="A118" s="163"/>
      <c r="B118" s="126"/>
      <c r="C118" s="127"/>
      <c r="D118" s="128"/>
      <c r="E118" s="128"/>
      <c r="F118" s="128"/>
      <c r="G118" s="128"/>
      <c r="H118" s="151"/>
      <c r="I118" s="128"/>
      <c r="J118" s="128"/>
      <c r="K118" s="128"/>
      <c r="L118" s="128"/>
      <c r="M118" s="128"/>
      <c r="N118" s="164"/>
      <c r="O118" s="164"/>
    </row>
    <row r="119" s="64" customFormat="1" spans="1:15">
      <c r="A119" s="163"/>
      <c r="B119" s="126"/>
      <c r="C119" s="127"/>
      <c r="D119" s="128"/>
      <c r="E119" s="128"/>
      <c r="F119" s="128"/>
      <c r="G119" s="128"/>
      <c r="H119" s="151"/>
      <c r="I119" s="128"/>
      <c r="J119" s="128"/>
      <c r="K119" s="128"/>
      <c r="L119" s="128"/>
      <c r="M119" s="128"/>
      <c r="N119" s="164"/>
      <c r="O119" s="164"/>
    </row>
    <row r="120" s="64" customFormat="1" spans="1:15">
      <c r="A120" s="163"/>
      <c r="B120" s="126"/>
      <c r="C120" s="127"/>
      <c r="D120" s="128"/>
      <c r="E120" s="128"/>
      <c r="F120" s="128"/>
      <c r="G120" s="128"/>
      <c r="H120" s="151"/>
      <c r="I120" s="128"/>
      <c r="J120" s="128"/>
      <c r="K120" s="128"/>
      <c r="L120" s="128"/>
      <c r="M120" s="128"/>
      <c r="N120" s="164"/>
      <c r="O120" s="164"/>
    </row>
    <row r="121" s="64" customFormat="1" spans="1:15">
      <c r="A121" s="163"/>
      <c r="B121" s="126"/>
      <c r="C121" s="127"/>
      <c r="D121" s="128"/>
      <c r="E121" s="128"/>
      <c r="F121" s="128"/>
      <c r="G121" s="128"/>
      <c r="H121" s="151"/>
      <c r="I121" s="128"/>
      <c r="J121" s="128"/>
      <c r="K121" s="128"/>
      <c r="L121" s="128"/>
      <c r="M121" s="128"/>
      <c r="N121" s="164"/>
      <c r="O121" s="164"/>
    </row>
    <row r="122" s="64" customFormat="1" spans="1:15">
      <c r="A122" s="163"/>
      <c r="B122" s="126"/>
      <c r="C122" s="127"/>
      <c r="D122" s="128"/>
      <c r="E122" s="128"/>
      <c r="F122" s="128"/>
      <c r="G122" s="128"/>
      <c r="H122" s="151"/>
      <c r="I122" s="128"/>
      <c r="J122" s="128"/>
      <c r="K122" s="128"/>
      <c r="L122" s="128"/>
      <c r="M122" s="128"/>
      <c r="N122" s="164"/>
      <c r="O122" s="164"/>
    </row>
    <row r="123" s="64" customFormat="1" spans="1:15">
      <c r="A123" s="163"/>
      <c r="B123" s="126"/>
      <c r="C123" s="127"/>
      <c r="D123" s="128"/>
      <c r="E123" s="128"/>
      <c r="F123" s="128"/>
      <c r="G123" s="128"/>
      <c r="H123" s="151"/>
      <c r="I123" s="128"/>
      <c r="J123" s="128"/>
      <c r="K123" s="128"/>
      <c r="L123" s="128"/>
      <c r="M123" s="128"/>
      <c r="N123" s="164"/>
      <c r="O123" s="164"/>
    </row>
    <row r="124" s="64" customFormat="1" spans="1:15">
      <c r="A124" s="163"/>
      <c r="B124" s="126"/>
      <c r="C124" s="127"/>
      <c r="D124" s="128"/>
      <c r="E124" s="128"/>
      <c r="F124" s="128"/>
      <c r="G124" s="128"/>
      <c r="H124" s="151"/>
      <c r="I124" s="128"/>
      <c r="J124" s="128"/>
      <c r="K124" s="128"/>
      <c r="L124" s="128"/>
      <c r="M124" s="128"/>
      <c r="N124" s="164"/>
      <c r="O124" s="164"/>
    </row>
    <row r="125" s="64" customFormat="1" spans="1:15">
      <c r="A125" s="163"/>
      <c r="B125" s="126"/>
      <c r="C125" s="127"/>
      <c r="D125" s="128"/>
      <c r="E125" s="128"/>
      <c r="F125" s="128"/>
      <c r="G125" s="128"/>
      <c r="H125" s="151"/>
      <c r="I125" s="128"/>
      <c r="J125" s="128"/>
      <c r="K125" s="128"/>
      <c r="L125" s="128"/>
      <c r="M125" s="128"/>
      <c r="N125" s="164"/>
      <c r="O125" s="164"/>
    </row>
    <row r="126" s="64" customFormat="1" spans="1:15">
      <c r="A126" s="163"/>
      <c r="B126" s="126"/>
      <c r="C126" s="127"/>
      <c r="D126" s="128"/>
      <c r="E126" s="128"/>
      <c r="F126" s="128"/>
      <c r="G126" s="128"/>
      <c r="H126" s="151"/>
      <c r="I126" s="128"/>
      <c r="J126" s="128"/>
      <c r="K126" s="128"/>
      <c r="L126" s="128"/>
      <c r="M126" s="128"/>
      <c r="N126" s="164"/>
      <c r="O126" s="164"/>
    </row>
    <row r="127" spans="8:8">
      <c r="H127" s="151"/>
    </row>
    <row r="128" spans="8:8">
      <c r="H128" s="151"/>
    </row>
    <row r="129" spans="8:8">
      <c r="H129" s="151"/>
    </row>
    <row r="130" spans="8:8">
      <c r="H130" s="151"/>
    </row>
    <row r="131" spans="8:8">
      <c r="H131" s="151"/>
    </row>
    <row r="132" spans="8:8">
      <c r="H132" s="151"/>
    </row>
    <row r="133" spans="8:8">
      <c r="H133" s="151"/>
    </row>
    <row r="134" spans="8:8">
      <c r="H134" s="151"/>
    </row>
    <row r="135" spans="8:8">
      <c r="H135" s="151"/>
    </row>
    <row r="136" spans="8:8">
      <c r="H136" s="151"/>
    </row>
    <row r="137" spans="8:8">
      <c r="H137" s="151"/>
    </row>
    <row r="138" ht="13.9" customHeight="1" spans="8:8">
      <c r="H138" s="151"/>
    </row>
    <row r="139" hidden="1" customHeight="1" spans="8:8">
      <c r="H139" s="151"/>
    </row>
    <row r="140" spans="8:8">
      <c r="H140" s="151"/>
    </row>
    <row r="141" spans="8:8">
      <c r="H141" s="151"/>
    </row>
    <row r="142" spans="8:8">
      <c r="H142" s="151"/>
    </row>
    <row r="143" spans="8:8">
      <c r="H143" s="151"/>
    </row>
    <row r="144" spans="8:8">
      <c r="H144" s="151"/>
    </row>
    <row r="145" spans="8:8">
      <c r="H145" s="151"/>
    </row>
    <row r="146" spans="8:8">
      <c r="H146" s="151"/>
    </row>
    <row r="147" spans="8:8">
      <c r="H147" s="151"/>
    </row>
    <row r="148" spans="8:8">
      <c r="H148" s="151"/>
    </row>
    <row r="149" spans="8:8">
      <c r="H149" s="151"/>
    </row>
    <row r="150" spans="8:8">
      <c r="H150" s="151"/>
    </row>
    <row r="151" spans="8:8">
      <c r="H151" s="151"/>
    </row>
    <row r="152" spans="8:8">
      <c r="H152" s="151"/>
    </row>
    <row r="153" spans="8:8">
      <c r="H153" s="151"/>
    </row>
    <row r="154" spans="8:8">
      <c r="H154" s="151"/>
    </row>
    <row r="155" spans="8:8">
      <c r="H155" s="151"/>
    </row>
    <row r="156" spans="8:8">
      <c r="H156" s="151"/>
    </row>
    <row r="157" spans="8:8">
      <c r="H157" s="151"/>
    </row>
    <row r="158" spans="8:8">
      <c r="H158" s="151"/>
    </row>
    <row r="159" spans="8:8">
      <c r="H159" s="151"/>
    </row>
    <row r="160" spans="8:8">
      <c r="H160" s="151"/>
    </row>
    <row r="161" spans="8:8">
      <c r="H161" s="151"/>
    </row>
    <row r="162" spans="8:8">
      <c r="H162" s="151"/>
    </row>
    <row r="163" spans="8:8">
      <c r="H163" s="151"/>
    </row>
    <row r="164" spans="8:8">
      <c r="H164" s="151"/>
    </row>
    <row r="165" spans="8:8">
      <c r="H165" s="151"/>
    </row>
    <row r="166" spans="8:8">
      <c r="H166" s="151"/>
    </row>
    <row r="167" spans="8:8">
      <c r="H167" s="151"/>
    </row>
    <row r="168" spans="8:8">
      <c r="H168" s="151"/>
    </row>
    <row r="169" spans="8:8">
      <c r="H169" s="151"/>
    </row>
    <row r="170" spans="8:8">
      <c r="H170" s="151"/>
    </row>
    <row r="171" spans="8:8">
      <c r="H171" s="151"/>
    </row>
    <row r="172" spans="8:8">
      <c r="H172" s="151"/>
    </row>
    <row r="173" spans="8:8">
      <c r="H173" s="151"/>
    </row>
    <row r="174" spans="8:8">
      <c r="H174" s="151"/>
    </row>
    <row r="175" spans="8:8">
      <c r="H175" s="151"/>
    </row>
    <row r="176" spans="8:8">
      <c r="H176" s="151"/>
    </row>
    <row r="177" spans="8:8">
      <c r="H177" s="151"/>
    </row>
    <row r="178" spans="8:8">
      <c r="H178" s="151"/>
    </row>
    <row r="179" spans="8:8">
      <c r="H179" s="151"/>
    </row>
    <row r="180" spans="8:8">
      <c r="H180" s="151"/>
    </row>
    <row r="181" spans="8:8">
      <c r="H181" s="151"/>
    </row>
    <row r="182" spans="8:8">
      <c r="H182" s="151"/>
    </row>
    <row r="183" spans="8:8">
      <c r="H183" s="151"/>
    </row>
    <row r="184" spans="8:8">
      <c r="H184" s="151"/>
    </row>
    <row r="185" spans="8:8">
      <c r="H185" s="151"/>
    </row>
    <row r="186" spans="8:8">
      <c r="H186" s="151"/>
    </row>
    <row r="187" spans="8:8">
      <c r="H187" s="151"/>
    </row>
    <row r="188" spans="8:8">
      <c r="H188" s="151"/>
    </row>
    <row r="189" spans="8:8">
      <c r="H189" s="151"/>
    </row>
    <row r="190" spans="8:8">
      <c r="H190" s="151"/>
    </row>
    <row r="191" spans="8:8">
      <c r="H191" s="151"/>
    </row>
    <row r="192" spans="8:8">
      <c r="H192" s="151"/>
    </row>
    <row r="193" spans="8:8">
      <c r="H193" s="151"/>
    </row>
    <row r="194" spans="8:8">
      <c r="H194" s="151"/>
    </row>
    <row r="195" spans="8:8">
      <c r="H195" s="151"/>
    </row>
    <row r="196" spans="8:8">
      <c r="H196" s="151"/>
    </row>
    <row r="197" spans="8:8">
      <c r="H197" s="151"/>
    </row>
    <row r="198" spans="8:8">
      <c r="H198" s="151"/>
    </row>
    <row r="199" spans="8:8">
      <c r="H199" s="151"/>
    </row>
    <row r="200" spans="8:8">
      <c r="H200" s="151"/>
    </row>
    <row r="201" spans="8:8">
      <c r="H201" s="151"/>
    </row>
    <row r="202" spans="8:8">
      <c r="H202" s="151"/>
    </row>
    <row r="203" spans="8:8">
      <c r="H203" s="151"/>
    </row>
    <row r="204" spans="8:8">
      <c r="H204" s="151"/>
    </row>
    <row r="205" spans="8:8">
      <c r="H205" s="151"/>
    </row>
    <row r="206" spans="8:8">
      <c r="H206" s="151"/>
    </row>
    <row r="207" spans="8:8">
      <c r="H207" s="151"/>
    </row>
    <row r="208" spans="8:8">
      <c r="H208" s="151"/>
    </row>
    <row r="209" spans="8:8">
      <c r="H209" s="151"/>
    </row>
    <row r="210" spans="8:8">
      <c r="H210" s="151"/>
    </row>
    <row r="211" spans="8:8">
      <c r="H211" s="151"/>
    </row>
    <row r="212" spans="8:8">
      <c r="H212" s="151"/>
    </row>
    <row r="213" spans="8:8">
      <c r="H213" s="151"/>
    </row>
    <row r="214" spans="8:8">
      <c r="H214" s="151"/>
    </row>
    <row r="215" spans="8:8">
      <c r="H215" s="151"/>
    </row>
    <row r="216" spans="8:8">
      <c r="H216" s="151"/>
    </row>
    <row r="217" spans="8:8">
      <c r="H217" s="151"/>
    </row>
    <row r="218" spans="8:8">
      <c r="H218" s="151"/>
    </row>
    <row r="219" spans="8:8">
      <c r="H219" s="151"/>
    </row>
    <row r="220" spans="8:8">
      <c r="H220" s="151"/>
    </row>
    <row r="221" spans="8:8">
      <c r="H221" s="151"/>
    </row>
    <row r="222" spans="8:8">
      <c r="H222" s="151"/>
    </row>
    <row r="223" spans="8:8">
      <c r="H223" s="151"/>
    </row>
    <row r="224" spans="8:8">
      <c r="H224" s="151"/>
    </row>
    <row r="225" spans="8:8">
      <c r="H225" s="151"/>
    </row>
    <row r="226" spans="8:8">
      <c r="H226" s="151"/>
    </row>
    <row r="227" spans="8:8">
      <c r="H227" s="151"/>
    </row>
    <row r="228" spans="8:8">
      <c r="H228" s="151"/>
    </row>
    <row r="229" spans="8:8">
      <c r="H229" s="151"/>
    </row>
    <row r="230" spans="8:8">
      <c r="H230" s="151"/>
    </row>
    <row r="231" spans="8:8">
      <c r="H231" s="151"/>
    </row>
    <row r="232" spans="8:8">
      <c r="H232" s="151"/>
    </row>
    <row r="233" spans="8:8">
      <c r="H233" s="151"/>
    </row>
    <row r="234" spans="8:8">
      <c r="H234" s="151"/>
    </row>
    <row r="235" spans="8:8">
      <c r="H235" s="151"/>
    </row>
    <row r="236" spans="8:8">
      <c r="H236" s="151"/>
    </row>
    <row r="237" spans="8:8">
      <c r="H237" s="151"/>
    </row>
    <row r="238" spans="8:8">
      <c r="H238" s="151"/>
    </row>
    <row r="239" spans="8:8">
      <c r="H239" s="151"/>
    </row>
    <row r="240" spans="8:8">
      <c r="H240" s="151"/>
    </row>
    <row r="241" spans="8:8">
      <c r="H241" s="151"/>
    </row>
    <row r="242" spans="8:8">
      <c r="H242" s="151"/>
    </row>
    <row r="243" spans="8:8">
      <c r="H243" s="151"/>
    </row>
    <row r="244" spans="8:8">
      <c r="H244" s="151"/>
    </row>
    <row r="245" spans="8:8">
      <c r="H245" s="151"/>
    </row>
    <row r="246" spans="8:8">
      <c r="H246" s="151"/>
    </row>
    <row r="247" spans="8:8">
      <c r="H247" s="151"/>
    </row>
    <row r="248" spans="8:8">
      <c r="H248" s="151"/>
    </row>
    <row r="249" spans="8:8">
      <c r="H249" s="151"/>
    </row>
    <row r="250" spans="8:8">
      <c r="H250" s="151"/>
    </row>
    <row r="251" spans="8:8">
      <c r="H251" s="151"/>
    </row>
    <row r="252" spans="8:8">
      <c r="H252" s="151"/>
    </row>
    <row r="253" spans="8:8">
      <c r="H253" s="151"/>
    </row>
    <row r="254" spans="8:8">
      <c r="H254" s="151"/>
    </row>
    <row r="255" spans="8:8">
      <c r="H255" s="151"/>
    </row>
    <row r="256" spans="8:8">
      <c r="H256" s="151"/>
    </row>
    <row r="257" spans="8:8">
      <c r="H257" s="151"/>
    </row>
    <row r="258" spans="8:8">
      <c r="H258" s="151"/>
    </row>
    <row r="259" spans="8:8">
      <c r="H259" s="151"/>
    </row>
    <row r="260" spans="8:8">
      <c r="H260" s="151"/>
    </row>
    <row r="261" spans="8:8">
      <c r="H261" s="151"/>
    </row>
    <row r="262" spans="8:8">
      <c r="H262" s="151"/>
    </row>
    <row r="263" spans="8:8">
      <c r="H263" s="151"/>
    </row>
    <row r="264" spans="8:8">
      <c r="H264" s="151"/>
    </row>
    <row r="265" spans="8:8">
      <c r="H265" s="151"/>
    </row>
    <row r="266" spans="8:8">
      <c r="H266" s="151"/>
    </row>
    <row r="267" spans="8:8">
      <c r="H267" s="151"/>
    </row>
    <row r="268" spans="8:8">
      <c r="H268" s="151"/>
    </row>
    <row r="269" spans="8:8">
      <c r="H269" s="151"/>
    </row>
    <row r="270" spans="8:8">
      <c r="H270" s="151"/>
    </row>
    <row r="271" spans="8:8">
      <c r="H271" s="151"/>
    </row>
    <row r="272" spans="8:8">
      <c r="H272" s="151"/>
    </row>
    <row r="273" spans="8:8">
      <c r="H273" s="151"/>
    </row>
    <row r="274" spans="8:8">
      <c r="H274" s="151"/>
    </row>
    <row r="275" spans="8:8">
      <c r="H275" s="151"/>
    </row>
    <row r="276" spans="8:8">
      <c r="H276" s="151"/>
    </row>
    <row r="277" spans="8:8">
      <c r="H277" s="151"/>
    </row>
    <row r="278" spans="8:8">
      <c r="H278" s="151"/>
    </row>
    <row r="279" spans="8:8">
      <c r="H279" s="151"/>
    </row>
    <row r="280" spans="8:8">
      <c r="H280" s="151"/>
    </row>
    <row r="281" spans="8:8">
      <c r="H281" s="151"/>
    </row>
    <row r="282" spans="8:8">
      <c r="H282" s="151"/>
    </row>
    <row r="283" spans="8:8">
      <c r="H283" s="151"/>
    </row>
    <row r="284" spans="8:8">
      <c r="H284" s="151"/>
    </row>
    <row r="285" spans="8:8">
      <c r="H285" s="151"/>
    </row>
    <row r="286" spans="8:8">
      <c r="H286" s="151"/>
    </row>
    <row r="287" spans="8:8">
      <c r="H287" s="151"/>
    </row>
    <row r="288" spans="8:8">
      <c r="H288" s="151"/>
    </row>
    <row r="289" spans="8:8">
      <c r="H289" s="151"/>
    </row>
    <row r="290" spans="8:8">
      <c r="H290" s="151"/>
    </row>
    <row r="291" spans="8:8">
      <c r="H291" s="151"/>
    </row>
    <row r="292" spans="8:8">
      <c r="H292" s="151"/>
    </row>
    <row r="293" spans="8:8">
      <c r="H293" s="151"/>
    </row>
    <row r="294" spans="8:8">
      <c r="H294" s="151"/>
    </row>
    <row r="295" spans="8:8">
      <c r="H295" s="151"/>
    </row>
    <row r="296" spans="8:8">
      <c r="H296" s="151"/>
    </row>
    <row r="297" spans="8:8">
      <c r="H297" s="151"/>
    </row>
    <row r="298" spans="8:8">
      <c r="H298" s="151"/>
    </row>
    <row r="299" spans="8:8">
      <c r="H299" s="151"/>
    </row>
    <row r="300" spans="8:8">
      <c r="H300" s="151"/>
    </row>
    <row r="301" spans="8:8">
      <c r="H301" s="151"/>
    </row>
    <row r="302" spans="8:8">
      <c r="H302" s="151"/>
    </row>
    <row r="303" spans="8:8">
      <c r="H303" s="151"/>
    </row>
    <row r="304" spans="8:8">
      <c r="H304" s="151"/>
    </row>
    <row r="305" spans="8:8">
      <c r="H305" s="151"/>
    </row>
    <row r="306" spans="8:8">
      <c r="H306" s="151"/>
    </row>
    <row r="307" spans="8:8">
      <c r="H307" s="151"/>
    </row>
    <row r="308" spans="8:8">
      <c r="H308" s="151"/>
    </row>
    <row r="309" spans="8:8">
      <c r="H309" s="151"/>
    </row>
    <row r="310" spans="8:8">
      <c r="H310" s="151"/>
    </row>
    <row r="311" spans="8:8">
      <c r="H311" s="151"/>
    </row>
    <row r="312" spans="8:8">
      <c r="H312" s="151"/>
    </row>
    <row r="313" spans="8:8">
      <c r="H313" s="151"/>
    </row>
    <row r="314" spans="8:8">
      <c r="H314" s="151"/>
    </row>
    <row r="315" spans="8:8">
      <c r="H315" s="151"/>
    </row>
    <row r="316" spans="8:8">
      <c r="H316" s="151"/>
    </row>
    <row r="317" spans="8:8">
      <c r="H317" s="151"/>
    </row>
    <row r="318" spans="8:8">
      <c r="H318" s="151"/>
    </row>
    <row r="319" spans="8:8">
      <c r="H319" s="151"/>
    </row>
    <row r="320" spans="8:8">
      <c r="H320" s="151"/>
    </row>
    <row r="321" spans="8:8">
      <c r="H321" s="151"/>
    </row>
    <row r="322" spans="8:8">
      <c r="H322" s="151"/>
    </row>
    <row r="323" spans="8:8">
      <c r="H323" s="151"/>
    </row>
    <row r="324" spans="8:8">
      <c r="H324" s="151"/>
    </row>
    <row r="325" spans="8:8">
      <c r="H325" s="151"/>
    </row>
    <row r="326" spans="8:8">
      <c r="H326" s="151"/>
    </row>
    <row r="327" spans="8:8">
      <c r="H327" s="151"/>
    </row>
    <row r="328" spans="8:8">
      <c r="H328" s="151"/>
    </row>
    <row r="329" spans="8:8">
      <c r="H329" s="151"/>
    </row>
    <row r="330" spans="8:8">
      <c r="H330" s="151"/>
    </row>
    <row r="331" spans="8:8">
      <c r="H331" s="151"/>
    </row>
    <row r="332" spans="8:8">
      <c r="H332" s="151"/>
    </row>
    <row r="333" spans="8:8">
      <c r="H333" s="151"/>
    </row>
    <row r="334" spans="8:8">
      <c r="H334" s="151"/>
    </row>
    <row r="335" spans="8:8">
      <c r="H335" s="151"/>
    </row>
    <row r="336" spans="8:8">
      <c r="H336" s="151"/>
    </row>
    <row r="337" spans="8:8">
      <c r="H337" s="151"/>
    </row>
    <row r="338" spans="8:8">
      <c r="H338" s="151"/>
    </row>
    <row r="339" spans="8:8">
      <c r="H339" s="151"/>
    </row>
    <row r="340" spans="8:8">
      <c r="H340" s="151"/>
    </row>
    <row r="341" spans="8:8">
      <c r="H341" s="151"/>
    </row>
    <row r="342" spans="8:8">
      <c r="H342" s="151"/>
    </row>
    <row r="343" spans="8:8">
      <c r="H343" s="151"/>
    </row>
    <row r="344" spans="8:8">
      <c r="H344" s="151"/>
    </row>
    <row r="345" spans="8:8">
      <c r="H345" s="151"/>
    </row>
    <row r="346" spans="8:8">
      <c r="H346" s="151"/>
    </row>
    <row r="347" spans="8:8">
      <c r="H347" s="151"/>
    </row>
    <row r="348" spans="8:8">
      <c r="H348" s="151"/>
    </row>
    <row r="349" spans="8:8">
      <c r="H349" s="151"/>
    </row>
    <row r="350" spans="8:8">
      <c r="H350" s="151"/>
    </row>
    <row r="351" spans="8:8">
      <c r="H351" s="151"/>
    </row>
    <row r="352" spans="8:8">
      <c r="H352" s="151"/>
    </row>
    <row r="353" spans="8:8">
      <c r="H353" s="151"/>
    </row>
    <row r="354" spans="8:8">
      <c r="H354" s="151"/>
    </row>
    <row r="355" spans="8:8">
      <c r="H355" s="151"/>
    </row>
    <row r="356" spans="8:8">
      <c r="H356" s="151"/>
    </row>
    <row r="357" spans="8:8">
      <c r="H357" s="151"/>
    </row>
    <row r="358" spans="8:8">
      <c r="H358" s="151"/>
    </row>
    <row r="359" spans="8:8">
      <c r="H359" s="151"/>
    </row>
    <row r="360" spans="8:8">
      <c r="H360" s="151"/>
    </row>
    <row r="361" spans="8:8">
      <c r="H361" s="151"/>
    </row>
    <row r="362" spans="8:8">
      <c r="H362" s="151"/>
    </row>
    <row r="363" spans="8:8">
      <c r="H363" s="151"/>
    </row>
    <row r="364" spans="8:8">
      <c r="H364" s="151"/>
    </row>
    <row r="365" spans="8:8">
      <c r="H365" s="151"/>
    </row>
    <row r="366" spans="8:8">
      <c r="H366" s="151"/>
    </row>
    <row r="367" spans="8:8">
      <c r="H367" s="151"/>
    </row>
    <row r="368" spans="8:8">
      <c r="H368" s="151"/>
    </row>
    <row r="369" spans="8:8">
      <c r="H369" s="151"/>
    </row>
    <row r="370" spans="8:8">
      <c r="H370" s="151"/>
    </row>
    <row r="371" spans="8:8">
      <c r="H371" s="151"/>
    </row>
    <row r="372" spans="8:8">
      <c r="H372" s="151"/>
    </row>
    <row r="373" spans="8:8">
      <c r="H373" s="151"/>
    </row>
    <row r="374" spans="8:8">
      <c r="H374" s="151"/>
    </row>
    <row r="375" spans="8:8">
      <c r="H375" s="151"/>
    </row>
    <row r="376" spans="8:8">
      <c r="H376" s="151"/>
    </row>
    <row r="377" spans="8:8">
      <c r="H377" s="151"/>
    </row>
    <row r="378" spans="8:8">
      <c r="H378" s="151"/>
    </row>
    <row r="379" spans="8:8">
      <c r="H379" s="151"/>
    </row>
    <row r="380" spans="8:8">
      <c r="H380" s="151"/>
    </row>
    <row r="381" spans="8:8">
      <c r="H381" s="151"/>
    </row>
    <row r="382" spans="8:8">
      <c r="H382" s="151"/>
    </row>
    <row r="383" spans="8:8">
      <c r="H383" s="151"/>
    </row>
    <row r="384" spans="8:8">
      <c r="H384" s="151"/>
    </row>
    <row r="385" spans="8:8">
      <c r="H385" s="151"/>
    </row>
    <row r="386" spans="8:8">
      <c r="H386" s="151"/>
    </row>
    <row r="387" spans="8:8">
      <c r="H387" s="151"/>
    </row>
    <row r="388" spans="8:8">
      <c r="H388" s="151"/>
    </row>
    <row r="389" spans="8:8">
      <c r="H389" s="151"/>
    </row>
    <row r="390" spans="8:8">
      <c r="H390" s="151"/>
    </row>
    <row r="391" spans="8:8">
      <c r="H391" s="151"/>
    </row>
    <row r="392" spans="8:8">
      <c r="H392" s="151"/>
    </row>
    <row r="393" spans="8:8">
      <c r="H393" s="151"/>
    </row>
    <row r="394" spans="8:8">
      <c r="H394" s="151"/>
    </row>
    <row r="395" spans="8:8">
      <c r="H395" s="151"/>
    </row>
    <row r="396" spans="8:8">
      <c r="H396" s="151"/>
    </row>
    <row r="397" spans="8:8">
      <c r="H397" s="151"/>
    </row>
    <row r="398" spans="8:8">
      <c r="H398" s="151"/>
    </row>
    <row r="399" spans="8:8">
      <c r="H399" s="151"/>
    </row>
    <row r="400" spans="8:8">
      <c r="H400" s="151"/>
    </row>
    <row r="401" spans="8:8">
      <c r="H401" s="151"/>
    </row>
    <row r="402" spans="8:8">
      <c r="H402" s="151"/>
    </row>
    <row r="403" spans="8:8">
      <c r="H403" s="151"/>
    </row>
    <row r="404" spans="8:8">
      <c r="H404" s="151"/>
    </row>
    <row r="405" spans="8:8">
      <c r="H405" s="151"/>
    </row>
    <row r="406" spans="8:8">
      <c r="H406" s="151"/>
    </row>
    <row r="407" ht="1.15" hidden="1" customHeight="1" spans="8:8">
      <c r="H407" s="151"/>
    </row>
    <row r="408" spans="8:8">
      <c r="H408" s="151"/>
    </row>
    <row r="409" spans="8:8">
      <c r="H409" s="151"/>
    </row>
    <row r="410" spans="8:8">
      <c r="H410" s="151"/>
    </row>
    <row r="411" spans="8:8">
      <c r="H411" s="151"/>
    </row>
    <row r="412" spans="8:8">
      <c r="H412" s="151"/>
    </row>
    <row r="413" spans="8:8">
      <c r="H413" s="151"/>
    </row>
    <row r="414" spans="8:8">
      <c r="H414" s="151"/>
    </row>
    <row r="415" spans="8:8">
      <c r="H415" s="151"/>
    </row>
    <row r="416" spans="8:8">
      <c r="H416" s="151"/>
    </row>
    <row r="417" spans="8:8">
      <c r="H417" s="151"/>
    </row>
    <row r="418" spans="8:8">
      <c r="H418" s="151"/>
    </row>
    <row r="419" spans="8:8">
      <c r="H419" s="151"/>
    </row>
    <row r="420" spans="8:8">
      <c r="H420" s="151"/>
    </row>
    <row r="421" spans="8:8">
      <c r="H421" s="151"/>
    </row>
    <row r="422" spans="8:8">
      <c r="H422" s="151"/>
    </row>
    <row r="423" spans="8:8">
      <c r="H423" s="151"/>
    </row>
    <row r="424" spans="8:8">
      <c r="H424" s="151"/>
    </row>
    <row r="425" spans="8:8">
      <c r="H425" s="151"/>
    </row>
    <row r="426" spans="8:8">
      <c r="H426" s="151"/>
    </row>
    <row r="427" spans="8:8">
      <c r="H427" s="151"/>
    </row>
    <row r="428" spans="8:8">
      <c r="H428" s="151"/>
    </row>
    <row r="429" spans="8:8">
      <c r="H429" s="151"/>
    </row>
    <row r="430" spans="8:8">
      <c r="H430" s="151"/>
    </row>
    <row r="431" spans="8:8">
      <c r="H431" s="151"/>
    </row>
    <row r="432" spans="8:8">
      <c r="H432" s="151"/>
    </row>
    <row r="433" spans="8:8">
      <c r="H433" s="151"/>
    </row>
    <row r="434" spans="8:8">
      <c r="H434" s="151"/>
    </row>
    <row r="435" spans="8:8">
      <c r="H435" s="151"/>
    </row>
    <row r="436" spans="8:8">
      <c r="H436" s="151"/>
    </row>
    <row r="437" spans="8:8">
      <c r="H437" s="151"/>
    </row>
    <row r="438" spans="8:8">
      <c r="H438" s="151"/>
    </row>
    <row r="439" spans="8:8">
      <c r="H439" s="151"/>
    </row>
    <row r="440" spans="8:8">
      <c r="H440" s="151"/>
    </row>
    <row r="441" spans="8:8">
      <c r="H441" s="151"/>
    </row>
    <row r="442" spans="8:8">
      <c r="H442" s="151"/>
    </row>
    <row r="443" spans="8:8">
      <c r="H443" s="151"/>
    </row>
    <row r="444" spans="8:8">
      <c r="H444" s="151"/>
    </row>
    <row r="445" spans="8:8">
      <c r="H445" s="151"/>
    </row>
    <row r="446" spans="8:8">
      <c r="H446" s="151"/>
    </row>
    <row r="447" spans="8:8">
      <c r="H447" s="151"/>
    </row>
    <row r="448" spans="8:8">
      <c r="H448" s="151"/>
    </row>
    <row r="449" spans="8:8">
      <c r="H449" s="151"/>
    </row>
    <row r="450" spans="8:8">
      <c r="H450" s="151"/>
    </row>
    <row r="451" spans="8:8">
      <c r="H451" s="151"/>
    </row>
    <row r="452" spans="8:8">
      <c r="H452" s="151"/>
    </row>
    <row r="453" spans="8:8">
      <c r="H453" s="151"/>
    </row>
    <row r="454" spans="8:8">
      <c r="H454" s="151"/>
    </row>
    <row r="455" spans="8:8">
      <c r="H455" s="151"/>
    </row>
    <row r="456" spans="8:8">
      <c r="H456" s="151"/>
    </row>
    <row r="457" spans="8:8">
      <c r="H457" s="151"/>
    </row>
    <row r="458" spans="8:8">
      <c r="H458" s="151"/>
    </row>
    <row r="459" spans="8:8">
      <c r="H459" s="151"/>
    </row>
    <row r="460" spans="8:8">
      <c r="H460" s="151"/>
    </row>
    <row r="461" spans="8:8">
      <c r="H461" s="151"/>
    </row>
    <row r="462" spans="8:8">
      <c r="H462" s="151"/>
    </row>
    <row r="463" spans="8:8">
      <c r="H463" s="151"/>
    </row>
    <row r="464" spans="8:8">
      <c r="H464" s="151"/>
    </row>
    <row r="465" spans="8:8">
      <c r="H465" s="151"/>
    </row>
    <row r="466" spans="8:8">
      <c r="H466" s="151"/>
    </row>
    <row r="467" spans="8:8">
      <c r="H467" s="151"/>
    </row>
    <row r="468" spans="8:8">
      <c r="H468" s="151"/>
    </row>
    <row r="469" spans="8:8">
      <c r="H469" s="151"/>
    </row>
  </sheetData>
  <mergeCells count="1">
    <mergeCell ref="C1:M1"/>
  </mergeCells>
  <printOptions horizontalCentered="1"/>
  <pageMargins left="0.78740157480315" right="0" top="0.196850393700787" bottom="0" header="0.31496062992126" footer="0.31496062992126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5"/>
  <sheetViews>
    <sheetView zoomScale="85" zoomScaleNormal="85" topLeftCell="A55" workbookViewId="0">
      <selection activeCell="D67" sqref="D67"/>
    </sheetView>
  </sheetViews>
  <sheetFormatPr defaultColWidth="9" defaultRowHeight="15"/>
  <cols>
    <col min="1" max="1" width="6.42857142857143" style="88" customWidth="1"/>
    <col min="2" max="2" width="16.2857142857143" style="89" customWidth="1"/>
    <col min="3" max="3" width="5.14285714285714" style="76" customWidth="1"/>
    <col min="4" max="4" width="21" style="90" customWidth="1"/>
    <col min="5" max="5" width="11.8571428571429" style="91" customWidth="1"/>
    <col min="6" max="6" width="16" style="91" customWidth="1"/>
    <col min="7" max="7" width="15.7142857142857" customWidth="1"/>
    <col min="8" max="8" width="20.4285714285714" customWidth="1"/>
  </cols>
  <sheetData>
    <row r="1" ht="21" spans="1:7">
      <c r="A1" s="92" t="s">
        <v>96</v>
      </c>
      <c r="B1" s="92"/>
      <c r="C1" s="92"/>
      <c r="D1" s="92"/>
      <c r="E1" s="92"/>
      <c r="F1" s="92"/>
      <c r="G1" s="92"/>
    </row>
    <row r="2" ht="15.75" spans="1:7">
      <c r="A2" s="93"/>
      <c r="B2" s="94"/>
      <c r="C2" s="95"/>
      <c r="D2" s="96"/>
      <c r="E2" s="97"/>
      <c r="F2" s="97"/>
      <c r="G2" s="95"/>
    </row>
    <row r="3" ht="15.75" spans="1:7">
      <c r="A3" s="98" t="s">
        <v>74</v>
      </c>
      <c r="B3" s="99" t="s">
        <v>97</v>
      </c>
      <c r="C3" s="100" t="s">
        <v>24</v>
      </c>
      <c r="D3" s="100" t="s">
        <v>23</v>
      </c>
      <c r="E3" s="101" t="s">
        <v>25</v>
      </c>
      <c r="F3" s="101" t="s">
        <v>98</v>
      </c>
      <c r="G3" s="100" t="s">
        <v>99</v>
      </c>
    </row>
    <row r="4" spans="1:7">
      <c r="A4" s="102">
        <v>43834</v>
      </c>
      <c r="B4" s="103" t="s">
        <v>100</v>
      </c>
      <c r="C4" s="104">
        <v>3</v>
      </c>
      <c r="D4" s="105" t="s">
        <v>101</v>
      </c>
      <c r="E4" s="106">
        <v>220000</v>
      </c>
      <c r="F4" s="106">
        <v>147000</v>
      </c>
      <c r="G4" s="107">
        <f t="shared" ref="G4:G56" si="0">E4*C4+F4</f>
        <v>807000</v>
      </c>
    </row>
    <row r="5" spans="1:7">
      <c r="A5" s="108"/>
      <c r="B5" s="109"/>
      <c r="C5" s="110">
        <v>10</v>
      </c>
      <c r="D5" s="111" t="s">
        <v>29</v>
      </c>
      <c r="E5" s="112">
        <v>137000</v>
      </c>
      <c r="F5" s="106"/>
      <c r="G5" s="107">
        <f t="shared" si="0"/>
        <v>1370000</v>
      </c>
    </row>
    <row r="6" spans="2:7">
      <c r="B6" s="109"/>
      <c r="C6" s="110">
        <v>13</v>
      </c>
      <c r="D6" s="111" t="s">
        <v>34</v>
      </c>
      <c r="E6" s="112">
        <v>195000</v>
      </c>
      <c r="F6" s="106">
        <v>200000</v>
      </c>
      <c r="G6" s="107">
        <f t="shared" si="0"/>
        <v>2735000</v>
      </c>
    </row>
    <row r="7" spans="2:7">
      <c r="B7" s="109"/>
      <c r="C7" s="110">
        <v>1</v>
      </c>
      <c r="D7" s="111" t="s">
        <v>102</v>
      </c>
      <c r="E7" s="112">
        <v>673500</v>
      </c>
      <c r="F7" s="106"/>
      <c r="G7" s="107">
        <f t="shared" si="0"/>
        <v>673500</v>
      </c>
    </row>
    <row r="8" spans="2:7">
      <c r="B8" s="109"/>
      <c r="C8" s="110">
        <v>1</v>
      </c>
      <c r="D8" s="111" t="s">
        <v>103</v>
      </c>
      <c r="E8" s="112">
        <v>505000</v>
      </c>
      <c r="F8" s="106"/>
      <c r="G8" s="107">
        <f t="shared" si="0"/>
        <v>505000</v>
      </c>
    </row>
    <row r="9" spans="1:7">
      <c r="A9" s="108"/>
      <c r="B9" s="109"/>
      <c r="C9" s="110"/>
      <c r="D9" s="111"/>
      <c r="E9" s="112"/>
      <c r="F9" s="106"/>
      <c r="G9" s="107">
        <f t="shared" si="0"/>
        <v>0</v>
      </c>
    </row>
    <row r="10" spans="1:7">
      <c r="A10" s="108">
        <v>43865</v>
      </c>
      <c r="B10" s="109" t="s">
        <v>104</v>
      </c>
      <c r="C10" s="110">
        <v>7</v>
      </c>
      <c r="D10" s="111" t="s">
        <v>34</v>
      </c>
      <c r="E10" s="112">
        <v>195000</v>
      </c>
      <c r="F10" s="106">
        <v>240000</v>
      </c>
      <c r="G10" s="107">
        <f t="shared" si="0"/>
        <v>1605000</v>
      </c>
    </row>
    <row r="11" spans="1:8">
      <c r="A11" s="108"/>
      <c r="B11" s="109"/>
      <c r="C11" s="110">
        <v>15</v>
      </c>
      <c r="D11" s="111" t="s">
        <v>105</v>
      </c>
      <c r="E11" s="112">
        <v>175000</v>
      </c>
      <c r="F11" s="106"/>
      <c r="G11" s="107">
        <f t="shared" si="0"/>
        <v>2625000</v>
      </c>
      <c r="H11" s="113"/>
    </row>
    <row r="12" spans="1:8">
      <c r="A12" s="108"/>
      <c r="B12" s="109"/>
      <c r="C12" s="110">
        <v>1</v>
      </c>
      <c r="D12" s="111" t="s">
        <v>67</v>
      </c>
      <c r="E12" s="112">
        <v>1000000</v>
      </c>
      <c r="F12" s="106"/>
      <c r="G12" s="107">
        <f t="shared" si="0"/>
        <v>1000000</v>
      </c>
      <c r="H12" s="113"/>
    </row>
    <row r="13" spans="1:8">
      <c r="A13" s="108"/>
      <c r="B13" s="109"/>
      <c r="C13" s="110"/>
      <c r="D13" s="111"/>
      <c r="E13" s="112"/>
      <c r="F13" s="106"/>
      <c r="G13" s="107">
        <f t="shared" si="0"/>
        <v>0</v>
      </c>
      <c r="H13" s="113"/>
    </row>
    <row r="14" spans="1:7">
      <c r="A14" s="108">
        <v>43894</v>
      </c>
      <c r="B14" s="109"/>
      <c r="C14" s="110">
        <v>13</v>
      </c>
      <c r="D14" s="111" t="s">
        <v>27</v>
      </c>
      <c r="E14" s="112">
        <v>80000</v>
      </c>
      <c r="F14" s="106"/>
      <c r="G14" s="107">
        <f t="shared" si="0"/>
        <v>1040000</v>
      </c>
    </row>
    <row r="15" spans="1:7">
      <c r="A15" s="108"/>
      <c r="B15" s="109"/>
      <c r="C15" s="110">
        <v>16</v>
      </c>
      <c r="D15" s="111" t="s">
        <v>28</v>
      </c>
      <c r="E15" s="112">
        <v>92000</v>
      </c>
      <c r="F15" s="106">
        <v>170000</v>
      </c>
      <c r="G15" s="107">
        <f t="shared" si="0"/>
        <v>1642000</v>
      </c>
    </row>
    <row r="16" spans="1:9">
      <c r="A16" s="108"/>
      <c r="B16" s="109"/>
      <c r="C16" s="110">
        <v>1</v>
      </c>
      <c r="D16" s="111" t="s">
        <v>106</v>
      </c>
      <c r="E16" s="112">
        <v>300000</v>
      </c>
      <c r="F16" s="106"/>
      <c r="G16" s="107">
        <f t="shared" si="0"/>
        <v>300000</v>
      </c>
      <c r="I16" s="113"/>
    </row>
    <row r="17" spans="1:7">
      <c r="A17" s="108"/>
      <c r="B17" s="109"/>
      <c r="C17" s="110">
        <v>1</v>
      </c>
      <c r="D17" s="111" t="s">
        <v>107</v>
      </c>
      <c r="E17" s="112">
        <v>170000</v>
      </c>
      <c r="F17" s="106"/>
      <c r="G17" s="107">
        <f t="shared" si="0"/>
        <v>170000</v>
      </c>
    </row>
    <row r="18" spans="1:7">
      <c r="A18" s="108"/>
      <c r="B18" s="109"/>
      <c r="C18" s="110">
        <v>1</v>
      </c>
      <c r="D18" s="111" t="s">
        <v>67</v>
      </c>
      <c r="E18" s="112">
        <v>800000</v>
      </c>
      <c r="F18" s="106"/>
      <c r="G18" s="107">
        <f t="shared" si="0"/>
        <v>800000</v>
      </c>
    </row>
    <row r="19" spans="1:7">
      <c r="A19" s="108"/>
      <c r="B19" s="109"/>
      <c r="C19" s="110"/>
      <c r="D19" s="111"/>
      <c r="E19" s="112"/>
      <c r="F19" s="106"/>
      <c r="G19" s="107">
        <f t="shared" si="0"/>
        <v>0</v>
      </c>
    </row>
    <row r="20" spans="1:7">
      <c r="A20" s="108">
        <v>43925</v>
      </c>
      <c r="B20" s="109"/>
      <c r="C20" s="110">
        <v>10</v>
      </c>
      <c r="D20" s="111" t="s">
        <v>108</v>
      </c>
      <c r="E20" s="112">
        <v>2000000</v>
      </c>
      <c r="F20" s="106">
        <v>25000</v>
      </c>
      <c r="G20" s="107">
        <f t="shared" si="0"/>
        <v>20025000</v>
      </c>
    </row>
    <row r="21" spans="1:7">
      <c r="A21" s="108"/>
      <c r="B21" s="109"/>
      <c r="C21" s="110">
        <v>1</v>
      </c>
      <c r="D21" s="111" t="s">
        <v>67</v>
      </c>
      <c r="E21" s="112">
        <v>700000</v>
      </c>
      <c r="F21" s="106"/>
      <c r="G21" s="107">
        <f t="shared" si="0"/>
        <v>700000</v>
      </c>
    </row>
    <row r="22" spans="1:7">
      <c r="A22" s="108"/>
      <c r="B22" s="109"/>
      <c r="C22" s="110">
        <v>3</v>
      </c>
      <c r="D22" s="111" t="s">
        <v>109</v>
      </c>
      <c r="E22" s="112">
        <v>95000</v>
      </c>
      <c r="F22" s="106"/>
      <c r="G22" s="107">
        <f t="shared" si="0"/>
        <v>285000</v>
      </c>
    </row>
    <row r="23" spans="1:7">
      <c r="A23" s="108"/>
      <c r="B23" s="109"/>
      <c r="C23" s="110"/>
      <c r="D23" s="111"/>
      <c r="E23" s="112"/>
      <c r="F23" s="106"/>
      <c r="G23" s="107">
        <f t="shared" si="0"/>
        <v>0</v>
      </c>
    </row>
    <row r="24" spans="1:8">
      <c r="A24" s="108">
        <v>43955</v>
      </c>
      <c r="B24" s="109"/>
      <c r="C24" s="110">
        <v>1</v>
      </c>
      <c r="D24" s="111"/>
      <c r="E24" s="112"/>
      <c r="F24" s="106">
        <v>18000</v>
      </c>
      <c r="G24" s="107">
        <f t="shared" si="0"/>
        <v>18000</v>
      </c>
      <c r="H24" s="113"/>
    </row>
    <row r="25" spans="1:7">
      <c r="A25" s="108"/>
      <c r="B25" s="109"/>
      <c r="C25" s="110">
        <v>1</v>
      </c>
      <c r="D25" s="111" t="s">
        <v>110</v>
      </c>
      <c r="E25" s="112">
        <v>500000</v>
      </c>
      <c r="F25" s="106"/>
      <c r="G25" s="107">
        <f t="shared" si="0"/>
        <v>500000</v>
      </c>
    </row>
    <row r="26" spans="1:7">
      <c r="A26" s="108"/>
      <c r="B26" s="109"/>
      <c r="C26" s="110">
        <v>1</v>
      </c>
      <c r="D26" s="111"/>
      <c r="E26" s="112"/>
      <c r="F26" s="106">
        <v>12000</v>
      </c>
      <c r="G26" s="107">
        <f t="shared" si="0"/>
        <v>12000</v>
      </c>
    </row>
    <row r="27" spans="1:7">
      <c r="A27" s="108"/>
      <c r="B27" s="109"/>
      <c r="C27" s="110"/>
      <c r="D27" s="111"/>
      <c r="E27" s="112"/>
      <c r="F27" s="106"/>
      <c r="G27" s="107">
        <f t="shared" si="0"/>
        <v>0</v>
      </c>
    </row>
    <row r="28" spans="1:7">
      <c r="A28" s="108">
        <v>43986</v>
      </c>
      <c r="B28" s="109"/>
      <c r="C28" s="110">
        <v>1</v>
      </c>
      <c r="D28" s="111" t="s">
        <v>111</v>
      </c>
      <c r="E28" s="112">
        <v>209500</v>
      </c>
      <c r="F28" s="106"/>
      <c r="G28" s="107">
        <f t="shared" si="0"/>
        <v>209500</v>
      </c>
    </row>
    <row r="29" spans="1:7">
      <c r="A29" s="108"/>
      <c r="B29" s="109"/>
      <c r="C29" s="110">
        <v>1</v>
      </c>
      <c r="D29" s="111" t="s">
        <v>67</v>
      </c>
      <c r="E29" s="112">
        <v>300000</v>
      </c>
      <c r="F29" s="106"/>
      <c r="G29" s="107">
        <f t="shared" si="0"/>
        <v>300000</v>
      </c>
    </row>
    <row r="30" spans="1:7">
      <c r="A30" s="108"/>
      <c r="B30" s="109"/>
      <c r="C30" s="110"/>
      <c r="D30" s="111"/>
      <c r="E30" s="112"/>
      <c r="F30" s="106"/>
      <c r="G30" s="107">
        <f t="shared" si="0"/>
        <v>0</v>
      </c>
    </row>
    <row r="31" spans="1:7">
      <c r="A31" s="108">
        <v>44016</v>
      </c>
      <c r="B31" s="109"/>
      <c r="C31" s="110">
        <v>1</v>
      </c>
      <c r="D31" s="111" t="s">
        <v>67</v>
      </c>
      <c r="E31" s="112">
        <v>500000</v>
      </c>
      <c r="F31" s="106"/>
      <c r="G31" s="107">
        <f t="shared" si="0"/>
        <v>500000</v>
      </c>
    </row>
    <row r="32" spans="1:9">
      <c r="A32" s="108"/>
      <c r="B32" s="109"/>
      <c r="C32" s="110">
        <v>1</v>
      </c>
      <c r="D32" s="111" t="s">
        <v>112</v>
      </c>
      <c r="E32" s="112"/>
      <c r="F32" s="106">
        <v>30000</v>
      </c>
      <c r="G32" s="107">
        <f t="shared" si="0"/>
        <v>30000</v>
      </c>
      <c r="H32" s="113">
        <f>SUM(G4:G31)</f>
        <v>37822000</v>
      </c>
      <c r="I32" t="e">
        <f>SUM</f>
        <v>#NAME?</v>
      </c>
    </row>
    <row r="33" spans="1:7">
      <c r="A33" s="108"/>
      <c r="B33" s="109"/>
      <c r="C33" s="110"/>
      <c r="D33" s="111"/>
      <c r="E33" s="112"/>
      <c r="F33" s="106"/>
      <c r="G33" s="107">
        <f t="shared" si="0"/>
        <v>0</v>
      </c>
    </row>
    <row r="34" spans="1:7">
      <c r="A34" s="108">
        <v>44047</v>
      </c>
      <c r="B34" s="109"/>
      <c r="C34" s="110">
        <v>1</v>
      </c>
      <c r="D34" s="111" t="s">
        <v>67</v>
      </c>
      <c r="E34" s="112">
        <v>600000</v>
      </c>
      <c r="F34" s="106"/>
      <c r="G34" s="107">
        <f t="shared" si="0"/>
        <v>600000</v>
      </c>
    </row>
    <row r="35" spans="1:7">
      <c r="A35" s="108"/>
      <c r="B35" s="109"/>
      <c r="C35" s="110">
        <v>1</v>
      </c>
      <c r="D35" s="111" t="s">
        <v>113</v>
      </c>
      <c r="E35" s="112">
        <v>308000</v>
      </c>
      <c r="F35" s="106"/>
      <c r="G35" s="107">
        <f t="shared" si="0"/>
        <v>308000</v>
      </c>
    </row>
    <row r="36" spans="1:7">
      <c r="A36" s="108"/>
      <c r="B36" s="109"/>
      <c r="C36" s="110"/>
      <c r="D36" s="111"/>
      <c r="E36" s="112"/>
      <c r="F36" s="106"/>
      <c r="G36" s="107">
        <f t="shared" si="0"/>
        <v>0</v>
      </c>
    </row>
    <row r="37" spans="1:7">
      <c r="A37" s="108">
        <v>44078</v>
      </c>
      <c r="B37" s="109"/>
      <c r="C37" s="110">
        <v>1</v>
      </c>
      <c r="D37" s="111" t="s">
        <v>114</v>
      </c>
      <c r="E37" s="112"/>
      <c r="F37" s="106">
        <v>50000</v>
      </c>
      <c r="G37" s="107">
        <f t="shared" si="0"/>
        <v>50000</v>
      </c>
    </row>
    <row r="38" spans="1:7">
      <c r="A38" s="108"/>
      <c r="B38" s="109"/>
      <c r="C38" s="110">
        <v>1</v>
      </c>
      <c r="D38" s="111" t="s">
        <v>67</v>
      </c>
      <c r="E38" s="112">
        <v>200000</v>
      </c>
      <c r="F38" s="106"/>
      <c r="G38" s="107">
        <f t="shared" si="0"/>
        <v>200000</v>
      </c>
    </row>
    <row r="39" spans="1:7">
      <c r="A39" s="108"/>
      <c r="B39" s="109"/>
      <c r="C39" s="110"/>
      <c r="D39" s="111"/>
      <c r="E39" s="112"/>
      <c r="F39" s="106"/>
      <c r="G39" s="107">
        <f t="shared" si="0"/>
        <v>0</v>
      </c>
    </row>
    <row r="40" spans="1:7">
      <c r="A40" s="108">
        <v>44108</v>
      </c>
      <c r="B40" s="114"/>
      <c r="C40" s="110">
        <v>1</v>
      </c>
      <c r="D40" s="111" t="s">
        <v>67</v>
      </c>
      <c r="E40" s="112">
        <v>500000</v>
      </c>
      <c r="F40" s="106"/>
      <c r="G40" s="107">
        <f t="shared" si="0"/>
        <v>500000</v>
      </c>
    </row>
    <row r="41" spans="1:7">
      <c r="A41" s="108"/>
      <c r="B41" s="114"/>
      <c r="C41" s="110">
        <v>1</v>
      </c>
      <c r="D41" s="111" t="s">
        <v>115</v>
      </c>
      <c r="E41" s="112"/>
      <c r="F41" s="106">
        <v>24000</v>
      </c>
      <c r="G41" s="107">
        <f t="shared" si="0"/>
        <v>24000</v>
      </c>
    </row>
    <row r="42" spans="1:7">
      <c r="A42" s="108"/>
      <c r="B42" s="114"/>
      <c r="C42" s="110"/>
      <c r="D42" s="111"/>
      <c r="E42" s="112"/>
      <c r="F42" s="106"/>
      <c r="G42" s="107">
        <f t="shared" si="0"/>
        <v>0</v>
      </c>
    </row>
    <row r="43" spans="1:7">
      <c r="A43" s="108">
        <v>44139</v>
      </c>
      <c r="B43" s="114"/>
      <c r="C43" s="110">
        <v>1</v>
      </c>
      <c r="D43" s="111" t="s">
        <v>67</v>
      </c>
      <c r="E43" s="112">
        <v>600000</v>
      </c>
      <c r="F43" s="106"/>
      <c r="G43" s="107">
        <f t="shared" si="0"/>
        <v>600000</v>
      </c>
    </row>
    <row r="44" spans="1:7">
      <c r="A44" s="108"/>
      <c r="B44" s="114"/>
      <c r="C44" s="110">
        <v>1</v>
      </c>
      <c r="D44" s="111" t="s">
        <v>106</v>
      </c>
      <c r="E44" s="112">
        <v>200000</v>
      </c>
      <c r="F44" s="106"/>
      <c r="G44" s="107">
        <f t="shared" si="0"/>
        <v>200000</v>
      </c>
    </row>
    <row r="45" spans="1:7">
      <c r="A45" s="108"/>
      <c r="B45" s="114"/>
      <c r="C45" s="110">
        <v>1</v>
      </c>
      <c r="D45" s="111" t="s">
        <v>116</v>
      </c>
      <c r="E45" s="112"/>
      <c r="F45" s="106">
        <v>11000</v>
      </c>
      <c r="G45" s="107">
        <f t="shared" si="0"/>
        <v>11000</v>
      </c>
    </row>
    <row r="46" spans="1:7">
      <c r="A46" s="108"/>
      <c r="B46" s="114"/>
      <c r="C46" s="110"/>
      <c r="D46" s="111"/>
      <c r="E46" s="112"/>
      <c r="F46" s="106"/>
      <c r="G46" s="107">
        <f t="shared" si="0"/>
        <v>0</v>
      </c>
    </row>
    <row r="47" spans="1:7">
      <c r="A47" s="108">
        <v>44169</v>
      </c>
      <c r="B47" s="114"/>
      <c r="C47" s="110">
        <v>1</v>
      </c>
      <c r="D47" s="111" t="s">
        <v>67</v>
      </c>
      <c r="E47" s="112">
        <v>500000</v>
      </c>
      <c r="F47" s="106"/>
      <c r="G47" s="107">
        <f t="shared" si="0"/>
        <v>500000</v>
      </c>
    </row>
    <row r="48" spans="1:7">
      <c r="A48" s="108"/>
      <c r="B48" s="114"/>
      <c r="C48" s="110"/>
      <c r="D48" s="111"/>
      <c r="E48" s="112"/>
      <c r="F48" s="106"/>
      <c r="G48" s="107">
        <f t="shared" si="0"/>
        <v>0</v>
      </c>
    </row>
    <row r="49" spans="1:7">
      <c r="A49" s="108" t="s">
        <v>117</v>
      </c>
      <c r="B49" s="114"/>
      <c r="C49" s="110">
        <v>1</v>
      </c>
      <c r="D49" s="111" t="s">
        <v>67</v>
      </c>
      <c r="E49" s="112">
        <v>600000</v>
      </c>
      <c r="F49" s="106"/>
      <c r="G49" s="107">
        <f t="shared" si="0"/>
        <v>600000</v>
      </c>
    </row>
    <row r="50" spans="1:7">
      <c r="A50" s="108"/>
      <c r="B50" s="114"/>
      <c r="C50" s="110">
        <v>1</v>
      </c>
      <c r="D50" s="111" t="s">
        <v>118</v>
      </c>
      <c r="E50" s="112"/>
      <c r="F50" s="106">
        <v>47000</v>
      </c>
      <c r="G50" s="107">
        <f t="shared" si="0"/>
        <v>47000</v>
      </c>
    </row>
    <row r="51" spans="1:7">
      <c r="A51" s="108"/>
      <c r="B51" s="114"/>
      <c r="C51" s="110">
        <v>1</v>
      </c>
      <c r="D51" s="111" t="s">
        <v>119</v>
      </c>
      <c r="E51" s="112"/>
      <c r="F51" s="106">
        <v>18000</v>
      </c>
      <c r="G51" s="107">
        <f t="shared" si="0"/>
        <v>18000</v>
      </c>
    </row>
    <row r="52" spans="1:7">
      <c r="A52" s="108"/>
      <c r="B52" s="114"/>
      <c r="C52" s="110">
        <v>1</v>
      </c>
      <c r="D52" s="111" t="s">
        <v>120</v>
      </c>
      <c r="E52" s="112">
        <v>630000</v>
      </c>
      <c r="F52" s="106"/>
      <c r="G52" s="107">
        <f t="shared" si="0"/>
        <v>630000</v>
      </c>
    </row>
    <row r="53" spans="1:7">
      <c r="A53" s="108"/>
      <c r="B53" s="114"/>
      <c r="C53" s="110">
        <v>1</v>
      </c>
      <c r="D53" s="111" t="s">
        <v>2</v>
      </c>
      <c r="E53" s="112">
        <v>11135000</v>
      </c>
      <c r="F53" s="106">
        <v>558000</v>
      </c>
      <c r="G53" s="107">
        <f t="shared" si="0"/>
        <v>11693000</v>
      </c>
    </row>
    <row r="54" spans="1:7">
      <c r="A54" s="108"/>
      <c r="B54" s="114"/>
      <c r="C54" s="110"/>
      <c r="D54" s="111"/>
      <c r="E54" s="112"/>
      <c r="F54" s="106"/>
      <c r="G54" s="107">
        <f t="shared" si="0"/>
        <v>0</v>
      </c>
    </row>
    <row r="55" spans="1:7">
      <c r="A55" s="108" t="s">
        <v>121</v>
      </c>
      <c r="B55" s="114"/>
      <c r="C55" s="110">
        <v>1</v>
      </c>
      <c r="D55" s="111" t="s">
        <v>67</v>
      </c>
      <c r="E55" s="112">
        <v>300000</v>
      </c>
      <c r="F55" s="106"/>
      <c r="G55" s="107">
        <f t="shared" si="0"/>
        <v>300000</v>
      </c>
    </row>
    <row r="56" spans="1:7">
      <c r="A56" s="108"/>
      <c r="B56" s="114"/>
      <c r="C56" s="110">
        <v>1</v>
      </c>
      <c r="D56" s="111" t="s">
        <v>111</v>
      </c>
      <c r="E56" s="112">
        <v>180000</v>
      </c>
      <c r="F56" s="106"/>
      <c r="G56" s="107">
        <f t="shared" si="0"/>
        <v>180000</v>
      </c>
    </row>
    <row r="57" spans="1:7">
      <c r="A57" s="108"/>
      <c r="B57" s="114"/>
      <c r="C57" s="110">
        <v>1</v>
      </c>
      <c r="D57" s="111" t="s">
        <v>122</v>
      </c>
      <c r="E57" s="112"/>
      <c r="F57" s="106">
        <v>56000</v>
      </c>
      <c r="G57" s="107">
        <f t="shared" ref="G57:G112" si="1">E57*C57+F57</f>
        <v>56000</v>
      </c>
    </row>
    <row r="58" spans="1:7">
      <c r="A58" s="108"/>
      <c r="B58" s="114"/>
      <c r="C58" s="110"/>
      <c r="D58" s="111"/>
      <c r="E58" s="112"/>
      <c r="F58" s="106"/>
      <c r="G58" s="107">
        <f t="shared" si="1"/>
        <v>0</v>
      </c>
    </row>
    <row r="59" spans="1:7">
      <c r="A59" s="108" t="s">
        <v>123</v>
      </c>
      <c r="B59" s="114"/>
      <c r="C59" s="110">
        <v>1</v>
      </c>
      <c r="D59" s="111" t="s">
        <v>79</v>
      </c>
      <c r="E59" s="112"/>
      <c r="F59" s="106">
        <v>313500</v>
      </c>
      <c r="G59" s="107">
        <f t="shared" si="1"/>
        <v>313500</v>
      </c>
    </row>
    <row r="60" spans="1:7">
      <c r="A60" s="108"/>
      <c r="B60" s="114"/>
      <c r="C60" s="110">
        <v>1</v>
      </c>
      <c r="D60" s="111" t="s">
        <v>124</v>
      </c>
      <c r="E60" s="112">
        <v>1821000</v>
      </c>
      <c r="F60" s="106"/>
      <c r="G60" s="107">
        <f t="shared" si="1"/>
        <v>1821000</v>
      </c>
    </row>
    <row r="61" spans="1:7">
      <c r="A61" s="108"/>
      <c r="B61" s="114"/>
      <c r="C61" s="110">
        <v>1</v>
      </c>
      <c r="D61" s="111" t="s">
        <v>125</v>
      </c>
      <c r="E61" s="112">
        <v>300000</v>
      </c>
      <c r="F61" s="106"/>
      <c r="G61" s="107">
        <f t="shared" si="1"/>
        <v>300000</v>
      </c>
    </row>
    <row r="62" spans="1:7">
      <c r="A62" s="108"/>
      <c r="B62" s="114"/>
      <c r="C62" s="110"/>
      <c r="D62" s="111"/>
      <c r="E62" s="112"/>
      <c r="F62" s="106"/>
      <c r="G62" s="107">
        <f t="shared" si="1"/>
        <v>0</v>
      </c>
    </row>
    <row r="63" spans="1:7">
      <c r="A63" s="108" t="s">
        <v>126</v>
      </c>
      <c r="B63" s="114"/>
      <c r="C63" s="110">
        <v>1</v>
      </c>
      <c r="D63" s="111" t="s">
        <v>125</v>
      </c>
      <c r="E63" s="112">
        <v>800000</v>
      </c>
      <c r="F63" s="106"/>
      <c r="G63" s="107">
        <f t="shared" si="1"/>
        <v>800000</v>
      </c>
    </row>
    <row r="64" spans="1:7">
      <c r="A64" s="108"/>
      <c r="B64" s="114"/>
      <c r="C64" s="110">
        <v>1</v>
      </c>
      <c r="D64" s="111" t="s">
        <v>127</v>
      </c>
      <c r="E64" s="112"/>
      <c r="F64" s="106">
        <v>18000</v>
      </c>
      <c r="G64" s="107">
        <f t="shared" si="1"/>
        <v>18000</v>
      </c>
    </row>
    <row r="65" spans="1:7">
      <c r="A65" s="108"/>
      <c r="B65" s="114"/>
      <c r="C65" s="110"/>
      <c r="D65" s="111"/>
      <c r="E65" s="112"/>
      <c r="F65" s="106"/>
      <c r="G65" s="107">
        <f t="shared" si="1"/>
        <v>0</v>
      </c>
    </row>
    <row r="66" spans="1:7">
      <c r="A66" s="108" t="s">
        <v>128</v>
      </c>
      <c r="B66" s="114"/>
      <c r="C66" s="110">
        <v>1</v>
      </c>
      <c r="D66" s="111" t="s">
        <v>125</v>
      </c>
      <c r="E66" s="112">
        <v>300000</v>
      </c>
      <c r="F66" s="106"/>
      <c r="G66" s="107">
        <f t="shared" si="1"/>
        <v>300000</v>
      </c>
    </row>
    <row r="67" spans="1:7">
      <c r="A67" s="108"/>
      <c r="B67" s="114"/>
      <c r="C67" s="110">
        <v>1</v>
      </c>
      <c r="D67" s="111" t="s">
        <v>129</v>
      </c>
      <c r="E67" s="112"/>
      <c r="F67" s="106">
        <v>28000</v>
      </c>
      <c r="G67" s="107">
        <f t="shared" si="1"/>
        <v>28000</v>
      </c>
    </row>
    <row r="68" spans="1:7">
      <c r="A68" s="108"/>
      <c r="B68" s="114"/>
      <c r="C68" s="110">
        <v>1</v>
      </c>
      <c r="D68" s="111" t="s">
        <v>130</v>
      </c>
      <c r="E68" s="112">
        <v>825000</v>
      </c>
      <c r="F68" s="106">
        <v>182000</v>
      </c>
      <c r="G68" s="107">
        <f t="shared" si="1"/>
        <v>1007000</v>
      </c>
    </row>
    <row r="69" spans="1:7">
      <c r="A69" s="108"/>
      <c r="B69" s="114"/>
      <c r="C69" s="110"/>
      <c r="D69" s="111"/>
      <c r="E69" s="112"/>
      <c r="F69" s="106"/>
      <c r="G69" s="107">
        <f t="shared" si="1"/>
        <v>0</v>
      </c>
    </row>
    <row r="70" spans="1:7">
      <c r="A70" s="108" t="s">
        <v>131</v>
      </c>
      <c r="B70" s="114"/>
      <c r="C70" s="110">
        <v>1</v>
      </c>
      <c r="D70" s="111" t="s">
        <v>67</v>
      </c>
      <c r="E70" s="112">
        <v>450000</v>
      </c>
      <c r="F70" s="106"/>
      <c r="G70" s="107">
        <f t="shared" si="1"/>
        <v>450000</v>
      </c>
    </row>
    <row r="71" spans="1:7">
      <c r="A71" s="108"/>
      <c r="B71" s="114"/>
      <c r="C71" s="110">
        <v>1</v>
      </c>
      <c r="D71" s="111" t="s">
        <v>132</v>
      </c>
      <c r="E71" s="112"/>
      <c r="F71" s="106">
        <v>186000</v>
      </c>
      <c r="G71" s="107">
        <f t="shared" si="1"/>
        <v>186000</v>
      </c>
    </row>
    <row r="72" spans="1:7">
      <c r="A72" s="108"/>
      <c r="B72" s="114"/>
      <c r="C72" s="110"/>
      <c r="D72" s="111"/>
      <c r="E72" s="112"/>
      <c r="F72" s="106"/>
      <c r="G72" s="107">
        <f t="shared" si="1"/>
        <v>0</v>
      </c>
    </row>
    <row r="73" spans="1:7">
      <c r="A73" s="108" t="s">
        <v>133</v>
      </c>
      <c r="B73" s="114"/>
      <c r="C73" s="110">
        <v>1</v>
      </c>
      <c r="D73" s="111" t="s">
        <v>67</v>
      </c>
      <c r="E73" s="112">
        <v>300000</v>
      </c>
      <c r="F73" s="106"/>
      <c r="G73" s="107">
        <f t="shared" si="1"/>
        <v>300000</v>
      </c>
    </row>
    <row r="74" spans="1:7">
      <c r="A74" s="108"/>
      <c r="B74" s="114"/>
      <c r="C74" s="110">
        <v>1</v>
      </c>
      <c r="D74" s="111" t="s">
        <v>134</v>
      </c>
      <c r="E74" s="112"/>
      <c r="F74" s="106">
        <v>32000</v>
      </c>
      <c r="G74" s="107">
        <f t="shared" si="1"/>
        <v>32000</v>
      </c>
    </row>
    <row r="75" spans="1:7">
      <c r="A75" s="108"/>
      <c r="B75" s="114"/>
      <c r="C75" s="110"/>
      <c r="D75" s="111"/>
      <c r="E75" s="112"/>
      <c r="F75" s="106"/>
      <c r="G75" s="107">
        <f t="shared" si="1"/>
        <v>0</v>
      </c>
    </row>
    <row r="76" spans="1:7">
      <c r="A76" s="108" t="s">
        <v>135</v>
      </c>
      <c r="B76" s="114"/>
      <c r="C76" s="110">
        <v>1</v>
      </c>
      <c r="D76" s="111" t="s">
        <v>67</v>
      </c>
      <c r="E76" s="112">
        <v>450000</v>
      </c>
      <c r="F76" s="106"/>
      <c r="G76" s="107">
        <f t="shared" si="1"/>
        <v>450000</v>
      </c>
    </row>
    <row r="77" spans="1:7">
      <c r="A77" s="108"/>
      <c r="B77" s="114"/>
      <c r="C77" s="110">
        <v>1</v>
      </c>
      <c r="D77" s="111" t="s">
        <v>136</v>
      </c>
      <c r="E77" s="112"/>
      <c r="F77" s="106">
        <v>13600</v>
      </c>
      <c r="G77" s="107">
        <f t="shared" si="1"/>
        <v>13600</v>
      </c>
    </row>
    <row r="78" spans="1:7">
      <c r="A78" s="108"/>
      <c r="B78" s="114"/>
      <c r="C78" s="110">
        <v>1</v>
      </c>
      <c r="D78" s="111" t="s">
        <v>130</v>
      </c>
      <c r="E78" s="112">
        <v>1280000</v>
      </c>
      <c r="F78" s="106">
        <v>308000</v>
      </c>
      <c r="G78" s="107">
        <f t="shared" si="1"/>
        <v>1588000</v>
      </c>
    </row>
    <row r="79" spans="1:7">
      <c r="A79" s="108"/>
      <c r="B79" s="114"/>
      <c r="C79" s="110">
        <v>1</v>
      </c>
      <c r="D79" s="111" t="s">
        <v>137</v>
      </c>
      <c r="E79" s="112">
        <v>1200000</v>
      </c>
      <c r="F79" s="106">
        <v>54000</v>
      </c>
      <c r="G79" s="107">
        <f t="shared" si="1"/>
        <v>1254000</v>
      </c>
    </row>
    <row r="80" spans="1:7">
      <c r="A80" s="108"/>
      <c r="B80" s="114"/>
      <c r="C80" s="110"/>
      <c r="D80" s="111"/>
      <c r="E80" s="112"/>
      <c r="F80" s="106"/>
      <c r="G80" s="107">
        <f t="shared" si="1"/>
        <v>0</v>
      </c>
    </row>
    <row r="81" spans="1:7">
      <c r="A81" s="108"/>
      <c r="B81" s="114"/>
      <c r="C81" s="110"/>
      <c r="D81" s="111"/>
      <c r="E81" s="112"/>
      <c r="F81" s="106"/>
      <c r="G81" s="107">
        <f t="shared" si="1"/>
        <v>0</v>
      </c>
    </row>
    <row r="82" spans="1:7">
      <c r="A82" s="108"/>
      <c r="B82" s="114"/>
      <c r="C82" s="110"/>
      <c r="D82" s="111"/>
      <c r="E82" s="112"/>
      <c r="F82" s="106"/>
      <c r="G82" s="107">
        <f t="shared" si="1"/>
        <v>0</v>
      </c>
    </row>
    <row r="83" spans="1:7">
      <c r="A83" s="108"/>
      <c r="B83" s="114"/>
      <c r="C83" s="110"/>
      <c r="D83" s="111"/>
      <c r="E83" s="112"/>
      <c r="F83" s="106"/>
      <c r="G83" s="107">
        <f t="shared" si="1"/>
        <v>0</v>
      </c>
    </row>
    <row r="84" spans="1:7">
      <c r="A84" s="108"/>
      <c r="B84" s="114"/>
      <c r="C84" s="110"/>
      <c r="D84" s="111"/>
      <c r="E84" s="112"/>
      <c r="F84" s="106"/>
      <c r="G84" s="107">
        <f t="shared" si="1"/>
        <v>0</v>
      </c>
    </row>
    <row r="85" spans="1:7">
      <c r="A85" s="108"/>
      <c r="B85" s="114"/>
      <c r="C85" s="110"/>
      <c r="D85" s="111"/>
      <c r="E85" s="112"/>
      <c r="F85" s="106"/>
      <c r="G85" s="107">
        <f t="shared" si="1"/>
        <v>0</v>
      </c>
    </row>
    <row r="86" spans="1:7">
      <c r="A86" s="108"/>
      <c r="B86" s="114"/>
      <c r="C86" s="110"/>
      <c r="D86" s="111"/>
      <c r="E86" s="112"/>
      <c r="F86" s="106"/>
      <c r="G86" s="107">
        <f t="shared" si="1"/>
        <v>0</v>
      </c>
    </row>
    <row r="87" spans="1:7">
      <c r="A87" s="108"/>
      <c r="B87" s="114"/>
      <c r="C87" s="110"/>
      <c r="D87" s="111"/>
      <c r="E87" s="112"/>
      <c r="F87" s="106"/>
      <c r="G87" s="107">
        <f t="shared" si="1"/>
        <v>0</v>
      </c>
    </row>
    <row r="88" spans="1:7">
      <c r="A88" s="108"/>
      <c r="B88" s="114"/>
      <c r="C88" s="110"/>
      <c r="D88" s="111"/>
      <c r="E88" s="112"/>
      <c r="F88" s="106"/>
      <c r="G88" s="107">
        <f t="shared" si="1"/>
        <v>0</v>
      </c>
    </row>
    <row r="89" spans="1:7">
      <c r="A89" s="108"/>
      <c r="B89" s="114"/>
      <c r="C89" s="110"/>
      <c r="D89" s="111"/>
      <c r="E89" s="112"/>
      <c r="F89" s="106"/>
      <c r="G89" s="107">
        <f t="shared" si="1"/>
        <v>0</v>
      </c>
    </row>
    <row r="90" spans="1:7">
      <c r="A90" s="108"/>
      <c r="B90" s="114"/>
      <c r="C90" s="110"/>
      <c r="D90" s="111"/>
      <c r="E90" s="112"/>
      <c r="F90" s="106"/>
      <c r="G90" s="107">
        <f t="shared" si="1"/>
        <v>0</v>
      </c>
    </row>
    <row r="91" spans="1:7">
      <c r="A91" s="108"/>
      <c r="B91" s="114"/>
      <c r="C91" s="110"/>
      <c r="D91" s="111"/>
      <c r="E91" s="112"/>
      <c r="F91" s="106"/>
      <c r="G91" s="107">
        <f t="shared" si="1"/>
        <v>0</v>
      </c>
    </row>
    <row r="92" spans="1:7">
      <c r="A92" s="108"/>
      <c r="B92" s="114"/>
      <c r="C92" s="110"/>
      <c r="D92" s="111"/>
      <c r="E92" s="112"/>
      <c r="F92" s="106"/>
      <c r="G92" s="107">
        <f t="shared" si="1"/>
        <v>0</v>
      </c>
    </row>
    <row r="93" spans="1:7">
      <c r="A93" s="108"/>
      <c r="B93" s="114"/>
      <c r="C93" s="110"/>
      <c r="D93" s="111"/>
      <c r="E93" s="112"/>
      <c r="F93" s="106"/>
      <c r="G93" s="107">
        <f t="shared" si="1"/>
        <v>0</v>
      </c>
    </row>
    <row r="94" spans="1:7">
      <c r="A94" s="108"/>
      <c r="B94" s="114"/>
      <c r="C94" s="110"/>
      <c r="D94" s="111"/>
      <c r="E94" s="112"/>
      <c r="F94" s="106"/>
      <c r="G94" s="107">
        <f t="shared" si="1"/>
        <v>0</v>
      </c>
    </row>
    <row r="95" spans="1:7">
      <c r="A95" s="108"/>
      <c r="B95" s="114"/>
      <c r="C95" s="110"/>
      <c r="D95" s="111"/>
      <c r="E95" s="112"/>
      <c r="F95" s="106"/>
      <c r="G95" s="107">
        <f t="shared" si="1"/>
        <v>0</v>
      </c>
    </row>
    <row r="96" spans="1:7">
      <c r="A96" s="108"/>
      <c r="B96" s="114"/>
      <c r="C96" s="110"/>
      <c r="D96" s="111"/>
      <c r="E96" s="112"/>
      <c r="F96" s="106"/>
      <c r="G96" s="107">
        <f t="shared" si="1"/>
        <v>0</v>
      </c>
    </row>
    <row r="97" spans="1:7">
      <c r="A97" s="108"/>
      <c r="B97" s="114"/>
      <c r="C97" s="110"/>
      <c r="D97" s="111"/>
      <c r="E97" s="112"/>
      <c r="F97" s="106"/>
      <c r="G97" s="107">
        <f t="shared" si="1"/>
        <v>0</v>
      </c>
    </row>
    <row r="98" spans="1:7">
      <c r="A98" s="108"/>
      <c r="B98" s="114"/>
      <c r="C98" s="110"/>
      <c r="D98" s="111"/>
      <c r="E98" s="112"/>
      <c r="F98" s="106"/>
      <c r="G98" s="107">
        <f t="shared" si="1"/>
        <v>0</v>
      </c>
    </row>
    <row r="99" spans="1:7">
      <c r="A99" s="108"/>
      <c r="B99" s="114"/>
      <c r="C99" s="110"/>
      <c r="D99" s="111"/>
      <c r="E99" s="112"/>
      <c r="F99" s="106"/>
      <c r="G99" s="107">
        <f t="shared" si="1"/>
        <v>0</v>
      </c>
    </row>
    <row r="100" spans="1:7">
      <c r="A100" s="108"/>
      <c r="B100" s="114"/>
      <c r="C100" s="110"/>
      <c r="D100" s="111"/>
      <c r="E100" s="112"/>
      <c r="F100" s="106"/>
      <c r="G100" s="107">
        <f t="shared" si="1"/>
        <v>0</v>
      </c>
    </row>
    <row r="101" spans="1:7">
      <c r="A101" s="108"/>
      <c r="B101" s="114"/>
      <c r="C101" s="110"/>
      <c r="D101" s="111"/>
      <c r="E101" s="112"/>
      <c r="F101" s="106"/>
      <c r="G101" s="107">
        <f t="shared" si="1"/>
        <v>0</v>
      </c>
    </row>
    <row r="102" spans="1:7">
      <c r="A102" s="108"/>
      <c r="B102" s="114"/>
      <c r="C102" s="110"/>
      <c r="D102" s="111"/>
      <c r="E102" s="112"/>
      <c r="F102" s="106"/>
      <c r="G102" s="107">
        <f t="shared" si="1"/>
        <v>0</v>
      </c>
    </row>
    <row r="103" spans="1:7">
      <c r="A103" s="108"/>
      <c r="B103" s="114"/>
      <c r="C103" s="110"/>
      <c r="D103" s="111"/>
      <c r="E103" s="112"/>
      <c r="F103" s="106"/>
      <c r="G103" s="107">
        <f t="shared" si="1"/>
        <v>0</v>
      </c>
    </row>
    <row r="104" spans="1:7">
      <c r="A104" s="108"/>
      <c r="B104" s="114"/>
      <c r="C104" s="110"/>
      <c r="D104" s="111"/>
      <c r="E104" s="112"/>
      <c r="F104" s="106"/>
      <c r="G104" s="107">
        <f t="shared" si="1"/>
        <v>0</v>
      </c>
    </row>
    <row r="105" spans="1:7">
      <c r="A105" s="108"/>
      <c r="B105" s="114"/>
      <c r="C105" s="110"/>
      <c r="D105" s="111"/>
      <c r="E105" s="112"/>
      <c r="F105" s="106"/>
      <c r="G105" s="107">
        <f t="shared" si="1"/>
        <v>0</v>
      </c>
    </row>
    <row r="106" spans="1:7">
      <c r="A106" s="108"/>
      <c r="B106" s="114"/>
      <c r="C106" s="110"/>
      <c r="D106" s="111"/>
      <c r="E106" s="112"/>
      <c r="F106" s="106"/>
      <c r="G106" s="107">
        <f t="shared" si="1"/>
        <v>0</v>
      </c>
    </row>
    <row r="107" spans="1:7">
      <c r="A107" s="108"/>
      <c r="B107" s="114"/>
      <c r="C107" s="110"/>
      <c r="D107" s="111"/>
      <c r="E107" s="112"/>
      <c r="F107" s="106"/>
      <c r="G107" s="107">
        <f t="shared" si="1"/>
        <v>0</v>
      </c>
    </row>
    <row r="108" spans="1:7">
      <c r="A108" s="108"/>
      <c r="B108" s="114"/>
      <c r="C108" s="110"/>
      <c r="D108" s="111"/>
      <c r="E108" s="112"/>
      <c r="F108" s="106"/>
      <c r="G108" s="107">
        <f t="shared" si="1"/>
        <v>0</v>
      </c>
    </row>
    <row r="109" spans="1:7">
      <c r="A109" s="108"/>
      <c r="B109" s="114"/>
      <c r="C109" s="110"/>
      <c r="D109" s="111"/>
      <c r="E109" s="112"/>
      <c r="F109" s="106"/>
      <c r="G109" s="107">
        <f t="shared" si="1"/>
        <v>0</v>
      </c>
    </row>
    <row r="110" spans="1:7">
      <c r="A110" s="108"/>
      <c r="B110" s="114"/>
      <c r="C110" s="110"/>
      <c r="D110" s="111"/>
      <c r="E110" s="112"/>
      <c r="F110" s="106"/>
      <c r="G110" s="107">
        <f t="shared" si="1"/>
        <v>0</v>
      </c>
    </row>
    <row r="111" spans="1:7">
      <c r="A111" s="108"/>
      <c r="B111" s="114"/>
      <c r="C111" s="110"/>
      <c r="D111" s="111"/>
      <c r="E111" s="112"/>
      <c r="F111" s="106"/>
      <c r="G111" s="107">
        <f t="shared" si="1"/>
        <v>0</v>
      </c>
    </row>
    <row r="112" spans="1:7">
      <c r="A112" s="108"/>
      <c r="B112" s="114"/>
      <c r="C112" s="110"/>
      <c r="D112" s="111"/>
      <c r="E112" s="112"/>
      <c r="F112" s="106"/>
      <c r="G112" s="107">
        <f t="shared" si="1"/>
        <v>0</v>
      </c>
    </row>
    <row r="113" s="64" customFormat="1" spans="1:14">
      <c r="A113" s="115"/>
      <c r="B113" s="94"/>
      <c r="C113" s="95"/>
      <c r="D113" s="96"/>
      <c r="E113" s="97"/>
      <c r="F113" s="97"/>
      <c r="G113" s="116"/>
      <c r="H113"/>
      <c r="I113" s="95"/>
      <c r="J113" s="95"/>
      <c r="K113" s="95"/>
      <c r="L113" s="95"/>
      <c r="M113" s="95"/>
      <c r="N113" s="95"/>
    </row>
    <row r="114" s="64" customFormat="1" spans="1:14">
      <c r="A114" s="115"/>
      <c r="B114" s="94"/>
      <c r="C114" s="95"/>
      <c r="D114" s="96"/>
      <c r="E114" s="97"/>
      <c r="F114" s="97"/>
      <c r="G114" s="116"/>
      <c r="H114"/>
      <c r="I114" s="95"/>
      <c r="J114" s="95"/>
      <c r="K114" s="95"/>
      <c r="L114" s="95"/>
      <c r="M114" s="95"/>
      <c r="N114" s="95"/>
    </row>
    <row r="115" s="64" customFormat="1" spans="1:8">
      <c r="A115" s="115"/>
      <c r="B115" s="94"/>
      <c r="C115" s="117" t="s">
        <v>26</v>
      </c>
      <c r="D115" s="117"/>
      <c r="E115" s="118"/>
      <c r="F115" s="118">
        <f>SUM(F4:F112)</f>
        <v>2741100</v>
      </c>
      <c r="G115" s="119">
        <f>SUM(G4:G114)</f>
        <v>63230100</v>
      </c>
      <c r="H115"/>
    </row>
  </sheetData>
  <mergeCells count="2">
    <mergeCell ref="A1:G1"/>
    <mergeCell ref="C115:D115"/>
  </mergeCells>
  <pageMargins left="0.78740157480315" right="0.118110236220472" top="0.196850393700787" bottom="0.196850393700787" header="0.31496062992126" footer="0.3149606299212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opLeftCell="A40" workbookViewId="0">
      <selection activeCell="B64" sqref="B64"/>
    </sheetView>
  </sheetViews>
  <sheetFormatPr defaultColWidth="9" defaultRowHeight="15" outlineLevelCol="4"/>
  <cols>
    <col min="1" max="1" width="5.71428571428571" style="76" customWidth="1"/>
    <col min="2" max="2" width="27.7142857142857" customWidth="1"/>
    <col min="3" max="3" width="6.42857142857143" style="76" customWidth="1"/>
    <col min="4" max="4" width="11.7142857142857" style="57" customWidth="1"/>
    <col min="5" max="5" width="14" customWidth="1"/>
  </cols>
  <sheetData>
    <row r="1" ht="23.25" spans="1:5">
      <c r="A1" s="77" t="s">
        <v>138</v>
      </c>
      <c r="B1" s="77"/>
      <c r="C1" s="77"/>
      <c r="D1" s="77"/>
      <c r="E1" s="77"/>
    </row>
    <row r="2" spans="1:5">
      <c r="A2" s="78"/>
      <c r="B2" s="79"/>
      <c r="C2" s="78"/>
      <c r="D2" s="80"/>
      <c r="E2" s="80"/>
    </row>
    <row r="3" ht="18" customHeight="1" spans="1:5">
      <c r="A3" s="81" t="s">
        <v>22</v>
      </c>
      <c r="B3" s="81" t="s">
        <v>23</v>
      </c>
      <c r="C3" s="81" t="s">
        <v>24</v>
      </c>
      <c r="D3" s="82" t="s">
        <v>25</v>
      </c>
      <c r="E3" s="82" t="s">
        <v>26</v>
      </c>
    </row>
    <row r="4" ht="18" customHeight="1" spans="1:5">
      <c r="A4" s="83">
        <v>1</v>
      </c>
      <c r="B4" s="84" t="s">
        <v>27</v>
      </c>
      <c r="C4" s="83">
        <v>35</v>
      </c>
      <c r="D4" s="85">
        <v>80000</v>
      </c>
      <c r="E4" s="85">
        <f t="shared" ref="E4:E55" si="0">C4*D4</f>
        <v>2800000</v>
      </c>
    </row>
    <row r="5" ht="18" customHeight="1" spans="1:5">
      <c r="A5" s="83">
        <v>2</v>
      </c>
      <c r="B5" s="84" t="s">
        <v>28</v>
      </c>
      <c r="C5" s="83">
        <v>31</v>
      </c>
      <c r="D5" s="85">
        <v>92000</v>
      </c>
      <c r="E5" s="85">
        <f t="shared" si="0"/>
        <v>2852000</v>
      </c>
    </row>
    <row r="6" ht="18" customHeight="1" spans="1:5">
      <c r="A6" s="83">
        <v>3</v>
      </c>
      <c r="B6" s="84" t="s">
        <v>29</v>
      </c>
      <c r="C6" s="83">
        <v>3</v>
      </c>
      <c r="D6" s="85">
        <v>137000</v>
      </c>
      <c r="E6" s="85">
        <f t="shared" si="0"/>
        <v>411000</v>
      </c>
    </row>
    <row r="7" spans="1:5">
      <c r="A7" s="83">
        <v>4</v>
      </c>
      <c r="B7" s="84" t="s">
        <v>30</v>
      </c>
      <c r="C7" s="83">
        <v>20</v>
      </c>
      <c r="D7" s="85">
        <v>175000</v>
      </c>
      <c r="E7" s="85">
        <f t="shared" si="0"/>
        <v>3500000</v>
      </c>
    </row>
    <row r="8" spans="1:5">
      <c r="A8" s="83">
        <v>5</v>
      </c>
      <c r="B8" s="84" t="s">
        <v>31</v>
      </c>
      <c r="C8" s="83">
        <v>78</v>
      </c>
      <c r="D8" s="85">
        <v>17000</v>
      </c>
      <c r="E8" s="85">
        <f t="shared" si="0"/>
        <v>1326000</v>
      </c>
    </row>
    <row r="9" spans="1:5">
      <c r="A9" s="83">
        <v>6</v>
      </c>
      <c r="B9" s="84" t="s">
        <v>32</v>
      </c>
      <c r="C9" s="83">
        <v>3</v>
      </c>
      <c r="D9" s="85">
        <v>60000</v>
      </c>
      <c r="E9" s="85">
        <f t="shared" si="0"/>
        <v>180000</v>
      </c>
    </row>
    <row r="10" spans="1:5">
      <c r="A10" s="83">
        <v>7</v>
      </c>
      <c r="B10" s="84" t="s">
        <v>33</v>
      </c>
      <c r="C10" s="83">
        <v>6</v>
      </c>
      <c r="D10" s="85">
        <v>33000</v>
      </c>
      <c r="E10" s="85">
        <f t="shared" si="0"/>
        <v>198000</v>
      </c>
    </row>
    <row r="11" spans="1:5">
      <c r="A11" s="83">
        <v>8</v>
      </c>
      <c r="B11" s="84" t="s">
        <v>34</v>
      </c>
      <c r="C11" s="83">
        <v>3</v>
      </c>
      <c r="D11" s="85">
        <v>195000</v>
      </c>
      <c r="E11" s="85">
        <f t="shared" si="0"/>
        <v>585000</v>
      </c>
    </row>
    <row r="12" spans="1:5">
      <c r="A12" s="83">
        <v>9</v>
      </c>
      <c r="B12" s="84" t="s">
        <v>35</v>
      </c>
      <c r="C12" s="83">
        <v>0</v>
      </c>
      <c r="D12" s="85">
        <v>195000</v>
      </c>
      <c r="E12" s="85">
        <f t="shared" si="0"/>
        <v>0</v>
      </c>
    </row>
    <row r="13" spans="1:5">
      <c r="A13" s="83">
        <v>10</v>
      </c>
      <c r="B13" s="84" t="s">
        <v>36</v>
      </c>
      <c r="C13" s="83">
        <v>1</v>
      </c>
      <c r="D13" s="85">
        <v>210000</v>
      </c>
      <c r="E13" s="85">
        <f t="shared" si="0"/>
        <v>210000</v>
      </c>
    </row>
    <row r="14" spans="1:5">
      <c r="A14" s="83">
        <v>11</v>
      </c>
      <c r="B14" s="84" t="s">
        <v>37</v>
      </c>
      <c r="C14" s="83">
        <v>0</v>
      </c>
      <c r="D14" s="85">
        <v>105000</v>
      </c>
      <c r="E14" s="85">
        <f t="shared" si="0"/>
        <v>0</v>
      </c>
    </row>
    <row r="15" spans="1:5">
      <c r="A15" s="83">
        <v>12</v>
      </c>
      <c r="B15" s="84" t="s">
        <v>38</v>
      </c>
      <c r="C15" s="83">
        <v>2</v>
      </c>
      <c r="D15" s="85">
        <v>4000</v>
      </c>
      <c r="E15" s="85">
        <f t="shared" si="0"/>
        <v>8000</v>
      </c>
    </row>
    <row r="16" spans="1:5">
      <c r="A16" s="83">
        <v>13</v>
      </c>
      <c r="B16" s="84" t="s">
        <v>39</v>
      </c>
      <c r="C16" s="83">
        <v>5</v>
      </c>
      <c r="D16" s="85">
        <v>30000</v>
      </c>
      <c r="E16" s="85">
        <f t="shared" si="0"/>
        <v>150000</v>
      </c>
    </row>
    <row r="17" spans="1:5">
      <c r="A17" s="83">
        <v>14</v>
      </c>
      <c r="B17" s="84" t="s">
        <v>40</v>
      </c>
      <c r="C17" s="83">
        <v>0</v>
      </c>
      <c r="D17" s="85">
        <v>55000</v>
      </c>
      <c r="E17" s="85">
        <f t="shared" si="0"/>
        <v>0</v>
      </c>
    </row>
    <row r="18" spans="1:5">
      <c r="A18" s="83">
        <v>15</v>
      </c>
      <c r="B18" s="84" t="s">
        <v>41</v>
      </c>
      <c r="C18" s="83">
        <v>2</v>
      </c>
      <c r="D18" s="86">
        <v>76900</v>
      </c>
      <c r="E18" s="85">
        <f t="shared" si="0"/>
        <v>153800</v>
      </c>
    </row>
    <row r="19" spans="1:5">
      <c r="A19" s="83">
        <v>16</v>
      </c>
      <c r="B19" s="84" t="s">
        <v>42</v>
      </c>
      <c r="C19" s="83">
        <v>0</v>
      </c>
      <c r="D19" s="86">
        <v>52500</v>
      </c>
      <c r="E19" s="85">
        <f t="shared" si="0"/>
        <v>0</v>
      </c>
    </row>
    <row r="20" spans="1:5">
      <c r="A20" s="83">
        <v>17</v>
      </c>
      <c r="B20" s="84" t="s">
        <v>43</v>
      </c>
      <c r="C20" s="83">
        <v>0</v>
      </c>
      <c r="D20" s="86">
        <v>90900</v>
      </c>
      <c r="E20" s="85">
        <f t="shared" si="0"/>
        <v>0</v>
      </c>
    </row>
    <row r="21" spans="1:5">
      <c r="A21" s="83">
        <v>18</v>
      </c>
      <c r="B21" s="84" t="s">
        <v>44</v>
      </c>
      <c r="C21" s="83">
        <v>3</v>
      </c>
      <c r="D21" s="86">
        <v>210000</v>
      </c>
      <c r="E21" s="85">
        <f t="shared" si="0"/>
        <v>630000</v>
      </c>
    </row>
    <row r="22" spans="1:5">
      <c r="A22" s="83">
        <v>19</v>
      </c>
      <c r="B22" s="84" t="s">
        <v>45</v>
      </c>
      <c r="C22" s="83">
        <v>0</v>
      </c>
      <c r="D22" s="86">
        <v>5500</v>
      </c>
      <c r="E22" s="85">
        <f t="shared" si="0"/>
        <v>0</v>
      </c>
    </row>
    <row r="23" spans="1:5">
      <c r="A23" s="83">
        <v>20</v>
      </c>
      <c r="B23" s="84" t="s">
        <v>46</v>
      </c>
      <c r="C23" s="83">
        <v>2</v>
      </c>
      <c r="D23" s="86">
        <v>26000</v>
      </c>
      <c r="E23" s="85">
        <f t="shared" si="0"/>
        <v>52000</v>
      </c>
    </row>
    <row r="24" spans="1:5">
      <c r="A24" s="83">
        <v>21</v>
      </c>
      <c r="B24" s="84" t="s">
        <v>47</v>
      </c>
      <c r="C24" s="83">
        <v>2</v>
      </c>
      <c r="D24" s="86">
        <v>39000</v>
      </c>
      <c r="E24" s="85">
        <f t="shared" si="0"/>
        <v>78000</v>
      </c>
    </row>
    <row r="25" spans="1:5">
      <c r="A25" s="83">
        <v>22</v>
      </c>
      <c r="B25" s="84" t="s">
        <v>48</v>
      </c>
      <c r="C25" s="83">
        <v>3</v>
      </c>
      <c r="D25" s="86">
        <v>62000</v>
      </c>
      <c r="E25" s="85">
        <f t="shared" si="0"/>
        <v>186000</v>
      </c>
    </row>
    <row r="26" spans="1:5">
      <c r="A26" s="83">
        <v>23</v>
      </c>
      <c r="B26" s="84" t="s">
        <v>49</v>
      </c>
      <c r="C26" s="83">
        <v>2</v>
      </c>
      <c r="D26" s="86">
        <v>4200</v>
      </c>
      <c r="E26" s="85">
        <f t="shared" si="0"/>
        <v>8400</v>
      </c>
    </row>
    <row r="27" spans="1:5">
      <c r="A27" s="83">
        <v>24</v>
      </c>
      <c r="B27" s="84" t="s">
        <v>50</v>
      </c>
      <c r="C27" s="83">
        <v>1</v>
      </c>
      <c r="D27" s="86">
        <v>8700</v>
      </c>
      <c r="E27" s="85">
        <f t="shared" si="0"/>
        <v>8700</v>
      </c>
    </row>
    <row r="28" spans="1:5">
      <c r="A28" s="83">
        <v>25</v>
      </c>
      <c r="B28" s="84" t="s">
        <v>51</v>
      </c>
      <c r="C28" s="83">
        <v>2</v>
      </c>
      <c r="D28" s="86">
        <v>6500</v>
      </c>
      <c r="E28" s="85">
        <f t="shared" si="0"/>
        <v>13000</v>
      </c>
    </row>
    <row r="29" spans="1:5">
      <c r="A29" s="83">
        <v>26</v>
      </c>
      <c r="B29" s="84" t="s">
        <v>52</v>
      </c>
      <c r="C29" s="83">
        <v>1</v>
      </c>
      <c r="D29" s="86">
        <v>4800</v>
      </c>
      <c r="E29" s="85">
        <f t="shared" si="0"/>
        <v>4800</v>
      </c>
    </row>
    <row r="30" spans="1:5">
      <c r="A30" s="83">
        <v>27</v>
      </c>
      <c r="B30" s="84" t="s">
        <v>53</v>
      </c>
      <c r="C30" s="83">
        <v>1</v>
      </c>
      <c r="D30" s="86">
        <v>9600</v>
      </c>
      <c r="E30" s="85">
        <f t="shared" si="0"/>
        <v>9600</v>
      </c>
    </row>
    <row r="31" spans="1:5">
      <c r="A31" s="83">
        <v>28</v>
      </c>
      <c r="B31" s="84" t="s">
        <v>54</v>
      </c>
      <c r="C31" s="83">
        <v>2</v>
      </c>
      <c r="D31" s="86">
        <v>26500</v>
      </c>
      <c r="E31" s="85">
        <f t="shared" si="0"/>
        <v>53000</v>
      </c>
    </row>
    <row r="32" spans="1:5">
      <c r="A32" s="83">
        <v>29</v>
      </c>
      <c r="B32" s="84" t="s">
        <v>55</v>
      </c>
      <c r="C32" s="83">
        <v>1</v>
      </c>
      <c r="D32" s="86">
        <v>36000</v>
      </c>
      <c r="E32" s="85">
        <f t="shared" si="0"/>
        <v>36000</v>
      </c>
    </row>
    <row r="33" spans="1:5">
      <c r="A33" s="83">
        <v>30</v>
      </c>
      <c r="B33" s="84" t="s">
        <v>56</v>
      </c>
      <c r="C33" s="83">
        <v>1</v>
      </c>
      <c r="D33" s="86">
        <v>14000</v>
      </c>
      <c r="E33" s="85">
        <f t="shared" si="0"/>
        <v>14000</v>
      </c>
    </row>
    <row r="34" spans="1:5">
      <c r="A34" s="83">
        <v>31</v>
      </c>
      <c r="B34" s="84" t="s">
        <v>57</v>
      </c>
      <c r="C34" s="83">
        <v>2</v>
      </c>
      <c r="D34" s="86">
        <v>24000</v>
      </c>
      <c r="E34" s="85">
        <f t="shared" si="0"/>
        <v>48000</v>
      </c>
    </row>
    <row r="35" spans="1:5">
      <c r="A35" s="83">
        <v>32</v>
      </c>
      <c r="B35" s="84" t="s">
        <v>58</v>
      </c>
      <c r="C35" s="83">
        <v>3</v>
      </c>
      <c r="D35" s="86">
        <v>30000</v>
      </c>
      <c r="E35" s="85">
        <f t="shared" si="0"/>
        <v>90000</v>
      </c>
    </row>
    <row r="36" spans="1:5">
      <c r="A36" s="83">
        <v>33</v>
      </c>
      <c r="B36" s="84" t="s">
        <v>59</v>
      </c>
      <c r="C36" s="83">
        <v>2</v>
      </c>
      <c r="D36" s="86">
        <v>17000</v>
      </c>
      <c r="E36" s="85">
        <f t="shared" si="0"/>
        <v>34000</v>
      </c>
    </row>
    <row r="37" spans="1:5">
      <c r="A37" s="83">
        <v>34</v>
      </c>
      <c r="B37" s="84" t="s">
        <v>60</v>
      </c>
      <c r="C37" s="83">
        <v>1</v>
      </c>
      <c r="D37" s="86">
        <v>44000</v>
      </c>
      <c r="E37" s="85">
        <f t="shared" si="0"/>
        <v>44000</v>
      </c>
    </row>
    <row r="38" spans="1:5">
      <c r="A38" s="83">
        <v>35</v>
      </c>
      <c r="B38" s="84" t="s">
        <v>61</v>
      </c>
      <c r="C38" s="83">
        <v>10</v>
      </c>
      <c r="D38" s="86">
        <v>37500</v>
      </c>
      <c r="E38" s="85">
        <f t="shared" si="0"/>
        <v>375000</v>
      </c>
    </row>
    <row r="39" spans="1:5">
      <c r="A39" s="83">
        <v>36</v>
      </c>
      <c r="B39" s="84" t="s">
        <v>62</v>
      </c>
      <c r="C39" s="83">
        <v>2</v>
      </c>
      <c r="D39" s="86">
        <v>55000</v>
      </c>
      <c r="E39" s="85">
        <f t="shared" si="0"/>
        <v>110000</v>
      </c>
    </row>
    <row r="40" spans="1:5">
      <c r="A40" s="83">
        <v>37</v>
      </c>
      <c r="B40" s="84" t="s">
        <v>63</v>
      </c>
      <c r="C40" s="83">
        <v>1</v>
      </c>
      <c r="D40" s="86">
        <v>15000</v>
      </c>
      <c r="E40" s="85">
        <f t="shared" si="0"/>
        <v>15000</v>
      </c>
    </row>
    <row r="41" spans="1:5">
      <c r="A41" s="83">
        <v>38</v>
      </c>
      <c r="B41" s="84" t="s">
        <v>64</v>
      </c>
      <c r="C41" s="83">
        <v>2</v>
      </c>
      <c r="D41" s="86">
        <v>18000</v>
      </c>
      <c r="E41" s="85">
        <f t="shared" si="0"/>
        <v>36000</v>
      </c>
    </row>
    <row r="42" spans="1:5">
      <c r="A42" s="83">
        <v>39</v>
      </c>
      <c r="B42" s="84" t="s">
        <v>65</v>
      </c>
      <c r="C42" s="83">
        <v>3</v>
      </c>
      <c r="D42" s="86">
        <v>26000</v>
      </c>
      <c r="E42" s="85">
        <f t="shared" si="0"/>
        <v>78000</v>
      </c>
    </row>
    <row r="43" spans="1:5">
      <c r="A43" s="83">
        <v>40</v>
      </c>
      <c r="B43" s="84" t="s">
        <v>139</v>
      </c>
      <c r="C43" s="83">
        <v>5</v>
      </c>
      <c r="D43" s="86">
        <v>28000</v>
      </c>
      <c r="E43" s="85">
        <f t="shared" si="0"/>
        <v>140000</v>
      </c>
    </row>
    <row r="44" spans="1:5">
      <c r="A44" s="83">
        <v>41</v>
      </c>
      <c r="B44" s="84" t="s">
        <v>140</v>
      </c>
      <c r="C44" s="83">
        <v>4</v>
      </c>
      <c r="D44" s="86">
        <v>38000</v>
      </c>
      <c r="E44" s="85">
        <f t="shared" si="0"/>
        <v>152000</v>
      </c>
    </row>
    <row r="45" spans="1:5">
      <c r="A45" s="83">
        <v>42</v>
      </c>
      <c r="B45" s="84" t="s">
        <v>141</v>
      </c>
      <c r="C45" s="83">
        <v>3</v>
      </c>
      <c r="D45" s="86">
        <v>62000</v>
      </c>
      <c r="E45" s="85">
        <f t="shared" si="0"/>
        <v>186000</v>
      </c>
    </row>
    <row r="46" spans="1:5">
      <c r="A46" s="83">
        <v>43</v>
      </c>
      <c r="B46" s="84" t="s">
        <v>66</v>
      </c>
      <c r="C46" s="83">
        <v>1</v>
      </c>
      <c r="D46" s="86">
        <v>34500</v>
      </c>
      <c r="E46" s="85">
        <f t="shared" si="0"/>
        <v>34500</v>
      </c>
    </row>
    <row r="47" spans="1:5">
      <c r="A47" s="83">
        <v>44</v>
      </c>
      <c r="B47" s="84" t="s">
        <v>67</v>
      </c>
      <c r="C47" s="83">
        <v>1</v>
      </c>
      <c r="D47" s="86">
        <v>426083</v>
      </c>
      <c r="E47" s="85">
        <f t="shared" si="0"/>
        <v>426083</v>
      </c>
    </row>
    <row r="48" spans="1:5">
      <c r="A48" s="83">
        <v>45</v>
      </c>
      <c r="B48" s="84" t="s">
        <v>68</v>
      </c>
      <c r="C48" s="83">
        <v>42</v>
      </c>
      <c r="D48" s="86">
        <v>160000</v>
      </c>
      <c r="E48" s="85">
        <f t="shared" si="0"/>
        <v>6720000</v>
      </c>
    </row>
    <row r="49" spans="1:5">
      <c r="A49" s="83">
        <v>46</v>
      </c>
      <c r="B49" s="84" t="s">
        <v>69</v>
      </c>
      <c r="C49" s="83">
        <v>1</v>
      </c>
      <c r="D49" s="86">
        <v>450000</v>
      </c>
      <c r="E49" s="85">
        <f t="shared" si="0"/>
        <v>450000</v>
      </c>
    </row>
    <row r="50" spans="1:5">
      <c r="A50" s="83">
        <v>47</v>
      </c>
      <c r="B50" s="84" t="s">
        <v>70</v>
      </c>
      <c r="C50" s="83">
        <v>40</v>
      </c>
      <c r="D50" s="86">
        <v>30000</v>
      </c>
      <c r="E50" s="85">
        <f t="shared" si="0"/>
        <v>1200000</v>
      </c>
    </row>
    <row r="51" spans="1:5">
      <c r="A51" s="83">
        <v>48</v>
      </c>
      <c r="B51" s="84" t="s">
        <v>71</v>
      </c>
      <c r="C51" s="83">
        <v>1</v>
      </c>
      <c r="D51" s="86">
        <v>1995000</v>
      </c>
      <c r="E51" s="85">
        <f t="shared" si="0"/>
        <v>1995000</v>
      </c>
    </row>
    <row r="52" spans="1:5">
      <c r="A52" s="83">
        <v>49</v>
      </c>
      <c r="B52" s="84" t="s">
        <v>69</v>
      </c>
      <c r="C52" s="83">
        <v>17</v>
      </c>
      <c r="D52" s="86">
        <v>130000</v>
      </c>
      <c r="E52" s="85">
        <f t="shared" si="0"/>
        <v>2210000</v>
      </c>
    </row>
    <row r="53" spans="1:5">
      <c r="A53" s="83">
        <v>50</v>
      </c>
      <c r="B53" s="84" t="s">
        <v>142</v>
      </c>
      <c r="C53" s="83">
        <v>5</v>
      </c>
      <c r="D53" s="86">
        <v>45000</v>
      </c>
      <c r="E53" s="85">
        <f t="shared" si="0"/>
        <v>225000</v>
      </c>
    </row>
    <row r="54" spans="1:5">
      <c r="A54" s="83">
        <v>51</v>
      </c>
      <c r="B54" s="84"/>
      <c r="C54" s="83"/>
      <c r="D54" s="86"/>
      <c r="E54" s="85"/>
    </row>
    <row r="55" spans="1:5">
      <c r="A55" s="83">
        <v>52</v>
      </c>
      <c r="B55" s="84" t="s">
        <v>72</v>
      </c>
      <c r="C55" s="83"/>
      <c r="D55" s="85">
        <v>100000</v>
      </c>
      <c r="E55" s="85">
        <f t="shared" si="0"/>
        <v>0</v>
      </c>
    </row>
    <row r="56" spans="1:5">
      <c r="A56" s="83"/>
      <c r="B56" s="84"/>
      <c r="C56" s="83"/>
      <c r="D56" s="85"/>
      <c r="E56" s="87">
        <f>SUM(E4:E55)</f>
        <v>28035883</v>
      </c>
    </row>
  </sheetData>
  <mergeCells count="1">
    <mergeCell ref="A1:E1"/>
  </mergeCells>
  <printOptions horizontalCentered="1" verticalCentered="1"/>
  <pageMargins left="0.78740157480315" right="0.511811023622047" top="0.196850393700787" bottom="0.748031496062992" header="0.31496062992126" footer="0.31496062992126"/>
  <pageSetup paperSize="9" orientation="portrait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0"/>
  <sheetViews>
    <sheetView workbookViewId="0">
      <selection activeCell="G11" sqref="G11"/>
    </sheetView>
  </sheetViews>
  <sheetFormatPr defaultColWidth="9" defaultRowHeight="15"/>
  <cols>
    <col min="1" max="1" width="26.2857142857143" customWidth="1"/>
    <col min="2" max="2" width="12.4285714285714" style="57" customWidth="1"/>
  </cols>
  <sheetData>
    <row r="2" ht="33.75" spans="1:9">
      <c r="A2" s="58" t="s">
        <v>143</v>
      </c>
      <c r="B2" s="58"/>
      <c r="C2" s="58"/>
      <c r="D2" s="58"/>
      <c r="E2" s="58"/>
      <c r="F2" s="58"/>
      <c r="G2" s="58"/>
      <c r="H2" s="58"/>
      <c r="I2" s="58"/>
    </row>
    <row r="3" spans="1:9">
      <c r="A3" s="59"/>
      <c r="B3" s="60"/>
      <c r="C3" s="61"/>
      <c r="D3" s="61"/>
      <c r="E3" s="61"/>
      <c r="F3" s="61"/>
      <c r="G3" s="61"/>
      <c r="H3" s="61"/>
      <c r="I3" s="73"/>
    </row>
    <row r="4" spans="1:9">
      <c r="A4" s="62"/>
      <c r="B4" s="63"/>
      <c r="C4" s="64"/>
      <c r="D4" s="64"/>
      <c r="E4" s="64"/>
      <c r="F4" s="64"/>
      <c r="G4" s="64"/>
      <c r="H4" s="64"/>
      <c r="I4" s="74"/>
    </row>
    <row r="5" spans="1:9">
      <c r="A5" s="62" t="s">
        <v>144</v>
      </c>
      <c r="B5" s="63">
        <f>LAPORAN!B8</f>
        <v>28035883</v>
      </c>
      <c r="C5" s="64"/>
      <c r="D5" s="64"/>
      <c r="E5" s="64"/>
      <c r="F5" s="64"/>
      <c r="G5" s="64"/>
      <c r="H5" s="64"/>
      <c r="I5" s="74"/>
    </row>
    <row r="6" spans="1:9">
      <c r="A6" s="62" t="s">
        <v>145</v>
      </c>
      <c r="B6" s="63"/>
      <c r="C6" s="64"/>
      <c r="D6" s="64"/>
      <c r="E6" s="64"/>
      <c r="F6" s="64"/>
      <c r="G6" s="64"/>
      <c r="H6" s="64"/>
      <c r="I6" s="74"/>
    </row>
    <row r="7" spans="1:9">
      <c r="A7" s="62" t="s">
        <v>146</v>
      </c>
      <c r="B7" s="63">
        <f>LAPORAN!B18</f>
        <v>-34569083</v>
      </c>
      <c r="C7" s="64"/>
      <c r="D7" s="64"/>
      <c r="E7" s="64"/>
      <c r="F7" s="64"/>
      <c r="G7" s="64"/>
      <c r="H7" s="64"/>
      <c r="I7" s="74"/>
    </row>
    <row r="8" ht="15.75" spans="1:9">
      <c r="A8" s="65" t="s">
        <v>26</v>
      </c>
      <c r="B8" s="66">
        <f>SUM(B5:B7)</f>
        <v>-6533200</v>
      </c>
      <c r="C8" s="64"/>
      <c r="D8" s="64"/>
      <c r="E8" s="64"/>
      <c r="F8" s="64"/>
      <c r="G8" s="64"/>
      <c r="H8" s="64"/>
      <c r="I8" s="74"/>
    </row>
    <row r="9" spans="1:9">
      <c r="A9" s="62"/>
      <c r="B9" s="63"/>
      <c r="C9" s="64"/>
      <c r="D9" s="64"/>
      <c r="E9" s="64"/>
      <c r="F9" s="64"/>
      <c r="G9" s="64"/>
      <c r="H9" s="64"/>
      <c r="I9" s="74"/>
    </row>
    <row r="10" spans="1:9">
      <c r="A10" s="67" t="s">
        <v>147</v>
      </c>
      <c r="B10" s="63"/>
      <c r="C10" s="64"/>
      <c r="D10" s="64"/>
      <c r="E10" s="64"/>
      <c r="F10" s="64"/>
      <c r="G10" s="64"/>
      <c r="H10" s="64"/>
      <c r="I10" s="74"/>
    </row>
    <row r="11" spans="1:9">
      <c r="A11" s="62" t="s">
        <v>148</v>
      </c>
      <c r="B11" s="63">
        <f>LAPORAN!B9</f>
        <v>0</v>
      </c>
      <c r="C11" s="64"/>
      <c r="D11" s="64"/>
      <c r="E11" s="64"/>
      <c r="F11" s="64"/>
      <c r="G11" s="64"/>
      <c r="H11" s="64"/>
      <c r="I11" s="74"/>
    </row>
    <row r="12" spans="1:9">
      <c r="A12" s="62" t="s">
        <v>149</v>
      </c>
      <c r="B12" s="63">
        <f>KAS!E55</f>
        <v>21245000</v>
      </c>
      <c r="C12" s="64"/>
      <c r="D12" s="64"/>
      <c r="E12" s="64"/>
      <c r="F12" s="64"/>
      <c r="G12" s="64"/>
      <c r="H12" s="64"/>
      <c r="I12" s="74"/>
    </row>
    <row r="13" spans="1:9">
      <c r="A13" s="62" t="s">
        <v>150</v>
      </c>
      <c r="B13" s="63"/>
      <c r="C13" s="63"/>
      <c r="D13" s="64"/>
      <c r="E13" s="64"/>
      <c r="F13" s="64"/>
      <c r="G13" s="64"/>
      <c r="H13" s="64"/>
      <c r="I13" s="74"/>
    </row>
    <row r="14" ht="15.75" spans="1:9">
      <c r="A14" s="68" t="s">
        <v>26</v>
      </c>
      <c r="B14" s="69">
        <f>B11+B12+B13</f>
        <v>21245000</v>
      </c>
      <c r="C14" s="64"/>
      <c r="D14" s="64"/>
      <c r="E14" s="64"/>
      <c r="F14" s="64"/>
      <c r="G14" s="64"/>
      <c r="H14" s="64"/>
      <c r="I14" s="74"/>
    </row>
    <row r="15" spans="1:9">
      <c r="A15" s="62"/>
      <c r="B15" s="63"/>
      <c r="C15" s="64"/>
      <c r="D15" s="64"/>
      <c r="E15" s="64"/>
      <c r="F15" s="64"/>
      <c r="G15" s="64"/>
      <c r="H15" s="64"/>
      <c r="I15" s="74"/>
    </row>
    <row r="16" spans="1:9">
      <c r="A16" s="62"/>
      <c r="B16" s="63">
        <f>B8-B14</f>
        <v>-27778200</v>
      </c>
      <c r="C16" s="64"/>
      <c r="D16" s="64"/>
      <c r="E16" s="64"/>
      <c r="F16" s="64"/>
      <c r="G16" s="64"/>
      <c r="H16" s="64"/>
      <c r="I16" s="74"/>
    </row>
    <row r="17" spans="1:9">
      <c r="A17" s="62"/>
      <c r="B17" s="63"/>
      <c r="C17" s="64"/>
      <c r="D17" s="64"/>
      <c r="E17" s="64"/>
      <c r="F17" s="64"/>
      <c r="G17" s="64"/>
      <c r="H17" s="64"/>
      <c r="I17" s="74"/>
    </row>
    <row r="18" spans="1:9">
      <c r="A18" s="62"/>
      <c r="B18" s="63"/>
      <c r="C18" s="64"/>
      <c r="D18" s="64"/>
      <c r="E18" s="64"/>
      <c r="F18" s="64"/>
      <c r="G18" s="64"/>
      <c r="H18" s="64"/>
      <c r="I18" s="74"/>
    </row>
    <row r="19" spans="1:9">
      <c r="A19" s="62"/>
      <c r="B19" s="63"/>
      <c r="C19" s="64"/>
      <c r="D19" s="64"/>
      <c r="E19" s="64"/>
      <c r="F19" s="64"/>
      <c r="G19" s="64"/>
      <c r="H19" s="64"/>
      <c r="I19" s="74"/>
    </row>
    <row r="20" spans="1:9">
      <c r="A20" s="70"/>
      <c r="B20" s="71"/>
      <c r="C20" s="72"/>
      <c r="D20" s="72"/>
      <c r="E20" s="72"/>
      <c r="F20" s="72"/>
      <c r="G20" s="72"/>
      <c r="H20" s="72"/>
      <c r="I20" s="75"/>
    </row>
  </sheetData>
  <mergeCells count="1">
    <mergeCell ref="A2:I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tabSelected="1" workbookViewId="0">
      <selection activeCell="O52" sqref="O52"/>
    </sheetView>
  </sheetViews>
  <sheetFormatPr defaultColWidth="9" defaultRowHeight="15"/>
  <cols>
    <col min="1" max="1" width="6.14285714285714" customWidth="1"/>
    <col min="2" max="2" width="21.7142857142857" customWidth="1"/>
    <col min="3" max="4" width="7.71428571428571" customWidth="1"/>
    <col min="5" max="5" width="6.28571428571429" customWidth="1"/>
    <col min="6" max="6" width="2.14285714285714" customWidth="1"/>
    <col min="7" max="7" width="5.42857142857143" customWidth="1"/>
    <col min="8" max="8" width="20.7142857142857" customWidth="1"/>
    <col min="9" max="9" width="8.42857142857143" customWidth="1"/>
    <col min="10" max="10" width="8.28571428571429" customWidth="1"/>
    <col min="11" max="11" width="7.14285714285714" customWidth="1"/>
  </cols>
  <sheetData>
    <row r="1" ht="15.75"/>
    <row r="2" ht="15.75" spans="1:5">
      <c r="A2" s="1" t="s">
        <v>74</v>
      </c>
      <c r="B2" s="2"/>
      <c r="C2" s="3"/>
      <c r="D2" s="3"/>
      <c r="E2" s="4"/>
    </row>
    <row r="3" ht="15.75" spans="1:5">
      <c r="A3" s="1" t="s">
        <v>151</v>
      </c>
      <c r="B3" s="2"/>
      <c r="E3" s="5"/>
    </row>
    <row r="4" ht="15.75" spans="1:5">
      <c r="A4" s="1" t="s">
        <v>152</v>
      </c>
      <c r="B4" s="2"/>
      <c r="C4" s="6" t="s">
        <v>153</v>
      </c>
      <c r="D4" s="7"/>
      <c r="E4" s="8"/>
    </row>
    <row r="5" spans="1:3">
      <c r="A5" s="9"/>
      <c r="B5" s="10"/>
      <c r="C5" s="11"/>
    </row>
    <row r="6" ht="23.25" spans="1:11">
      <c r="A6" s="12" t="s">
        <v>154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ht="16.5" spans="1:11">
      <c r="A7" s="13" t="s">
        <v>155</v>
      </c>
      <c r="B7" s="13"/>
      <c r="C7" s="13"/>
      <c r="D7" s="13"/>
      <c r="E7" s="13"/>
      <c r="F7" s="14"/>
      <c r="G7" s="15" t="s">
        <v>156</v>
      </c>
      <c r="H7" s="16"/>
      <c r="I7" s="16"/>
      <c r="J7" s="16"/>
      <c r="K7" s="16"/>
    </row>
    <row r="8" ht="15.75" spans="1:11">
      <c r="A8" s="17" t="s">
        <v>22</v>
      </c>
      <c r="B8" s="17" t="s">
        <v>157</v>
      </c>
      <c r="C8" s="18" t="s">
        <v>158</v>
      </c>
      <c r="D8" s="19" t="s">
        <v>159</v>
      </c>
      <c r="E8" s="19" t="s">
        <v>160</v>
      </c>
      <c r="F8" s="20"/>
      <c r="G8" s="17" t="s">
        <v>22</v>
      </c>
      <c r="H8" s="17" t="s">
        <v>157</v>
      </c>
      <c r="I8" s="17" t="s">
        <v>158</v>
      </c>
      <c r="J8" s="19" t="s">
        <v>159</v>
      </c>
      <c r="K8" s="19" t="s">
        <v>160</v>
      </c>
    </row>
    <row r="9" ht="15.75" spans="1:11">
      <c r="A9" s="21"/>
      <c r="B9" s="22" t="s">
        <v>161</v>
      </c>
      <c r="C9" s="23"/>
      <c r="D9" s="24"/>
      <c r="E9" s="25"/>
      <c r="F9" s="20"/>
      <c r="G9" s="21"/>
      <c r="H9" s="22" t="s">
        <v>162</v>
      </c>
      <c r="I9" s="21"/>
      <c r="J9" s="24"/>
      <c r="K9" s="25"/>
    </row>
    <row r="10" spans="1:11">
      <c r="A10" s="26">
        <v>1</v>
      </c>
      <c r="B10" s="27" t="s">
        <v>163</v>
      </c>
      <c r="C10" s="28"/>
      <c r="D10" s="29"/>
      <c r="E10" s="30"/>
      <c r="F10" s="10"/>
      <c r="G10" s="31">
        <v>1</v>
      </c>
      <c r="H10" s="32" t="s">
        <v>164</v>
      </c>
      <c r="I10" s="35"/>
      <c r="J10" s="53"/>
      <c r="K10" s="37"/>
    </row>
    <row r="11" spans="1:11">
      <c r="A11" s="33">
        <v>2</v>
      </c>
      <c r="B11" s="34" t="s">
        <v>165</v>
      </c>
      <c r="C11" s="35"/>
      <c r="D11" s="36"/>
      <c r="E11" s="37"/>
      <c r="F11" s="10"/>
      <c r="G11" s="33">
        <v>2</v>
      </c>
      <c r="H11" s="32" t="s">
        <v>166</v>
      </c>
      <c r="I11" s="38"/>
      <c r="J11" s="44"/>
      <c r="K11" s="40"/>
    </row>
    <row r="12" spans="1:11">
      <c r="A12" s="33">
        <v>3</v>
      </c>
      <c r="B12" s="34" t="s">
        <v>167</v>
      </c>
      <c r="C12" s="38"/>
      <c r="D12" s="39"/>
      <c r="E12" s="40"/>
      <c r="F12" s="10"/>
      <c r="G12" s="33">
        <v>3</v>
      </c>
      <c r="H12" s="32" t="s">
        <v>168</v>
      </c>
      <c r="I12" s="38"/>
      <c r="J12" s="44"/>
      <c r="K12" s="40"/>
    </row>
    <row r="13" spans="1:11">
      <c r="A13" s="33">
        <v>4</v>
      </c>
      <c r="B13" s="34" t="s">
        <v>169</v>
      </c>
      <c r="C13" s="38"/>
      <c r="D13" s="39"/>
      <c r="E13" s="40"/>
      <c r="F13" s="10"/>
      <c r="G13" s="33">
        <v>4</v>
      </c>
      <c r="H13" s="32" t="s">
        <v>170</v>
      </c>
      <c r="I13" s="38"/>
      <c r="J13" s="44"/>
      <c r="K13" s="40"/>
    </row>
    <row r="14" spans="1:11">
      <c r="A14" s="33">
        <v>5</v>
      </c>
      <c r="B14" s="34" t="s">
        <v>171</v>
      </c>
      <c r="C14" s="38"/>
      <c r="D14" s="39"/>
      <c r="E14" s="40"/>
      <c r="F14" s="10"/>
      <c r="G14" s="33">
        <v>5</v>
      </c>
      <c r="H14" s="34" t="s">
        <v>172</v>
      </c>
      <c r="I14" s="38"/>
      <c r="J14" s="44"/>
      <c r="K14" s="40"/>
    </row>
    <row r="15" spans="1:11">
      <c r="A15" s="33">
        <v>6</v>
      </c>
      <c r="B15" s="34" t="s">
        <v>173</v>
      </c>
      <c r="C15" s="38"/>
      <c r="D15" s="39"/>
      <c r="E15" s="40"/>
      <c r="F15" s="10"/>
      <c r="G15" s="33">
        <v>6</v>
      </c>
      <c r="H15" s="34" t="s">
        <v>174</v>
      </c>
      <c r="I15" s="38"/>
      <c r="J15" s="44"/>
      <c r="K15" s="40"/>
    </row>
    <row r="16" spans="1:11">
      <c r="A16" s="33">
        <v>7</v>
      </c>
      <c r="B16" s="34" t="s">
        <v>175</v>
      </c>
      <c r="C16" s="38"/>
      <c r="D16" s="39"/>
      <c r="E16" s="40"/>
      <c r="F16" s="10"/>
      <c r="G16" s="33">
        <v>7</v>
      </c>
      <c r="H16" s="32" t="s">
        <v>176</v>
      </c>
      <c r="I16" s="38"/>
      <c r="J16" s="44"/>
      <c r="K16" s="40"/>
    </row>
    <row r="17" spans="1:11">
      <c r="A17" s="33">
        <v>8</v>
      </c>
      <c r="B17" s="34" t="s">
        <v>177</v>
      </c>
      <c r="C17" s="38"/>
      <c r="D17" s="39"/>
      <c r="E17" s="40"/>
      <c r="F17" s="10"/>
      <c r="G17" s="33">
        <v>8</v>
      </c>
      <c r="H17" s="32" t="s">
        <v>38</v>
      </c>
      <c r="I17" s="38"/>
      <c r="J17" s="44"/>
      <c r="K17" s="40"/>
    </row>
    <row r="18" spans="1:11">
      <c r="A18" s="33">
        <v>9</v>
      </c>
      <c r="B18" s="34" t="s">
        <v>178</v>
      </c>
      <c r="C18" s="38"/>
      <c r="D18" s="39"/>
      <c r="E18" s="40"/>
      <c r="F18" s="10"/>
      <c r="G18" s="33">
        <v>9</v>
      </c>
      <c r="H18" s="32" t="s">
        <v>179</v>
      </c>
      <c r="I18" s="38"/>
      <c r="J18" s="44"/>
      <c r="K18" s="40"/>
    </row>
    <row r="19" ht="15.75" spans="1:11">
      <c r="A19" s="33">
        <v>10</v>
      </c>
      <c r="B19" s="34" t="s">
        <v>180</v>
      </c>
      <c r="C19" s="38"/>
      <c r="D19" s="39"/>
      <c r="E19" s="40"/>
      <c r="F19" s="10"/>
      <c r="G19" s="33"/>
      <c r="H19" s="41" t="s">
        <v>181</v>
      </c>
      <c r="I19" s="38"/>
      <c r="J19" s="44"/>
      <c r="K19" s="40"/>
    </row>
    <row r="20" spans="1:11">
      <c r="A20" s="33">
        <v>11</v>
      </c>
      <c r="B20" s="34" t="s">
        <v>48</v>
      </c>
      <c r="C20" s="38"/>
      <c r="D20" s="39"/>
      <c r="E20" s="40"/>
      <c r="F20" s="10"/>
      <c r="G20" s="33">
        <v>10</v>
      </c>
      <c r="H20" s="32" t="s">
        <v>182</v>
      </c>
      <c r="I20" s="38"/>
      <c r="J20" s="44"/>
      <c r="K20" s="40"/>
    </row>
    <row r="21" spans="1:11">
      <c r="A21" s="33">
        <v>12</v>
      </c>
      <c r="B21" s="34" t="s">
        <v>183</v>
      </c>
      <c r="C21" s="38"/>
      <c r="D21" s="39"/>
      <c r="E21" s="40"/>
      <c r="F21" s="10"/>
      <c r="G21" s="33">
        <v>11</v>
      </c>
      <c r="H21" s="32" t="s">
        <v>184</v>
      </c>
      <c r="I21" s="38"/>
      <c r="J21" s="44"/>
      <c r="K21" s="40"/>
    </row>
    <row r="22" ht="15.75" spans="1:11">
      <c r="A22" s="33"/>
      <c r="B22" s="42" t="s">
        <v>185</v>
      </c>
      <c r="C22" s="38"/>
      <c r="D22" s="39"/>
      <c r="E22" s="40"/>
      <c r="F22" s="10"/>
      <c r="G22" s="33">
        <v>12</v>
      </c>
      <c r="H22" s="34" t="s">
        <v>186</v>
      </c>
      <c r="I22" s="38"/>
      <c r="J22" s="44"/>
      <c r="K22" s="40"/>
    </row>
    <row r="23" ht="15.75" spans="1:11">
      <c r="A23" s="33">
        <v>13</v>
      </c>
      <c r="B23" s="32" t="s">
        <v>187</v>
      </c>
      <c r="C23" s="38"/>
      <c r="D23" s="39"/>
      <c r="E23" s="40"/>
      <c r="F23" s="10"/>
      <c r="G23" s="33"/>
      <c r="H23" s="42" t="s">
        <v>188</v>
      </c>
      <c r="I23" s="38"/>
      <c r="J23" s="44"/>
      <c r="K23" s="40"/>
    </row>
    <row r="24" spans="1:11">
      <c r="A24" s="33">
        <v>14</v>
      </c>
      <c r="B24" s="32" t="s">
        <v>189</v>
      </c>
      <c r="C24" s="38"/>
      <c r="D24" s="39"/>
      <c r="E24" s="40"/>
      <c r="F24" s="10"/>
      <c r="G24" s="33">
        <v>13</v>
      </c>
      <c r="H24" s="34" t="s">
        <v>190</v>
      </c>
      <c r="I24" s="38"/>
      <c r="J24" s="44"/>
      <c r="K24" s="40"/>
    </row>
    <row r="25" spans="1:11">
      <c r="A25" s="33">
        <v>15</v>
      </c>
      <c r="B25" s="32" t="s">
        <v>191</v>
      </c>
      <c r="C25" s="38"/>
      <c r="D25" s="39"/>
      <c r="E25" s="40"/>
      <c r="F25" s="10"/>
      <c r="G25" s="33">
        <v>14</v>
      </c>
      <c r="H25" s="34" t="s">
        <v>192</v>
      </c>
      <c r="I25" s="38"/>
      <c r="J25" s="44"/>
      <c r="K25" s="40"/>
    </row>
    <row r="26" spans="1:16">
      <c r="A26" s="33">
        <v>16</v>
      </c>
      <c r="B26" s="32" t="s">
        <v>193</v>
      </c>
      <c r="C26" s="38"/>
      <c r="D26" s="39"/>
      <c r="E26" s="40"/>
      <c r="F26" s="10"/>
      <c r="G26" s="33">
        <v>15</v>
      </c>
      <c r="H26" s="32" t="s">
        <v>194</v>
      </c>
      <c r="I26" s="38"/>
      <c r="J26" s="44"/>
      <c r="K26" s="40"/>
      <c r="O26" s="54"/>
      <c r="P26" s="54"/>
    </row>
    <row r="27" spans="1:16">
      <c r="A27" s="33">
        <v>17</v>
      </c>
      <c r="B27" s="32" t="s">
        <v>195</v>
      </c>
      <c r="C27" s="38"/>
      <c r="D27" s="39"/>
      <c r="E27" s="40"/>
      <c r="F27" s="10"/>
      <c r="G27" s="33">
        <v>16</v>
      </c>
      <c r="H27" s="32" t="s">
        <v>196</v>
      </c>
      <c r="I27" s="38"/>
      <c r="J27" s="44"/>
      <c r="K27" s="40"/>
      <c r="O27" s="55"/>
      <c r="P27" s="54"/>
    </row>
    <row r="28" spans="1:16">
      <c r="A28" s="33">
        <v>18</v>
      </c>
      <c r="B28" s="32" t="s">
        <v>197</v>
      </c>
      <c r="C28" s="38"/>
      <c r="D28" s="39"/>
      <c r="E28" s="40"/>
      <c r="F28" s="10"/>
      <c r="G28" s="33">
        <v>17</v>
      </c>
      <c r="H28" s="32" t="s">
        <v>198</v>
      </c>
      <c r="I28" s="38"/>
      <c r="J28" s="44"/>
      <c r="K28" s="40"/>
      <c r="O28" s="55"/>
      <c r="P28" s="54"/>
    </row>
    <row r="29" spans="1:16">
      <c r="A29" s="33">
        <v>19</v>
      </c>
      <c r="B29" s="32" t="s">
        <v>199</v>
      </c>
      <c r="C29" s="38"/>
      <c r="D29" s="39"/>
      <c r="E29" s="40"/>
      <c r="F29" s="10"/>
      <c r="G29" s="33">
        <v>18</v>
      </c>
      <c r="H29" s="43" t="s">
        <v>200</v>
      </c>
      <c r="I29" s="38"/>
      <c r="J29" s="44"/>
      <c r="K29" s="40"/>
      <c r="O29" s="56"/>
      <c r="P29" s="54"/>
    </row>
    <row r="30" ht="15.75" spans="1:16">
      <c r="A30" s="33">
        <v>17</v>
      </c>
      <c r="B30" s="32" t="s">
        <v>201</v>
      </c>
      <c r="C30" s="38"/>
      <c r="D30" s="39"/>
      <c r="E30" s="40"/>
      <c r="F30" s="10"/>
      <c r="G30" s="33"/>
      <c r="H30" s="41" t="s">
        <v>202</v>
      </c>
      <c r="I30" s="38"/>
      <c r="J30" s="44"/>
      <c r="K30" s="40"/>
      <c r="O30" s="56"/>
      <c r="P30" s="54"/>
    </row>
    <row r="31" spans="1:16">
      <c r="A31" s="33">
        <v>18</v>
      </c>
      <c r="B31" s="34" t="s">
        <v>203</v>
      </c>
      <c r="C31" s="38"/>
      <c r="D31" s="39"/>
      <c r="E31" s="40"/>
      <c r="F31" s="10"/>
      <c r="G31" s="33">
        <v>19</v>
      </c>
      <c r="H31" s="32" t="s">
        <v>204</v>
      </c>
      <c r="I31" s="38"/>
      <c r="J31" s="44"/>
      <c r="K31" s="40"/>
      <c r="O31" s="56"/>
      <c r="P31" s="54"/>
    </row>
    <row r="32" spans="1:11">
      <c r="A32" s="33">
        <v>19</v>
      </c>
      <c r="B32" s="34" t="s">
        <v>205</v>
      </c>
      <c r="C32" s="38"/>
      <c r="D32" s="39"/>
      <c r="E32" s="40"/>
      <c r="F32" s="10"/>
      <c r="G32" s="33">
        <v>20</v>
      </c>
      <c r="H32" s="32" t="s">
        <v>206</v>
      </c>
      <c r="I32" s="38"/>
      <c r="J32" s="44"/>
      <c r="K32" s="40"/>
    </row>
    <row r="33" spans="1:11">
      <c r="A33" s="33">
        <v>20</v>
      </c>
      <c r="B33" s="34" t="s">
        <v>207</v>
      </c>
      <c r="C33" s="38"/>
      <c r="D33" s="44"/>
      <c r="E33" s="40"/>
      <c r="F33" s="10"/>
      <c r="G33" s="33">
        <v>21</v>
      </c>
      <c r="H33" s="32" t="s">
        <v>208</v>
      </c>
      <c r="I33" s="38"/>
      <c r="J33" s="44"/>
      <c r="K33" s="40"/>
    </row>
    <row r="34" spans="1:11">
      <c r="A34" s="33">
        <v>21</v>
      </c>
      <c r="B34" s="32" t="s">
        <v>209</v>
      </c>
      <c r="C34" s="38"/>
      <c r="D34" s="44"/>
      <c r="E34" s="40"/>
      <c r="F34" s="10"/>
      <c r="G34" s="33">
        <v>22</v>
      </c>
      <c r="H34" s="34" t="s">
        <v>210</v>
      </c>
      <c r="I34" s="38"/>
      <c r="J34" s="44"/>
      <c r="K34" s="40"/>
    </row>
    <row r="35" spans="1:11">
      <c r="A35" s="33">
        <v>22</v>
      </c>
      <c r="B35" s="32" t="s">
        <v>211</v>
      </c>
      <c r="C35" s="38"/>
      <c r="D35" s="44"/>
      <c r="E35" s="40"/>
      <c r="F35" s="10"/>
      <c r="G35" s="33">
        <v>23</v>
      </c>
      <c r="H35" s="32"/>
      <c r="I35" s="38"/>
      <c r="J35" s="44"/>
      <c r="K35" s="40"/>
    </row>
    <row r="36" spans="1:11">
      <c r="A36" s="33">
        <v>23</v>
      </c>
      <c r="B36" s="32" t="s">
        <v>212</v>
      </c>
      <c r="C36" s="38"/>
      <c r="D36" s="44"/>
      <c r="E36" s="40"/>
      <c r="F36" s="10"/>
      <c r="G36" s="33">
        <v>24</v>
      </c>
      <c r="H36" s="32"/>
      <c r="I36" s="38"/>
      <c r="J36" s="44"/>
      <c r="K36" s="40"/>
    </row>
    <row r="37" spans="1:11">
      <c r="A37" s="33">
        <v>24</v>
      </c>
      <c r="B37" s="32" t="s">
        <v>213</v>
      </c>
      <c r="C37" s="38"/>
      <c r="D37" s="44"/>
      <c r="E37" s="40"/>
      <c r="F37" s="10"/>
      <c r="G37" s="33">
        <v>25</v>
      </c>
      <c r="H37" s="34"/>
      <c r="I37" s="38"/>
      <c r="J37" s="44"/>
      <c r="K37" s="40"/>
    </row>
    <row r="38" spans="1:11">
      <c r="A38" s="33">
        <v>25</v>
      </c>
      <c r="B38" s="32" t="s">
        <v>214</v>
      </c>
      <c r="C38" s="38"/>
      <c r="D38" s="44"/>
      <c r="E38" s="40"/>
      <c r="F38" s="10"/>
      <c r="G38" s="33">
        <v>26</v>
      </c>
      <c r="H38" s="45"/>
      <c r="I38" s="38"/>
      <c r="J38" s="44"/>
      <c r="K38" s="40"/>
    </row>
    <row r="39" spans="1:11">
      <c r="A39" s="33">
        <v>26</v>
      </c>
      <c r="B39" s="32" t="s">
        <v>215</v>
      </c>
      <c r="C39" s="38"/>
      <c r="D39" s="44"/>
      <c r="E39" s="40"/>
      <c r="F39" s="10"/>
      <c r="G39" s="33">
        <v>27</v>
      </c>
      <c r="H39" s="34"/>
      <c r="I39" s="38"/>
      <c r="J39" s="44"/>
      <c r="K39" s="40"/>
    </row>
    <row r="40" spans="1:11">
      <c r="A40" s="33">
        <v>27</v>
      </c>
      <c r="B40" s="32" t="s">
        <v>216</v>
      </c>
      <c r="C40" s="38"/>
      <c r="D40" s="39"/>
      <c r="E40" s="40"/>
      <c r="F40" s="10"/>
      <c r="G40" s="33">
        <v>28</v>
      </c>
      <c r="H40" s="34"/>
      <c r="I40" s="38"/>
      <c r="J40" s="44"/>
      <c r="K40" s="40"/>
    </row>
    <row r="41" spans="1:11">
      <c r="A41" s="33">
        <v>28</v>
      </c>
      <c r="B41" s="32" t="s">
        <v>217</v>
      </c>
      <c r="C41" s="38"/>
      <c r="D41" s="39"/>
      <c r="E41" s="40"/>
      <c r="F41" s="10"/>
      <c r="G41" s="33">
        <v>29</v>
      </c>
      <c r="H41" s="32"/>
      <c r="I41" s="38"/>
      <c r="J41" s="44"/>
      <c r="K41" s="40"/>
    </row>
    <row r="42" spans="1:11">
      <c r="A42" s="33">
        <v>29</v>
      </c>
      <c r="B42" s="32" t="s">
        <v>218</v>
      </c>
      <c r="C42" s="38"/>
      <c r="D42" s="39"/>
      <c r="E42" s="40"/>
      <c r="F42" s="10"/>
      <c r="G42" s="33">
        <v>30</v>
      </c>
      <c r="H42" s="32"/>
      <c r="I42" s="38"/>
      <c r="J42" s="44"/>
      <c r="K42" s="40"/>
    </row>
    <row r="43" spans="1:11">
      <c r="A43" s="33">
        <v>30</v>
      </c>
      <c r="B43" s="32" t="s">
        <v>219</v>
      </c>
      <c r="C43" s="38"/>
      <c r="D43" s="39"/>
      <c r="E43" s="40"/>
      <c r="F43" s="10"/>
      <c r="G43" s="33">
        <v>31</v>
      </c>
      <c r="H43" s="32"/>
      <c r="I43" s="38"/>
      <c r="J43" s="44"/>
      <c r="K43" s="40"/>
    </row>
    <row r="44" spans="1:11">
      <c r="A44" s="33">
        <v>31</v>
      </c>
      <c r="B44" s="32" t="s">
        <v>220</v>
      </c>
      <c r="C44" s="38"/>
      <c r="D44" s="39"/>
      <c r="E44" s="40"/>
      <c r="F44" s="10"/>
      <c r="G44" s="33">
        <v>32</v>
      </c>
      <c r="H44" s="43"/>
      <c r="I44" s="38"/>
      <c r="J44" s="44"/>
      <c r="K44" s="40"/>
    </row>
    <row r="45" spans="1:11">
      <c r="A45" s="33">
        <v>32</v>
      </c>
      <c r="B45" s="32" t="s">
        <v>221</v>
      </c>
      <c r="C45" s="38"/>
      <c r="D45" s="39"/>
      <c r="E45" s="40"/>
      <c r="F45" s="10"/>
      <c r="G45" s="33">
        <v>33</v>
      </c>
      <c r="H45" s="46"/>
      <c r="I45" s="38"/>
      <c r="J45" s="44"/>
      <c r="K45" s="40"/>
    </row>
    <row r="46" spans="1:11">
      <c r="A46" s="33">
        <v>33</v>
      </c>
      <c r="B46" s="32" t="s">
        <v>222</v>
      </c>
      <c r="C46" s="38"/>
      <c r="D46" s="39"/>
      <c r="E46" s="40"/>
      <c r="F46" s="10"/>
      <c r="G46" s="33">
        <v>34</v>
      </c>
      <c r="H46" s="32"/>
      <c r="I46" s="38"/>
      <c r="J46" s="44"/>
      <c r="K46" s="40"/>
    </row>
    <row r="47" spans="1:11">
      <c r="A47" s="33">
        <v>34</v>
      </c>
      <c r="B47" s="32" t="s">
        <v>223</v>
      </c>
      <c r="C47" s="38"/>
      <c r="D47" s="44"/>
      <c r="E47" s="40"/>
      <c r="F47" s="10"/>
      <c r="G47" s="33">
        <v>35</v>
      </c>
      <c r="H47" s="32"/>
      <c r="I47" s="38"/>
      <c r="J47" s="44"/>
      <c r="K47" s="40"/>
    </row>
    <row r="48" spans="1:11">
      <c r="A48" s="33">
        <v>35</v>
      </c>
      <c r="B48" s="32" t="s">
        <v>224</v>
      </c>
      <c r="C48" s="38"/>
      <c r="D48" s="44"/>
      <c r="E48" s="40"/>
      <c r="F48" s="10"/>
      <c r="G48" s="33">
        <v>36</v>
      </c>
      <c r="H48" s="32"/>
      <c r="I48" s="38"/>
      <c r="J48" s="44"/>
      <c r="K48" s="40"/>
    </row>
    <row r="49" spans="1:11">
      <c r="A49" s="33">
        <v>36</v>
      </c>
      <c r="B49" s="32" t="s">
        <v>225</v>
      </c>
      <c r="C49" s="38"/>
      <c r="D49" s="44"/>
      <c r="E49" s="40"/>
      <c r="F49" s="10"/>
      <c r="G49" s="33">
        <v>37</v>
      </c>
      <c r="H49" s="34"/>
      <c r="I49" s="38"/>
      <c r="J49" s="44"/>
      <c r="K49" s="40"/>
    </row>
    <row r="50" customHeight="1" spans="1:11">
      <c r="A50" s="47">
        <v>37</v>
      </c>
      <c r="B50" s="48" t="s">
        <v>226</v>
      </c>
      <c r="C50" s="49"/>
      <c r="D50" s="50"/>
      <c r="E50" s="51"/>
      <c r="F50" s="10"/>
      <c r="G50" s="47">
        <v>38</v>
      </c>
      <c r="H50" s="52"/>
      <c r="I50" s="49"/>
      <c r="J50" s="50"/>
      <c r="K50" s="51"/>
    </row>
    <row r="51" spans="6:7">
      <c r="F51" s="10"/>
      <c r="G51" s="10"/>
    </row>
    <row r="52" spans="6:7">
      <c r="F52" s="10"/>
      <c r="G52" s="10"/>
    </row>
    <row r="53" spans="6:7">
      <c r="F53" s="10"/>
      <c r="G53" s="10"/>
    </row>
    <row r="54" spans="6:7">
      <c r="F54" s="10"/>
      <c r="G54" s="10"/>
    </row>
    <row r="55" spans="6:7">
      <c r="F55" s="10"/>
      <c r="G55" s="10"/>
    </row>
    <row r="56" spans="6:7">
      <c r="F56" s="10"/>
      <c r="G56" s="10"/>
    </row>
    <row r="57" spans="6:7">
      <c r="F57" s="10"/>
      <c r="G57" s="10"/>
    </row>
    <row r="58" spans="6:7">
      <c r="F58" s="10"/>
      <c r="G58" s="10"/>
    </row>
    <row r="59" spans="6:7">
      <c r="F59" s="10"/>
      <c r="G59" s="10"/>
    </row>
    <row r="60" spans="6:7">
      <c r="F60" s="10"/>
      <c r="G60" s="10"/>
    </row>
    <row r="61" spans="6:7">
      <c r="F61" s="10"/>
      <c r="G61" s="10"/>
    </row>
    <row r="62" spans="6:7">
      <c r="F62" s="10"/>
      <c r="G62" s="10"/>
    </row>
    <row r="63" spans="6:7">
      <c r="F63" s="10"/>
      <c r="G63" s="10"/>
    </row>
    <row r="64" spans="6:7">
      <c r="F64" s="10"/>
      <c r="G64" s="10"/>
    </row>
    <row r="65" spans="6:7">
      <c r="F65" s="10"/>
      <c r="G65" s="10"/>
    </row>
    <row r="66" spans="6:7">
      <c r="F66" s="10"/>
      <c r="G66" s="10"/>
    </row>
    <row r="67" spans="6:7">
      <c r="F67" s="10"/>
      <c r="G67" s="10"/>
    </row>
    <row r="68" spans="6:7">
      <c r="F68" s="10"/>
      <c r="G68" s="10"/>
    </row>
    <row r="69" spans="6:7">
      <c r="F69" s="10"/>
      <c r="G69" s="10"/>
    </row>
    <row r="70" spans="6:7">
      <c r="F70" s="10"/>
      <c r="G70" s="10"/>
    </row>
    <row r="71" spans="6:7">
      <c r="F71" s="10"/>
      <c r="G71" s="10"/>
    </row>
    <row r="72" spans="6:7">
      <c r="F72" s="10"/>
      <c r="G72" s="10"/>
    </row>
    <row r="73" spans="6:7">
      <c r="F73" s="10"/>
      <c r="G73" s="10"/>
    </row>
    <row r="74" spans="6:7">
      <c r="F74" s="10"/>
      <c r="G74" s="10"/>
    </row>
    <row r="75" spans="6:7">
      <c r="F75" s="10"/>
      <c r="G75" s="10"/>
    </row>
    <row r="76" spans="6:7">
      <c r="F76" s="10"/>
      <c r="G76" s="10"/>
    </row>
  </sheetData>
  <sortState ref="A31:B58">
    <sortCondition ref="B31"/>
  </sortState>
  <mergeCells count="3">
    <mergeCell ref="A6:K6"/>
    <mergeCell ref="A7:E7"/>
    <mergeCell ref="G7:K7"/>
  </mergeCells>
  <pageMargins left="0" right="0" top="0.5" bottom="0.75" header="0.3" footer="0.3"/>
  <pageSetup paperSize="9" scale="9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LAPORAN</vt:lpstr>
      <vt:lpstr>STOCK</vt:lpstr>
      <vt:lpstr>KAS</vt:lpstr>
      <vt:lpstr>PENJUALAN</vt:lpstr>
      <vt:lpstr>PEMBELIAN</vt:lpstr>
      <vt:lpstr>ST AWAL</vt:lpstr>
      <vt:lpstr>NERACA</vt:lpstr>
      <vt:lpstr>STOCK OPNAME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Bale Bali Cell</cp:lastModifiedBy>
  <dcterms:created xsi:type="dcterms:W3CDTF">2012-12-19T11:33:00Z</dcterms:created>
  <cp:lastPrinted>2020-06-28T11:01:00Z</cp:lastPrinted>
  <dcterms:modified xsi:type="dcterms:W3CDTF">2020-07-22T13:19:23Z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