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TUGAS SEKOLAH      BAGUS SATRIA\KULIAH\aplikasi komputer perkantoran\12 des 2018\"/>
    </mc:Choice>
  </mc:AlternateContent>
  <xr:revisionPtr revIDLastSave="0" documentId="13_ncr:1_{821143D6-3A86-4BF4-BF5E-600BE7075D24}" xr6:coauthVersionLast="40" xr6:coauthVersionMax="40" xr10:uidLastSave="{00000000-0000-0000-0000-000000000000}"/>
  <bookViews>
    <workbookView xWindow="0" yWindow="0" windowWidth="11496" windowHeight="9024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G5" i="5"/>
  <c r="C8" i="3" l="1"/>
  <c r="C9" i="3"/>
  <c r="C10" i="3"/>
  <c r="C11" i="3"/>
  <c r="C7" i="3"/>
  <c r="F9" i="5"/>
  <c r="G9" i="5" s="1"/>
  <c r="H9" i="5" s="1"/>
  <c r="F8" i="5"/>
  <c r="G8" i="5" s="1"/>
  <c r="F7" i="5"/>
  <c r="G7" i="5" s="1"/>
  <c r="H7" i="5" s="1"/>
  <c r="F6" i="5"/>
  <c r="G6" i="5" s="1"/>
  <c r="H6" i="5" s="1"/>
  <c r="F5" i="5"/>
  <c r="H5" i="5" s="1"/>
  <c r="G7" i="4"/>
  <c r="G8" i="4"/>
  <c r="G4" i="4"/>
  <c r="E8" i="4" l="1"/>
  <c r="H8" i="4" s="1"/>
  <c r="D5" i="4"/>
  <c r="E5" i="4" s="1"/>
  <c r="D6" i="4"/>
  <c r="E6" i="4" s="1"/>
  <c r="D7" i="4"/>
  <c r="E7" i="4" s="1"/>
  <c r="H7" i="4" s="1"/>
  <c r="D8" i="4"/>
  <c r="D4" i="4"/>
  <c r="E4" i="4" s="1"/>
  <c r="H4" i="4" s="1"/>
  <c r="K7" i="3"/>
  <c r="M11" i="3"/>
  <c r="F7" i="3"/>
  <c r="H7" i="3"/>
  <c r="M7" i="3" s="1"/>
  <c r="N7" i="3" s="1"/>
  <c r="I7" i="3"/>
  <c r="F8" i="3"/>
  <c r="H8" i="3"/>
  <c r="M8" i="3" s="1"/>
  <c r="I8" i="3"/>
  <c r="F9" i="3"/>
  <c r="H9" i="3"/>
  <c r="I9" i="3" s="1"/>
  <c r="F10" i="3"/>
  <c r="H10" i="3"/>
  <c r="M10" i="3" s="1"/>
  <c r="I10" i="3"/>
  <c r="F11" i="3"/>
  <c r="H11" i="3"/>
  <c r="I11" i="3"/>
  <c r="G6" i="4" l="1"/>
  <c r="H6" i="4" s="1"/>
  <c r="G5" i="4"/>
  <c r="H5" i="4"/>
  <c r="M9" i="3"/>
  <c r="N9" i="3" s="1"/>
  <c r="K8" i="3"/>
  <c r="N8" i="3" s="1"/>
  <c r="K9" i="3"/>
  <c r="K10" i="3"/>
  <c r="N10" i="3" s="1"/>
  <c r="K11" i="3"/>
  <c r="N11" i="3" s="1"/>
  <c r="E7" i="1" l="1"/>
  <c r="E8" i="1"/>
  <c r="G10" i="1"/>
  <c r="G14" i="1"/>
  <c r="F8" i="1"/>
  <c r="G8" i="1" s="1"/>
  <c r="F10" i="1"/>
  <c r="F11" i="1"/>
  <c r="F12" i="1"/>
  <c r="G12" i="1" s="1"/>
  <c r="F14" i="1"/>
  <c r="F15" i="1"/>
  <c r="F16" i="1"/>
  <c r="G16" i="1" s="1"/>
  <c r="E9" i="1"/>
  <c r="E10" i="1"/>
  <c r="E11" i="1"/>
  <c r="G11" i="1" s="1"/>
  <c r="E12" i="1"/>
  <c r="E13" i="1"/>
  <c r="E14" i="1"/>
  <c r="E15" i="1"/>
  <c r="G15" i="1" s="1"/>
  <c r="E16" i="1"/>
  <c r="D7" i="1"/>
  <c r="F7" i="1" s="1"/>
  <c r="D8" i="1"/>
  <c r="D9" i="1"/>
  <c r="F9" i="1" s="1"/>
  <c r="G9" i="1" s="1"/>
  <c r="D10" i="1"/>
  <c r="D11" i="1"/>
  <c r="D12" i="1"/>
  <c r="D13" i="1"/>
  <c r="F13" i="1" s="1"/>
  <c r="G13" i="1" s="1"/>
  <c r="D14" i="1"/>
  <c r="D15" i="1"/>
  <c r="D16" i="1"/>
  <c r="G7" i="1" l="1"/>
  <c r="G19" i="1" l="1"/>
  <c r="G18" i="1"/>
  <c r="G17" i="1"/>
</calcChain>
</file>

<file path=xl/sharedStrings.xml><?xml version="1.0" encoding="utf-8"?>
<sst xmlns="http://schemas.openxmlformats.org/spreadsheetml/2006/main" count="87" uniqueCount="72">
  <si>
    <t>Employee Salary List</t>
  </si>
  <si>
    <t>Toko LANCAR JAYA</t>
  </si>
  <si>
    <t>No</t>
  </si>
  <si>
    <t>Employee Name</t>
  </si>
  <si>
    <t>Work Time</t>
  </si>
  <si>
    <t>Overtime</t>
  </si>
  <si>
    <t>Salary</t>
  </si>
  <si>
    <t>Overtime Salary</t>
  </si>
  <si>
    <t>Total Salary</t>
  </si>
  <si>
    <t>Moch Jazuli</t>
  </si>
  <si>
    <t>Budi Warono</t>
  </si>
  <si>
    <t>Subandi</t>
  </si>
  <si>
    <t>Darmawan</t>
  </si>
  <si>
    <t>Totok</t>
  </si>
  <si>
    <t>Solikin</t>
  </si>
  <si>
    <t>Slamet Sisyono</t>
  </si>
  <si>
    <t>Husin Amin</t>
  </si>
  <si>
    <t>Atiek</t>
  </si>
  <si>
    <t>Ana</t>
  </si>
  <si>
    <t xml:space="preserve">Hourly Salary : </t>
  </si>
  <si>
    <t>Hourly Overtime Salary :</t>
  </si>
  <si>
    <t>Min Salary</t>
  </si>
  <si>
    <t>Max Salary</t>
  </si>
  <si>
    <t>Average Salary</t>
  </si>
  <si>
    <t>Item Code</t>
  </si>
  <si>
    <t>Name of Goods</t>
  </si>
  <si>
    <t>The Amount of Goods</t>
  </si>
  <si>
    <t>Leftover Goods</t>
  </si>
  <si>
    <t>Price</t>
  </si>
  <si>
    <t>Selling Price + Tax</t>
  </si>
  <si>
    <t>Sales Discount</t>
  </si>
  <si>
    <t>Income</t>
  </si>
  <si>
    <t>Book Sales List</t>
  </si>
  <si>
    <t>CV. SENANG-SENANG</t>
  </si>
  <si>
    <t>In</t>
  </si>
  <si>
    <t>Out</t>
  </si>
  <si>
    <t>Buy</t>
  </si>
  <si>
    <t>Sell</t>
  </si>
  <si>
    <t>BK-01</t>
  </si>
  <si>
    <t>BK-02</t>
  </si>
  <si>
    <t>BK-03</t>
  </si>
  <si>
    <t>Gross</t>
  </si>
  <si>
    <t>Net</t>
  </si>
  <si>
    <t>Salary Employee</t>
  </si>
  <si>
    <t>CV. LANGGENG SENTOSA</t>
  </si>
  <si>
    <t>Group</t>
  </si>
  <si>
    <t>Position</t>
  </si>
  <si>
    <t>Status</t>
  </si>
  <si>
    <t>Allowance</t>
  </si>
  <si>
    <t>Adhelia</t>
  </si>
  <si>
    <t>Pamela</t>
  </si>
  <si>
    <t>Angelia</t>
  </si>
  <si>
    <t>Roi</t>
  </si>
  <si>
    <t>Irwan</t>
  </si>
  <si>
    <t>I</t>
  </si>
  <si>
    <t>II</t>
  </si>
  <si>
    <t>Single</t>
  </si>
  <si>
    <t>Married</t>
  </si>
  <si>
    <t>LIST OF CLASS SCORE</t>
  </si>
  <si>
    <t>Nama</t>
  </si>
  <si>
    <t>Score</t>
  </si>
  <si>
    <t>Final Score</t>
  </si>
  <si>
    <t>Alphabet Score</t>
  </si>
  <si>
    <t>Formative</t>
  </si>
  <si>
    <t>UTS</t>
  </si>
  <si>
    <t>UAS</t>
  </si>
  <si>
    <t>Asep</t>
  </si>
  <si>
    <t>Asti</t>
  </si>
  <si>
    <t>Adang</t>
  </si>
  <si>
    <t>Ade</t>
  </si>
  <si>
    <t>Asmirandah</t>
  </si>
  <si>
    <t xml:space="preserve">Working Hours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</si>
</sst>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Rp-421]* #,##0_-;\-[$Rp-421]* #,##0_-;_-[$Rp-421]* &quot;-&quot;_-;_-@_-"/>
    <numFmt numFmtId="165" formatCode="_-[$Rp-421]* #,##0.00_-;\-[$Rp-421]* #,##0.00_-;_-[$Rp-421]* &quot;-&quot;??_-;_-@_-"/>
    <numFmt numFmtId="166" formatCode="_-[$Rp-421]* #,##0.0_-;\-[$Rp-421]* #,##0.0_-;_-[$Rp-421]* &quot;-&quot;?_-;_-@_-"/>
    <numFmt numFmtId="167" formatCode="_-[$Rp-3809]* #,##0_-;\-[$Rp-3809]* #,##0_-;_-[$Rp-3809]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2" fillId="0" borderId="3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1" xfId="0" applyNumberFormat="1" applyBorder="1"/>
    <xf numFmtId="164" fontId="0" fillId="0" borderId="3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" xfId="0" applyNumberFormat="1" applyBorder="1" applyAlignment="1"/>
    <xf numFmtId="0" fontId="2" fillId="0" borderId="0" xfId="0" applyFont="1" applyAlignment="1">
      <alignment vertical="center"/>
    </xf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5" workbookViewId="0">
      <selection activeCell="F8" sqref="F8"/>
    </sheetView>
  </sheetViews>
  <sheetFormatPr defaultRowHeight="14.4" x14ac:dyDescent="0.3"/>
  <cols>
    <col min="1" max="1" width="3.5546875" bestFit="1" customWidth="1"/>
    <col min="2" max="2" width="15.6640625" bestFit="1" customWidth="1"/>
    <col min="3" max="3" width="10.5546875" customWidth="1"/>
    <col min="4" max="4" width="10.44140625" customWidth="1"/>
    <col min="5" max="5" width="11.5546875" bestFit="1" customWidth="1"/>
    <col min="6" max="6" width="15.33203125" bestFit="1" customWidth="1"/>
    <col min="7" max="7" width="15.33203125" customWidth="1"/>
  </cols>
  <sheetData>
    <row r="1" spans="1:8" ht="18" x14ac:dyDescent="0.3">
      <c r="D1" s="2" t="s">
        <v>0</v>
      </c>
      <c r="E1" s="3"/>
    </row>
    <row r="2" spans="1:8" ht="18" x14ac:dyDescent="0.3">
      <c r="D2" s="2" t="s">
        <v>1</v>
      </c>
      <c r="E2" s="3"/>
    </row>
    <row r="3" spans="1:8" x14ac:dyDescent="0.3">
      <c r="F3" s="4" t="s">
        <v>19</v>
      </c>
      <c r="G3" s="12">
        <v>5000</v>
      </c>
      <c r="H3" s="4"/>
    </row>
    <row r="4" spans="1:8" x14ac:dyDescent="0.3">
      <c r="F4" s="4" t="s">
        <v>20</v>
      </c>
      <c r="G4" s="11">
        <v>7500</v>
      </c>
    </row>
    <row r="5" spans="1:8" x14ac:dyDescent="0.3">
      <c r="F5" s="4" t="s">
        <v>71</v>
      </c>
      <c r="G5" s="4">
        <v>8</v>
      </c>
    </row>
    <row r="6" spans="1:8" ht="30" customHeight="1" x14ac:dyDescent="0.3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</row>
    <row r="7" spans="1:8" x14ac:dyDescent="0.3">
      <c r="A7" s="5">
        <v>1</v>
      </c>
      <c r="B7" s="5" t="s">
        <v>9</v>
      </c>
      <c r="C7" s="5">
        <v>10</v>
      </c>
      <c r="D7" s="5">
        <f>$C$7-$G$5</f>
        <v>2</v>
      </c>
      <c r="E7" s="13">
        <f xml:space="preserve"> $G$3 * $G$5</f>
        <v>40000</v>
      </c>
      <c r="F7" s="13">
        <f>D7 * $G$4</f>
        <v>15000</v>
      </c>
      <c r="G7" s="13">
        <f xml:space="preserve"> E7 + F7</f>
        <v>55000</v>
      </c>
    </row>
    <row r="8" spans="1:8" x14ac:dyDescent="0.3">
      <c r="A8" s="5">
        <v>2</v>
      </c>
      <c r="B8" s="5" t="s">
        <v>10</v>
      </c>
      <c r="C8" s="5">
        <v>9</v>
      </c>
      <c r="D8" s="5">
        <f t="shared" ref="D8:D16" si="0">C8-$G$5</f>
        <v>1</v>
      </c>
      <c r="E8" s="13">
        <f xml:space="preserve"> $G$3 * $G$5</f>
        <v>40000</v>
      </c>
      <c r="F8" s="13">
        <f t="shared" ref="F8:F16" si="1">D8 * $G$4</f>
        <v>7500</v>
      </c>
      <c r="G8" s="13">
        <f t="shared" ref="G8:G16" si="2" xml:space="preserve"> E8 + F8</f>
        <v>47500</v>
      </c>
    </row>
    <row r="9" spans="1:8" x14ac:dyDescent="0.3">
      <c r="A9" s="5">
        <v>3</v>
      </c>
      <c r="B9" s="5" t="s">
        <v>11</v>
      </c>
      <c r="C9" s="5">
        <v>8</v>
      </c>
      <c r="D9" s="5">
        <f t="shared" si="0"/>
        <v>0</v>
      </c>
      <c r="E9" s="13">
        <f t="shared" ref="E9:E15" si="3" xml:space="preserve"> $G$3 * $G$5</f>
        <v>40000</v>
      </c>
      <c r="F9" s="13">
        <f t="shared" si="1"/>
        <v>0</v>
      </c>
      <c r="G9" s="13">
        <f t="shared" si="2"/>
        <v>40000</v>
      </c>
    </row>
    <row r="10" spans="1:8" x14ac:dyDescent="0.3">
      <c r="A10" s="5">
        <v>4</v>
      </c>
      <c r="B10" s="5" t="s">
        <v>12</v>
      </c>
      <c r="C10" s="5">
        <v>8</v>
      </c>
      <c r="D10" s="5">
        <f t="shared" si="0"/>
        <v>0</v>
      </c>
      <c r="E10" s="13">
        <f t="shared" si="3"/>
        <v>40000</v>
      </c>
      <c r="F10" s="13">
        <f t="shared" si="1"/>
        <v>0</v>
      </c>
      <c r="G10" s="13">
        <f t="shared" si="2"/>
        <v>40000</v>
      </c>
    </row>
    <row r="11" spans="1:8" x14ac:dyDescent="0.3">
      <c r="A11" s="5">
        <v>5</v>
      </c>
      <c r="B11" s="5" t="s">
        <v>13</v>
      </c>
      <c r="C11" s="5">
        <v>12</v>
      </c>
      <c r="D11" s="5">
        <f t="shared" si="0"/>
        <v>4</v>
      </c>
      <c r="E11" s="13">
        <f t="shared" si="3"/>
        <v>40000</v>
      </c>
      <c r="F11" s="13">
        <f t="shared" si="1"/>
        <v>30000</v>
      </c>
      <c r="G11" s="13">
        <f t="shared" si="2"/>
        <v>70000</v>
      </c>
    </row>
    <row r="12" spans="1:8" x14ac:dyDescent="0.3">
      <c r="A12" s="5">
        <v>6</v>
      </c>
      <c r="B12" s="5" t="s">
        <v>14</v>
      </c>
      <c r="C12" s="5">
        <v>14</v>
      </c>
      <c r="D12" s="5">
        <f t="shared" si="0"/>
        <v>6</v>
      </c>
      <c r="E12" s="13">
        <f t="shared" si="3"/>
        <v>40000</v>
      </c>
      <c r="F12" s="13">
        <f t="shared" si="1"/>
        <v>45000</v>
      </c>
      <c r="G12" s="13">
        <f t="shared" si="2"/>
        <v>85000</v>
      </c>
    </row>
    <row r="13" spans="1:8" x14ac:dyDescent="0.3">
      <c r="A13" s="5">
        <v>7</v>
      </c>
      <c r="B13" s="5" t="s">
        <v>15</v>
      </c>
      <c r="C13" s="5">
        <v>10</v>
      </c>
      <c r="D13" s="5">
        <f t="shared" si="0"/>
        <v>2</v>
      </c>
      <c r="E13" s="13">
        <f t="shared" si="3"/>
        <v>40000</v>
      </c>
      <c r="F13" s="13">
        <f t="shared" si="1"/>
        <v>15000</v>
      </c>
      <c r="G13" s="13">
        <f t="shared" si="2"/>
        <v>55000</v>
      </c>
    </row>
    <row r="14" spans="1:8" x14ac:dyDescent="0.3">
      <c r="A14" s="5">
        <v>8</v>
      </c>
      <c r="B14" s="5" t="s">
        <v>16</v>
      </c>
      <c r="C14" s="5">
        <v>9</v>
      </c>
      <c r="D14" s="5">
        <f t="shared" si="0"/>
        <v>1</v>
      </c>
      <c r="E14" s="13">
        <f t="shared" si="3"/>
        <v>40000</v>
      </c>
      <c r="F14" s="13">
        <f t="shared" si="1"/>
        <v>7500</v>
      </c>
      <c r="G14" s="13">
        <f t="shared" si="2"/>
        <v>47500</v>
      </c>
    </row>
    <row r="15" spans="1:8" x14ac:dyDescent="0.3">
      <c r="A15" s="5">
        <v>9</v>
      </c>
      <c r="B15" s="5" t="s">
        <v>17</v>
      </c>
      <c r="C15" s="5">
        <v>8</v>
      </c>
      <c r="D15" s="5">
        <f t="shared" si="0"/>
        <v>0</v>
      </c>
      <c r="E15" s="13">
        <f t="shared" si="3"/>
        <v>40000</v>
      </c>
      <c r="F15" s="13">
        <f t="shared" si="1"/>
        <v>0</v>
      </c>
      <c r="G15" s="13">
        <f t="shared" si="2"/>
        <v>40000</v>
      </c>
    </row>
    <row r="16" spans="1:8" x14ac:dyDescent="0.3">
      <c r="A16" s="5">
        <v>10</v>
      </c>
      <c r="B16" s="5" t="s">
        <v>18</v>
      </c>
      <c r="C16" s="5">
        <v>9</v>
      </c>
      <c r="D16" s="5">
        <f t="shared" si="0"/>
        <v>1</v>
      </c>
      <c r="E16" s="13">
        <f>$G$3 *$G$5</f>
        <v>40000</v>
      </c>
      <c r="F16" s="13">
        <f t="shared" si="1"/>
        <v>7500</v>
      </c>
      <c r="G16" s="13">
        <f t="shared" si="2"/>
        <v>47500</v>
      </c>
    </row>
    <row r="17" spans="1:7" x14ac:dyDescent="0.3">
      <c r="A17" s="8"/>
      <c r="B17" s="9"/>
      <c r="C17" s="9"/>
      <c r="D17" s="9"/>
      <c r="E17" s="9"/>
      <c r="F17" s="10" t="s">
        <v>21</v>
      </c>
      <c r="G17" s="14">
        <f>MIN(G7:G16)</f>
        <v>40000</v>
      </c>
    </row>
    <row r="18" spans="1:7" x14ac:dyDescent="0.3">
      <c r="A18" s="8"/>
      <c r="B18" s="9"/>
      <c r="C18" s="9"/>
      <c r="D18" s="9"/>
      <c r="E18" s="9"/>
      <c r="F18" s="10" t="s">
        <v>22</v>
      </c>
      <c r="G18" s="14">
        <f>MAX(G7:G16)</f>
        <v>85000</v>
      </c>
    </row>
    <row r="19" spans="1:7" x14ac:dyDescent="0.3">
      <c r="A19" s="8"/>
      <c r="B19" s="9"/>
      <c r="C19" s="9"/>
      <c r="D19" s="9"/>
      <c r="E19" s="9"/>
      <c r="F19" s="10" t="s">
        <v>23</v>
      </c>
      <c r="G19" s="14">
        <f>AVERAGE(G7:G16)</f>
        <v>52750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opLeftCell="B1" workbookViewId="0">
      <selection activeCell="C7" sqref="C7"/>
    </sheetView>
  </sheetViews>
  <sheetFormatPr defaultRowHeight="14.4" x14ac:dyDescent="0.3"/>
  <cols>
    <col min="3" max="3" width="18.88671875" customWidth="1"/>
    <col min="5" max="5" width="11" customWidth="1"/>
    <col min="6" max="6" width="15.5546875" customWidth="1"/>
    <col min="7" max="7" width="10.33203125" bestFit="1" customWidth="1"/>
    <col min="8" max="9" width="11.88671875" bestFit="1" customWidth="1"/>
    <col min="11" max="11" width="10.33203125" bestFit="1" customWidth="1"/>
    <col min="13" max="14" width="12.88671875" bestFit="1" customWidth="1"/>
  </cols>
  <sheetData>
    <row r="1" spans="1:15" x14ac:dyDescent="0.3">
      <c r="F1" s="19"/>
      <c r="G1" s="19"/>
    </row>
    <row r="2" spans="1:15" x14ac:dyDescent="0.3">
      <c r="F2" s="21" t="s">
        <v>32</v>
      </c>
      <c r="G2" s="19"/>
    </row>
    <row r="3" spans="1:15" x14ac:dyDescent="0.3">
      <c r="F3" s="21" t="s">
        <v>33</v>
      </c>
    </row>
    <row r="5" spans="1:15" x14ac:dyDescent="0.3">
      <c r="A5" s="29" t="s">
        <v>2</v>
      </c>
      <c r="B5" s="29" t="s">
        <v>24</v>
      </c>
      <c r="C5" s="29" t="s">
        <v>25</v>
      </c>
      <c r="D5" s="33" t="s">
        <v>26</v>
      </c>
      <c r="E5" s="34"/>
      <c r="F5" s="29" t="s">
        <v>27</v>
      </c>
      <c r="G5" s="33" t="s">
        <v>28</v>
      </c>
      <c r="H5" s="34"/>
      <c r="I5" s="35" t="s">
        <v>29</v>
      </c>
      <c r="J5" s="36"/>
      <c r="K5" s="35" t="s">
        <v>30</v>
      </c>
      <c r="L5" s="36"/>
      <c r="M5" s="33" t="s">
        <v>31</v>
      </c>
      <c r="N5" s="34"/>
      <c r="O5" s="21"/>
    </row>
    <row r="6" spans="1:15" x14ac:dyDescent="0.3">
      <c r="A6" s="30"/>
      <c r="B6" s="30"/>
      <c r="C6" s="30"/>
      <c r="D6" s="15" t="s">
        <v>34</v>
      </c>
      <c r="E6" s="15" t="s">
        <v>35</v>
      </c>
      <c r="F6" s="30"/>
      <c r="G6" s="15" t="s">
        <v>36</v>
      </c>
      <c r="H6" s="15" t="s">
        <v>37</v>
      </c>
      <c r="I6" s="37"/>
      <c r="J6" s="38"/>
      <c r="K6" s="37"/>
      <c r="L6" s="38"/>
      <c r="M6" s="15" t="s">
        <v>41</v>
      </c>
      <c r="N6" s="15" t="s">
        <v>42</v>
      </c>
      <c r="O6" s="21"/>
    </row>
    <row r="7" spans="1:15" x14ac:dyDescent="0.3">
      <c r="A7" s="16">
        <v>1</v>
      </c>
      <c r="B7" s="16" t="s">
        <v>38</v>
      </c>
      <c r="C7" s="5" t="str">
        <f>IF(B7 = "BK-01","Programming Tricks", IF(B7="BK-02","Office Application", IF(B7 = "BK-03","Web Design")))</f>
        <v>Programming Tricks</v>
      </c>
      <c r="D7" s="16">
        <v>45</v>
      </c>
      <c r="E7" s="16">
        <v>30</v>
      </c>
      <c r="F7" s="5">
        <f>D7-E7</f>
        <v>15</v>
      </c>
      <c r="G7" s="20">
        <v>45000</v>
      </c>
      <c r="H7" s="22">
        <f>G7+(G7*0.2)</f>
        <v>54000</v>
      </c>
      <c r="I7" s="24">
        <f>H7+(H7*0.1)</f>
        <v>59400</v>
      </c>
      <c r="J7" s="17"/>
      <c r="K7" s="31">
        <f>(H7*F7)*0.05</f>
        <v>40500</v>
      </c>
      <c r="L7" s="32"/>
      <c r="M7" s="13">
        <f>(H7*D7)-(G7*E7)</f>
        <v>1080000</v>
      </c>
      <c r="N7" s="13">
        <f xml:space="preserve"> M7 - K7</f>
        <v>1039500</v>
      </c>
    </row>
    <row r="8" spans="1:15" x14ac:dyDescent="0.3">
      <c r="A8" s="16">
        <v>2</v>
      </c>
      <c r="B8" s="16" t="s">
        <v>39</v>
      </c>
      <c r="C8" s="5" t="str">
        <f t="shared" ref="C8:C11" si="0">IF(B8 = "BK-01","Programming Tricks", IF(B8="BK-02","Office Application", IF(B8 = "BK-03","Web Design")))</f>
        <v>Office Application</v>
      </c>
      <c r="D8" s="16">
        <v>55</v>
      </c>
      <c r="E8" s="16">
        <v>40</v>
      </c>
      <c r="F8" s="5">
        <f t="shared" ref="F8:F11" si="1">D8-E8</f>
        <v>15</v>
      </c>
      <c r="G8" s="13">
        <v>35000</v>
      </c>
      <c r="H8" s="22">
        <f t="shared" ref="H8:H11" si="2">G8+(G8*0.2)</f>
        <v>42000</v>
      </c>
      <c r="I8" s="24">
        <f t="shared" ref="I8:I11" si="3">H8+(H8*0.1)</f>
        <v>46200</v>
      </c>
      <c r="J8" s="17"/>
      <c r="K8" s="31">
        <f t="shared" ref="K8:K11" si="4">(H8*F8)*0.05</f>
        <v>31500</v>
      </c>
      <c r="L8" s="32"/>
      <c r="M8" s="13">
        <f t="shared" ref="M8:M11" si="5">(H8*D8)-(G8*E8)</f>
        <v>910000</v>
      </c>
      <c r="N8" s="13">
        <f t="shared" ref="N8:N11" si="6" xml:space="preserve"> M8 - K8</f>
        <v>878500</v>
      </c>
    </row>
    <row r="9" spans="1:15" x14ac:dyDescent="0.3">
      <c r="A9" s="16">
        <v>3</v>
      </c>
      <c r="B9" s="16" t="s">
        <v>40</v>
      </c>
      <c r="C9" s="5" t="str">
        <f t="shared" si="0"/>
        <v>Web Design</v>
      </c>
      <c r="D9" s="16">
        <v>68</v>
      </c>
      <c r="E9" s="16">
        <v>40</v>
      </c>
      <c r="F9" s="5">
        <f t="shared" si="1"/>
        <v>28</v>
      </c>
      <c r="G9" s="13">
        <v>55000</v>
      </c>
      <c r="H9" s="22">
        <f t="shared" si="2"/>
        <v>66000</v>
      </c>
      <c r="I9" s="24">
        <f t="shared" si="3"/>
        <v>72600</v>
      </c>
      <c r="J9" s="17"/>
      <c r="K9" s="31">
        <f t="shared" si="4"/>
        <v>92400</v>
      </c>
      <c r="L9" s="32"/>
      <c r="M9" s="13">
        <f t="shared" si="5"/>
        <v>2288000</v>
      </c>
      <c r="N9" s="13">
        <f t="shared" si="6"/>
        <v>2195600</v>
      </c>
    </row>
    <row r="10" spans="1:15" x14ac:dyDescent="0.3">
      <c r="A10" s="16">
        <v>4</v>
      </c>
      <c r="B10" s="16" t="s">
        <v>39</v>
      </c>
      <c r="C10" s="5" t="str">
        <f t="shared" si="0"/>
        <v>Office Application</v>
      </c>
      <c r="D10" s="16">
        <v>67</v>
      </c>
      <c r="E10" s="16">
        <v>53</v>
      </c>
      <c r="F10" s="5">
        <f t="shared" si="1"/>
        <v>14</v>
      </c>
      <c r="G10" s="13">
        <v>75000</v>
      </c>
      <c r="H10" s="23">
        <f t="shared" si="2"/>
        <v>90000</v>
      </c>
      <c r="I10" s="24">
        <f t="shared" si="3"/>
        <v>99000</v>
      </c>
      <c r="J10" s="17"/>
      <c r="K10" s="31">
        <f t="shared" si="4"/>
        <v>63000</v>
      </c>
      <c r="L10" s="32"/>
      <c r="M10" s="13">
        <f t="shared" si="5"/>
        <v>2055000</v>
      </c>
      <c r="N10" s="13">
        <f t="shared" si="6"/>
        <v>1992000</v>
      </c>
    </row>
    <row r="11" spans="1:15" x14ac:dyDescent="0.3">
      <c r="A11" s="16">
        <v>5</v>
      </c>
      <c r="B11" s="16" t="s">
        <v>38</v>
      </c>
      <c r="C11" s="5" t="str">
        <f t="shared" si="0"/>
        <v>Programming Tricks</v>
      </c>
      <c r="D11" s="16">
        <v>55</v>
      </c>
      <c r="E11" s="16">
        <v>52</v>
      </c>
      <c r="F11" s="5">
        <f t="shared" si="1"/>
        <v>3</v>
      </c>
      <c r="G11" s="13">
        <v>65000</v>
      </c>
      <c r="H11" s="22">
        <f t="shared" si="2"/>
        <v>78000</v>
      </c>
      <c r="I11" s="24">
        <f t="shared" si="3"/>
        <v>85800</v>
      </c>
      <c r="J11" s="17"/>
      <c r="K11" s="31">
        <f t="shared" si="4"/>
        <v>11700</v>
      </c>
      <c r="L11" s="32"/>
      <c r="M11" s="13">
        <f t="shared" si="5"/>
        <v>910000</v>
      </c>
      <c r="N11" s="13">
        <f t="shared" si="6"/>
        <v>898300</v>
      </c>
    </row>
  </sheetData>
  <mergeCells count="14">
    <mergeCell ref="K11:L11"/>
    <mergeCell ref="B5:B6"/>
    <mergeCell ref="M5:N5"/>
    <mergeCell ref="K5:L6"/>
    <mergeCell ref="I5:J6"/>
    <mergeCell ref="G5:H5"/>
    <mergeCell ref="F5:F6"/>
    <mergeCell ref="D5:E5"/>
    <mergeCell ref="C5:C6"/>
    <mergeCell ref="A5:A6"/>
    <mergeCell ref="K7:L7"/>
    <mergeCell ref="K8:L8"/>
    <mergeCell ref="K9:L9"/>
    <mergeCell ref="K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opLeftCell="C1" workbookViewId="0">
      <selection activeCell="H4" sqref="H4:H8"/>
    </sheetView>
  </sheetViews>
  <sheetFormatPr defaultRowHeight="14.4" x14ac:dyDescent="0.3"/>
  <cols>
    <col min="1" max="1" width="3.5546875" bestFit="1" customWidth="1"/>
    <col min="2" max="2" width="15.6640625" bestFit="1" customWidth="1"/>
    <col min="3" max="3" width="6.5546875" bestFit="1" customWidth="1"/>
    <col min="4" max="4" width="10.88671875" bestFit="1" customWidth="1"/>
    <col min="5" max="5" width="23.6640625" bestFit="1" customWidth="1"/>
    <col min="6" max="6" width="8" bestFit="1" customWidth="1"/>
    <col min="7" max="7" width="15.5546875" bestFit="1" customWidth="1"/>
    <col min="8" max="8" width="12.88671875" bestFit="1" customWidth="1"/>
  </cols>
  <sheetData>
    <row r="1" spans="1:9" x14ac:dyDescent="0.3">
      <c r="D1" s="1"/>
      <c r="E1" s="21" t="s">
        <v>43</v>
      </c>
      <c r="F1" s="21"/>
    </row>
    <row r="2" spans="1:9" x14ac:dyDescent="0.3">
      <c r="D2" s="1"/>
      <c r="E2" s="21" t="s">
        <v>44</v>
      </c>
      <c r="F2" s="21"/>
    </row>
    <row r="3" spans="1:9" x14ac:dyDescent="0.3">
      <c r="A3" s="6" t="s">
        <v>2</v>
      </c>
      <c r="B3" s="6" t="s">
        <v>3</v>
      </c>
      <c r="C3" s="6" t="s">
        <v>45</v>
      </c>
      <c r="D3" s="6" t="s">
        <v>46</v>
      </c>
      <c r="E3" s="6" t="s">
        <v>43</v>
      </c>
      <c r="F3" s="6" t="s">
        <v>47</v>
      </c>
      <c r="G3" s="6" t="s">
        <v>48</v>
      </c>
      <c r="H3" s="6" t="s">
        <v>8</v>
      </c>
      <c r="I3" s="25"/>
    </row>
    <row r="4" spans="1:9" x14ac:dyDescent="0.3">
      <c r="A4" s="5">
        <v>1</v>
      </c>
      <c r="B4" s="5" t="s">
        <v>49</v>
      </c>
      <c r="C4" s="16" t="s">
        <v>54</v>
      </c>
      <c r="D4" s="5" t="str">
        <f>IF(C4 = "I","Permanent",IF(C4="II","Honorary"))</f>
        <v>Permanent</v>
      </c>
      <c r="E4" s="26">
        <f>IF(D4 = "Permanent", 3500000,IF(D4 = "Honorary",2500000))</f>
        <v>3500000</v>
      </c>
      <c r="F4" s="5" t="s">
        <v>56</v>
      </c>
      <c r="G4" s="27">
        <f>IF(F4 = "Married", E4 * 1.2, IF(F4 ="Single",0))</f>
        <v>0</v>
      </c>
      <c r="H4" s="26">
        <f xml:space="preserve"> E4+G4</f>
        <v>3500000</v>
      </c>
    </row>
    <row r="5" spans="1:9" x14ac:dyDescent="0.3">
      <c r="A5" s="5">
        <v>2</v>
      </c>
      <c r="B5" s="5" t="s">
        <v>50</v>
      </c>
      <c r="C5" s="16" t="s">
        <v>55</v>
      </c>
      <c r="D5" s="5" t="str">
        <f t="shared" ref="D5:D8" si="0">IF(C5 = "I","Permanent",IF(C5="II","Honorary"))</f>
        <v>Honorary</v>
      </c>
      <c r="E5" s="26">
        <f t="shared" ref="E5:E8" si="1">IF(D5 = "Permanent", 3500000,IF(D5 = "Honorary",2500000))</f>
        <v>2500000</v>
      </c>
      <c r="F5" s="5" t="s">
        <v>57</v>
      </c>
      <c r="G5" s="27">
        <f t="shared" ref="G5:G8" si="2">IF(F5 = "Married", E5 * 1.2, IF(F5 ="Single",0))</f>
        <v>3000000</v>
      </c>
      <c r="H5" s="26">
        <f t="shared" ref="H5:H8" si="3" xml:space="preserve"> E5+G5</f>
        <v>5500000</v>
      </c>
    </row>
    <row r="6" spans="1:9" x14ac:dyDescent="0.3">
      <c r="A6" s="5">
        <v>3</v>
      </c>
      <c r="B6" s="5" t="s">
        <v>51</v>
      </c>
      <c r="C6" s="16" t="s">
        <v>55</v>
      </c>
      <c r="D6" s="5" t="str">
        <f t="shared" si="0"/>
        <v>Honorary</v>
      </c>
      <c r="E6" s="26">
        <f t="shared" si="1"/>
        <v>2500000</v>
      </c>
      <c r="F6" s="5" t="s">
        <v>57</v>
      </c>
      <c r="G6" s="27">
        <f t="shared" si="2"/>
        <v>3000000</v>
      </c>
      <c r="H6" s="26">
        <f t="shared" si="3"/>
        <v>5500000</v>
      </c>
    </row>
    <row r="7" spans="1:9" x14ac:dyDescent="0.3">
      <c r="A7" s="5">
        <v>4</v>
      </c>
      <c r="B7" s="5" t="s">
        <v>52</v>
      </c>
      <c r="C7" s="16" t="s">
        <v>54</v>
      </c>
      <c r="D7" s="5" t="str">
        <f t="shared" si="0"/>
        <v>Permanent</v>
      </c>
      <c r="E7" s="26">
        <f t="shared" si="1"/>
        <v>3500000</v>
      </c>
      <c r="F7" s="5" t="s">
        <v>56</v>
      </c>
      <c r="G7" s="27">
        <f t="shared" si="2"/>
        <v>0</v>
      </c>
      <c r="H7" s="26">
        <f t="shared" si="3"/>
        <v>3500000</v>
      </c>
    </row>
    <row r="8" spans="1:9" x14ac:dyDescent="0.3">
      <c r="A8" s="5">
        <v>5</v>
      </c>
      <c r="B8" s="5" t="s">
        <v>53</v>
      </c>
      <c r="C8" s="16" t="s">
        <v>54</v>
      </c>
      <c r="D8" s="5" t="str">
        <f t="shared" si="0"/>
        <v>Permanent</v>
      </c>
      <c r="E8" s="26">
        <f t="shared" si="1"/>
        <v>3500000</v>
      </c>
      <c r="F8" s="5" t="s">
        <v>56</v>
      </c>
      <c r="G8" s="27">
        <f t="shared" si="2"/>
        <v>0</v>
      </c>
      <c r="H8" s="26">
        <f t="shared" si="3"/>
        <v>3500000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K2" sqref="K2"/>
    </sheetView>
  </sheetViews>
  <sheetFormatPr defaultRowHeight="14.4" x14ac:dyDescent="0.3"/>
  <cols>
    <col min="2" max="2" width="11.5546875" bestFit="1" customWidth="1"/>
    <col min="6" max="6" width="10.5546875" bestFit="1" customWidth="1"/>
    <col min="7" max="7" width="14.5546875" bestFit="1" customWidth="1"/>
  </cols>
  <sheetData>
    <row r="1" spans="1:8" x14ac:dyDescent="0.3">
      <c r="A1" s="39" t="s">
        <v>58</v>
      </c>
      <c r="B1" s="39"/>
      <c r="C1" s="39"/>
      <c r="D1" s="39"/>
      <c r="E1" s="39"/>
      <c r="F1" s="39"/>
      <c r="G1" s="39"/>
      <c r="H1" s="39"/>
    </row>
    <row r="2" spans="1:8" x14ac:dyDescent="0.3">
      <c r="A2" s="3"/>
      <c r="F2" s="18"/>
      <c r="G2" s="18"/>
      <c r="H2" s="18"/>
    </row>
    <row r="3" spans="1:8" x14ac:dyDescent="0.3">
      <c r="A3" s="29" t="s">
        <v>2</v>
      </c>
      <c r="B3" s="7" t="s">
        <v>59</v>
      </c>
      <c r="C3" s="40" t="s">
        <v>60</v>
      </c>
      <c r="D3" s="41"/>
      <c r="E3" s="42"/>
      <c r="F3" s="29" t="s">
        <v>61</v>
      </c>
      <c r="G3" s="29" t="s">
        <v>62</v>
      </c>
      <c r="H3" s="29" t="s">
        <v>47</v>
      </c>
    </row>
    <row r="4" spans="1:8" x14ac:dyDescent="0.3">
      <c r="A4" s="30"/>
      <c r="B4" s="7"/>
      <c r="C4" s="7" t="s">
        <v>63</v>
      </c>
      <c r="D4" s="7" t="s">
        <v>64</v>
      </c>
      <c r="E4" s="7" t="s">
        <v>65</v>
      </c>
      <c r="F4" s="30"/>
      <c r="G4" s="30"/>
      <c r="H4" s="30"/>
    </row>
    <row r="5" spans="1:8" x14ac:dyDescent="0.3">
      <c r="A5" s="28">
        <v>1</v>
      </c>
      <c r="B5" s="5" t="s">
        <v>66</v>
      </c>
      <c r="C5" s="16">
        <v>90</v>
      </c>
      <c r="D5" s="16">
        <v>70</v>
      </c>
      <c r="E5" s="16">
        <v>100</v>
      </c>
      <c r="F5" s="16">
        <f>(C5*0.2)+(D5*0.3)+(E5*0.5)</f>
        <v>89</v>
      </c>
      <c r="G5" s="16" t="str">
        <f>IF(F5&gt;94,"A",IF(F5&gt;84,"B",IF(F5&gt;73,"C",IF(F5&gt;60,"D","E"))))</f>
        <v>B</v>
      </c>
      <c r="H5" s="16" t="str">
        <f>IF(OR(G5="A",G5="B",G5="C"),"Pass","Remedy")</f>
        <v>Pass</v>
      </c>
    </row>
    <row r="6" spans="1:8" x14ac:dyDescent="0.3">
      <c r="A6" s="28">
        <v>2</v>
      </c>
      <c r="B6" s="5" t="s">
        <v>67</v>
      </c>
      <c r="C6" s="16">
        <v>90</v>
      </c>
      <c r="D6" s="16">
        <v>80</v>
      </c>
      <c r="E6" s="16">
        <v>80</v>
      </c>
      <c r="F6" s="16">
        <f t="shared" ref="F6:F9" si="0">(C6*0.2)+(D6*0.3)+(E6*0.5)</f>
        <v>82</v>
      </c>
      <c r="G6" s="16" t="str">
        <f t="shared" ref="G6:G9" si="1">IF(F6&gt;94,"A",IF(F6&gt;84,"B",IF(F6&gt;73,"C",IF(F6&gt;60,"D","E"))))</f>
        <v>C</v>
      </c>
      <c r="H6" s="16" t="str">
        <f t="shared" ref="H6:H9" si="2">IF(OR(G6="A",G6="B",G6="C"),"Pass","Remedy")</f>
        <v>Pass</v>
      </c>
    </row>
    <row r="7" spans="1:8" x14ac:dyDescent="0.3">
      <c r="A7" s="28">
        <v>3</v>
      </c>
      <c r="B7" s="5" t="s">
        <v>68</v>
      </c>
      <c r="C7" s="16">
        <v>90</v>
      </c>
      <c r="D7" s="16">
        <v>80</v>
      </c>
      <c r="E7" s="16">
        <v>90</v>
      </c>
      <c r="F7" s="16">
        <f t="shared" si="0"/>
        <v>87</v>
      </c>
      <c r="G7" s="16" t="str">
        <f t="shared" si="1"/>
        <v>B</v>
      </c>
      <c r="H7" s="16" t="str">
        <f t="shared" si="2"/>
        <v>Pass</v>
      </c>
    </row>
    <row r="8" spans="1:8" x14ac:dyDescent="0.3">
      <c r="A8" s="28">
        <v>4</v>
      </c>
      <c r="B8" s="5" t="s">
        <v>69</v>
      </c>
      <c r="C8" s="16">
        <v>90</v>
      </c>
      <c r="D8" s="16">
        <v>90</v>
      </c>
      <c r="E8" s="16">
        <v>80</v>
      </c>
      <c r="F8" s="16">
        <f t="shared" si="0"/>
        <v>85</v>
      </c>
      <c r="G8" s="16" t="str">
        <f t="shared" si="1"/>
        <v>B</v>
      </c>
      <c r="H8" s="16" t="str">
        <f>IF(OR(G8="A",G8="B",G8="C"),"Pass","Remedy")</f>
        <v>Pass</v>
      </c>
    </row>
    <row r="9" spans="1:8" x14ac:dyDescent="0.3">
      <c r="A9" s="28">
        <v>5</v>
      </c>
      <c r="B9" s="5" t="s">
        <v>70</v>
      </c>
      <c r="C9" s="16">
        <v>60</v>
      </c>
      <c r="D9" s="16">
        <v>70</v>
      </c>
      <c r="E9" s="16">
        <v>60</v>
      </c>
      <c r="F9" s="16">
        <f t="shared" si="0"/>
        <v>63</v>
      </c>
      <c r="G9" s="16" t="str">
        <f t="shared" si="1"/>
        <v>D</v>
      </c>
      <c r="H9" s="16" t="str">
        <f t="shared" si="2"/>
        <v>Remedy</v>
      </c>
    </row>
    <row r="10" spans="1:8" x14ac:dyDescent="0.3">
      <c r="A10" s="3"/>
      <c r="F10" s="18"/>
      <c r="G10" s="18"/>
      <c r="H10" s="18"/>
    </row>
  </sheetData>
  <mergeCells count="6">
    <mergeCell ref="A1:H1"/>
    <mergeCell ref="A3:A4"/>
    <mergeCell ref="C3:E3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SATRIA PUTRA</dc:creator>
  <cp:lastModifiedBy>ROG SERIES</cp:lastModifiedBy>
  <dcterms:created xsi:type="dcterms:W3CDTF">2018-12-03T04:58:02Z</dcterms:created>
  <dcterms:modified xsi:type="dcterms:W3CDTF">2018-12-07T13:04:07Z</dcterms:modified>
</cp:coreProperties>
</file>