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 activeTab="2"/>
  </bookViews>
  <sheets>
    <sheet name="BOYOUTI" sheetId="1" r:id="rId1"/>
    <sheet name="Pack-01" sheetId="2" r:id="rId2"/>
    <sheet name="Eulma business" sheetId="3" r:id="rId3"/>
  </sheets>
  <definedNames>
    <definedName name="_xlnm._FilterDatabase" localSheetId="0" hidden="1">BOYOUTI!$B$4:$AC$34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1" l="1"/>
  <c r="P2" i="3"/>
  <c r="J6" i="3" l="1"/>
  <c r="J28" i="3" l="1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29" i="3" l="1"/>
  <c r="K27" i="3" s="1"/>
  <c r="L27" i="3" s="1"/>
  <c r="Q2" i="1"/>
  <c r="K28" i="1"/>
  <c r="K29" i="1"/>
  <c r="M27" i="3" l="1"/>
  <c r="K19" i="3"/>
  <c r="L19" i="3" s="1"/>
  <c r="K24" i="3"/>
  <c r="L24" i="3" s="1"/>
  <c r="K16" i="3"/>
  <c r="L16" i="3" s="1"/>
  <c r="K8" i="3"/>
  <c r="L8" i="3" s="1"/>
  <c r="K17" i="3"/>
  <c r="L17" i="3" s="1"/>
  <c r="K22" i="3"/>
  <c r="L22" i="3" s="1"/>
  <c r="K14" i="3"/>
  <c r="L14" i="3" s="1"/>
  <c r="K6" i="3"/>
  <c r="L6" i="3" s="1"/>
  <c r="K9" i="3"/>
  <c r="L9" i="3" s="1"/>
  <c r="K25" i="3"/>
  <c r="L25" i="3" s="1"/>
  <c r="K26" i="3"/>
  <c r="L26" i="3" s="1"/>
  <c r="K23" i="3"/>
  <c r="L23" i="3" s="1"/>
  <c r="K18" i="3"/>
  <c r="L18" i="3" s="1"/>
  <c r="K11" i="3"/>
  <c r="L11" i="3" s="1"/>
  <c r="K10" i="3"/>
  <c r="L10" i="3" s="1"/>
  <c r="K15" i="3"/>
  <c r="L15" i="3" s="1"/>
  <c r="K13" i="3"/>
  <c r="L13" i="3" s="1"/>
  <c r="K12" i="3"/>
  <c r="L12" i="3" s="1"/>
  <c r="K28" i="3"/>
  <c r="L28" i="3" s="1"/>
  <c r="K20" i="3"/>
  <c r="L20" i="3" s="1"/>
  <c r="K7" i="3"/>
  <c r="L7" i="3" s="1"/>
  <c r="K21" i="3"/>
  <c r="L21" i="3" s="1"/>
  <c r="K5" i="3"/>
  <c r="L5" i="3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0" i="1"/>
  <c r="K31" i="1"/>
  <c r="M28" i="3" l="1"/>
  <c r="M18" i="3"/>
  <c r="M22" i="3"/>
  <c r="M8" i="3"/>
  <c r="M23" i="3"/>
  <c r="M13" i="3"/>
  <c r="M16" i="3"/>
  <c r="M5" i="3"/>
  <c r="K29" i="3"/>
  <c r="M25" i="3"/>
  <c r="M24" i="3"/>
  <c r="M26" i="3"/>
  <c r="M15" i="3"/>
  <c r="M9" i="3"/>
  <c r="M19" i="3"/>
  <c r="M12" i="3"/>
  <c r="M7" i="3"/>
  <c r="M10" i="3"/>
  <c r="M6" i="3"/>
  <c r="N27" i="3"/>
  <c r="M17" i="3"/>
  <c r="M21" i="3"/>
  <c r="M20" i="3"/>
  <c r="M11" i="3"/>
  <c r="M14" i="3"/>
  <c r="K5" i="1"/>
  <c r="N21" i="3" l="1"/>
  <c r="N10" i="3"/>
  <c r="N9" i="3"/>
  <c r="N25" i="3"/>
  <c r="N16" i="3"/>
  <c r="N8" i="3"/>
  <c r="N11" i="3"/>
  <c r="N7" i="3"/>
  <c r="N22" i="3"/>
  <c r="N15" i="3"/>
  <c r="N26" i="3"/>
  <c r="N18" i="3"/>
  <c r="N20" i="3"/>
  <c r="N5" i="3"/>
  <c r="N13" i="3"/>
  <c r="N17" i="3"/>
  <c r="N14" i="3"/>
  <c r="N12" i="3"/>
  <c r="N19" i="3"/>
  <c r="N23" i="3"/>
  <c r="N28" i="3"/>
  <c r="L29" i="3"/>
  <c r="N6" i="3"/>
  <c r="N24" i="3"/>
  <c r="K6" i="1"/>
  <c r="R27" i="3" l="1"/>
  <c r="R28" i="3"/>
  <c r="R23" i="3"/>
  <c r="R19" i="3"/>
  <c r="R21" i="3"/>
  <c r="R9" i="3"/>
  <c r="R24" i="3"/>
  <c r="R6" i="3"/>
  <c r="R20" i="3"/>
  <c r="R22" i="3"/>
  <c r="R18" i="3"/>
  <c r="R26" i="3"/>
  <c r="R12" i="3"/>
  <c r="R7" i="3"/>
  <c r="R25" i="3"/>
  <c r="R14" i="3"/>
  <c r="R13" i="3"/>
  <c r="R5" i="3"/>
  <c r="R11" i="3"/>
  <c r="R8" i="3"/>
  <c r="R15" i="3"/>
  <c r="R17" i="3"/>
  <c r="R16" i="3"/>
  <c r="R10" i="3"/>
  <c r="K32" i="1"/>
  <c r="U8" i="3" l="1"/>
  <c r="AA8" i="3"/>
  <c r="AB8" i="3" s="1"/>
  <c r="AA26" i="3"/>
  <c r="AB26" i="3" s="1"/>
  <c r="U26" i="3"/>
  <c r="U19" i="3"/>
  <c r="AA19" i="3"/>
  <c r="AB19" i="3" s="1"/>
  <c r="U13" i="3"/>
  <c r="AA13" i="3"/>
  <c r="AB13" i="3" s="1"/>
  <c r="U20" i="3"/>
  <c r="AA20" i="3"/>
  <c r="AB20" i="3" s="1"/>
  <c r="U28" i="3"/>
  <c r="AA28" i="3"/>
  <c r="AB28" i="3" s="1"/>
  <c r="AA22" i="3"/>
  <c r="AB22" i="3" s="1"/>
  <c r="U22" i="3"/>
  <c r="U6" i="3"/>
  <c r="AA6" i="3"/>
  <c r="AB6" i="3" s="1"/>
  <c r="U27" i="3"/>
  <c r="AA27" i="3"/>
  <c r="AB27" i="3" s="1"/>
  <c r="U11" i="3"/>
  <c r="AA11" i="3"/>
  <c r="AB11" i="3" s="1"/>
  <c r="U5" i="3"/>
  <c r="AA5" i="3"/>
  <c r="AB5" i="3" s="1"/>
  <c r="AA10" i="3"/>
  <c r="AB10" i="3" s="1"/>
  <c r="U10" i="3"/>
  <c r="AA17" i="3"/>
  <c r="AB17" i="3" s="1"/>
  <c r="U17" i="3"/>
  <c r="AA24" i="3"/>
  <c r="AB24" i="3" s="1"/>
  <c r="U24" i="3"/>
  <c r="U23" i="3"/>
  <c r="AA23" i="3"/>
  <c r="AB23" i="3" s="1"/>
  <c r="AA14" i="3"/>
  <c r="AB14" i="3" s="1"/>
  <c r="U14" i="3"/>
  <c r="U15" i="3"/>
  <c r="AA15" i="3"/>
  <c r="AB15" i="3" s="1"/>
  <c r="AA7" i="3"/>
  <c r="AB7" i="3" s="1"/>
  <c r="U7" i="3"/>
  <c r="AA9" i="3"/>
  <c r="AB9" i="3" s="1"/>
  <c r="U9" i="3"/>
  <c r="U18" i="3"/>
  <c r="AA18" i="3"/>
  <c r="AB18" i="3" s="1"/>
  <c r="AA16" i="3"/>
  <c r="AB16" i="3" s="1"/>
  <c r="U16" i="3"/>
  <c r="AA25" i="3"/>
  <c r="AB25" i="3" s="1"/>
  <c r="U25" i="3"/>
  <c r="AA12" i="3"/>
  <c r="AB12" i="3" s="1"/>
  <c r="U12" i="3"/>
  <c r="AA21" i="3"/>
  <c r="AB21" i="3" s="1"/>
  <c r="U21" i="3"/>
  <c r="L28" i="1"/>
  <c r="M28" i="1" s="1"/>
  <c r="L29" i="1"/>
  <c r="M29" i="1" s="1"/>
  <c r="L11" i="1"/>
  <c r="M11" i="1" s="1"/>
  <c r="L19" i="1"/>
  <c r="M19" i="1" s="1"/>
  <c r="L27" i="1"/>
  <c r="M27" i="1" s="1"/>
  <c r="L8" i="1"/>
  <c r="M8" i="1" s="1"/>
  <c r="L16" i="1"/>
  <c r="M16" i="1" s="1"/>
  <c r="L24" i="1"/>
  <c r="M24" i="1" s="1"/>
  <c r="L13" i="1"/>
  <c r="M13" i="1" s="1"/>
  <c r="L21" i="1"/>
  <c r="M21" i="1" s="1"/>
  <c r="L31" i="1"/>
  <c r="M31" i="1" s="1"/>
  <c r="L10" i="1"/>
  <c r="M10" i="1" s="1"/>
  <c r="L18" i="1"/>
  <c r="M18" i="1" s="1"/>
  <c r="L26" i="1"/>
  <c r="M26" i="1" s="1"/>
  <c r="L7" i="1"/>
  <c r="M7" i="1" s="1"/>
  <c r="L15" i="1"/>
  <c r="M15" i="1" s="1"/>
  <c r="L23" i="1"/>
  <c r="M23" i="1" s="1"/>
  <c r="L12" i="1"/>
  <c r="M12" i="1" s="1"/>
  <c r="L20" i="1"/>
  <c r="M20" i="1" s="1"/>
  <c r="L30" i="1"/>
  <c r="M30" i="1" s="1"/>
  <c r="L17" i="1"/>
  <c r="M17" i="1" s="1"/>
  <c r="L9" i="1"/>
  <c r="M9" i="1" s="1"/>
  <c r="L25" i="1"/>
  <c r="M25" i="1" s="1"/>
  <c r="L22" i="1"/>
  <c r="M22" i="1" s="1"/>
  <c r="L14" i="1"/>
  <c r="M14" i="1" s="1"/>
  <c r="L5" i="1"/>
  <c r="M5" i="1" s="1"/>
  <c r="L6" i="1"/>
  <c r="M6" i="1" s="1"/>
  <c r="AB29" i="3" l="1"/>
  <c r="AA29" i="3"/>
  <c r="N25" i="1"/>
  <c r="N26" i="1"/>
  <c r="N8" i="1"/>
  <c r="N15" i="1"/>
  <c r="N17" i="1"/>
  <c r="N27" i="1"/>
  <c r="N7" i="1"/>
  <c r="N10" i="1"/>
  <c r="N19" i="1"/>
  <c r="N24" i="1"/>
  <c r="N18" i="1"/>
  <c r="N20" i="1"/>
  <c r="N31" i="1"/>
  <c r="N11" i="1"/>
  <c r="N22" i="1"/>
  <c r="N9" i="1"/>
  <c r="N30" i="1"/>
  <c r="N12" i="1"/>
  <c r="N21" i="1"/>
  <c r="N29" i="1"/>
  <c r="N16" i="1"/>
  <c r="N6" i="1"/>
  <c r="O6" i="1" s="1"/>
  <c r="N14" i="1"/>
  <c r="N23" i="1"/>
  <c r="N13" i="1"/>
  <c r="N28" i="1"/>
  <c r="N5" i="1"/>
  <c r="L32" i="1"/>
  <c r="O29" i="1" l="1"/>
  <c r="O8" i="1"/>
  <c r="O9" i="1"/>
  <c r="O22" i="1"/>
  <c r="O15" i="1"/>
  <c r="O21" i="1"/>
  <c r="O24" i="1"/>
  <c r="O26" i="1"/>
  <c r="O23" i="1"/>
  <c r="O10" i="1"/>
  <c r="O14" i="1"/>
  <c r="O7" i="1"/>
  <c r="O28" i="1"/>
  <c r="O12" i="1"/>
  <c r="O20" i="1"/>
  <c r="O18" i="1"/>
  <c r="O11" i="1"/>
  <c r="O27" i="1"/>
  <c r="O13" i="1"/>
  <c r="O16" i="1"/>
  <c r="O30" i="1"/>
  <c r="O31" i="1"/>
  <c r="O19" i="1"/>
  <c r="O17" i="1"/>
  <c r="O25" i="1"/>
  <c r="O5" i="1"/>
  <c r="M32" i="1" l="1"/>
  <c r="S19" i="1" l="1"/>
  <c r="S16" i="1"/>
  <c r="S24" i="1"/>
  <c r="S28" i="1"/>
  <c r="S14" i="1"/>
  <c r="S15" i="1"/>
  <c r="S23" i="1"/>
  <c r="S25" i="1"/>
  <c r="S17" i="1"/>
  <c r="S31" i="1"/>
  <c r="S30" i="1"/>
  <c r="S13" i="1"/>
  <c r="S27" i="1"/>
  <c r="S12" i="1"/>
  <c r="S18" i="1"/>
  <c r="S21" i="1"/>
  <c r="S20" i="1"/>
  <c r="S11" i="1"/>
  <c r="S8" i="1"/>
  <c r="S9" i="1"/>
  <c r="S26" i="1"/>
  <c r="S6" i="1"/>
  <c r="V6" i="1" s="1"/>
  <c r="S22" i="1"/>
  <c r="S10" i="1"/>
  <c r="S7" i="1"/>
  <c r="S29" i="1"/>
  <c r="S5" i="1"/>
  <c r="V10" i="1" l="1"/>
  <c r="AB10" i="1"/>
  <c r="AC10" i="1" s="1"/>
  <c r="AB22" i="1"/>
  <c r="AC22" i="1" s="1"/>
  <c r="V22" i="1"/>
  <c r="AB14" i="1"/>
  <c r="AC14" i="1" s="1"/>
  <c r="V14" i="1"/>
  <c r="AB12" i="1"/>
  <c r="AC12" i="1" s="1"/>
  <c r="V12" i="1"/>
  <c r="AB25" i="1"/>
  <c r="AC25" i="1" s="1"/>
  <c r="V25" i="1"/>
  <c r="AB18" i="1"/>
  <c r="AC18" i="1" s="1"/>
  <c r="V18" i="1"/>
  <c r="V15" i="1"/>
  <c r="AB15" i="1"/>
  <c r="AC15" i="1" s="1"/>
  <c r="V8" i="1"/>
  <c r="AB8" i="1"/>
  <c r="AC8" i="1" s="1"/>
  <c r="V27" i="1"/>
  <c r="AB27" i="1"/>
  <c r="AC27" i="1" s="1"/>
  <c r="V28" i="1"/>
  <c r="AB28" i="1"/>
  <c r="AC28" i="1" s="1"/>
  <c r="V21" i="1"/>
  <c r="AB21" i="1"/>
  <c r="AC21" i="1" s="1"/>
  <c r="AB23" i="1"/>
  <c r="AC23" i="1" s="1"/>
  <c r="V23" i="1"/>
  <c r="V26" i="1"/>
  <c r="AB26" i="1"/>
  <c r="AC26" i="1" s="1"/>
  <c r="AB9" i="1"/>
  <c r="AC9" i="1" s="1"/>
  <c r="V9" i="1"/>
  <c r="V13" i="1"/>
  <c r="AB13" i="1"/>
  <c r="AC13" i="1" s="1"/>
  <c r="V30" i="1"/>
  <c r="AB30" i="1"/>
  <c r="AC30" i="1" s="1"/>
  <c r="AB24" i="1"/>
  <c r="AC24" i="1" s="1"/>
  <c r="V24" i="1"/>
  <c r="V29" i="1"/>
  <c r="AB29" i="1"/>
  <c r="AC29" i="1" s="1"/>
  <c r="V11" i="1"/>
  <c r="AB11" i="1"/>
  <c r="AC11" i="1" s="1"/>
  <c r="AB31" i="1"/>
  <c r="AC31" i="1" s="1"/>
  <c r="V31" i="1"/>
  <c r="AB16" i="1"/>
  <c r="AC16" i="1" s="1"/>
  <c r="V16" i="1"/>
  <c r="V7" i="1"/>
  <c r="AB7" i="1"/>
  <c r="AC7" i="1" s="1"/>
  <c r="V20" i="1"/>
  <c r="AB20" i="1"/>
  <c r="AC20" i="1" s="1"/>
  <c r="AB17" i="1"/>
  <c r="AC17" i="1" s="1"/>
  <c r="V17" i="1"/>
  <c r="AB19" i="1"/>
  <c r="AC19" i="1" s="1"/>
  <c r="V19" i="1"/>
  <c r="V5" i="1"/>
  <c r="AB5" i="1"/>
  <c r="AB6" i="1"/>
  <c r="AC6" i="1" s="1"/>
  <c r="AC5" i="1" l="1"/>
  <c r="AC32" i="1" s="1"/>
  <c r="AB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<sst xmlns="http://schemas.openxmlformats.org/spreadsheetml/2006/main" count="300" uniqueCount="84">
  <si>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</si>
  <si>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</si>
  <si>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</si>
  <si>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</si>
  <si>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</si>
  <si>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</si>
  <si>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</si>
  <si>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</si>
  <si>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</si>
  <si>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</si>
  <si>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</si>
  <si>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</si>
  <si>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</si>
  <si>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</si>
  <si>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</si>
  <si>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</si>
  <si>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</si>
  <si>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</si>
  <si>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</si>
  <si>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</si>
  <si>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</si>
  <si>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</si>
  <si>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</si>
  <si>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</si>
  <si>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</si>
  <si>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</si>
  <si>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</si>
  <si>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</si>
  <si>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</si>
  <si>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</si>
  <si>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</si>
  <si>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</si>
  <si>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</si>
  <si>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</si>
  <si>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</si>
  <si>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</si>
  <si>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</si>
  <si>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</si>
  <si>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</si>
  <si>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</si>
  <si>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</si>
  <si>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</si>
  <si>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</si>
  <si>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</si>
  <si>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</si>
  <si>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</si>
  <si>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</si>
  <si>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</si>
  <si>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</si>
  <si>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</si>
  <si>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</si>
  <si>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</si>
  <si>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</si>
  <si>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</si>
  <si>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</si>
  <si>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</si>
  <si>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</si>
  <si>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</si>
  <si>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</si>
  <si>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</si>
  <si>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</si>
  <si>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</si>
  <si>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</si>
  <si>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</si>
  <si>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</si>
  <si>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</si>
  <si>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</si>
  <si>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</si>
  <si>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</si>
  <si>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Guanjing 24K Pure Gold Collagen 30ml</t>
  </si>
  <si>
    <t>EULMA BOYOUTI</t>
  </si>
  <si>
    <t>COSMETIQUES</t>
  </si>
  <si>
    <t>EULMA BUSINESS</t>
  </si>
  <si>
    <t>SECHOIR</t>
  </si>
  <si>
    <t>SKINCARE</t>
  </si>
  <si>
    <t>BODY &amp; BATH</t>
  </si>
  <si>
    <t>HAIR</t>
  </si>
  <si>
    <t>PERFUM</t>
  </si>
  <si>
    <t>MAKEUP</t>
  </si>
  <si>
    <t>GIFTS</t>
  </si>
  <si>
    <t>MINI MACHINE A CAFE 3 EN 1</t>
  </si>
  <si>
    <t xml:space="preserve"># Pack Promo </t>
  </si>
  <si>
    <t>Pack-01</t>
  </si>
  <si>
    <t>ONE STEP HAIR DRYER AND STYLER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</si>
</sst>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0"/>
  <sheetViews>
    <sheetView topLeftCell="B25" zoomScale="85" zoomScaleNormal="85" workbookViewId="0">
      <pane xSplit="1" topLeftCell="C1" activePane="topRight" state="frozen"/>
      <selection activeCell="B1" sqref="B1"/>
      <selection pane="topRight" activeCell="C11" sqref="C11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5" width="12.5546875" customWidth="1"/>
    <col min="6" max="9" width="8.21875" customWidth="1"/>
    <col min="10" max="10" width="13.33203125" customWidth="1"/>
    <col min="11" max="13" width="19.21875" customWidth="1"/>
    <col min="14" max="14" width="13" customWidth="1"/>
    <col min="15" max="15" width="13.5546875" customWidth="1"/>
    <col min="16" max="16" width="18.88671875" customWidth="1"/>
    <col min="17" max="18" width="12.109375" customWidth="1"/>
    <col min="19" max="19" width="15.109375" customWidth="1"/>
    <col min="20" max="21" width="12.109375" customWidth="1"/>
    <col min="22" max="22" width="15.44140625" customWidth="1"/>
    <col min="23" max="23" width="13.77734375" customWidth="1"/>
    <col min="24" max="24" width="14.88671875" customWidth="1"/>
    <col min="25" max="27" width="12.109375" customWidth="1"/>
    <col min="28" max="28" width="21.109375" customWidth="1"/>
    <col min="29" max="29" width="9.44140625" bestFit="1" customWidth="1"/>
  </cols>
  <sheetData>
    <row r="1" spans="1:29" x14ac:dyDescent="0.3">
      <c r="A1" t="s">
        <v>33</v>
      </c>
    </row>
    <row r="2" spans="1:29" ht="21" x14ac:dyDescent="0.4">
      <c r="A2" s="21" t="s">
        <v>70</v>
      </c>
      <c r="B2" s="22"/>
      <c r="C2" s="34"/>
      <c r="D2" s="22" t="s">
        <v>71</v>
      </c>
      <c r="E2" s="22"/>
      <c r="F2" s="16"/>
      <c r="G2" s="16"/>
      <c r="H2" s="16"/>
      <c r="I2" s="16"/>
      <c r="J2" s="16"/>
      <c r="K2" s="16"/>
      <c r="L2" s="16"/>
      <c r="M2" s="23" t="s">
        <v>30</v>
      </c>
      <c r="N2" s="24">
        <v>1700</v>
      </c>
      <c r="P2" s="23" t="s">
        <v>32</v>
      </c>
      <c r="Q2" s="24">
        <f>300*230</f>
        <v>69000</v>
      </c>
    </row>
    <row r="3" spans="1:29" ht="15.6" x14ac:dyDescent="0.3">
      <c r="W3" s="37" t="s">
        <v>16</v>
      </c>
      <c r="X3" s="37"/>
      <c r="Y3" s="37"/>
      <c r="Z3" s="37"/>
    </row>
    <row r="4" spans="1:29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81</v>
      </c>
      <c r="F4" s="19" t="s">
        <v>27</v>
      </c>
      <c r="G4" s="19" t="s">
        <v>24</v>
      </c>
      <c r="H4" s="19" t="s">
        <v>25</v>
      </c>
      <c r="I4" s="19" t="s">
        <v>26</v>
      </c>
      <c r="J4" s="19" t="s">
        <v>11</v>
      </c>
      <c r="K4" s="19" t="s">
        <v>31</v>
      </c>
      <c r="L4" s="19" t="s">
        <v>17</v>
      </c>
      <c r="M4" s="19" t="s">
        <v>23</v>
      </c>
      <c r="N4" s="19" t="s">
        <v>22</v>
      </c>
      <c r="O4" s="19" t="s">
        <v>0</v>
      </c>
      <c r="P4" s="19" t="s">
        <v>1</v>
      </c>
      <c r="Q4" s="19" t="s">
        <v>2</v>
      </c>
      <c r="R4" s="19" t="s">
        <v>3</v>
      </c>
      <c r="S4" s="19" t="s">
        <v>28</v>
      </c>
      <c r="T4" s="19" t="s">
        <v>4</v>
      </c>
      <c r="U4" s="19" t="s">
        <v>5</v>
      </c>
      <c r="V4" s="19" t="s">
        <v>19</v>
      </c>
      <c r="W4" s="19" t="s">
        <v>8</v>
      </c>
      <c r="X4" s="19" t="s">
        <v>9</v>
      </c>
      <c r="Y4" s="19" t="s">
        <v>14</v>
      </c>
      <c r="Z4" s="19" t="s">
        <v>15</v>
      </c>
      <c r="AA4" s="19" t="s">
        <v>6</v>
      </c>
      <c r="AB4" s="20" t="s">
        <v>20</v>
      </c>
      <c r="AC4" s="20" t="s">
        <v>21</v>
      </c>
    </row>
    <row r="5" spans="1:29" ht="51.6" customHeight="1" x14ac:dyDescent="0.3">
      <c r="A5" s="5">
        <v>1</v>
      </c>
      <c r="B5" s="25" t="s">
        <v>69</v>
      </c>
      <c r="C5" s="3">
        <v>12</v>
      </c>
      <c r="D5" s="31" t="s">
        <v>74</v>
      </c>
      <c r="E5" s="31" t="s">
        <v>82</v>
      </c>
      <c r="F5" s="31"/>
      <c r="G5" s="31"/>
      <c r="H5" s="31"/>
      <c r="I5" s="31" t="s">
        <v>29</v>
      </c>
      <c r="J5" s="15">
        <v>500</v>
      </c>
      <c r="K5" s="6">
        <f t="shared" ref="K5:K6" si="0">+J5*C5</f>
        <v>6000</v>
      </c>
      <c r="L5" s="6">
        <f t="shared" ref="L5:L31" si="1">(K5/$K$32)*$N$2</f>
        <v>29.246473219405893</v>
      </c>
      <c r="M5" s="6">
        <f>(K5+L5)</f>
        <v>6029.2464732194057</v>
      </c>
      <c r="N5" s="6">
        <f t="shared" ref="N5:N6" si="2">+M5/C5</f>
        <v>502.43720610161716</v>
      </c>
      <c r="O5" s="6">
        <f>+N5*0.5</f>
        <v>251.21860305080858</v>
      </c>
      <c r="P5" s="8" t="s">
        <v>18</v>
      </c>
      <c r="Q5" s="26">
        <v>500</v>
      </c>
      <c r="R5" s="8" t="s">
        <v>18</v>
      </c>
      <c r="S5" s="6">
        <f t="shared" ref="S5:S31" si="3">((M5/$M$32)*$Q$2)/C5</f>
        <v>98.921894712696414</v>
      </c>
      <c r="T5" s="2"/>
      <c r="U5" s="7"/>
      <c r="V5" s="17">
        <f>N5+Q5+S5+T5+O5</f>
        <v>1352.5777038651222</v>
      </c>
      <c r="W5" s="6"/>
      <c r="X5" s="6">
        <v>1400</v>
      </c>
      <c r="Y5" s="6"/>
      <c r="Z5" s="28"/>
      <c r="AA5" s="9">
        <v>1400</v>
      </c>
      <c r="AB5" s="10">
        <f t="shared" ref="AB5:AB31" si="4">(AA5-N5-S5-Q5)*C5</f>
        <v>3583.6907902282369</v>
      </c>
      <c r="AC5" s="11">
        <f t="shared" ref="AC5:AC31" si="5">IFERROR(AB5/(N5+Q5+S5*C5),"")</f>
        <v>1.6367622215528865</v>
      </c>
    </row>
    <row r="6" spans="1:29" ht="51.6" customHeight="1" x14ac:dyDescent="0.3">
      <c r="A6" s="5">
        <v>2</v>
      </c>
      <c r="B6" s="25" t="s">
        <v>57</v>
      </c>
      <c r="C6" s="3">
        <v>12</v>
      </c>
      <c r="D6" s="31" t="s">
        <v>75</v>
      </c>
      <c r="E6" s="31"/>
      <c r="F6" s="31"/>
      <c r="G6" s="31"/>
      <c r="H6" s="31"/>
      <c r="I6" s="31" t="s">
        <v>29</v>
      </c>
      <c r="J6" s="13">
        <v>450</v>
      </c>
      <c r="K6" s="6">
        <f t="shared" si="0"/>
        <v>5400</v>
      </c>
      <c r="L6" s="6">
        <f t="shared" si="1"/>
        <v>26.321825897465306</v>
      </c>
      <c r="M6" s="6">
        <f t="shared" ref="M6" si="6">(K6+L6)</f>
        <v>5426.3218258974657</v>
      </c>
      <c r="N6" s="6">
        <f t="shared" si="2"/>
        <v>452.19348549145548</v>
      </c>
      <c r="O6" s="6">
        <f t="shared" ref="O6" si="7">+N6*0.5</f>
        <v>226.09674274572774</v>
      </c>
      <c r="P6" s="8" t="s">
        <v>18</v>
      </c>
      <c r="Q6" s="26">
        <v>500</v>
      </c>
      <c r="R6" s="8" t="s">
        <v>18</v>
      </c>
      <c r="S6" s="6">
        <f t="shared" si="3"/>
        <v>89.029705241426768</v>
      </c>
      <c r="T6" s="2"/>
      <c r="U6" s="7"/>
      <c r="V6" s="17">
        <f t="shared" ref="V6:V31" si="8">N6+Q6+S6+T6+O6</f>
        <v>1267.31993347861</v>
      </c>
      <c r="W6" s="6"/>
      <c r="X6" s="6"/>
      <c r="Y6" s="6"/>
      <c r="Z6" s="28">
        <v>2500</v>
      </c>
      <c r="AA6" s="9">
        <v>1300</v>
      </c>
      <c r="AB6" s="10">
        <f t="shared" si="4"/>
        <v>3105.3217112054131</v>
      </c>
      <c r="AC6" s="11">
        <f t="shared" si="5"/>
        <v>1.5368695605282912</v>
      </c>
    </row>
    <row r="7" spans="1:29" ht="51.6" customHeight="1" x14ac:dyDescent="0.3">
      <c r="A7" s="5">
        <v>3</v>
      </c>
      <c r="B7" s="25" t="s">
        <v>34</v>
      </c>
      <c r="C7" s="3">
        <v>12</v>
      </c>
      <c r="D7" s="31" t="s">
        <v>75</v>
      </c>
      <c r="E7" s="31"/>
      <c r="F7" s="31"/>
      <c r="G7" s="31"/>
      <c r="H7" s="31"/>
      <c r="I7" s="31" t="s">
        <v>36</v>
      </c>
      <c r="J7" s="13">
        <v>450</v>
      </c>
      <c r="K7" s="6">
        <f t="shared" ref="K7:K31" si="9">+J7*C7</f>
        <v>5400</v>
      </c>
      <c r="L7" s="6">
        <f t="shared" si="1"/>
        <v>26.321825897465306</v>
      </c>
      <c r="M7" s="6">
        <f t="shared" ref="M7:M31" si="10">(K7+L7)</f>
        <v>5426.3218258974657</v>
      </c>
      <c r="N7" s="6">
        <f t="shared" ref="N7:N31" si="11">+M7/C7</f>
        <v>452.19348549145548</v>
      </c>
      <c r="O7" s="6">
        <f t="shared" ref="O7:O31" si="12">+N7*0.5</f>
        <v>226.09674274572774</v>
      </c>
      <c r="P7" s="8" t="s">
        <v>18</v>
      </c>
      <c r="Q7" s="26">
        <v>500</v>
      </c>
      <c r="R7" s="8" t="s">
        <v>18</v>
      </c>
      <c r="S7" s="6">
        <f t="shared" si="3"/>
        <v>89.029705241426768</v>
      </c>
      <c r="T7" s="2"/>
      <c r="U7" s="7"/>
      <c r="V7" s="17">
        <f t="shared" si="8"/>
        <v>1267.31993347861</v>
      </c>
      <c r="W7" s="6"/>
      <c r="X7" s="6"/>
      <c r="Y7" s="6"/>
      <c r="Z7" s="28">
        <v>25000</v>
      </c>
      <c r="AA7" s="9">
        <v>1300</v>
      </c>
      <c r="AB7" s="10">
        <f t="shared" si="4"/>
        <v>3105.3217112054131</v>
      </c>
      <c r="AC7" s="11">
        <f t="shared" si="5"/>
        <v>1.5368695605282912</v>
      </c>
    </row>
    <row r="8" spans="1:29" ht="51.6" customHeight="1" x14ac:dyDescent="0.3">
      <c r="A8" s="5">
        <v>4</v>
      </c>
      <c r="B8" s="25" t="s">
        <v>58</v>
      </c>
      <c r="C8" s="3">
        <v>16</v>
      </c>
      <c r="D8" s="31" t="s">
        <v>76</v>
      </c>
      <c r="E8" s="31" t="s">
        <v>82</v>
      </c>
      <c r="F8" s="31"/>
      <c r="G8" s="31"/>
      <c r="H8" s="31"/>
      <c r="I8" s="31" t="s">
        <v>36</v>
      </c>
      <c r="J8" s="13">
        <v>200</v>
      </c>
      <c r="K8" s="6">
        <f t="shared" si="9"/>
        <v>3200</v>
      </c>
      <c r="L8" s="6">
        <f t="shared" si="1"/>
        <v>15.59811905034981</v>
      </c>
      <c r="M8" s="6">
        <f t="shared" si="10"/>
        <v>3215.5981190503499</v>
      </c>
      <c r="N8" s="6">
        <f t="shared" si="11"/>
        <v>200.97488244064687</v>
      </c>
      <c r="O8" s="6">
        <f t="shared" si="12"/>
        <v>100.48744122032343</v>
      </c>
      <c r="P8" s="8" t="s">
        <v>18</v>
      </c>
      <c r="Q8" s="26">
        <v>500</v>
      </c>
      <c r="R8" s="8" t="s">
        <v>18</v>
      </c>
      <c r="S8" s="6">
        <f t="shared" si="3"/>
        <v>39.568757885078561</v>
      </c>
      <c r="T8" s="2"/>
      <c r="U8" s="7"/>
      <c r="V8" s="17">
        <f t="shared" si="8"/>
        <v>841.03108154604888</v>
      </c>
      <c r="W8" s="6"/>
      <c r="X8" s="6"/>
      <c r="Y8" s="6"/>
      <c r="Z8" s="28"/>
      <c r="AA8" s="9">
        <v>900</v>
      </c>
      <c r="AB8" s="10">
        <f t="shared" si="4"/>
        <v>2551.3017547883937</v>
      </c>
      <c r="AC8" s="11">
        <f t="shared" si="5"/>
        <v>1.9124125242868693</v>
      </c>
    </row>
    <row r="9" spans="1:29" ht="51.6" customHeight="1" x14ac:dyDescent="0.3">
      <c r="A9" s="5">
        <v>5</v>
      </c>
      <c r="B9" s="25" t="s">
        <v>35</v>
      </c>
      <c r="C9" s="3">
        <v>2</v>
      </c>
      <c r="D9" s="31" t="s">
        <v>74</v>
      </c>
      <c r="E9" s="31"/>
      <c r="F9" s="31"/>
      <c r="G9" s="31" t="s">
        <v>36</v>
      </c>
      <c r="H9" s="31"/>
      <c r="I9" s="31"/>
      <c r="J9" s="13">
        <v>4500</v>
      </c>
      <c r="K9" s="6">
        <f t="shared" si="9"/>
        <v>9000</v>
      </c>
      <c r="L9" s="6">
        <f t="shared" si="1"/>
        <v>43.869709829108842</v>
      </c>
      <c r="M9" s="6">
        <f t="shared" si="10"/>
        <v>9043.8697098291086</v>
      </c>
      <c r="N9" s="6">
        <f t="shared" si="11"/>
        <v>4521.9348549145543</v>
      </c>
      <c r="O9" s="6">
        <f t="shared" si="12"/>
        <v>2260.9674274572772</v>
      </c>
      <c r="P9" s="8" t="s">
        <v>18</v>
      </c>
      <c r="Q9" s="26">
        <v>500</v>
      </c>
      <c r="R9" s="8" t="s">
        <v>18</v>
      </c>
      <c r="S9" s="6">
        <f t="shared" si="3"/>
        <v>890.29705241426757</v>
      </c>
      <c r="T9" s="2"/>
      <c r="U9" s="7"/>
      <c r="V9" s="17">
        <f t="shared" si="8"/>
        <v>8173.1993347860989</v>
      </c>
      <c r="W9" s="6"/>
      <c r="X9" s="6">
        <v>9500</v>
      </c>
      <c r="Y9" s="6"/>
      <c r="Z9" s="28"/>
      <c r="AA9" s="9">
        <v>8500</v>
      </c>
      <c r="AB9" s="10">
        <f t="shared" si="4"/>
        <v>5175.5361853423565</v>
      </c>
      <c r="AC9" s="11">
        <f t="shared" si="5"/>
        <v>0.7608253071719111</v>
      </c>
    </row>
    <row r="10" spans="1:29" ht="51.6" customHeight="1" x14ac:dyDescent="0.3">
      <c r="A10" s="5">
        <v>6</v>
      </c>
      <c r="B10" s="25" t="s">
        <v>59</v>
      </c>
      <c r="C10" s="3">
        <v>18</v>
      </c>
      <c r="D10" s="31" t="s">
        <v>77</v>
      </c>
      <c r="E10" s="31"/>
      <c r="F10" s="31"/>
      <c r="G10" s="31"/>
      <c r="H10" s="31"/>
      <c r="I10" s="31" t="s">
        <v>36</v>
      </c>
      <c r="J10" s="13">
        <v>450</v>
      </c>
      <c r="K10" s="6">
        <f t="shared" si="9"/>
        <v>8100</v>
      </c>
      <c r="L10" s="6">
        <f t="shared" si="1"/>
        <v>39.482738846197961</v>
      </c>
      <c r="M10" s="6">
        <f t="shared" si="10"/>
        <v>8139.4827388461981</v>
      </c>
      <c r="N10" s="6">
        <f t="shared" si="11"/>
        <v>452.19348549145548</v>
      </c>
      <c r="O10" s="6">
        <f t="shared" si="12"/>
        <v>226.09674274572774</v>
      </c>
      <c r="P10" s="8" t="s">
        <v>18</v>
      </c>
      <c r="Q10" s="26">
        <v>500</v>
      </c>
      <c r="R10" s="8" t="s">
        <v>18</v>
      </c>
      <c r="S10" s="6">
        <f t="shared" si="3"/>
        <v>89.029705241426768</v>
      </c>
      <c r="T10" s="2"/>
      <c r="U10" s="7"/>
      <c r="V10" s="17">
        <f t="shared" si="8"/>
        <v>1267.31993347861</v>
      </c>
      <c r="W10" s="6"/>
      <c r="X10" s="6"/>
      <c r="Y10" s="6"/>
      <c r="Z10" s="28"/>
      <c r="AA10" s="9">
        <v>1400</v>
      </c>
      <c r="AB10" s="10">
        <f t="shared" si="4"/>
        <v>6457.9825668081194</v>
      </c>
      <c r="AC10" s="11">
        <f t="shared" si="5"/>
        <v>2.5278550641030675</v>
      </c>
    </row>
    <row r="11" spans="1:29" ht="51.6" customHeight="1" x14ac:dyDescent="0.3">
      <c r="A11" s="5">
        <v>7</v>
      </c>
      <c r="B11" s="25" t="s">
        <v>60</v>
      </c>
      <c r="C11" s="3">
        <v>12</v>
      </c>
      <c r="D11" s="31" t="s">
        <v>74</v>
      </c>
      <c r="E11" s="31" t="s">
        <v>82</v>
      </c>
      <c r="F11" s="31"/>
      <c r="G11" s="31"/>
      <c r="H11" s="31"/>
      <c r="I11" s="31" t="s">
        <v>36</v>
      </c>
      <c r="J11" s="13">
        <v>300</v>
      </c>
      <c r="K11" s="6">
        <f t="shared" si="9"/>
        <v>3600</v>
      </c>
      <c r="L11" s="6">
        <f t="shared" si="1"/>
        <v>17.547883931643536</v>
      </c>
      <c r="M11" s="6">
        <f t="shared" si="10"/>
        <v>3617.5478839316434</v>
      </c>
      <c r="N11" s="6">
        <f t="shared" si="11"/>
        <v>301.4623236609703</v>
      </c>
      <c r="O11" s="6">
        <f t="shared" si="12"/>
        <v>150.73116183048515</v>
      </c>
      <c r="P11" s="8" t="s">
        <v>18</v>
      </c>
      <c r="Q11" s="26">
        <v>500</v>
      </c>
      <c r="R11" s="8" t="s">
        <v>18</v>
      </c>
      <c r="S11" s="6">
        <f t="shared" si="3"/>
        <v>59.353136827617845</v>
      </c>
      <c r="T11" s="2"/>
      <c r="U11" s="7"/>
      <c r="V11" s="17">
        <f t="shared" si="8"/>
        <v>1011.5466223190732</v>
      </c>
      <c r="W11" s="6"/>
      <c r="X11" s="6"/>
      <c r="Y11" s="6"/>
      <c r="Z11" s="28"/>
      <c r="AA11" s="9">
        <v>1100</v>
      </c>
      <c r="AB11" s="10">
        <f t="shared" si="4"/>
        <v>2870.214474136943</v>
      </c>
      <c r="AC11" s="11">
        <f t="shared" si="5"/>
        <v>1.8961581154649023</v>
      </c>
    </row>
    <row r="12" spans="1:29" ht="51.6" customHeight="1" x14ac:dyDescent="0.3">
      <c r="A12" s="5">
        <v>8</v>
      </c>
      <c r="B12" s="25" t="s">
        <v>37</v>
      </c>
      <c r="C12" s="3">
        <v>4</v>
      </c>
      <c r="D12" s="31" t="s">
        <v>75</v>
      </c>
      <c r="E12" s="31"/>
      <c r="F12" s="31"/>
      <c r="G12" s="31"/>
      <c r="H12" s="31"/>
      <c r="I12" s="31" t="s">
        <v>36</v>
      </c>
      <c r="J12" s="13">
        <v>370</v>
      </c>
      <c r="K12" s="6">
        <f t="shared" si="9"/>
        <v>1480</v>
      </c>
      <c r="L12" s="6">
        <f t="shared" si="1"/>
        <v>7.2141300607867871</v>
      </c>
      <c r="M12" s="6">
        <f t="shared" si="10"/>
        <v>1487.2141300607868</v>
      </c>
      <c r="N12" s="6">
        <f t="shared" si="11"/>
        <v>371.80353251519671</v>
      </c>
      <c r="O12" s="6">
        <f t="shared" si="12"/>
        <v>185.90176625759835</v>
      </c>
      <c r="P12" s="8" t="s">
        <v>18</v>
      </c>
      <c r="Q12" s="26">
        <v>500</v>
      </c>
      <c r="R12" s="8" t="s">
        <v>18</v>
      </c>
      <c r="S12" s="6">
        <f t="shared" si="3"/>
        <v>73.202202087395335</v>
      </c>
      <c r="T12" s="2"/>
      <c r="U12" s="7"/>
      <c r="V12" s="17">
        <f t="shared" si="8"/>
        <v>1130.9075008601903</v>
      </c>
      <c r="W12" s="6"/>
      <c r="X12" s="6"/>
      <c r="Y12" s="6"/>
      <c r="Z12" s="28"/>
      <c r="AA12" s="9">
        <v>1200</v>
      </c>
      <c r="AB12" s="10">
        <f t="shared" si="4"/>
        <v>1019.9770615896318</v>
      </c>
      <c r="AC12" s="11">
        <f t="shared" si="5"/>
        <v>0.87580822029779626</v>
      </c>
    </row>
    <row r="13" spans="1:29" ht="51.6" customHeight="1" x14ac:dyDescent="0.3">
      <c r="A13" s="5">
        <v>9</v>
      </c>
      <c r="B13" s="25" t="s">
        <v>38</v>
      </c>
      <c r="C13" s="3">
        <v>4</v>
      </c>
      <c r="D13" s="31" t="s">
        <v>75</v>
      </c>
      <c r="E13" s="31"/>
      <c r="F13" s="31"/>
      <c r="G13" s="31"/>
      <c r="H13" s="31"/>
      <c r="I13" s="31"/>
      <c r="J13" s="13">
        <v>470</v>
      </c>
      <c r="K13" s="6">
        <f t="shared" si="9"/>
        <v>1880</v>
      </c>
      <c r="L13" s="6">
        <f t="shared" si="1"/>
        <v>9.163894942080514</v>
      </c>
      <c r="M13" s="6">
        <f t="shared" si="10"/>
        <v>1889.1638949420806</v>
      </c>
      <c r="N13" s="6">
        <f t="shared" si="11"/>
        <v>472.29097373552014</v>
      </c>
      <c r="O13" s="6">
        <f t="shared" si="12"/>
        <v>236.14548686776007</v>
      </c>
      <c r="P13" s="8" t="s">
        <v>18</v>
      </c>
      <c r="Q13" s="26">
        <v>500</v>
      </c>
      <c r="R13" s="8" t="s">
        <v>18</v>
      </c>
      <c r="S13" s="6">
        <f t="shared" si="3"/>
        <v>92.986581029934626</v>
      </c>
      <c r="T13" s="2"/>
      <c r="U13" s="7"/>
      <c r="V13" s="17">
        <f t="shared" si="8"/>
        <v>1301.4230416332148</v>
      </c>
      <c r="W13" s="6"/>
      <c r="X13" s="6"/>
      <c r="Y13" s="6"/>
      <c r="Z13" s="28"/>
      <c r="AA13" s="9">
        <v>1350</v>
      </c>
      <c r="AB13" s="10">
        <f t="shared" si="4"/>
        <v>1138.889780938181</v>
      </c>
      <c r="AC13" s="11">
        <f t="shared" si="5"/>
        <v>0.84723864064424415</v>
      </c>
    </row>
    <row r="14" spans="1:29" ht="51.6" customHeight="1" x14ac:dyDescent="0.3">
      <c r="A14" s="5">
        <v>10</v>
      </c>
      <c r="B14" s="25" t="s">
        <v>39</v>
      </c>
      <c r="C14" s="3">
        <v>11</v>
      </c>
      <c r="D14" s="31" t="s">
        <v>78</v>
      </c>
      <c r="E14" s="31" t="s">
        <v>82</v>
      </c>
      <c r="F14" s="31"/>
      <c r="G14" s="31"/>
      <c r="H14" s="31"/>
      <c r="I14" s="31" t="s">
        <v>36</v>
      </c>
      <c r="J14" s="13">
        <v>700</v>
      </c>
      <c r="K14" s="6">
        <f t="shared" si="9"/>
        <v>7700</v>
      </c>
      <c r="L14" s="6">
        <f t="shared" si="1"/>
        <v>37.53297396490423</v>
      </c>
      <c r="M14" s="6">
        <f t="shared" si="10"/>
        <v>7737.5329739649042</v>
      </c>
      <c r="N14" s="6">
        <f t="shared" si="11"/>
        <v>703.41208854226397</v>
      </c>
      <c r="O14" s="6">
        <f t="shared" si="12"/>
        <v>351.70604427113199</v>
      </c>
      <c r="P14" s="8" t="s">
        <v>18</v>
      </c>
      <c r="Q14" s="26">
        <v>500</v>
      </c>
      <c r="R14" s="8" t="s">
        <v>18</v>
      </c>
      <c r="S14" s="6">
        <f t="shared" si="3"/>
        <v>138.49065259777495</v>
      </c>
      <c r="T14" s="2"/>
      <c r="U14" s="7"/>
      <c r="V14" s="17">
        <f t="shared" si="8"/>
        <v>1693.6087854111709</v>
      </c>
      <c r="W14" s="6"/>
      <c r="X14" s="6"/>
      <c r="Y14" s="6"/>
      <c r="Z14" s="28"/>
      <c r="AA14" s="9">
        <v>1700</v>
      </c>
      <c r="AB14" s="10">
        <f t="shared" si="4"/>
        <v>3939.0698474595724</v>
      </c>
      <c r="AC14" s="11">
        <f t="shared" si="5"/>
        <v>1.4445710944877095</v>
      </c>
    </row>
    <row r="15" spans="1:29" ht="51.6" customHeight="1" x14ac:dyDescent="0.3">
      <c r="A15" s="5">
        <v>11</v>
      </c>
      <c r="B15" s="25" t="s">
        <v>40</v>
      </c>
      <c r="C15" s="3">
        <v>55</v>
      </c>
      <c r="D15" s="31" t="s">
        <v>78</v>
      </c>
      <c r="E15" s="31" t="s">
        <v>82</v>
      </c>
      <c r="F15" s="31"/>
      <c r="G15" s="31"/>
      <c r="H15" s="31"/>
      <c r="I15" s="31" t="s">
        <v>36</v>
      </c>
      <c r="J15" s="13">
        <v>800</v>
      </c>
      <c r="K15" s="6">
        <f t="shared" si="9"/>
        <v>44000</v>
      </c>
      <c r="L15" s="6">
        <f t="shared" si="1"/>
        <v>214.47413694230988</v>
      </c>
      <c r="M15" s="6">
        <f t="shared" si="10"/>
        <v>44214.474136942306</v>
      </c>
      <c r="N15" s="6">
        <f t="shared" si="11"/>
        <v>803.89952976258735</v>
      </c>
      <c r="O15" s="6">
        <f t="shared" si="12"/>
        <v>401.94976488129367</v>
      </c>
      <c r="P15" s="8" t="s">
        <v>18</v>
      </c>
      <c r="Q15" s="26">
        <v>500</v>
      </c>
      <c r="R15" s="8" t="s">
        <v>18</v>
      </c>
      <c r="S15" s="6">
        <f t="shared" si="3"/>
        <v>158.27503154031425</v>
      </c>
      <c r="T15" s="2"/>
      <c r="U15" s="7"/>
      <c r="V15" s="17">
        <f t="shared" si="8"/>
        <v>1864.1243261841955</v>
      </c>
      <c r="W15" s="6"/>
      <c r="X15" s="6"/>
      <c r="Y15" s="6"/>
      <c r="Z15" s="28"/>
      <c r="AA15" s="9">
        <v>1900</v>
      </c>
      <c r="AB15" s="10">
        <f t="shared" si="4"/>
        <v>24080.399128340407</v>
      </c>
      <c r="AC15" s="11">
        <f t="shared" si="5"/>
        <v>2.4058683124648357</v>
      </c>
    </row>
    <row r="16" spans="1:29" ht="51.6" customHeight="1" x14ac:dyDescent="0.3">
      <c r="A16" s="5">
        <v>12</v>
      </c>
      <c r="B16" s="25" t="s">
        <v>41</v>
      </c>
      <c r="C16" s="3">
        <v>12</v>
      </c>
      <c r="D16" s="31" t="s">
        <v>74</v>
      </c>
      <c r="E16" s="31"/>
      <c r="F16" s="31"/>
      <c r="G16" s="31"/>
      <c r="H16" s="31"/>
      <c r="I16" s="31" t="s">
        <v>36</v>
      </c>
      <c r="J16" s="13">
        <v>750</v>
      </c>
      <c r="K16" s="6">
        <f t="shared" si="9"/>
        <v>9000</v>
      </c>
      <c r="L16" s="6">
        <f t="shared" si="1"/>
        <v>43.869709829108842</v>
      </c>
      <c r="M16" s="6">
        <f t="shared" si="10"/>
        <v>9043.8697098291086</v>
      </c>
      <c r="N16" s="6">
        <f t="shared" si="11"/>
        <v>753.65580915242572</v>
      </c>
      <c r="O16" s="6">
        <f t="shared" si="12"/>
        <v>376.82790457621286</v>
      </c>
      <c r="P16" s="8" t="s">
        <v>18</v>
      </c>
      <c r="Q16" s="26">
        <v>500</v>
      </c>
      <c r="R16" s="8" t="s">
        <v>18</v>
      </c>
      <c r="S16" s="6">
        <f t="shared" si="3"/>
        <v>148.38284206904459</v>
      </c>
      <c r="T16" s="2"/>
      <c r="U16" s="7"/>
      <c r="V16" s="17">
        <f t="shared" si="8"/>
        <v>1778.8665557976831</v>
      </c>
      <c r="W16" s="6"/>
      <c r="X16" s="6"/>
      <c r="Y16" s="6"/>
      <c r="Z16" s="28"/>
      <c r="AA16" s="9">
        <v>1800</v>
      </c>
      <c r="AB16" s="10">
        <f t="shared" si="4"/>
        <v>4775.5361853423565</v>
      </c>
      <c r="AC16" s="11">
        <f t="shared" si="5"/>
        <v>1.5738770110326259</v>
      </c>
    </row>
    <row r="17" spans="1:29" ht="51.6" customHeight="1" x14ac:dyDescent="0.3">
      <c r="A17" s="5">
        <v>13</v>
      </c>
      <c r="B17" s="25" t="s">
        <v>42</v>
      </c>
      <c r="C17" s="3">
        <v>24</v>
      </c>
      <c r="D17" s="31" t="s">
        <v>75</v>
      </c>
      <c r="E17" s="31"/>
      <c r="F17" s="31"/>
      <c r="G17" s="31"/>
      <c r="H17" s="31"/>
      <c r="I17" s="31" t="s">
        <v>36</v>
      </c>
      <c r="J17" s="13">
        <v>1200</v>
      </c>
      <c r="K17" s="6">
        <f t="shared" si="9"/>
        <v>28800</v>
      </c>
      <c r="L17" s="6">
        <f t="shared" si="1"/>
        <v>140.38307145314829</v>
      </c>
      <c r="M17" s="6">
        <f t="shared" si="10"/>
        <v>28940.383071453147</v>
      </c>
      <c r="N17" s="6">
        <f t="shared" si="11"/>
        <v>1205.8492946438812</v>
      </c>
      <c r="O17" s="6">
        <f t="shared" si="12"/>
        <v>602.9246473219406</v>
      </c>
      <c r="P17" s="8" t="s">
        <v>18</v>
      </c>
      <c r="Q17" s="26">
        <v>500</v>
      </c>
      <c r="R17" s="8" t="s">
        <v>18</v>
      </c>
      <c r="S17" s="6">
        <f t="shared" si="3"/>
        <v>237.41254731047138</v>
      </c>
      <c r="T17" s="2"/>
      <c r="U17" s="7"/>
      <c r="V17" s="17">
        <f t="shared" si="8"/>
        <v>2546.1864892762933</v>
      </c>
      <c r="W17" s="6"/>
      <c r="X17" s="6"/>
      <c r="Y17" s="6"/>
      <c r="Z17" s="28"/>
      <c r="AA17" s="9">
        <v>2600</v>
      </c>
      <c r="AB17" s="10">
        <f t="shared" si="4"/>
        <v>15761.715793095538</v>
      </c>
      <c r="AC17" s="11">
        <f t="shared" si="5"/>
        <v>2.128882644264507</v>
      </c>
    </row>
    <row r="18" spans="1:29" ht="51.6" customHeight="1" x14ac:dyDescent="0.3">
      <c r="A18" s="5">
        <v>14</v>
      </c>
      <c r="B18" s="25" t="s">
        <v>43</v>
      </c>
      <c r="C18" s="3">
        <v>24</v>
      </c>
      <c r="D18" s="31" t="s">
        <v>74</v>
      </c>
      <c r="E18" s="31"/>
      <c r="F18" s="31"/>
      <c r="G18" s="31"/>
      <c r="H18" s="31"/>
      <c r="I18" s="31" t="s">
        <v>36</v>
      </c>
      <c r="J18" s="13">
        <v>350</v>
      </c>
      <c r="K18" s="6">
        <f t="shared" si="9"/>
        <v>8400</v>
      </c>
      <c r="L18" s="6">
        <f t="shared" si="1"/>
        <v>40.945062507168252</v>
      </c>
      <c r="M18" s="6">
        <f t="shared" si="10"/>
        <v>8440.9450625071677</v>
      </c>
      <c r="N18" s="6">
        <f t="shared" si="11"/>
        <v>351.70604427113199</v>
      </c>
      <c r="O18" s="6">
        <f t="shared" si="12"/>
        <v>175.85302213556599</v>
      </c>
      <c r="P18" s="8" t="s">
        <v>18</v>
      </c>
      <c r="Q18" s="26">
        <v>500</v>
      </c>
      <c r="R18" s="8" t="s">
        <v>18</v>
      </c>
      <c r="S18" s="6">
        <f t="shared" si="3"/>
        <v>69.245326298887491</v>
      </c>
      <c r="T18" s="2"/>
      <c r="U18" s="7"/>
      <c r="V18" s="17">
        <f t="shared" si="8"/>
        <v>1096.8043927055855</v>
      </c>
      <c r="W18" s="6"/>
      <c r="X18" s="6"/>
      <c r="Y18" s="6"/>
      <c r="Z18" s="28"/>
      <c r="AA18" s="9">
        <v>1100</v>
      </c>
      <c r="AB18" s="10">
        <f t="shared" si="4"/>
        <v>4297.1671063195336</v>
      </c>
      <c r="AC18" s="11">
        <f t="shared" si="5"/>
        <v>1.7095709646252009</v>
      </c>
    </row>
    <row r="19" spans="1:29" ht="51.6" customHeight="1" x14ac:dyDescent="0.3">
      <c r="A19" s="5">
        <v>15</v>
      </c>
      <c r="B19" s="25" t="s">
        <v>44</v>
      </c>
      <c r="C19" s="3">
        <v>20</v>
      </c>
      <c r="D19" s="31" t="s">
        <v>74</v>
      </c>
      <c r="E19" s="31"/>
      <c r="F19" s="31"/>
      <c r="G19" s="31"/>
      <c r="H19" s="31"/>
      <c r="I19" s="31" t="s">
        <v>36</v>
      </c>
      <c r="J19" s="13">
        <v>1050</v>
      </c>
      <c r="K19" s="6">
        <f t="shared" si="9"/>
        <v>21000</v>
      </c>
      <c r="L19" s="6">
        <f t="shared" si="1"/>
        <v>102.36265626792064</v>
      </c>
      <c r="M19" s="6">
        <f t="shared" si="10"/>
        <v>21102.36265626792</v>
      </c>
      <c r="N19" s="6">
        <f t="shared" si="11"/>
        <v>1055.118132813396</v>
      </c>
      <c r="O19" s="6">
        <f t="shared" si="12"/>
        <v>527.55906640669798</v>
      </c>
      <c r="P19" s="8" t="s">
        <v>18</v>
      </c>
      <c r="Q19" s="26">
        <v>500</v>
      </c>
      <c r="R19" s="8" t="s">
        <v>18</v>
      </c>
      <c r="S19" s="6">
        <f t="shared" si="3"/>
        <v>207.73597889666249</v>
      </c>
      <c r="T19" s="2"/>
      <c r="U19" s="7"/>
      <c r="V19" s="17">
        <f t="shared" si="8"/>
        <v>2290.4131781167566</v>
      </c>
      <c r="W19" s="6"/>
      <c r="X19" s="6"/>
      <c r="Y19" s="6"/>
      <c r="Z19" s="28"/>
      <c r="AA19" s="9">
        <v>2300</v>
      </c>
      <c r="AB19" s="10">
        <f t="shared" si="4"/>
        <v>10742.917765798829</v>
      </c>
      <c r="AC19" s="11">
        <f t="shared" si="5"/>
        <v>1.8814751504371625</v>
      </c>
    </row>
    <row r="20" spans="1:29" ht="51.6" customHeight="1" x14ac:dyDescent="0.3">
      <c r="A20" s="5">
        <v>16</v>
      </c>
      <c r="B20" s="25" t="s">
        <v>45</v>
      </c>
      <c r="C20" s="3">
        <v>12</v>
      </c>
      <c r="D20" s="31" t="s">
        <v>74</v>
      </c>
      <c r="E20" s="31"/>
      <c r="F20" s="31"/>
      <c r="G20" s="31"/>
      <c r="H20" s="31"/>
      <c r="I20" s="31" t="s">
        <v>36</v>
      </c>
      <c r="J20" s="13">
        <v>350</v>
      </c>
      <c r="K20" s="6">
        <f t="shared" si="9"/>
        <v>4200</v>
      </c>
      <c r="L20" s="6">
        <f t="shared" si="1"/>
        <v>20.472531253584126</v>
      </c>
      <c r="M20" s="6">
        <f t="shared" si="10"/>
        <v>4220.4725312535838</v>
      </c>
      <c r="N20" s="6">
        <f t="shared" si="11"/>
        <v>351.70604427113199</v>
      </c>
      <c r="O20" s="6">
        <f t="shared" si="12"/>
        <v>175.85302213556599</v>
      </c>
      <c r="P20" s="8" t="s">
        <v>18</v>
      </c>
      <c r="Q20" s="26">
        <v>500</v>
      </c>
      <c r="R20" s="8" t="s">
        <v>18</v>
      </c>
      <c r="S20" s="6">
        <f t="shared" si="3"/>
        <v>69.245326298887491</v>
      </c>
      <c r="T20" s="2"/>
      <c r="U20" s="7"/>
      <c r="V20" s="17">
        <f t="shared" si="8"/>
        <v>1096.8043927055855</v>
      </c>
      <c r="W20" s="6"/>
      <c r="X20" s="6"/>
      <c r="Y20" s="6"/>
      <c r="Z20" s="28"/>
      <c r="AA20" s="9">
        <v>1100</v>
      </c>
      <c r="AB20" s="10">
        <f t="shared" si="4"/>
        <v>2148.5835531597668</v>
      </c>
      <c r="AC20" s="11">
        <f t="shared" si="5"/>
        <v>1.2769046470849861</v>
      </c>
    </row>
    <row r="21" spans="1:29" ht="51.6" customHeight="1" x14ac:dyDescent="0.3">
      <c r="A21" s="5">
        <v>17</v>
      </c>
      <c r="B21" s="25" t="s">
        <v>46</v>
      </c>
      <c r="C21" s="3">
        <v>48</v>
      </c>
      <c r="D21" s="31" t="s">
        <v>78</v>
      </c>
      <c r="E21" s="31"/>
      <c r="F21" s="31"/>
      <c r="G21" s="31"/>
      <c r="H21" s="31"/>
      <c r="I21" s="31" t="s">
        <v>36</v>
      </c>
      <c r="J21" s="13">
        <v>95</v>
      </c>
      <c r="K21" s="6">
        <f t="shared" si="9"/>
        <v>4560</v>
      </c>
      <c r="L21" s="6">
        <f t="shared" si="1"/>
        <v>22.22731964674848</v>
      </c>
      <c r="M21" s="6">
        <f t="shared" si="10"/>
        <v>4582.2273196467486</v>
      </c>
      <c r="N21" s="6">
        <f t="shared" si="11"/>
        <v>95.463069159307267</v>
      </c>
      <c r="O21" s="6">
        <f t="shared" si="12"/>
        <v>47.731534579653633</v>
      </c>
      <c r="P21" s="8" t="s">
        <v>18</v>
      </c>
      <c r="Q21" s="26">
        <v>500</v>
      </c>
      <c r="R21" s="8" t="s">
        <v>18</v>
      </c>
      <c r="S21" s="6">
        <f t="shared" si="3"/>
        <v>18.795159995412316</v>
      </c>
      <c r="T21" s="2"/>
      <c r="U21" s="7"/>
      <c r="V21" s="17">
        <f t="shared" si="8"/>
        <v>661.98976373437313</v>
      </c>
      <c r="W21" s="6"/>
      <c r="X21" s="6"/>
      <c r="Y21" s="6"/>
      <c r="Z21" s="28"/>
      <c r="AA21" s="9">
        <v>700</v>
      </c>
      <c r="AB21" s="10">
        <f t="shared" si="4"/>
        <v>4115.6050005734633</v>
      </c>
      <c r="AC21" s="11">
        <f t="shared" si="5"/>
        <v>2.7480772570200651</v>
      </c>
    </row>
    <row r="22" spans="1:29" ht="51.6" customHeight="1" x14ac:dyDescent="0.3">
      <c r="A22" s="5">
        <v>18</v>
      </c>
      <c r="B22" s="25" t="s">
        <v>47</v>
      </c>
      <c r="C22" s="3">
        <v>144</v>
      </c>
      <c r="D22" s="31" t="s">
        <v>74</v>
      </c>
      <c r="E22" s="31"/>
      <c r="F22" s="31"/>
      <c r="G22" s="31"/>
      <c r="H22" s="31"/>
      <c r="I22" s="31" t="s">
        <v>36</v>
      </c>
      <c r="J22" s="13">
        <v>150</v>
      </c>
      <c r="K22" s="6">
        <f t="shared" si="9"/>
        <v>21600</v>
      </c>
      <c r="L22" s="6">
        <f t="shared" si="1"/>
        <v>105.28730358986122</v>
      </c>
      <c r="M22" s="6">
        <f t="shared" si="10"/>
        <v>21705.287303589863</v>
      </c>
      <c r="N22" s="6">
        <f t="shared" si="11"/>
        <v>150.73116183048515</v>
      </c>
      <c r="O22" s="6">
        <f t="shared" si="12"/>
        <v>75.365580915242575</v>
      </c>
      <c r="P22" s="8" t="s">
        <v>18</v>
      </c>
      <c r="Q22" s="26">
        <v>500</v>
      </c>
      <c r="R22" s="8" t="s">
        <v>18</v>
      </c>
      <c r="S22" s="6">
        <f t="shared" si="3"/>
        <v>29.676568413808923</v>
      </c>
      <c r="T22" s="2"/>
      <c r="U22" s="7"/>
      <c r="V22" s="17">
        <f t="shared" si="8"/>
        <v>755.77331115953666</v>
      </c>
      <c r="W22" s="6"/>
      <c r="X22" s="6"/>
      <c r="Y22" s="6"/>
      <c r="Z22" s="28"/>
      <c r="AA22" s="9">
        <v>800</v>
      </c>
      <c r="AB22" s="10">
        <f t="shared" si="4"/>
        <v>17221.286844821658</v>
      </c>
      <c r="AC22" s="11">
        <f t="shared" si="5"/>
        <v>3.4973066045399053</v>
      </c>
    </row>
    <row r="23" spans="1:29" ht="51.6" customHeight="1" x14ac:dyDescent="0.3">
      <c r="A23" s="5">
        <v>19</v>
      </c>
      <c r="B23" s="25" t="s">
        <v>48</v>
      </c>
      <c r="C23" s="3">
        <v>24</v>
      </c>
      <c r="D23" s="31" t="s">
        <v>74</v>
      </c>
      <c r="E23" s="31"/>
      <c r="F23" s="31"/>
      <c r="G23" s="31"/>
      <c r="H23" s="31"/>
      <c r="I23" s="31" t="s">
        <v>36</v>
      </c>
      <c r="J23" s="13">
        <v>160</v>
      </c>
      <c r="K23" s="6">
        <f t="shared" si="9"/>
        <v>3840</v>
      </c>
      <c r="L23" s="6">
        <f t="shared" si="1"/>
        <v>18.717742860419776</v>
      </c>
      <c r="M23" s="6">
        <f t="shared" si="10"/>
        <v>3858.71774286042</v>
      </c>
      <c r="N23" s="6">
        <f t="shared" si="11"/>
        <v>160.77990595251751</v>
      </c>
      <c r="O23" s="6">
        <f t="shared" si="12"/>
        <v>80.389952976258755</v>
      </c>
      <c r="P23" s="8" t="s">
        <v>18</v>
      </c>
      <c r="Q23" s="26">
        <v>500</v>
      </c>
      <c r="R23" s="8" t="s">
        <v>18</v>
      </c>
      <c r="S23" s="6">
        <f t="shared" si="3"/>
        <v>31.655006308062852</v>
      </c>
      <c r="T23" s="2"/>
      <c r="U23" s="7"/>
      <c r="V23" s="17">
        <f t="shared" si="8"/>
        <v>772.82486523683917</v>
      </c>
      <c r="W23" s="6"/>
      <c r="X23" s="6"/>
      <c r="Y23" s="6"/>
      <c r="Z23" s="28"/>
      <c r="AA23" s="9">
        <v>800</v>
      </c>
      <c r="AB23" s="10">
        <f t="shared" si="4"/>
        <v>2581.5621057460703</v>
      </c>
      <c r="AC23" s="11">
        <f t="shared" si="5"/>
        <v>1.8173614935076456</v>
      </c>
    </row>
    <row r="24" spans="1:29" ht="51.6" customHeight="1" x14ac:dyDescent="0.3">
      <c r="A24" s="5">
        <v>20</v>
      </c>
      <c r="B24" s="25" t="s">
        <v>49</v>
      </c>
      <c r="C24" s="3">
        <v>16</v>
      </c>
      <c r="D24" s="31" t="s">
        <v>78</v>
      </c>
      <c r="E24" s="31"/>
      <c r="F24" s="31"/>
      <c r="G24" s="31"/>
      <c r="H24" s="31"/>
      <c r="I24" s="31" t="s">
        <v>36</v>
      </c>
      <c r="J24" s="13">
        <v>350</v>
      </c>
      <c r="K24" s="6">
        <f t="shared" si="9"/>
        <v>5600</v>
      </c>
      <c r="L24" s="6">
        <f t="shared" si="1"/>
        <v>27.296708338112168</v>
      </c>
      <c r="M24" s="6">
        <f t="shared" si="10"/>
        <v>5627.2967083381118</v>
      </c>
      <c r="N24" s="6">
        <f t="shared" si="11"/>
        <v>351.70604427113199</v>
      </c>
      <c r="O24" s="6">
        <f t="shared" si="12"/>
        <v>175.85302213556599</v>
      </c>
      <c r="P24" s="8" t="s">
        <v>18</v>
      </c>
      <c r="Q24" s="26">
        <v>500</v>
      </c>
      <c r="R24" s="8" t="s">
        <v>18</v>
      </c>
      <c r="S24" s="6">
        <f t="shared" si="3"/>
        <v>69.245326298887491</v>
      </c>
      <c r="T24" s="2"/>
      <c r="U24" s="7"/>
      <c r="V24" s="17">
        <f t="shared" si="8"/>
        <v>1096.8043927055855</v>
      </c>
      <c r="W24" s="6"/>
      <c r="X24" s="6"/>
      <c r="Y24" s="6"/>
      <c r="Z24" s="28"/>
      <c r="AA24" s="9">
        <v>1100</v>
      </c>
      <c r="AB24" s="10">
        <f t="shared" si="4"/>
        <v>2864.778070879689</v>
      </c>
      <c r="AC24" s="11">
        <f t="shared" si="5"/>
        <v>1.4618964914308628</v>
      </c>
    </row>
    <row r="25" spans="1:29" ht="51.6" customHeight="1" x14ac:dyDescent="0.3">
      <c r="A25" s="5">
        <v>21</v>
      </c>
      <c r="B25" s="25" t="s">
        <v>50</v>
      </c>
      <c r="C25" s="3">
        <v>33</v>
      </c>
      <c r="D25" s="31" t="s">
        <v>77</v>
      </c>
      <c r="E25" s="31"/>
      <c r="F25" s="31"/>
      <c r="G25" s="31"/>
      <c r="H25" s="31"/>
      <c r="I25" s="31" t="s">
        <v>36</v>
      </c>
      <c r="J25" s="13">
        <v>2800</v>
      </c>
      <c r="K25" s="6">
        <f t="shared" si="9"/>
        <v>92400</v>
      </c>
      <c r="L25" s="6">
        <f t="shared" si="1"/>
        <v>450.39568757885081</v>
      </c>
      <c r="M25" s="6">
        <f t="shared" si="10"/>
        <v>92850.395687578857</v>
      </c>
      <c r="N25" s="6">
        <f t="shared" si="11"/>
        <v>2813.6483541690563</v>
      </c>
      <c r="O25" s="6">
        <f t="shared" si="12"/>
        <v>1406.8241770845282</v>
      </c>
      <c r="P25" s="8" t="s">
        <v>18</v>
      </c>
      <c r="Q25" s="26">
        <v>500</v>
      </c>
      <c r="R25" s="8" t="s">
        <v>18</v>
      </c>
      <c r="S25" s="6">
        <f t="shared" si="3"/>
        <v>553.96261039109993</v>
      </c>
      <c r="T25" s="2"/>
      <c r="U25" s="7"/>
      <c r="V25" s="17">
        <f t="shared" si="8"/>
        <v>5274.4351416446843</v>
      </c>
      <c r="W25" s="6"/>
      <c r="X25" s="6"/>
      <c r="Y25" s="6"/>
      <c r="Z25" s="28"/>
      <c r="AA25" s="9">
        <v>5400</v>
      </c>
      <c r="AB25" s="10">
        <f t="shared" si="4"/>
        <v>50568.838169514842</v>
      </c>
      <c r="AC25" s="11">
        <f t="shared" si="5"/>
        <v>2.3417554653479327</v>
      </c>
    </row>
    <row r="26" spans="1:29" ht="51.6" customHeight="1" x14ac:dyDescent="0.3">
      <c r="A26" s="5">
        <v>22</v>
      </c>
      <c r="B26" s="25" t="s">
        <v>51</v>
      </c>
      <c r="C26" s="3">
        <v>2</v>
      </c>
      <c r="D26" s="31" t="s">
        <v>76</v>
      </c>
      <c r="E26" s="31"/>
      <c r="F26" s="31"/>
      <c r="G26" s="31"/>
      <c r="H26" s="31"/>
      <c r="I26" s="31" t="s">
        <v>29</v>
      </c>
      <c r="J26" s="13">
        <v>3500</v>
      </c>
      <c r="K26" s="6">
        <f t="shared" si="9"/>
        <v>7000</v>
      </c>
      <c r="L26" s="6">
        <f t="shared" si="1"/>
        <v>34.120885422640207</v>
      </c>
      <c r="M26" s="6">
        <f t="shared" si="10"/>
        <v>7034.1208854226406</v>
      </c>
      <c r="N26" s="6">
        <f t="shared" si="11"/>
        <v>3517.0604427113203</v>
      </c>
      <c r="O26" s="6">
        <f t="shared" si="12"/>
        <v>1758.5302213556602</v>
      </c>
      <c r="P26" s="8" t="s">
        <v>18</v>
      </c>
      <c r="Q26" s="26">
        <v>500</v>
      </c>
      <c r="R26" s="8" t="s">
        <v>18</v>
      </c>
      <c r="S26" s="6">
        <f t="shared" si="3"/>
        <v>692.45326298887494</v>
      </c>
      <c r="T26" s="2"/>
      <c r="U26" s="7"/>
      <c r="V26" s="17">
        <f t="shared" si="8"/>
        <v>6468.0439270558563</v>
      </c>
      <c r="W26" s="6"/>
      <c r="X26" s="6"/>
      <c r="Y26" s="6"/>
      <c r="Z26" s="28"/>
      <c r="AA26" s="9">
        <v>6500</v>
      </c>
      <c r="AB26" s="10">
        <f t="shared" si="4"/>
        <v>3580.9725885996095</v>
      </c>
      <c r="AC26" s="11">
        <f t="shared" si="5"/>
        <v>0.66290160775800278</v>
      </c>
    </row>
    <row r="27" spans="1:29" ht="51.6" customHeight="1" x14ac:dyDescent="0.3">
      <c r="A27" s="5">
        <v>23</v>
      </c>
      <c r="B27" s="25" t="s">
        <v>52</v>
      </c>
      <c r="C27" s="3">
        <v>2</v>
      </c>
      <c r="D27" s="31" t="s">
        <v>76</v>
      </c>
      <c r="E27" s="31"/>
      <c r="F27" s="31"/>
      <c r="G27" s="31"/>
      <c r="H27" s="31"/>
      <c r="I27" s="31" t="s">
        <v>29</v>
      </c>
      <c r="J27" s="13">
        <v>5000</v>
      </c>
      <c r="K27" s="6">
        <f t="shared" si="9"/>
        <v>10000</v>
      </c>
      <c r="L27" s="6">
        <f t="shared" si="1"/>
        <v>48.744122032343157</v>
      </c>
      <c r="M27" s="6">
        <f t="shared" si="10"/>
        <v>10048.744122032344</v>
      </c>
      <c r="N27" s="6">
        <f t="shared" si="11"/>
        <v>5024.3720610161718</v>
      </c>
      <c r="O27" s="6">
        <f t="shared" si="12"/>
        <v>2512.1860305080859</v>
      </c>
      <c r="P27" s="8" t="s">
        <v>18</v>
      </c>
      <c r="Q27" s="26">
        <v>500</v>
      </c>
      <c r="R27" s="8" t="s">
        <v>18</v>
      </c>
      <c r="S27" s="6">
        <f t="shared" si="3"/>
        <v>989.21894712696417</v>
      </c>
      <c r="T27" s="2"/>
      <c r="U27" s="7"/>
      <c r="V27" s="17">
        <f t="shared" si="8"/>
        <v>9025.777038651222</v>
      </c>
      <c r="W27" s="6"/>
      <c r="X27" s="6"/>
      <c r="Y27" s="6"/>
      <c r="Z27" s="28"/>
      <c r="AA27" s="9">
        <v>9200</v>
      </c>
      <c r="AB27" s="10">
        <f t="shared" si="4"/>
        <v>5372.8179837137286</v>
      </c>
      <c r="AC27" s="11">
        <f t="shared" si="5"/>
        <v>0.71610743384747078</v>
      </c>
    </row>
    <row r="28" spans="1:29" ht="51.6" customHeight="1" x14ac:dyDescent="0.3">
      <c r="A28" s="5">
        <v>24</v>
      </c>
      <c r="B28" s="25" t="s">
        <v>53</v>
      </c>
      <c r="C28" s="3">
        <v>12</v>
      </c>
      <c r="D28" s="31" t="s">
        <v>74</v>
      </c>
      <c r="E28" s="31"/>
      <c r="F28" s="31"/>
      <c r="G28" s="31"/>
      <c r="H28" s="31"/>
      <c r="I28" s="31" t="s">
        <v>36</v>
      </c>
      <c r="J28" s="13">
        <v>450</v>
      </c>
      <c r="K28" s="6">
        <f t="shared" ref="K28:K29" si="13">+J28*C28</f>
        <v>5400</v>
      </c>
      <c r="L28" s="6">
        <f t="shared" si="1"/>
        <v>26.321825897465306</v>
      </c>
      <c r="M28" s="6">
        <f t="shared" ref="M28:M29" si="14">(K28+L28)</f>
        <v>5426.3218258974657</v>
      </c>
      <c r="N28" s="6">
        <f t="shared" ref="N28:N29" si="15">+M28/C28</f>
        <v>452.19348549145548</v>
      </c>
      <c r="O28" s="6">
        <f t="shared" ref="O28:O29" si="16">+N28*0.5</f>
        <v>226.09674274572774</v>
      </c>
      <c r="P28" s="8" t="s">
        <v>18</v>
      </c>
      <c r="Q28" s="26">
        <v>500</v>
      </c>
      <c r="R28" s="8" t="s">
        <v>18</v>
      </c>
      <c r="S28" s="6">
        <f t="shared" si="3"/>
        <v>89.029705241426768</v>
      </c>
      <c r="T28" s="2"/>
      <c r="U28" s="7"/>
      <c r="V28" s="17">
        <f t="shared" si="8"/>
        <v>1267.31993347861</v>
      </c>
      <c r="W28" s="6"/>
      <c r="X28" s="6"/>
      <c r="Y28" s="6"/>
      <c r="Z28" s="28"/>
      <c r="AA28" s="9">
        <v>1300</v>
      </c>
      <c r="AB28" s="10">
        <f t="shared" si="4"/>
        <v>3105.3217112054131</v>
      </c>
      <c r="AC28" s="11">
        <f t="shared" si="5"/>
        <v>1.5368695605282912</v>
      </c>
    </row>
    <row r="29" spans="1:29" ht="51.6" customHeight="1" x14ac:dyDescent="0.3">
      <c r="A29" s="5">
        <v>25</v>
      </c>
      <c r="B29" s="25" t="s">
        <v>54</v>
      </c>
      <c r="C29" s="3">
        <v>20</v>
      </c>
      <c r="D29" s="31" t="s">
        <v>74</v>
      </c>
      <c r="E29" s="31"/>
      <c r="F29" s="31"/>
      <c r="G29" s="31"/>
      <c r="H29" s="31"/>
      <c r="I29" s="31" t="s">
        <v>36</v>
      </c>
      <c r="J29" s="13">
        <v>350</v>
      </c>
      <c r="K29" s="6">
        <f t="shared" si="13"/>
        <v>7000</v>
      </c>
      <c r="L29" s="6">
        <f t="shared" si="1"/>
        <v>34.120885422640207</v>
      </c>
      <c r="M29" s="6">
        <f t="shared" si="14"/>
        <v>7034.1208854226406</v>
      </c>
      <c r="N29" s="6">
        <f t="shared" si="15"/>
        <v>351.70604427113204</v>
      </c>
      <c r="O29" s="6">
        <f t="shared" si="16"/>
        <v>175.85302213556602</v>
      </c>
      <c r="P29" s="8" t="s">
        <v>18</v>
      </c>
      <c r="Q29" s="26">
        <v>500</v>
      </c>
      <c r="R29" s="8" t="s">
        <v>18</v>
      </c>
      <c r="S29" s="6">
        <f t="shared" si="3"/>
        <v>69.245326298887491</v>
      </c>
      <c r="T29" s="2"/>
      <c r="U29" s="7"/>
      <c r="V29" s="17">
        <f t="shared" si="8"/>
        <v>1096.8043927055855</v>
      </c>
      <c r="W29" s="6"/>
      <c r="X29" s="6"/>
      <c r="Y29" s="6"/>
      <c r="Z29" s="28"/>
      <c r="AA29" s="9">
        <v>1100</v>
      </c>
      <c r="AB29" s="10">
        <f t="shared" si="4"/>
        <v>3580.9725885996113</v>
      </c>
      <c r="AC29" s="11">
        <f t="shared" si="5"/>
        <v>1.601069687362588</v>
      </c>
    </row>
    <row r="30" spans="1:29" ht="51.6" customHeight="1" x14ac:dyDescent="0.3">
      <c r="A30" s="5">
        <v>26</v>
      </c>
      <c r="B30" s="25" t="s">
        <v>55</v>
      </c>
      <c r="C30" s="3">
        <v>34</v>
      </c>
      <c r="D30" s="31" t="s">
        <v>74</v>
      </c>
      <c r="E30" s="31"/>
      <c r="F30" s="31"/>
      <c r="G30" s="31"/>
      <c r="H30" s="31"/>
      <c r="I30" s="31" t="s">
        <v>29</v>
      </c>
      <c r="J30" s="13">
        <v>300</v>
      </c>
      <c r="K30" s="6">
        <f t="shared" si="9"/>
        <v>10200</v>
      </c>
      <c r="L30" s="6">
        <f t="shared" si="1"/>
        <v>49.719004472990022</v>
      </c>
      <c r="M30" s="6">
        <f t="shared" si="10"/>
        <v>10249.71900447299</v>
      </c>
      <c r="N30" s="6">
        <f t="shared" si="11"/>
        <v>301.4623236609703</v>
      </c>
      <c r="O30" s="6">
        <f t="shared" si="12"/>
        <v>150.73116183048515</v>
      </c>
      <c r="P30" s="8" t="s">
        <v>18</v>
      </c>
      <c r="Q30" s="26">
        <v>500</v>
      </c>
      <c r="R30" s="8" t="s">
        <v>18</v>
      </c>
      <c r="S30" s="6">
        <f t="shared" si="3"/>
        <v>59.353136827617853</v>
      </c>
      <c r="T30" s="2"/>
      <c r="U30" s="7"/>
      <c r="V30" s="17">
        <f t="shared" si="8"/>
        <v>1011.5466223190732</v>
      </c>
      <c r="W30" s="6"/>
      <c r="X30" s="6"/>
      <c r="Y30" s="6"/>
      <c r="Z30" s="28"/>
      <c r="AA30" s="9">
        <v>1100</v>
      </c>
      <c r="AB30" s="10">
        <f t="shared" si="4"/>
        <v>8132.274343388005</v>
      </c>
      <c r="AC30" s="11">
        <f t="shared" si="5"/>
        <v>2.8843283657982468</v>
      </c>
    </row>
    <row r="31" spans="1:29" ht="51.6" customHeight="1" x14ac:dyDescent="0.3">
      <c r="A31" s="5">
        <v>27</v>
      </c>
      <c r="B31" s="25" t="s">
        <v>56</v>
      </c>
      <c r="C31" s="4">
        <v>20</v>
      </c>
      <c r="D31" s="31" t="s">
        <v>74</v>
      </c>
      <c r="E31" s="31"/>
      <c r="F31" s="31"/>
      <c r="G31" s="31"/>
      <c r="H31" s="31"/>
      <c r="I31" s="31" t="s">
        <v>29</v>
      </c>
      <c r="J31" s="14">
        <v>700</v>
      </c>
      <c r="K31" s="6">
        <f t="shared" si="9"/>
        <v>14000</v>
      </c>
      <c r="L31" s="6">
        <f t="shared" si="1"/>
        <v>68.241770845280413</v>
      </c>
      <c r="M31" s="6">
        <f t="shared" si="10"/>
        <v>14068.241770845281</v>
      </c>
      <c r="N31" s="6">
        <f t="shared" si="11"/>
        <v>703.41208854226409</v>
      </c>
      <c r="O31" s="6">
        <f t="shared" si="12"/>
        <v>351.70604427113204</v>
      </c>
      <c r="P31" s="8" t="s">
        <v>18</v>
      </c>
      <c r="Q31" s="26">
        <v>500</v>
      </c>
      <c r="R31" s="8" t="s">
        <v>18</v>
      </c>
      <c r="S31" s="6">
        <f t="shared" si="3"/>
        <v>138.49065259777498</v>
      </c>
      <c r="T31" s="2"/>
      <c r="U31" s="7"/>
      <c r="V31" s="17">
        <f t="shared" si="8"/>
        <v>1693.6087854111709</v>
      </c>
      <c r="W31" s="27"/>
      <c r="X31" s="27"/>
      <c r="Y31" s="27"/>
      <c r="Z31" s="27"/>
      <c r="AA31" s="9">
        <v>1700</v>
      </c>
      <c r="AB31" s="10">
        <f t="shared" si="4"/>
        <v>7161.9451771992181</v>
      </c>
      <c r="AC31" s="11">
        <f t="shared" si="5"/>
        <v>1.8025520638636583</v>
      </c>
    </row>
    <row r="32" spans="1:29" ht="21.6" thickBot="1" x14ac:dyDescent="0.45">
      <c r="K32" s="35">
        <f>SUM(K5:K31)</f>
        <v>348760</v>
      </c>
      <c r="L32" s="35">
        <f>SUM(L5:L31)</f>
        <v>1700</v>
      </c>
      <c r="M32" s="35">
        <f>SUM(M5:M31)</f>
        <v>350460</v>
      </c>
      <c r="AB32" s="29">
        <f>SUM(AB5:AB31)</f>
        <v>203040.00000000003</v>
      </c>
      <c r="AC32" s="30">
        <f>AVERAGE(AC5:AC31)</f>
        <v>1.7415620396288871</v>
      </c>
    </row>
    <row r="33" spans="2:27" ht="15" thickTop="1" x14ac:dyDescent="0.3">
      <c r="AA33">
        <f>SUBTOTAL(9,AA5:AA32)</f>
        <v>60650</v>
      </c>
    </row>
    <row r="34" spans="2:27" ht="15" x14ac:dyDescent="0.3">
      <c r="B34" s="1" t="s">
        <v>7</v>
      </c>
      <c r="C34" s="32"/>
      <c r="D34" s="1"/>
      <c r="E34" s="1"/>
      <c r="F34" s="1"/>
      <c r="G34" s="1"/>
      <c r="H34" s="1"/>
      <c r="I34" s="1"/>
      <c r="J34" s="1"/>
      <c r="M34" s="12"/>
      <c r="N34" s="1"/>
    </row>
    <row r="37" spans="2:27" x14ac:dyDescent="0.3">
      <c r="P37" t="s">
        <v>61</v>
      </c>
      <c r="Q37" t="s">
        <v>65</v>
      </c>
      <c r="R37" t="s">
        <v>66</v>
      </c>
      <c r="S37" t="s">
        <v>67</v>
      </c>
    </row>
    <row r="38" spans="2:27" x14ac:dyDescent="0.3">
      <c r="P38" s="36" t="s">
        <v>63</v>
      </c>
    </row>
    <row r="39" spans="2:27" x14ac:dyDescent="0.3">
      <c r="P39" s="36" t="s">
        <v>62</v>
      </c>
    </row>
    <row r="40" spans="2:27" x14ac:dyDescent="0.3">
      <c r="P40" s="36" t="s">
        <v>64</v>
      </c>
    </row>
  </sheetData>
  <autoFilter ref="B4:AC34"/>
  <mergeCells count="1">
    <mergeCell ref="W3:Z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B1" zoomScale="85" zoomScaleNormal="85" workbookViewId="0">
      <pane xSplit="1" topLeftCell="P1" activePane="topRight" state="frozen"/>
      <selection activeCell="B1" sqref="B1"/>
      <selection pane="topRight" activeCell="Z6" sqref="Z6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8.554687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72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50*230</f>
        <v>11500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4</v>
      </c>
      <c r="B5" s="25" t="s">
        <v>73</v>
      </c>
      <c r="C5" s="3">
        <v>15</v>
      </c>
      <c r="D5" s="31" t="s">
        <v>76</v>
      </c>
      <c r="E5" s="31"/>
      <c r="F5" s="31"/>
      <c r="G5" s="31"/>
      <c r="H5" s="31" t="s">
        <v>36</v>
      </c>
      <c r="I5" s="13">
        <v>5800</v>
      </c>
      <c r="J5" s="6">
        <f t="shared" ref="J5:J28" si="0">+I5*C5</f>
        <v>87000</v>
      </c>
      <c r="K5" s="6">
        <f t="shared" ref="K5:K28" si="1">(J5/$J$29)*$M$2</f>
        <v>818.93687707641197</v>
      </c>
      <c r="L5" s="6">
        <f t="shared" ref="L5:L28" si="2">(J5+K5)</f>
        <v>87818.936877076412</v>
      </c>
      <c r="M5" s="6">
        <f t="shared" ref="M5:M28" si="3">+L5/C5</f>
        <v>5854.5957918050944</v>
      </c>
      <c r="N5" s="6">
        <f t="shared" ref="N5:N28" si="4">+M5*0.5</f>
        <v>2927.2978959025472</v>
      </c>
      <c r="O5" s="8" t="s">
        <v>18</v>
      </c>
      <c r="P5" s="26">
        <v>500</v>
      </c>
      <c r="Q5" s="8" t="s">
        <v>18</v>
      </c>
      <c r="R5" s="6">
        <f t="shared" ref="R5:R28" si="5">((L5/$L$29)*$P$2)/C5</f>
        <v>369.32447397563675</v>
      </c>
      <c r="S5" s="2"/>
      <c r="T5" s="7"/>
      <c r="U5" s="17">
        <f t="shared" ref="U5:U28" si="6">M5+P5+R5+S5+N5</f>
        <v>9651.2181616832786</v>
      </c>
      <c r="V5" s="6"/>
      <c r="W5" s="6"/>
      <c r="X5" s="6"/>
      <c r="Y5" s="28"/>
      <c r="Z5" s="9">
        <v>900</v>
      </c>
      <c r="AA5" s="10">
        <f t="shared" ref="AA5:AA28" si="7">(Z5-M5-R5-P5)*C5</f>
        <v>-87358.803986710962</v>
      </c>
      <c r="AB5" s="11">
        <f t="shared" ref="AB5:AB28" si="8">IFERROR(AA5/(M5+P5+R5*C5),"")</f>
        <v>-7.3444933756645288</v>
      </c>
    </row>
    <row r="6" spans="1:28" ht="51.6" customHeight="1" x14ac:dyDescent="0.3">
      <c r="A6" s="5">
        <v>5</v>
      </c>
      <c r="B6" s="25" t="s">
        <v>83</v>
      </c>
      <c r="C6" s="3">
        <v>10</v>
      </c>
      <c r="D6" s="31" t="s">
        <v>76</v>
      </c>
      <c r="E6" s="31"/>
      <c r="F6" s="31" t="s">
        <v>36</v>
      </c>
      <c r="G6" s="31"/>
      <c r="H6" s="31"/>
      <c r="I6" s="13">
        <v>1800</v>
      </c>
      <c r="J6" s="6">
        <f>+I6*C6</f>
        <v>18000</v>
      </c>
      <c r="K6" s="6">
        <f t="shared" si="1"/>
        <v>169.43521594684387</v>
      </c>
      <c r="L6" s="6">
        <f t="shared" si="2"/>
        <v>18169.435215946844</v>
      </c>
      <c r="M6" s="6">
        <f t="shared" si="3"/>
        <v>1816.9435215946844</v>
      </c>
      <c r="N6" s="6">
        <f t="shared" si="4"/>
        <v>908.4717607973422</v>
      </c>
      <c r="O6" s="8" t="s">
        <v>18</v>
      </c>
      <c r="P6" s="26">
        <v>500</v>
      </c>
      <c r="Q6" s="8" t="s">
        <v>18</v>
      </c>
      <c r="R6" s="6">
        <f t="shared" si="5"/>
        <v>114.61794019933555</v>
      </c>
      <c r="S6" s="2"/>
      <c r="T6" s="7"/>
      <c r="U6" s="17">
        <f t="shared" si="6"/>
        <v>3340.0332225913617</v>
      </c>
      <c r="V6" s="6"/>
      <c r="W6" s="6">
        <v>9500</v>
      </c>
      <c r="X6" s="6"/>
      <c r="Y6" s="28"/>
      <c r="Z6" s="9">
        <v>3500</v>
      </c>
      <c r="AA6" s="10">
        <f t="shared" si="7"/>
        <v>10684.3853820598</v>
      </c>
      <c r="AB6" s="11">
        <f t="shared" si="8"/>
        <v>3.0851880276285493</v>
      </c>
    </row>
    <row r="7" spans="1:28" ht="51.6" customHeight="1" x14ac:dyDescent="0.3">
      <c r="A7" s="5">
        <v>6</v>
      </c>
      <c r="B7" s="25" t="s">
        <v>80</v>
      </c>
      <c r="C7" s="3">
        <v>6</v>
      </c>
      <c r="D7" s="31" t="s">
        <v>79</v>
      </c>
      <c r="E7" s="31"/>
      <c r="F7" s="31"/>
      <c r="G7" s="31"/>
      <c r="H7" s="31" t="s">
        <v>36</v>
      </c>
      <c r="I7" s="13">
        <v>12600</v>
      </c>
      <c r="J7" s="6">
        <f t="shared" si="0"/>
        <v>75600</v>
      </c>
      <c r="K7" s="6">
        <f t="shared" si="1"/>
        <v>711.62790697674427</v>
      </c>
      <c r="L7" s="6">
        <f t="shared" si="2"/>
        <v>76311.627906976748</v>
      </c>
      <c r="M7" s="6">
        <f t="shared" si="3"/>
        <v>12718.604651162792</v>
      </c>
      <c r="N7" s="6">
        <f t="shared" si="4"/>
        <v>6359.302325581396</v>
      </c>
      <c r="O7" s="8" t="s">
        <v>18</v>
      </c>
      <c r="P7" s="26">
        <v>500</v>
      </c>
      <c r="Q7" s="8" t="s">
        <v>18</v>
      </c>
      <c r="R7" s="6">
        <f t="shared" si="5"/>
        <v>802.32558139534888</v>
      </c>
      <c r="S7" s="2"/>
      <c r="T7" s="7"/>
      <c r="U7" s="17">
        <f t="shared" si="6"/>
        <v>20380.232558139538</v>
      </c>
      <c r="V7" s="6"/>
      <c r="W7" s="6"/>
      <c r="X7" s="6"/>
      <c r="Y7" s="28"/>
      <c r="Z7" s="9">
        <v>16000</v>
      </c>
      <c r="AA7" s="10">
        <f t="shared" si="7"/>
        <v>11874.418604651157</v>
      </c>
      <c r="AB7" s="11">
        <f t="shared" si="8"/>
        <v>0.65849883930874353</v>
      </c>
    </row>
    <row r="8" spans="1:28" ht="51.6" customHeight="1" x14ac:dyDescent="0.3">
      <c r="A8" s="5">
        <v>7</v>
      </c>
      <c r="B8" s="25"/>
      <c r="C8" s="3"/>
      <c r="D8" s="31"/>
      <c r="E8" s="31"/>
      <c r="F8" s="31"/>
      <c r="G8" s="31"/>
      <c r="H8" s="31" t="s">
        <v>36</v>
      </c>
      <c r="I8" s="13"/>
      <c r="J8" s="6">
        <f t="shared" si="0"/>
        <v>0</v>
      </c>
      <c r="K8" s="6">
        <f t="shared" si="1"/>
        <v>0</v>
      </c>
      <c r="L8" s="6">
        <f t="shared" si="2"/>
        <v>0</v>
      </c>
      <c r="M8" s="6" t="e">
        <f t="shared" si="3"/>
        <v>#DIV/0!</v>
      </c>
      <c r="N8" s="6" t="e">
        <f t="shared" si="4"/>
        <v>#DIV/0!</v>
      </c>
      <c r="O8" s="8" t="s">
        <v>18</v>
      </c>
      <c r="P8" s="26">
        <v>500</v>
      </c>
      <c r="Q8" s="8" t="s">
        <v>18</v>
      </c>
      <c r="R8" s="6" t="e">
        <f t="shared" si="5"/>
        <v>#DIV/0!</v>
      </c>
      <c r="S8" s="2"/>
      <c r="T8" s="7"/>
      <c r="U8" s="17" t="e">
        <f t="shared" si="6"/>
        <v>#DIV/0!</v>
      </c>
      <c r="V8" s="6"/>
      <c r="W8" s="6"/>
      <c r="X8" s="6"/>
      <c r="Y8" s="28"/>
      <c r="Z8" s="9">
        <v>1100</v>
      </c>
      <c r="AA8" s="10" t="e">
        <f t="shared" si="7"/>
        <v>#DIV/0!</v>
      </c>
      <c r="AB8" s="11" t="str">
        <f t="shared" si="8"/>
        <v/>
      </c>
    </row>
    <row r="9" spans="1:28" ht="51.6" customHeight="1" x14ac:dyDescent="0.3">
      <c r="A9" s="5">
        <v>8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 t="shared" si="1"/>
        <v>0</v>
      </c>
      <c r="L9" s="6">
        <f t="shared" si="2"/>
        <v>0</v>
      </c>
      <c r="M9" s="6" t="e">
        <f t="shared" si="3"/>
        <v>#DIV/0!</v>
      </c>
      <c r="N9" s="6" t="e">
        <f t="shared" si="4"/>
        <v>#DIV/0!</v>
      </c>
      <c r="O9" s="8" t="s">
        <v>18</v>
      </c>
      <c r="P9" s="26">
        <v>500</v>
      </c>
      <c r="Q9" s="8" t="s">
        <v>18</v>
      </c>
      <c r="R9" s="6" t="e">
        <f t="shared" si="5"/>
        <v>#DIV/0!</v>
      </c>
      <c r="S9" s="2"/>
      <c r="T9" s="7"/>
      <c r="U9" s="17" t="e">
        <f t="shared" si="6"/>
        <v>#DIV/0!</v>
      </c>
      <c r="V9" s="6"/>
      <c r="W9" s="6"/>
      <c r="X9" s="6"/>
      <c r="Y9" s="28"/>
      <c r="Z9" s="9">
        <v>1200</v>
      </c>
      <c r="AA9" s="10" t="e">
        <f t="shared" si="7"/>
        <v>#DIV/0!</v>
      </c>
      <c r="AB9" s="11" t="str">
        <f t="shared" si="8"/>
        <v/>
      </c>
    </row>
    <row r="10" spans="1:28" ht="51.6" customHeight="1" x14ac:dyDescent="0.3">
      <c r="A10" s="5">
        <v>9</v>
      </c>
      <c r="B10" s="25"/>
      <c r="C10" s="3"/>
      <c r="D10" s="31"/>
      <c r="E10" s="31"/>
      <c r="F10" s="31"/>
      <c r="G10" s="31"/>
      <c r="H10" s="31"/>
      <c r="I10" s="13"/>
      <c r="J10" s="6">
        <f t="shared" si="0"/>
        <v>0</v>
      </c>
      <c r="K10" s="6">
        <f t="shared" si="1"/>
        <v>0</v>
      </c>
      <c r="L10" s="6">
        <f t="shared" si="2"/>
        <v>0</v>
      </c>
      <c r="M10" s="6" t="e">
        <f t="shared" si="3"/>
        <v>#DIV/0!</v>
      </c>
      <c r="N10" s="6" t="e">
        <f t="shared" si="4"/>
        <v>#DIV/0!</v>
      </c>
      <c r="O10" s="8" t="s">
        <v>18</v>
      </c>
      <c r="P10" s="26">
        <v>500</v>
      </c>
      <c r="Q10" s="8" t="s">
        <v>18</v>
      </c>
      <c r="R10" s="6" t="e">
        <f t="shared" si="5"/>
        <v>#DIV/0!</v>
      </c>
      <c r="S10" s="2"/>
      <c r="T10" s="7"/>
      <c r="U10" s="17" t="e">
        <f t="shared" si="6"/>
        <v>#DIV/0!</v>
      </c>
      <c r="V10" s="6"/>
      <c r="W10" s="6"/>
      <c r="X10" s="6"/>
      <c r="Y10" s="28"/>
      <c r="Z10" s="9">
        <v>1350</v>
      </c>
      <c r="AA10" s="10" t="e">
        <f t="shared" si="7"/>
        <v>#DIV/0!</v>
      </c>
      <c r="AB10" s="11" t="str">
        <f t="shared" si="8"/>
        <v/>
      </c>
    </row>
    <row r="11" spans="1:28" ht="51.6" customHeight="1" x14ac:dyDescent="0.3">
      <c r="A11" s="5">
        <v>10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 t="shared" si="1"/>
        <v>0</v>
      </c>
      <c r="L11" s="6">
        <f t="shared" si="2"/>
        <v>0</v>
      </c>
      <c r="M11" s="6" t="e">
        <f t="shared" si="3"/>
        <v>#DIV/0!</v>
      </c>
      <c r="N11" s="6" t="e">
        <f t="shared" si="4"/>
        <v>#DIV/0!</v>
      </c>
      <c r="O11" s="8" t="s">
        <v>18</v>
      </c>
      <c r="P11" s="26">
        <v>500</v>
      </c>
      <c r="Q11" s="8" t="s">
        <v>18</v>
      </c>
      <c r="R11" s="6" t="e">
        <f t="shared" si="5"/>
        <v>#DIV/0!</v>
      </c>
      <c r="S11" s="2"/>
      <c r="T11" s="7"/>
      <c r="U11" s="17" t="e">
        <f t="shared" si="6"/>
        <v>#DIV/0!</v>
      </c>
      <c r="V11" s="6"/>
      <c r="W11" s="6"/>
      <c r="X11" s="6"/>
      <c r="Y11" s="28"/>
      <c r="Z11" s="9">
        <v>1700</v>
      </c>
      <c r="AA11" s="10" t="e">
        <f t="shared" si="7"/>
        <v>#DIV/0!</v>
      </c>
      <c r="AB11" s="11" t="str">
        <f t="shared" si="8"/>
        <v/>
      </c>
    </row>
    <row r="12" spans="1:28" ht="51.6" customHeight="1" x14ac:dyDescent="0.3">
      <c r="A12" s="5">
        <v>11</v>
      </c>
      <c r="B12" s="25"/>
      <c r="C12" s="3"/>
      <c r="D12" s="31"/>
      <c r="E12" s="31"/>
      <c r="F12" s="31"/>
      <c r="G12" s="31"/>
      <c r="H12" s="31" t="s">
        <v>36</v>
      </c>
      <c r="I12" s="13"/>
      <c r="J12" s="6">
        <f t="shared" si="0"/>
        <v>0</v>
      </c>
      <c r="K12" s="6">
        <f t="shared" si="1"/>
        <v>0</v>
      </c>
      <c r="L12" s="6">
        <f t="shared" si="2"/>
        <v>0</v>
      </c>
      <c r="M12" s="6" t="e">
        <f t="shared" si="3"/>
        <v>#DIV/0!</v>
      </c>
      <c r="N12" s="6" t="e">
        <f t="shared" si="4"/>
        <v>#DIV/0!</v>
      </c>
      <c r="O12" s="8" t="s">
        <v>18</v>
      </c>
      <c r="P12" s="26">
        <v>500</v>
      </c>
      <c r="Q12" s="8" t="s">
        <v>18</v>
      </c>
      <c r="R12" s="6" t="e">
        <f t="shared" si="5"/>
        <v>#DIV/0!</v>
      </c>
      <c r="S12" s="2"/>
      <c r="T12" s="7"/>
      <c r="U12" s="17" t="e">
        <f t="shared" si="6"/>
        <v>#DIV/0!</v>
      </c>
      <c r="V12" s="6"/>
      <c r="W12" s="6"/>
      <c r="X12" s="6"/>
      <c r="Y12" s="28"/>
      <c r="Z12" s="9">
        <v>1900</v>
      </c>
      <c r="AA12" s="10" t="e">
        <f t="shared" si="7"/>
        <v>#DIV/0!</v>
      </c>
      <c r="AB12" s="11" t="str">
        <f t="shared" si="8"/>
        <v/>
      </c>
    </row>
    <row r="13" spans="1:28" ht="51.6" customHeight="1" x14ac:dyDescent="0.3">
      <c r="A13" s="5">
        <v>12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 t="shared" si="1"/>
        <v>0</v>
      </c>
      <c r="L13" s="6">
        <f t="shared" si="2"/>
        <v>0</v>
      </c>
      <c r="M13" s="6" t="e">
        <f t="shared" si="3"/>
        <v>#DIV/0!</v>
      </c>
      <c r="N13" s="6" t="e">
        <f t="shared" si="4"/>
        <v>#DIV/0!</v>
      </c>
      <c r="O13" s="8" t="s">
        <v>18</v>
      </c>
      <c r="P13" s="26">
        <v>500</v>
      </c>
      <c r="Q13" s="8" t="s">
        <v>18</v>
      </c>
      <c r="R13" s="6" t="e">
        <f t="shared" si="5"/>
        <v>#DIV/0!</v>
      </c>
      <c r="S13" s="2"/>
      <c r="T13" s="7"/>
      <c r="U13" s="17" t="e">
        <f t="shared" si="6"/>
        <v>#DIV/0!</v>
      </c>
      <c r="V13" s="6"/>
      <c r="W13" s="6"/>
      <c r="X13" s="6"/>
      <c r="Y13" s="28"/>
      <c r="Z13" s="9">
        <v>1800</v>
      </c>
      <c r="AA13" s="10" t="e">
        <f t="shared" si="7"/>
        <v>#DIV/0!</v>
      </c>
      <c r="AB13" s="11" t="str">
        <f t="shared" si="8"/>
        <v/>
      </c>
    </row>
    <row r="14" spans="1:28" ht="51.6" customHeight="1" x14ac:dyDescent="0.3">
      <c r="A14" s="5">
        <v>13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 t="shared" si="1"/>
        <v>0</v>
      </c>
      <c r="L14" s="6">
        <f t="shared" si="2"/>
        <v>0</v>
      </c>
      <c r="M14" s="6" t="e">
        <f t="shared" si="3"/>
        <v>#DIV/0!</v>
      </c>
      <c r="N14" s="6" t="e">
        <f t="shared" si="4"/>
        <v>#DIV/0!</v>
      </c>
      <c r="O14" s="8" t="s">
        <v>18</v>
      </c>
      <c r="P14" s="26">
        <v>500</v>
      </c>
      <c r="Q14" s="8" t="s">
        <v>18</v>
      </c>
      <c r="R14" s="6" t="e">
        <f t="shared" si="5"/>
        <v>#DIV/0!</v>
      </c>
      <c r="S14" s="2"/>
      <c r="T14" s="7"/>
      <c r="U14" s="17" t="e">
        <f t="shared" si="6"/>
        <v>#DIV/0!</v>
      </c>
      <c r="V14" s="6"/>
      <c r="W14" s="6"/>
      <c r="X14" s="6"/>
      <c r="Y14" s="28"/>
      <c r="Z14" s="9">
        <v>2600</v>
      </c>
      <c r="AA14" s="10" t="e">
        <f t="shared" si="7"/>
        <v>#DIV/0!</v>
      </c>
      <c r="AB14" s="11" t="str">
        <f t="shared" si="8"/>
        <v/>
      </c>
    </row>
    <row r="15" spans="1:28" ht="51.6" customHeight="1" x14ac:dyDescent="0.3">
      <c r="A15" s="5">
        <v>14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 t="shared" si="1"/>
        <v>0</v>
      </c>
      <c r="L15" s="6">
        <f t="shared" si="2"/>
        <v>0</v>
      </c>
      <c r="M15" s="6" t="e">
        <f t="shared" si="3"/>
        <v>#DIV/0!</v>
      </c>
      <c r="N15" s="6" t="e">
        <f t="shared" si="4"/>
        <v>#DIV/0!</v>
      </c>
      <c r="O15" s="8" t="s">
        <v>18</v>
      </c>
      <c r="P15" s="26">
        <v>500</v>
      </c>
      <c r="Q15" s="8" t="s">
        <v>18</v>
      </c>
      <c r="R15" s="6" t="e">
        <f t="shared" si="5"/>
        <v>#DIV/0!</v>
      </c>
      <c r="S15" s="2"/>
      <c r="T15" s="7"/>
      <c r="U15" s="17" t="e">
        <f t="shared" si="6"/>
        <v>#DIV/0!</v>
      </c>
      <c r="V15" s="6"/>
      <c r="W15" s="6"/>
      <c r="X15" s="6"/>
      <c r="Y15" s="28"/>
      <c r="Z15" s="9">
        <v>1100</v>
      </c>
      <c r="AA15" s="10" t="e">
        <f t="shared" si="7"/>
        <v>#DIV/0!</v>
      </c>
      <c r="AB15" s="11" t="str">
        <f t="shared" si="8"/>
        <v/>
      </c>
    </row>
    <row r="16" spans="1:28" ht="51.6" customHeight="1" x14ac:dyDescent="0.3">
      <c r="A16" s="5">
        <v>15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 t="shared" si="1"/>
        <v>0</v>
      </c>
      <c r="L16" s="6">
        <f t="shared" si="2"/>
        <v>0</v>
      </c>
      <c r="M16" s="6" t="e">
        <f t="shared" si="3"/>
        <v>#DIV/0!</v>
      </c>
      <c r="N16" s="6" t="e">
        <f t="shared" si="4"/>
        <v>#DIV/0!</v>
      </c>
      <c r="O16" s="8" t="s">
        <v>18</v>
      </c>
      <c r="P16" s="26">
        <v>500</v>
      </c>
      <c r="Q16" s="8" t="s">
        <v>18</v>
      </c>
      <c r="R16" s="6" t="e">
        <f t="shared" si="5"/>
        <v>#DIV/0!</v>
      </c>
      <c r="S16" s="2"/>
      <c r="T16" s="7"/>
      <c r="U16" s="17" t="e">
        <f t="shared" si="6"/>
        <v>#DIV/0!</v>
      </c>
      <c r="V16" s="6"/>
      <c r="W16" s="6"/>
      <c r="X16" s="6"/>
      <c r="Y16" s="28"/>
      <c r="Z16" s="9">
        <v>2300</v>
      </c>
      <c r="AA16" s="10" t="e">
        <f t="shared" si="7"/>
        <v>#DIV/0!</v>
      </c>
      <c r="AB16" s="11" t="str">
        <f t="shared" si="8"/>
        <v/>
      </c>
    </row>
    <row r="17" spans="1:28" ht="51.6" customHeight="1" x14ac:dyDescent="0.3">
      <c r="A17" s="5">
        <v>16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 t="shared" si="1"/>
        <v>0</v>
      </c>
      <c r="L17" s="6">
        <f t="shared" si="2"/>
        <v>0</v>
      </c>
      <c r="M17" s="6" t="e">
        <f t="shared" si="3"/>
        <v>#DIV/0!</v>
      </c>
      <c r="N17" s="6" t="e">
        <f t="shared" si="4"/>
        <v>#DIV/0!</v>
      </c>
      <c r="O17" s="8" t="s">
        <v>18</v>
      </c>
      <c r="P17" s="26">
        <v>500</v>
      </c>
      <c r="Q17" s="8" t="s">
        <v>18</v>
      </c>
      <c r="R17" s="6" t="e">
        <f t="shared" si="5"/>
        <v>#DIV/0!</v>
      </c>
      <c r="S17" s="2"/>
      <c r="T17" s="7"/>
      <c r="U17" s="17" t="e">
        <f t="shared" si="6"/>
        <v>#DIV/0!</v>
      </c>
      <c r="V17" s="6"/>
      <c r="W17" s="6"/>
      <c r="X17" s="6"/>
      <c r="Y17" s="28"/>
      <c r="Z17" s="9">
        <v>1100</v>
      </c>
      <c r="AA17" s="10" t="e">
        <f t="shared" si="7"/>
        <v>#DIV/0!</v>
      </c>
      <c r="AB17" s="11" t="str">
        <f t="shared" si="8"/>
        <v/>
      </c>
    </row>
    <row r="18" spans="1:28" ht="51.6" customHeight="1" x14ac:dyDescent="0.3">
      <c r="A18" s="5">
        <v>17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 t="shared" si="1"/>
        <v>0</v>
      </c>
      <c r="L18" s="6">
        <f t="shared" si="2"/>
        <v>0</v>
      </c>
      <c r="M18" s="6" t="e">
        <f t="shared" si="3"/>
        <v>#DIV/0!</v>
      </c>
      <c r="N18" s="6" t="e">
        <f t="shared" si="4"/>
        <v>#DIV/0!</v>
      </c>
      <c r="O18" s="8" t="s">
        <v>18</v>
      </c>
      <c r="P18" s="26">
        <v>500</v>
      </c>
      <c r="Q18" s="8" t="s">
        <v>18</v>
      </c>
      <c r="R18" s="6" t="e">
        <f t="shared" si="5"/>
        <v>#DIV/0!</v>
      </c>
      <c r="S18" s="2"/>
      <c r="T18" s="7"/>
      <c r="U18" s="17" t="e">
        <f t="shared" si="6"/>
        <v>#DIV/0!</v>
      </c>
      <c r="V18" s="6"/>
      <c r="W18" s="6"/>
      <c r="X18" s="6"/>
      <c r="Y18" s="28"/>
      <c r="Z18" s="9">
        <v>700</v>
      </c>
      <c r="AA18" s="10" t="e">
        <f t="shared" si="7"/>
        <v>#DIV/0!</v>
      </c>
      <c r="AB18" s="11" t="str">
        <f t="shared" si="8"/>
        <v/>
      </c>
    </row>
    <row r="19" spans="1:28" ht="51.6" customHeight="1" x14ac:dyDescent="0.3">
      <c r="A19" s="5">
        <v>18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 t="shared" si="1"/>
        <v>0</v>
      </c>
      <c r="L19" s="6">
        <f t="shared" si="2"/>
        <v>0</v>
      </c>
      <c r="M19" s="6" t="e">
        <f t="shared" si="3"/>
        <v>#DIV/0!</v>
      </c>
      <c r="N19" s="6" t="e">
        <f t="shared" si="4"/>
        <v>#DIV/0!</v>
      </c>
      <c r="O19" s="8" t="s">
        <v>18</v>
      </c>
      <c r="P19" s="26">
        <v>500</v>
      </c>
      <c r="Q19" s="8" t="s">
        <v>18</v>
      </c>
      <c r="R19" s="6" t="e">
        <f t="shared" si="5"/>
        <v>#DIV/0!</v>
      </c>
      <c r="S19" s="2"/>
      <c r="T19" s="7"/>
      <c r="U19" s="17" t="e">
        <f t="shared" si="6"/>
        <v>#DIV/0!</v>
      </c>
      <c r="V19" s="6"/>
      <c r="W19" s="6"/>
      <c r="X19" s="6"/>
      <c r="Y19" s="28"/>
      <c r="Z19" s="9">
        <v>800</v>
      </c>
      <c r="AA19" s="10" t="e">
        <f t="shared" si="7"/>
        <v>#DIV/0!</v>
      </c>
      <c r="AB19" s="11" t="str">
        <f t="shared" si="8"/>
        <v/>
      </c>
    </row>
    <row r="20" spans="1:28" ht="51.6" customHeight="1" x14ac:dyDescent="0.3">
      <c r="A20" s="5">
        <v>19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 t="shared" si="1"/>
        <v>0</v>
      </c>
      <c r="L20" s="6">
        <f t="shared" si="2"/>
        <v>0</v>
      </c>
      <c r="M20" s="6" t="e">
        <f t="shared" si="3"/>
        <v>#DIV/0!</v>
      </c>
      <c r="N20" s="6" t="e">
        <f t="shared" si="4"/>
        <v>#DIV/0!</v>
      </c>
      <c r="O20" s="8" t="s">
        <v>18</v>
      </c>
      <c r="P20" s="26">
        <v>500</v>
      </c>
      <c r="Q20" s="8" t="s">
        <v>18</v>
      </c>
      <c r="R20" s="6" t="e">
        <f t="shared" si="5"/>
        <v>#DIV/0!</v>
      </c>
      <c r="S20" s="2"/>
      <c r="T20" s="7"/>
      <c r="U20" s="17" t="e">
        <f t="shared" si="6"/>
        <v>#DIV/0!</v>
      </c>
      <c r="V20" s="6"/>
      <c r="W20" s="6"/>
      <c r="X20" s="6"/>
      <c r="Y20" s="28"/>
      <c r="Z20" s="9">
        <v>800</v>
      </c>
      <c r="AA20" s="10" t="e">
        <f t="shared" si="7"/>
        <v>#DIV/0!</v>
      </c>
      <c r="AB20" s="11" t="str">
        <f t="shared" si="8"/>
        <v/>
      </c>
    </row>
    <row r="21" spans="1:28" ht="51.6" customHeight="1" x14ac:dyDescent="0.3">
      <c r="A21" s="5">
        <v>20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 t="shared" si="1"/>
        <v>0</v>
      </c>
      <c r="L21" s="6">
        <f t="shared" si="2"/>
        <v>0</v>
      </c>
      <c r="M21" s="6" t="e">
        <f t="shared" si="3"/>
        <v>#DIV/0!</v>
      </c>
      <c r="N21" s="6" t="e">
        <f t="shared" si="4"/>
        <v>#DIV/0!</v>
      </c>
      <c r="O21" s="8" t="s">
        <v>18</v>
      </c>
      <c r="P21" s="26">
        <v>500</v>
      </c>
      <c r="Q21" s="8" t="s">
        <v>18</v>
      </c>
      <c r="R21" s="6" t="e">
        <f t="shared" si="5"/>
        <v>#DIV/0!</v>
      </c>
      <c r="S21" s="2"/>
      <c r="T21" s="7"/>
      <c r="U21" s="17" t="e">
        <f t="shared" si="6"/>
        <v>#DIV/0!</v>
      </c>
      <c r="V21" s="6"/>
      <c r="W21" s="6"/>
      <c r="X21" s="6"/>
      <c r="Y21" s="28"/>
      <c r="Z21" s="9">
        <v>1100</v>
      </c>
      <c r="AA21" s="10" t="e">
        <f t="shared" si="7"/>
        <v>#DIV/0!</v>
      </c>
      <c r="AB21" s="11" t="str">
        <f t="shared" si="8"/>
        <v/>
      </c>
    </row>
    <row r="22" spans="1:28" ht="51.6" customHeight="1" x14ac:dyDescent="0.3">
      <c r="A22" s="5">
        <v>21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 t="shared" si="1"/>
        <v>0</v>
      </c>
      <c r="L22" s="6">
        <f t="shared" si="2"/>
        <v>0</v>
      </c>
      <c r="M22" s="6" t="e">
        <f t="shared" si="3"/>
        <v>#DIV/0!</v>
      </c>
      <c r="N22" s="6" t="e">
        <f t="shared" si="4"/>
        <v>#DIV/0!</v>
      </c>
      <c r="O22" s="8" t="s">
        <v>18</v>
      </c>
      <c r="P22" s="26">
        <v>500</v>
      </c>
      <c r="Q22" s="8" t="s">
        <v>18</v>
      </c>
      <c r="R22" s="6" t="e">
        <f t="shared" si="5"/>
        <v>#DIV/0!</v>
      </c>
      <c r="S22" s="2"/>
      <c r="T22" s="7"/>
      <c r="U22" s="17" t="e">
        <f t="shared" si="6"/>
        <v>#DIV/0!</v>
      </c>
      <c r="V22" s="6"/>
      <c r="W22" s="6"/>
      <c r="X22" s="6"/>
      <c r="Y22" s="28"/>
      <c r="Z22" s="9">
        <v>5400</v>
      </c>
      <c r="AA22" s="10" t="e">
        <f t="shared" si="7"/>
        <v>#DIV/0!</v>
      </c>
      <c r="AB22" s="11" t="str">
        <f t="shared" si="8"/>
        <v/>
      </c>
    </row>
    <row r="23" spans="1:28" ht="51.6" customHeight="1" x14ac:dyDescent="0.3">
      <c r="A23" s="5">
        <v>22</v>
      </c>
      <c r="B23" s="25"/>
      <c r="C23" s="3"/>
      <c r="D23" s="31"/>
      <c r="E23" s="31"/>
      <c r="F23" s="31"/>
      <c r="G23" s="31"/>
      <c r="H23" s="31" t="s">
        <v>29</v>
      </c>
      <c r="I23" s="13"/>
      <c r="J23" s="6">
        <f t="shared" si="0"/>
        <v>0</v>
      </c>
      <c r="K23" s="6">
        <f t="shared" si="1"/>
        <v>0</v>
      </c>
      <c r="L23" s="6">
        <f t="shared" si="2"/>
        <v>0</v>
      </c>
      <c r="M23" s="6" t="e">
        <f t="shared" si="3"/>
        <v>#DIV/0!</v>
      </c>
      <c r="N23" s="6" t="e">
        <f t="shared" si="4"/>
        <v>#DIV/0!</v>
      </c>
      <c r="O23" s="8" t="s">
        <v>18</v>
      </c>
      <c r="P23" s="26">
        <v>500</v>
      </c>
      <c r="Q23" s="8" t="s">
        <v>18</v>
      </c>
      <c r="R23" s="6" t="e">
        <f t="shared" si="5"/>
        <v>#DIV/0!</v>
      </c>
      <c r="S23" s="2"/>
      <c r="T23" s="7"/>
      <c r="U23" s="17" t="e">
        <f t="shared" si="6"/>
        <v>#DIV/0!</v>
      </c>
      <c r="V23" s="6"/>
      <c r="W23" s="6"/>
      <c r="X23" s="6"/>
      <c r="Y23" s="28"/>
      <c r="Z23" s="9">
        <v>6500</v>
      </c>
      <c r="AA23" s="10" t="e">
        <f t="shared" si="7"/>
        <v>#DIV/0!</v>
      </c>
      <c r="AB23" s="11" t="str">
        <f t="shared" si="8"/>
        <v/>
      </c>
    </row>
    <row r="24" spans="1:28" ht="51.6" customHeight="1" x14ac:dyDescent="0.3">
      <c r="A24" s="5">
        <v>23</v>
      </c>
      <c r="B24" s="25"/>
      <c r="C24" s="3"/>
      <c r="D24" s="31"/>
      <c r="E24" s="31"/>
      <c r="F24" s="31"/>
      <c r="G24" s="31"/>
      <c r="H24" s="31" t="s">
        <v>29</v>
      </c>
      <c r="I24" s="13"/>
      <c r="J24" s="6">
        <f t="shared" si="0"/>
        <v>0</v>
      </c>
      <c r="K24" s="6">
        <f t="shared" si="1"/>
        <v>0</v>
      </c>
      <c r="L24" s="6">
        <f t="shared" si="2"/>
        <v>0</v>
      </c>
      <c r="M24" s="6" t="e">
        <f t="shared" si="3"/>
        <v>#DIV/0!</v>
      </c>
      <c r="N24" s="6" t="e">
        <f t="shared" si="4"/>
        <v>#DIV/0!</v>
      </c>
      <c r="O24" s="8" t="s">
        <v>18</v>
      </c>
      <c r="P24" s="26">
        <v>500</v>
      </c>
      <c r="Q24" s="8" t="s">
        <v>18</v>
      </c>
      <c r="R24" s="6" t="e">
        <f t="shared" si="5"/>
        <v>#DIV/0!</v>
      </c>
      <c r="S24" s="2"/>
      <c r="T24" s="7"/>
      <c r="U24" s="17" t="e">
        <f t="shared" si="6"/>
        <v>#DIV/0!</v>
      </c>
      <c r="V24" s="6"/>
      <c r="W24" s="6"/>
      <c r="X24" s="6"/>
      <c r="Y24" s="28"/>
      <c r="Z24" s="9">
        <v>9200</v>
      </c>
      <c r="AA24" s="10" t="e">
        <f t="shared" si="7"/>
        <v>#DIV/0!</v>
      </c>
      <c r="AB24" s="11" t="str">
        <f t="shared" si="8"/>
        <v/>
      </c>
    </row>
    <row r="25" spans="1:28" ht="51.6" customHeight="1" x14ac:dyDescent="0.3">
      <c r="A25" s="5">
        <v>24</v>
      </c>
      <c r="B25" s="25"/>
      <c r="C25" s="3"/>
      <c r="D25" s="31"/>
      <c r="E25" s="31"/>
      <c r="F25" s="31"/>
      <c r="G25" s="31"/>
      <c r="H25" s="31" t="s">
        <v>36</v>
      </c>
      <c r="I25" s="13"/>
      <c r="J25" s="6">
        <f t="shared" si="0"/>
        <v>0</v>
      </c>
      <c r="K25" s="6">
        <f t="shared" si="1"/>
        <v>0</v>
      </c>
      <c r="L25" s="6">
        <f t="shared" si="2"/>
        <v>0</v>
      </c>
      <c r="M25" s="6" t="e">
        <f t="shared" si="3"/>
        <v>#DIV/0!</v>
      </c>
      <c r="N25" s="6" t="e">
        <f t="shared" si="4"/>
        <v>#DIV/0!</v>
      </c>
      <c r="O25" s="8" t="s">
        <v>18</v>
      </c>
      <c r="P25" s="26">
        <v>500</v>
      </c>
      <c r="Q25" s="8" t="s">
        <v>18</v>
      </c>
      <c r="R25" s="6" t="e">
        <f t="shared" si="5"/>
        <v>#DIV/0!</v>
      </c>
      <c r="S25" s="2"/>
      <c r="T25" s="7"/>
      <c r="U25" s="17" t="e">
        <f t="shared" si="6"/>
        <v>#DIV/0!</v>
      </c>
      <c r="V25" s="6"/>
      <c r="W25" s="6"/>
      <c r="X25" s="6"/>
      <c r="Y25" s="28"/>
      <c r="Z25" s="9">
        <v>1300</v>
      </c>
      <c r="AA25" s="10" t="e">
        <f t="shared" si="7"/>
        <v>#DIV/0!</v>
      </c>
      <c r="AB25" s="11" t="str">
        <f t="shared" si="8"/>
        <v/>
      </c>
    </row>
    <row r="26" spans="1:28" ht="51.6" customHeight="1" x14ac:dyDescent="0.3">
      <c r="A26" s="5">
        <v>25</v>
      </c>
      <c r="B26" s="25"/>
      <c r="C26" s="3"/>
      <c r="D26" s="31"/>
      <c r="E26" s="31"/>
      <c r="F26" s="31"/>
      <c r="G26" s="31"/>
      <c r="H26" s="31" t="s">
        <v>36</v>
      </c>
      <c r="I26" s="13"/>
      <c r="J26" s="6">
        <f t="shared" si="0"/>
        <v>0</v>
      </c>
      <c r="K26" s="6">
        <f t="shared" si="1"/>
        <v>0</v>
      </c>
      <c r="L26" s="6">
        <f t="shared" si="2"/>
        <v>0</v>
      </c>
      <c r="M26" s="6" t="e">
        <f t="shared" si="3"/>
        <v>#DIV/0!</v>
      </c>
      <c r="N26" s="6" t="e">
        <f t="shared" si="4"/>
        <v>#DIV/0!</v>
      </c>
      <c r="O26" s="8" t="s">
        <v>18</v>
      </c>
      <c r="P26" s="26">
        <v>500</v>
      </c>
      <c r="Q26" s="8" t="s">
        <v>18</v>
      </c>
      <c r="R26" s="6" t="e">
        <f t="shared" si="5"/>
        <v>#DIV/0!</v>
      </c>
      <c r="S26" s="2"/>
      <c r="T26" s="7"/>
      <c r="U26" s="17" t="e">
        <f t="shared" si="6"/>
        <v>#DIV/0!</v>
      </c>
      <c r="V26" s="6"/>
      <c r="W26" s="6"/>
      <c r="X26" s="6"/>
      <c r="Y26" s="28"/>
      <c r="Z26" s="9">
        <v>1100</v>
      </c>
      <c r="AA26" s="10" t="e">
        <f t="shared" si="7"/>
        <v>#DIV/0!</v>
      </c>
      <c r="AB26" s="11" t="str">
        <f t="shared" si="8"/>
        <v/>
      </c>
    </row>
    <row r="27" spans="1:28" ht="51.6" customHeight="1" x14ac:dyDescent="0.3">
      <c r="A27" s="5">
        <v>26</v>
      </c>
      <c r="B27" s="25"/>
      <c r="C27" s="3"/>
      <c r="D27" s="31"/>
      <c r="E27" s="31"/>
      <c r="F27" s="31"/>
      <c r="G27" s="31"/>
      <c r="H27" s="31" t="s">
        <v>29</v>
      </c>
      <c r="I27" s="13"/>
      <c r="J27" s="6">
        <f t="shared" si="0"/>
        <v>0</v>
      </c>
      <c r="K27" s="6">
        <f t="shared" si="1"/>
        <v>0</v>
      </c>
      <c r="L27" s="6">
        <f t="shared" si="2"/>
        <v>0</v>
      </c>
      <c r="M27" s="6" t="e">
        <f t="shared" si="3"/>
        <v>#DIV/0!</v>
      </c>
      <c r="N27" s="6" t="e">
        <f t="shared" si="4"/>
        <v>#DIV/0!</v>
      </c>
      <c r="O27" s="8" t="s">
        <v>18</v>
      </c>
      <c r="P27" s="26">
        <v>500</v>
      </c>
      <c r="Q27" s="8" t="s">
        <v>18</v>
      </c>
      <c r="R27" s="6" t="e">
        <f t="shared" si="5"/>
        <v>#DIV/0!</v>
      </c>
      <c r="S27" s="2"/>
      <c r="T27" s="7"/>
      <c r="U27" s="17" t="e">
        <f t="shared" si="6"/>
        <v>#DIV/0!</v>
      </c>
      <c r="V27" s="6"/>
      <c r="W27" s="6"/>
      <c r="X27" s="6"/>
      <c r="Y27" s="28"/>
      <c r="Z27" s="9">
        <v>1100</v>
      </c>
      <c r="AA27" s="10" t="e">
        <f t="shared" si="7"/>
        <v>#DIV/0!</v>
      </c>
      <c r="AB27" s="11" t="str">
        <f t="shared" si="8"/>
        <v/>
      </c>
    </row>
    <row r="28" spans="1:28" ht="51.6" customHeight="1" x14ac:dyDescent="0.3">
      <c r="A28" s="5">
        <v>27</v>
      </c>
      <c r="B28" s="25"/>
      <c r="C28" s="4"/>
      <c r="D28" s="31"/>
      <c r="E28" s="31"/>
      <c r="F28" s="31"/>
      <c r="G28" s="31"/>
      <c r="H28" s="31" t="s">
        <v>29</v>
      </c>
      <c r="I28" s="14"/>
      <c r="J28" s="6">
        <f t="shared" si="0"/>
        <v>0</v>
      </c>
      <c r="K28" s="6">
        <f t="shared" si="1"/>
        <v>0</v>
      </c>
      <c r="L28" s="6">
        <f t="shared" si="2"/>
        <v>0</v>
      </c>
      <c r="M28" s="6" t="e">
        <f t="shared" si="3"/>
        <v>#DIV/0!</v>
      </c>
      <c r="N28" s="6" t="e">
        <f t="shared" si="4"/>
        <v>#DIV/0!</v>
      </c>
      <c r="O28" s="8" t="s">
        <v>18</v>
      </c>
      <c r="P28" s="26">
        <v>500</v>
      </c>
      <c r="Q28" s="8" t="s">
        <v>18</v>
      </c>
      <c r="R28" s="6" t="e">
        <f t="shared" si="5"/>
        <v>#DIV/0!</v>
      </c>
      <c r="S28" s="2"/>
      <c r="T28" s="7"/>
      <c r="U28" s="17" t="e">
        <f t="shared" si="6"/>
        <v>#DIV/0!</v>
      </c>
      <c r="V28" s="27"/>
      <c r="W28" s="27"/>
      <c r="X28" s="27"/>
      <c r="Y28" s="27"/>
      <c r="Z28" s="9">
        <v>1700</v>
      </c>
      <c r="AA28" s="10" t="e">
        <f t="shared" si="7"/>
        <v>#DIV/0!</v>
      </c>
      <c r="AB28" s="11" t="str">
        <f t="shared" si="8"/>
        <v/>
      </c>
    </row>
    <row r="29" spans="1:28" ht="21.6" thickBot="1" x14ac:dyDescent="0.45">
      <c r="J29" s="35">
        <f>SUM(J5:J28)</f>
        <v>180600</v>
      </c>
      <c r="K29" s="35">
        <f>SUM(K5:K28)</f>
        <v>1700</v>
      </c>
      <c r="L29" s="35">
        <f>SUM(L5:L28)</f>
        <v>182300</v>
      </c>
      <c r="AA29" s="29" t="e">
        <f>SUM(AA5:AA28)</f>
        <v>#DIV/0!</v>
      </c>
      <c r="AB29" s="30">
        <f>AVERAGE(AB5:AB28)</f>
        <v>-1.2002688362424121</v>
      </c>
    </row>
    <row r="30" spans="1:28" ht="15" thickTop="1" x14ac:dyDescent="0.3"/>
    <row r="31" spans="1:28" ht="15" x14ac:dyDescent="0.3">
      <c r="B31" s="1" t="s">
        <v>7</v>
      </c>
      <c r="C31" s="32"/>
      <c r="D31" s="1"/>
      <c r="E31" s="1"/>
      <c r="F31" s="1"/>
      <c r="G31" s="1"/>
      <c r="H31" s="1"/>
      <c r="I31" s="1"/>
      <c r="L31" s="12"/>
      <c r="M31" s="1"/>
    </row>
    <row r="34" spans="15:18" x14ac:dyDescent="0.3">
      <c r="O34" t="s">
        <v>61</v>
      </c>
      <c r="P34" t="s">
        <v>65</v>
      </c>
      <c r="Q34" t="s">
        <v>66</v>
      </c>
      <c r="R34" t="s">
        <v>67</v>
      </c>
    </row>
    <row r="35" spans="15:18" x14ac:dyDescent="0.3">
      <c r="O35" s="36" t="s">
        <v>63</v>
      </c>
    </row>
    <row r="36" spans="15:18" x14ac:dyDescent="0.3">
      <c r="O36" s="36" t="s">
        <v>62</v>
      </c>
    </row>
    <row r="37" spans="15:18" x14ac:dyDescent="0.3">
      <c r="O37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Pack-01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2023-05-25T16:09:48Z</dcterms:modified>
</cp:coreProperties>
</file>