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10" windowWidth="14810" windowHeight="8010" activeTab="1"/>
  </bookViews>
  <sheets>
    <sheet name="Task View" sheetId="1" r:id="rId1"/>
    <sheet name="People View" sheetId="2" r:id="rId2"/>
    <sheet name="Postgres functions summary" sheetId="3" r:id="rId3"/>
  </sheets>
  <definedNames>
    <definedName name="_xlnm.Print_Area" localSheetId="2">'Postgres functions summary'!$A$1:$G$51</definedName>
    <definedName name="_xlnm.Print_Area" localSheetId="0">'Task View'!$A$1:$L$37</definedName>
  </definedNames>
  <calcPr calcId="171027"/>
</workbook>
</file>

<file path=xl/calcChain.xml><?xml version="1.0" encoding="utf-8"?>
<calcChain xmlns="http://schemas.openxmlformats.org/spreadsheetml/2006/main">
  <c r="F24" i="3" l="1"/>
  <c r="G24" i="3"/>
  <c r="D24" i="3"/>
  <c r="D51" i="3"/>
  <c r="G51" i="3"/>
  <c r="F51" i="3"/>
  <c r="K28" i="1"/>
  <c r="K43" i="1"/>
  <c r="K31" i="1"/>
  <c r="K30" i="1"/>
  <c r="K32" i="1"/>
  <c r="K41" i="1"/>
  <c r="K29" i="1"/>
  <c r="K44" i="1"/>
  <c r="K21" i="1"/>
  <c r="K42" i="1"/>
  <c r="K17" i="1"/>
  <c r="K13" i="1"/>
  <c r="K12" i="1"/>
  <c r="F13" i="1"/>
  <c r="F12" i="1"/>
  <c r="F6" i="1"/>
  <c r="K6" i="1"/>
  <c r="B29" i="2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8" i="2" s="1"/>
  <c r="B27" i="2"/>
</calcChain>
</file>

<file path=xl/sharedStrings.xml><?xml version="1.0" encoding="utf-8"?>
<sst xmlns="http://schemas.openxmlformats.org/spreadsheetml/2006/main" count="358" uniqueCount="228">
  <si>
    <t>Details</t>
  </si>
  <si>
    <t>1: R</t>
  </si>
  <si>
    <t>Who</t>
  </si>
  <si>
    <t>KG/BP</t>
  </si>
  <si>
    <t>KG</t>
  </si>
  <si>
    <t>PH</t>
  </si>
  <si>
    <t>Task</t>
  </si>
  <si>
    <t>Sub task</t>
  </si>
  <si>
    <t>Month</t>
  </si>
  <si>
    <t>July</t>
  </si>
  <si>
    <t>Integrating R into Java middleware. The use of ODBC limits the RIF backend to Windows only is acceptable; rework to support Postgres/Linux (i.e. the Private Network) is deferred to next year. R dependencies (e.g. R_HOME), location of R scripts will need to be handled; the ODBC connection must be the system type with no hard coded username and password; this will be provided by the Java interface. From the database viewpoint it must be a single transaction; i.e. it all works or leaves no trace. Records being updated (e.g. rif40_studies) must be locked (i.e. SELECT …  FOR UPDATE …) at transaction start. A realtime status update using a second transaction is NOT required, this is part of performance tuning next year.</t>
  </si>
  <si>
    <t>August</t>
  </si>
  <si>
    <t>KG/PH/MD</t>
  </si>
  <si>
    <t>September</t>
  </si>
  <si>
    <t>Map tile generator, Geolevel intersction generator</t>
  </si>
  <si>
    <t>Week Starting</t>
  </si>
  <si>
    <t>DM</t>
  </si>
  <si>
    <t>BP</t>
  </si>
  <si>
    <t>Week</t>
  </si>
  <si>
    <t>Notes</t>
  </si>
  <si>
    <t>Milestone</t>
  </si>
  <si>
    <t xml:space="preserve">Complete meta data entry; ready spatial data: create multi polygons, spatial primary key (Gid); WKT support; batch mode and status update; </t>
  </si>
  <si>
    <t>2.2 Database services port list</t>
  </si>
  <si>
    <t xml:space="preserve"> </t>
  </si>
  <si>
    <t>3. Shapefile services</t>
  </si>
  <si>
    <t>Period start</t>
  </si>
  <si>
    <t>2: Web services</t>
  </si>
  <si>
    <t>2.1 Middleware services planning</t>
  </si>
  <si>
    <t xml:space="preserve">Period end </t>
  </si>
  <si>
    <t>Actual end</t>
  </si>
  <si>
    <t>Actual Start</t>
  </si>
  <si>
    <t>Complete middleware web services; port Postgres web service support functions to Java middleware to make portable to SQL Server</t>
  </si>
  <si>
    <t xml:space="preserve">PH will then check this list against the database, and any example SQL supplied for portability. He will then assess the porting work required and produce a priority work order list for David and Kev. When this list completes (target to be set: hopefully mid-September) there will be no Postgres dependencies in the front end or the back end – this largely determines whether the December deadline will work. </t>
  </si>
  <si>
    <t>3.1 Meta data</t>
  </si>
  <si>
    <t>3.2 Geospatial outputs</t>
  </si>
  <si>
    <t>3.3 Get Methods</t>
  </si>
  <si>
    <t>2.3 Taxonomy services</t>
  </si>
  <si>
    <t>ICD 10 support only at this point</t>
  </si>
  <si>
    <t>4. Study submission</t>
  </si>
  <si>
    <t>6.1 Taxonomy services</t>
  </si>
  <si>
    <t>6.2 Database logon</t>
  </si>
  <si>
    <t xml:space="preserve">PH will work on the shapefile services; with a target of end September to be ready for dataloader integration. This date should be regarded as at risk now that I am managing the team; I will request an additional 4-6 days consultancy per month of effort from September onwards. </t>
  </si>
  <si>
    <t>3.4 Performance scaleability</t>
  </si>
  <si>
    <t>Performance scaleability (e.g. US census tract, UK cesnsus output area support)</t>
  </si>
  <si>
    <t>TBD</t>
  </si>
  <si>
    <t>6. Database port consistency</t>
  </si>
  <si>
    <t>5. Results viewer</t>
  </si>
  <si>
    <t>&lt;ADD list of middleware services required&gt;</t>
  </si>
  <si>
    <t>Integate middleware Taxonomy services</t>
  </si>
  <si>
    <t>6.1 Schema comparison</t>
  </si>
  <si>
    <t>KG/MD</t>
  </si>
  <si>
    <t>6.2 SQL server schema completion</t>
  </si>
  <si>
    <t>PH/MD</t>
  </si>
  <si>
    <t xml:space="preserve">From early September Kev will move to working on the dataloader; using only SQL server. This requires that the SQL server database schema is ready and is the same as Postgres. Small changes are required to support Postgres datbase patches </t>
  </si>
  <si>
    <t>The two databases must have: 
o The same tables and columns (the table rif40_tables_and_columns);
o The same primary and foreign keys – i.e. the same relational integrity checks;
o The same indexes;
o Partitioning is NOT required – this is a performance tuning feature deferred to next year</t>
  </si>
  <si>
    <t>Make database ports the same. Missing INSERT/UPDATE/DELETE triggers will probably be deferred to next year.</t>
  </si>
  <si>
    <t>Sub Task dependent on</t>
  </si>
  <si>
    <t>Planned days</t>
  </si>
  <si>
    <t>&lt;ADD list of middleware services to be ported&gt;</t>
  </si>
  <si>
    <t>&lt;ADD any middleware services required&gt;</t>
  </si>
  <si>
    <t>KG/DM</t>
  </si>
  <si>
    <t>7. Data Loader</t>
  </si>
  <si>
    <t>7.1 Numerator</t>
  </si>
  <si>
    <t>7.2 Denominator</t>
  </si>
  <si>
    <t>7.3 Covariates</t>
  </si>
  <si>
    <t>7.4 Geospatial data</t>
  </si>
  <si>
    <t>September to December</t>
  </si>
  <si>
    <t>8. Statistical testing</t>
  </si>
  <si>
    <t>8.1 US Test dataset</t>
  </si>
  <si>
    <t>8.2 Test Plan</t>
  </si>
  <si>
    <t>8.3 Manual calculation of tests</t>
  </si>
  <si>
    <t>For verification</t>
  </si>
  <si>
    <t>July, August</t>
  </si>
  <si>
    <t>Study submission and Results viewer running on SQL server</t>
  </si>
  <si>
    <t>Data Loader</t>
  </si>
  <si>
    <t>Results Viewer</t>
  </si>
  <si>
    <t>Study Submission</t>
  </si>
  <si>
    <t>December</t>
  </si>
  <si>
    <t>Milestone Summary</t>
  </si>
  <si>
    <t>Required to county level; synthetic datasets are also a possibility. Might consider using SEER data.</t>
  </si>
  <si>
    <t>Postgres schema</t>
  </si>
  <si>
    <t>Function</t>
  </si>
  <si>
    <t>Description</t>
  </si>
  <si>
    <t>rif40_dmp_pkg</t>
  </si>
  <si>
    <t>CSV creator, not required</t>
  </si>
  <si>
    <t>rif40_geo_pkg</t>
  </si>
  <si>
    <t>rif40_log_pkg</t>
  </si>
  <si>
    <t>Logging support; not required</t>
  </si>
  <si>
    <t>&lt;user&gt;</t>
  </si>
  <si>
    <t>rif40_run_study()</t>
  </si>
  <si>
    <t>Allows batch to run study as user; not required</t>
  </si>
  <si>
    <t>_rif40_create_disease_mapping_example(character varying, character varying, integer, character varying, text[])</t>
  </si>
  <si>
    <t>cleanup_orphaned_extract_and_map_tables(boolean)</t>
  </si>
  <si>
    <t>rif40_clone_study(integer)</t>
  </si>
  <si>
    <t>rif40_compute_results(integer)</t>
  </si>
  <si>
    <t>rif40_create_disease_mapping_example(character varying, character varying, character varying, character varying, character varying, character varying[], character varying, character varying, character varying, character varying, integer, integer, character varying[], character varying[], character varying[], character varying, character varying)</t>
  </si>
  <si>
    <t>rif40_create_extract(integer)</t>
  </si>
  <si>
    <t>rif40_create_insert_statement(integer, character varying, integer, integer)</t>
  </si>
  <si>
    <t>rif40_delete_study(integer)</t>
  </si>
  <si>
    <t>rif40_execute_insert_statement(integer, character varying, character varying, integer, integer)</t>
  </si>
  <si>
    <t>rif40_insert_extract(integer)</t>
  </si>
  <si>
    <t>rif40_rename_map_and_extract_tables(integer, integer)</t>
  </si>
  <si>
    <t>rif40_reset_study(integer)</t>
  </si>
  <si>
    <t>rif40_run_study(integer, integer)</t>
  </si>
  <si>
    <t>rif40_study_ddl_definer(integer, character varying, character varying, character varying[])</t>
  </si>
  <si>
    <t>rif40_verify_state_change(integer, character varying, character varying)</t>
  </si>
  <si>
    <t>NO</t>
  </si>
  <si>
    <t>YES</t>
  </si>
  <si>
    <t>Middleware port</t>
  </si>
  <si>
    <t>rif40_sm_pkg</t>
  </si>
  <si>
    <t>rif40_sql_pkg</t>
  </si>
  <si>
    <t>1 function</t>
  </si>
  <si>
    <t>35 functions</t>
  </si>
  <si>
    <t>9 functions</t>
  </si>
  <si>
    <t>57 functions</t>
  </si>
  <si>
    <t>rif40_trg_pkg</t>
  </si>
  <si>
    <t>6 functions</t>
  </si>
  <si>
    <t>Used by other function; DB test harness, DB build; partitioning; not required</t>
  </si>
  <si>
    <t>rif40_xml_pkg</t>
  </si>
  <si>
    <t>_populate_rif40_tiles_explain_ddl(character varying, integer, character varying)</t>
  </si>
  <si>
    <t>_rif40_createmapareaattributesource_explain_ddl(character varying, character varying, character varying)</t>
  </si>
  <si>
    <t>_rif40_geojson_explain_ddl(character varying, character varying, character varying[])</t>
  </si>
  <si>
    <t>_rif40_geojson_explain_ddl2(character varying, real, real, real, real, character varying)</t>
  </si>
  <si>
    <t>_rif40_get_geojson_as_js(character varying, character varying, character varying[], integer, boolean, integer, boolean)</t>
  </si>
  <si>
    <t>_rif40_getgeolevelextentcommon(character varying, character varying, character varying, integer)</t>
  </si>
  <si>
    <t>rif40_closegetmapareaattributecursor(character varying)</t>
  </si>
  <si>
    <t>rif40_createmapareaattributesource(character varying, character varying, character varying, character varying, character varying, character varying[])</t>
  </si>
  <si>
    <t>rif40_deletemapareaattributesource(character varying)</t>
  </si>
  <si>
    <t>rif40_get_geojson_as_js(character varying, character varying, character varying, character varying, boolean, boolean)</t>
  </si>
  <si>
    <t>rif40_get_geojson_tiles(character varying, character varying, integer, integer, integer)</t>
  </si>
  <si>
    <t>rif40_get_geojson_tiles(character varying, character varying, real, real, real, real, integer, boolean, boolean)</t>
  </si>
  <si>
    <t>rif40_getadjacencymatrix(integer)</t>
  </si>
  <si>
    <t>rif40_getallattributesforgeolevelattributetheme(character varying, character varying, character varying, character varying[])</t>
  </si>
  <si>
    <t>rif40_getgeolevelboundsforarea(character varying, character varying, character varying)</t>
  </si>
  <si>
    <t>rif40_getgeolevelfullextent(character varying, character varying)</t>
  </si>
  <si>
    <t>rif40_getgeolevelfullextentforstudy(character varying, character varying, integer)</t>
  </si>
  <si>
    <t>rif40_getgeometrycolumnnames(character varying)</t>
  </si>
  <si>
    <t>rif40_getmapareaattributevalue(character varying, refcursor, integer, integer)</t>
  </si>
  <si>
    <t>rif40_getmapareas(character varying, character varying, real, real, real, real)</t>
  </si>
  <si>
    <t>rif40_service_information()</t>
  </si>
  <si>
    <t>Service Information and version control function</t>
  </si>
  <si>
    <t>Cursors</t>
  </si>
  <si>
    <t>Time Estimate (Days)</t>
  </si>
  <si>
    <t>Total</t>
  </si>
  <si>
    <t>Get all the SRID 4326 (WGS84) geometry column names for geography</t>
  </si>
  <si>
    <t>Get bounding box Y max, X max, Y min, X min for &lt;geography&gt; &lt;geolevel view&gt; &lt;study&gt;; calls: _rif40_getGeoLevelExtentCommon()</t>
  </si>
  <si>
    <t>Get bounding box Y max, X max, Y min, X min for &lt;geography&gt; &lt;geolevel view&gt;; calls: rif40_xml_pkg._rif40_getGeoLevelExtentCommon()</t>
  </si>
  <si>
    <t>Get bounding box Y max, X max, Y min, X min for &lt;geography&gt; &lt;geolevel view&gt;. Returns: Y max, X max, Y min, X min as a record. Cast to REAL (6 decimal digits precision)</t>
  </si>
  <si>
    <t>Get area IDs for &lt;geolevel_view&gt; for map area bounding box. Returns JSON: gid, area_id, name. Uses OGSS specific ST_Intersects(), ST_MakeEnvelope()</t>
  </si>
  <si>
    <t>SQL Server Port work</t>
  </si>
  <si>
    <t>Get all atrributes for geography geolevel theme. The attribute order is the original table order</t>
  </si>
  <si>
    <t>Get bounding box Y max, X max, Y min, X min for &lt;geography&gt; &lt;geolevel view&gt; &lt;map area ID&gt;. Calls: rif40_xml_pkg._rif40_getGeoLevelExtentCommon()</t>
  </si>
  <si>
    <t>Get study area adjacency matrix required by INLA. Uses OGSS specific ST_Touches()</t>
  </si>
  <si>
    <t>Get TopoJSON direct from map tiles table</t>
  </si>
  <si>
    <t>Unknown; believed no as used in testing</t>
  </si>
  <si>
    <t xml:space="preserve">Get TopoJSON (if not "X") or GeoJSON for area_ids in map tile. Uses OGSS epecific  ST_Centroid(), ST_MakeEnvelope(), ST_X(), ST_Y(); also tile2longitude/latitude() and  longitude/latitude2tile() </t>
  </si>
  <si>
    <t>Postgres specific performance tuning function. Coerce EXPLAIN output into a table with a known column</t>
  </si>
  <si>
    <t>Trigger support; already implemented in SQL server</t>
  </si>
  <si>
    <t xml:space="preserve">Get GeoJSON data as a Javascript variable. Calls: _rif40_get_geojson_as_js() to extract the data </t>
  </si>
  <si>
    <t>Get GeoJSON data as a Javascript variable. Called from: rif40_get_geojson_as_js()</t>
  </si>
  <si>
    <t>Create temporary table with all values for attributes source, attribute names, geography and geolevel select. Uses port specific system information functions</t>
  </si>
  <si>
    <t>Close REF_CURSOR (created by rif40_GetMapAreaAttributeValue). Uses port specific system information functions</t>
  </si>
  <si>
    <t>Drop map attribute source (temporary table). Uses port specific system information functions</t>
  </si>
  <si>
    <t>Get map attribute data. Return a REFCURSOR as SELECT FROM temporary table. This function returns a REFCURSOR, so only parses the SQL and does not execute it. Offset and row limit are used for cursor contro. Uses port specific system information functions</t>
  </si>
  <si>
    <t>Prcoess geospatial load data into RIF tables and creates map tiles. Replaced by shapefile web services and data loader</t>
  </si>
  <si>
    <t>Execute disease mapping exmaple SQL statement, register with test harnes</t>
  </si>
  <si>
    <t>Clone study [testing purposes only]</t>
  </si>
  <si>
    <t>Cleanup and map and extract tables not referenced by a study (runs as rif40; testing purposes only)</t>
  </si>
  <si>
    <t>Compute dummy results (observed only) from extract table. Create map table. Populates tables for R. Runs as RIF40, grants to user, must be a database procedure</t>
  </si>
  <si>
    <t>Create disease mapping example; testing purposes only</t>
  </si>
  <si>
    <t xml:space="preserve">Create extract table. Calls rif40_study_ddl_definer() to create table rif40_insert_extract() to populate extract table.
</t>
  </si>
  <si>
    <t>Delete study from tables</t>
  </si>
  <si>
    <t>Execute INSERT SQL statement</t>
  </si>
  <si>
    <t>Insert data into extract table. Calls: rif40_create_insert_statement(), rif40_execute_insert_statement()</t>
  </si>
  <si>
    <t>Create INSERT SQL statement. SQL will need tuning for SQL server</t>
  </si>
  <si>
    <t>Execute DDL statements as RIF40 (so the user cannot control access to extracted data), must be a database procedure</t>
  </si>
  <si>
    <t>rename &lt;old study id&gt; extract and map tables to &lt;new study id&gt; extract and map tables; used for testing; now obsoleted by partitioning because partition movement is not supported.</t>
  </si>
  <si>
    <t>Reset study to the 'C' (created state) so it can be re-run; testing purposes only</t>
  </si>
  <si>
    <t>State change function/checking functions</t>
  </si>
  <si>
    <t>Run study. Calls: rif40_create_extract(), rif40_compute_results(). Verification to be removed. And rif40_verify_state_change() functionality merged.</t>
  </si>
  <si>
    <t>Shapefile services: 3.1 meta data (6 days)</t>
  </si>
  <si>
    <t>Shapefile services: 3.2 Geospatial outputs (8 days)</t>
  </si>
  <si>
    <t>&lt;ADD more tasks&gt;</t>
  </si>
  <si>
    <t>Methods to return data fromn web service to web front end/Java middleware</t>
  </si>
  <si>
    <t>Integrate R into Java middleware (10 days)</t>
  </si>
  <si>
    <t>6.1 Schema comparison (3 days)</t>
  </si>
  <si>
    <t>6.3 Middleware services - create study (14 days)</t>
  </si>
  <si>
    <t>Holiday</t>
  </si>
  <si>
    <t>Not allocated</t>
  </si>
  <si>
    <t>GIS short course</t>
  </si>
  <si>
    <t>Exposomics</t>
  </si>
  <si>
    <t>Handover to new GIS person</t>
  </si>
  <si>
    <t>Not allocated (for overrun)</t>
  </si>
  <si>
    <t>Data Viewer</t>
  </si>
  <si>
    <t>Allocated to JG</t>
  </si>
  <si>
    <t>6.1 Taxonomy services, 6.2 Database logon</t>
  </si>
  <si>
    <t>Estimate is probably too low</t>
  </si>
  <si>
    <t>7.0 SQL server porting</t>
  </si>
  <si>
    <t>2.3 Taxonomy services (4 days)</t>
  </si>
  <si>
    <t>3.4 Performance scaleability (8 days)</t>
  </si>
  <si>
    <t>ALSPAC</t>
  </si>
  <si>
    <t>FINAL INTEGRATION</t>
  </si>
  <si>
    <r>
      <t xml:space="preserve">All work until December to be done on SQL server only; ideally should be tested using the same test dataset as the statistical package. </t>
    </r>
    <r>
      <rPr>
        <b/>
        <sz val="11"/>
        <color rgb="FFFF0000"/>
        <rFont val="Calibri"/>
        <family val="2"/>
        <scheme val="minor"/>
      </rPr>
      <t>Better estimates needed</t>
    </r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</si>
  <si>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complete list of web services provided by the middleware to be provided by Kev by 12/7/2016. This should detail is the services are a) not yet coded, b) coded portably or use c) RIF database or d)  Postgres specific function(s). </t>
    </r>
    <r>
      <rPr>
        <b/>
        <sz val="11"/>
        <color rgb="FFFF0000"/>
        <rFont val="Calibri"/>
        <family val="2"/>
        <scheme val="minor"/>
      </rPr>
      <t xml:space="preserve">DM to check that this provides all the services he requires. </t>
    </r>
  </si>
  <si>
    <t>Database logon needs to be modified to prevent session hijacking</t>
  </si>
  <si>
    <t>14 each</t>
  </si>
  <si>
    <t>#</t>
  </si>
  <si>
    <t>6.2 SQL server schema completion (5 days)</t>
  </si>
  <si>
    <t>Shapefile services: 3.3 Get Methods I (6 Days)</t>
  </si>
  <si>
    <t>Shapefile services: 3.3 Get Methods II (6 Days)</t>
  </si>
  <si>
    <t>Not allocated (for overrun - 9 days)</t>
  </si>
  <si>
    <t>Not allocated (for overrun - 4 days)</t>
  </si>
  <si>
    <t>2 days/month minimum management</t>
  </si>
  <si>
    <t>7. Data Loader (35 days)</t>
  </si>
  <si>
    <t>October to December</t>
  </si>
  <si>
    <t>Not allocated (for overrun - 10 days)</t>
  </si>
  <si>
    <t>Not allocated (for overrun - 15 days)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</si>
  <si>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</si>
  <si>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</si>
  <si>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</si>
  <si>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</si>
  <si>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6.3 Middleware services - other (10 days) [Potentially Kevin as well]</t>
  </si>
  <si>
    <t>8.1 US Test dataset, 8.2 Test Plan, 8.3 Manual calculation of tests</t>
  </si>
  <si>
    <t>Documentation</t>
  </si>
  <si>
    <t>Data Viewer - middleware services (5 days)</t>
  </si>
  <si>
    <t>Integrate R into Java middleware (5 days)</t>
  </si>
  <si>
    <t>15+10</t>
  </si>
  <si>
    <t>Disease Mapping - m/w services (5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</si>
</sst>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/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left" wrapText="1"/>
    </xf>
    <xf numFmtId="1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49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pane ySplit="1" topLeftCell="A2" activePane="bottomLeft" state="frozen"/>
      <selection pane="bottomLeft" activeCell="G3" sqref="G3"/>
    </sheetView>
  </sheetViews>
  <sheetFormatPr defaultColWidth="9.1796875" defaultRowHeight="14.5" x14ac:dyDescent="0.35"/>
  <cols>
    <col min="1" max="1" width="13.1796875" style="9" customWidth="1"/>
    <col min="2" max="2" width="17.54296875" style="9" customWidth="1"/>
    <col min="3" max="3" width="15.7265625" style="9" customWidth="1"/>
    <col min="4" max="4" width="19.453125" style="9" customWidth="1"/>
    <col min="5" max="5" width="12.7265625" style="9" customWidth="1"/>
    <col min="6" max="7" width="10.7265625" style="9" bestFit="1" customWidth="1"/>
    <col min="8" max="8" width="9.1796875" style="15" customWidth="1"/>
    <col min="9" max="10" width="10.7265625" style="9" customWidth="1"/>
    <col min="11" max="11" width="18.81640625" style="9" customWidth="1"/>
    <col min="12" max="12" width="108.54296875" style="10" customWidth="1"/>
    <col min="13" max="16384" width="9.1796875" style="12"/>
  </cols>
  <sheetData>
    <row r="1" spans="1:12" s="11" customFormat="1" ht="29" x14ac:dyDescent="0.35">
      <c r="A1" s="2" t="s">
        <v>8</v>
      </c>
      <c r="B1" s="2" t="s">
        <v>20</v>
      </c>
      <c r="C1" s="2" t="s">
        <v>6</v>
      </c>
      <c r="D1" s="2" t="s">
        <v>7</v>
      </c>
      <c r="E1" s="2" t="s">
        <v>2</v>
      </c>
      <c r="F1" s="2" t="s">
        <v>25</v>
      </c>
      <c r="G1" s="2" t="s">
        <v>28</v>
      </c>
      <c r="H1" s="13" t="s">
        <v>57</v>
      </c>
      <c r="I1" s="2" t="s">
        <v>30</v>
      </c>
      <c r="J1" s="3" t="s">
        <v>29</v>
      </c>
      <c r="K1" s="2" t="s">
        <v>56</v>
      </c>
      <c r="L1" s="4" t="s">
        <v>0</v>
      </c>
    </row>
    <row r="2" spans="1:12" x14ac:dyDescent="0.35">
      <c r="A2" s="6"/>
      <c r="B2" s="6"/>
      <c r="C2" s="6"/>
      <c r="D2" s="6"/>
      <c r="E2" s="6"/>
      <c r="F2" s="6"/>
      <c r="G2" s="6"/>
      <c r="H2" s="14"/>
      <c r="I2" s="6"/>
      <c r="J2" s="6"/>
      <c r="K2" s="6"/>
      <c r="L2" s="7"/>
    </row>
    <row r="3" spans="1:12" ht="87" x14ac:dyDescent="0.35">
      <c r="A3" s="6" t="s">
        <v>9</v>
      </c>
      <c r="B3" s="6"/>
      <c r="C3" s="6" t="s">
        <v>1</v>
      </c>
      <c r="D3" s="6"/>
      <c r="E3" s="6" t="s">
        <v>3</v>
      </c>
      <c r="F3" s="8">
        <v>42562</v>
      </c>
      <c r="G3" s="8">
        <v>42594</v>
      </c>
      <c r="H3" s="14" t="s">
        <v>226</v>
      </c>
      <c r="I3" s="8">
        <v>42552</v>
      </c>
      <c r="J3" s="8"/>
      <c r="K3" s="8"/>
      <c r="L3" s="7" t="s">
        <v>10</v>
      </c>
    </row>
    <row r="4" spans="1:12" ht="29" x14ac:dyDescent="0.35">
      <c r="A4" s="6"/>
      <c r="B4" s="6"/>
      <c r="C4" s="6" t="s">
        <v>26</v>
      </c>
      <c r="D4" s="6"/>
      <c r="E4" s="6"/>
      <c r="F4" s="8"/>
      <c r="G4" s="8"/>
      <c r="H4" s="14"/>
      <c r="I4" s="8"/>
      <c r="J4" s="8"/>
      <c r="K4" s="8"/>
      <c r="L4" s="7" t="s">
        <v>31</v>
      </c>
    </row>
    <row r="5" spans="1:12" ht="43.5" x14ac:dyDescent="0.35">
      <c r="A5" s="6" t="s">
        <v>9</v>
      </c>
      <c r="B5" s="6"/>
      <c r="D5" s="6" t="s">
        <v>27</v>
      </c>
      <c r="E5" s="6" t="s">
        <v>4</v>
      </c>
      <c r="F5" s="8">
        <v>42576</v>
      </c>
      <c r="G5" s="8">
        <v>42579</v>
      </c>
      <c r="H5" s="14">
        <v>1</v>
      </c>
      <c r="I5" s="8"/>
      <c r="J5" s="8"/>
      <c r="K5" s="8"/>
      <c r="L5" s="7" t="s">
        <v>203</v>
      </c>
    </row>
    <row r="6" spans="1:12" ht="58" x14ac:dyDescent="0.35">
      <c r="A6" s="6" t="s">
        <v>23</v>
      </c>
      <c r="B6" s="6"/>
      <c r="C6" s="6" t="s">
        <v>23</v>
      </c>
      <c r="D6" s="6" t="s">
        <v>22</v>
      </c>
      <c r="E6" s="6" t="s">
        <v>5</v>
      </c>
      <c r="F6" s="8">
        <f>G5</f>
        <v>42579</v>
      </c>
      <c r="G6" s="8">
        <v>42570</v>
      </c>
      <c r="H6" s="14">
        <v>1</v>
      </c>
      <c r="I6" s="6"/>
      <c r="J6" s="6"/>
      <c r="K6" s="6" t="str">
        <f>D5</f>
        <v>2.1 Middleware services planning</v>
      </c>
      <c r="L6" s="7" t="s">
        <v>32</v>
      </c>
    </row>
    <row r="7" spans="1:12" ht="29" x14ac:dyDescent="0.35">
      <c r="A7" s="6"/>
      <c r="B7" s="6"/>
      <c r="C7" s="6"/>
      <c r="D7" s="6" t="s">
        <v>36</v>
      </c>
      <c r="E7" s="6" t="s">
        <v>4</v>
      </c>
      <c r="F7" s="8">
        <v>42552</v>
      </c>
      <c r="G7" s="8">
        <v>42570</v>
      </c>
      <c r="H7" s="14">
        <v>3</v>
      </c>
      <c r="I7" s="8">
        <v>42552</v>
      </c>
      <c r="J7" s="8">
        <v>42569</v>
      </c>
      <c r="K7" s="6"/>
      <c r="L7" s="7" t="s">
        <v>37</v>
      </c>
    </row>
    <row r="8" spans="1:12" ht="45" customHeight="1" x14ac:dyDescent="0.35">
      <c r="A8" s="6" t="s">
        <v>72</v>
      </c>
      <c r="B8" s="6"/>
      <c r="C8" s="6"/>
      <c r="D8" s="24" t="s">
        <v>58</v>
      </c>
      <c r="E8" s="6" t="s">
        <v>60</v>
      </c>
      <c r="F8" s="8">
        <v>42583</v>
      </c>
      <c r="G8" s="8">
        <v>42616</v>
      </c>
      <c r="H8" s="14" t="s">
        <v>205</v>
      </c>
      <c r="I8" s="6"/>
      <c r="J8" s="6" t="s">
        <v>206</v>
      </c>
      <c r="K8" s="6"/>
      <c r="L8" s="34" t="s">
        <v>196</v>
      </c>
    </row>
    <row r="9" spans="1:12" x14ac:dyDescent="0.35">
      <c r="A9" s="6"/>
      <c r="B9" s="6"/>
      <c r="C9" s="6"/>
      <c r="D9" s="6"/>
      <c r="E9" s="6"/>
      <c r="F9" s="8"/>
      <c r="G9" s="8"/>
      <c r="H9" s="14"/>
      <c r="I9" s="6"/>
      <c r="J9" s="6"/>
      <c r="K9" s="6"/>
      <c r="L9" s="7"/>
    </row>
    <row r="10" spans="1:12" ht="43.5" x14ac:dyDescent="0.35">
      <c r="A10" s="6"/>
      <c r="B10" s="6"/>
      <c r="C10" s="6" t="s">
        <v>24</v>
      </c>
      <c r="D10" s="6"/>
      <c r="E10" s="6" t="s">
        <v>5</v>
      </c>
      <c r="F10" s="6"/>
      <c r="G10" s="6"/>
      <c r="H10" s="14"/>
      <c r="I10" s="6"/>
      <c r="J10" s="6"/>
      <c r="K10" s="6"/>
      <c r="L10" s="7" t="s">
        <v>41</v>
      </c>
    </row>
    <row r="11" spans="1:12" ht="29" x14ac:dyDescent="0.35">
      <c r="A11" s="6" t="s">
        <v>9</v>
      </c>
      <c r="B11" s="6"/>
      <c r="C11" s="6"/>
      <c r="D11" s="6" t="s">
        <v>33</v>
      </c>
      <c r="E11" s="6" t="s">
        <v>5</v>
      </c>
      <c r="F11" s="8">
        <v>42552</v>
      </c>
      <c r="G11" s="8">
        <v>42580</v>
      </c>
      <c r="H11" s="14">
        <v>6</v>
      </c>
      <c r="I11" s="8">
        <v>42552</v>
      </c>
      <c r="J11" s="6"/>
      <c r="K11" s="6"/>
      <c r="L11" s="7" t="s">
        <v>21</v>
      </c>
    </row>
    <row r="12" spans="1:12" ht="29" x14ac:dyDescent="0.35">
      <c r="A12" s="6" t="s">
        <v>11</v>
      </c>
      <c r="B12" s="6"/>
      <c r="C12" s="6"/>
      <c r="D12" s="6" t="s">
        <v>34</v>
      </c>
      <c r="E12" s="6" t="s">
        <v>5</v>
      </c>
      <c r="F12" s="8">
        <f>G11</f>
        <v>42580</v>
      </c>
      <c r="G12" s="8">
        <v>42613</v>
      </c>
      <c r="H12" s="14">
        <v>12</v>
      </c>
      <c r="I12" s="6"/>
      <c r="J12" s="6"/>
      <c r="K12" s="6" t="str">
        <f>D11</f>
        <v>3.1 Meta data</v>
      </c>
      <c r="L12" s="7" t="s">
        <v>14</v>
      </c>
    </row>
    <row r="13" spans="1:12" ht="29" x14ac:dyDescent="0.35">
      <c r="A13" s="6" t="s">
        <v>13</v>
      </c>
      <c r="B13" s="6"/>
      <c r="C13" s="6"/>
      <c r="D13" s="6" t="s">
        <v>35</v>
      </c>
      <c r="E13" s="6" t="s">
        <v>5</v>
      </c>
      <c r="F13" s="8">
        <f>G12</f>
        <v>42613</v>
      </c>
      <c r="G13" s="8">
        <v>42650</v>
      </c>
      <c r="H13" s="14">
        <v>12</v>
      </c>
      <c r="I13" s="6"/>
      <c r="J13" s="6"/>
      <c r="K13" s="6" t="str">
        <f>D12</f>
        <v>3.2 Geospatial outputs</v>
      </c>
      <c r="L13" s="7" t="s">
        <v>183</v>
      </c>
    </row>
    <row r="14" spans="1:12" ht="29" x14ac:dyDescent="0.35">
      <c r="A14" s="6" t="s">
        <v>44</v>
      </c>
      <c r="B14" s="6"/>
      <c r="C14" s="6"/>
      <c r="D14" s="6" t="s">
        <v>42</v>
      </c>
      <c r="E14" s="6" t="s">
        <v>5</v>
      </c>
      <c r="F14" s="6"/>
      <c r="G14" s="6"/>
      <c r="H14" s="14">
        <v>8</v>
      </c>
      <c r="I14" s="6"/>
      <c r="J14" s="6"/>
      <c r="K14" s="6"/>
      <c r="L14" s="7" t="s">
        <v>43</v>
      </c>
    </row>
    <row r="15" spans="1:12" x14ac:dyDescent="0.3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7"/>
    </row>
    <row r="16" spans="1:12" ht="29" x14ac:dyDescent="0.35">
      <c r="A16" s="6" t="s">
        <v>9</v>
      </c>
      <c r="B16" s="6"/>
      <c r="C16" s="6" t="s">
        <v>38</v>
      </c>
      <c r="D16" s="6"/>
      <c r="E16" s="6" t="s">
        <v>16</v>
      </c>
      <c r="F16" s="6"/>
      <c r="G16" s="6"/>
      <c r="H16" s="14"/>
      <c r="I16" s="6"/>
      <c r="J16" s="6"/>
      <c r="K16" s="6"/>
      <c r="L16" s="7"/>
    </row>
    <row r="17" spans="1:12" ht="29" x14ac:dyDescent="0.35">
      <c r="A17" s="6"/>
      <c r="B17" s="6"/>
      <c r="C17" s="6"/>
      <c r="D17" s="6" t="s">
        <v>39</v>
      </c>
      <c r="E17" s="6" t="s">
        <v>16</v>
      </c>
      <c r="F17" s="8">
        <v>42210</v>
      </c>
      <c r="G17" s="8">
        <v>42580</v>
      </c>
      <c r="H17" s="14">
        <v>1</v>
      </c>
      <c r="I17" s="6"/>
      <c r="J17" s="6"/>
      <c r="K17" s="6" t="str">
        <f>D7</f>
        <v>2.3 Taxonomy services</v>
      </c>
      <c r="L17" s="7" t="s">
        <v>48</v>
      </c>
    </row>
    <row r="18" spans="1:12" x14ac:dyDescent="0.35">
      <c r="A18" s="6"/>
      <c r="B18" s="6"/>
      <c r="C18" s="6"/>
      <c r="D18" s="6" t="s">
        <v>40</v>
      </c>
      <c r="E18" s="6" t="s">
        <v>16</v>
      </c>
      <c r="F18" s="8">
        <v>42210</v>
      </c>
      <c r="G18" s="8">
        <v>42580</v>
      </c>
      <c r="H18" s="14">
        <v>2</v>
      </c>
      <c r="I18" s="6"/>
      <c r="J18" s="6"/>
      <c r="K18" s="6"/>
      <c r="L18" s="7" t="s">
        <v>204</v>
      </c>
    </row>
    <row r="19" spans="1:12" ht="43.5" x14ac:dyDescent="0.35">
      <c r="A19" s="6"/>
      <c r="B19" s="6"/>
      <c r="C19" s="6"/>
      <c r="D19" s="24" t="s">
        <v>59</v>
      </c>
      <c r="E19" s="6"/>
      <c r="F19" s="6"/>
      <c r="G19" s="6"/>
      <c r="H19" s="14"/>
      <c r="I19" s="6"/>
      <c r="J19" s="6"/>
      <c r="K19" s="6"/>
      <c r="L19" s="7"/>
    </row>
    <row r="20" spans="1:12" x14ac:dyDescent="0.35">
      <c r="A20" s="6"/>
      <c r="B20" s="6"/>
      <c r="C20" s="6"/>
      <c r="D20" s="25" t="s">
        <v>182</v>
      </c>
      <c r="E20" s="6" t="s">
        <v>16</v>
      </c>
      <c r="F20" s="6"/>
      <c r="G20" s="6"/>
      <c r="H20" s="14"/>
      <c r="I20" s="6"/>
      <c r="J20" s="6"/>
      <c r="K20" s="6"/>
      <c r="L20" s="7"/>
    </row>
    <row r="21" spans="1:12" ht="43.5" x14ac:dyDescent="0.35">
      <c r="A21" s="6" t="s">
        <v>72</v>
      </c>
      <c r="B21" s="6"/>
      <c r="C21" s="6" t="s">
        <v>46</v>
      </c>
      <c r="D21" s="24" t="s">
        <v>47</v>
      </c>
      <c r="E21" s="6" t="s">
        <v>16</v>
      </c>
      <c r="F21" s="6"/>
      <c r="G21" s="6"/>
      <c r="H21" s="14"/>
      <c r="I21" s="6"/>
      <c r="J21" s="6"/>
      <c r="K21" s="6" t="str">
        <f>C16</f>
        <v>4. Study submission</v>
      </c>
      <c r="L21" s="7"/>
    </row>
    <row r="22" spans="1:12" x14ac:dyDescent="0.35">
      <c r="D22" s="25" t="s">
        <v>182</v>
      </c>
      <c r="E22" s="6" t="s">
        <v>16</v>
      </c>
    </row>
    <row r="23" spans="1:12" ht="32.25" customHeight="1" x14ac:dyDescent="0.35">
      <c r="A23" s="6"/>
      <c r="B23" s="6"/>
      <c r="C23" s="6" t="s">
        <v>45</v>
      </c>
      <c r="D23" s="6"/>
      <c r="E23" s="6" t="s">
        <v>12</v>
      </c>
      <c r="F23" s="6"/>
      <c r="G23" s="6"/>
      <c r="H23" s="14"/>
      <c r="I23" s="6"/>
      <c r="J23" s="6"/>
      <c r="K23" s="6"/>
      <c r="L23" s="7" t="s">
        <v>53</v>
      </c>
    </row>
    <row r="24" spans="1:12" ht="72.5" x14ac:dyDescent="0.35">
      <c r="A24" s="6" t="s">
        <v>9</v>
      </c>
      <c r="B24" s="6"/>
      <c r="C24" s="12"/>
      <c r="D24" s="12" t="s">
        <v>49</v>
      </c>
      <c r="E24" s="12" t="s">
        <v>50</v>
      </c>
      <c r="F24" s="8">
        <v>42552</v>
      </c>
      <c r="G24" s="8">
        <v>42580</v>
      </c>
      <c r="H24" s="14">
        <v>3</v>
      </c>
      <c r="I24" s="6"/>
      <c r="J24" s="6"/>
      <c r="K24" s="6"/>
      <c r="L24" s="7" t="s">
        <v>54</v>
      </c>
    </row>
    <row r="25" spans="1:12" ht="29" x14ac:dyDescent="0.35">
      <c r="A25" s="6" t="s">
        <v>11</v>
      </c>
      <c r="B25" s="6"/>
      <c r="C25" s="12"/>
      <c r="D25" s="12" t="s">
        <v>51</v>
      </c>
      <c r="E25" s="12" t="s">
        <v>52</v>
      </c>
      <c r="F25" s="8">
        <v>42625</v>
      </c>
      <c r="G25" s="8">
        <v>42636</v>
      </c>
      <c r="H25" s="14">
        <v>5</v>
      </c>
      <c r="I25" s="6"/>
      <c r="J25" s="6"/>
      <c r="K25" s="6"/>
      <c r="L25" s="7" t="s">
        <v>55</v>
      </c>
    </row>
    <row r="26" spans="1:12" x14ac:dyDescent="0.35">
      <c r="A26" s="6"/>
      <c r="B26" s="6"/>
      <c r="C26" s="12"/>
      <c r="D26" s="12"/>
      <c r="E26" s="12"/>
      <c r="F26" s="6"/>
      <c r="G26" s="6"/>
      <c r="H26" s="14"/>
      <c r="I26" s="6"/>
      <c r="J26" s="6"/>
      <c r="K26" s="6"/>
      <c r="L26" s="7"/>
    </row>
    <row r="27" spans="1:12" ht="29" x14ac:dyDescent="0.35">
      <c r="A27" s="6" t="s">
        <v>214</v>
      </c>
      <c r="B27" s="6"/>
      <c r="C27" s="6" t="s">
        <v>61</v>
      </c>
      <c r="D27" s="6"/>
      <c r="E27" s="6" t="s">
        <v>4</v>
      </c>
      <c r="F27" s="6"/>
      <c r="G27" s="6"/>
      <c r="H27" s="14">
        <v>25</v>
      </c>
      <c r="I27" s="6"/>
      <c r="J27" s="6"/>
      <c r="K27" s="12"/>
      <c r="L27" s="7" t="s">
        <v>202</v>
      </c>
    </row>
    <row r="28" spans="1:12" ht="29" x14ac:dyDescent="0.35">
      <c r="A28" s="6"/>
      <c r="B28" s="6"/>
      <c r="C28" s="6"/>
      <c r="D28" s="6" t="s">
        <v>197</v>
      </c>
      <c r="E28" s="6"/>
      <c r="F28" s="6"/>
      <c r="G28" s="6"/>
      <c r="H28" s="14">
        <v>5</v>
      </c>
      <c r="I28" s="6"/>
      <c r="J28" s="6"/>
      <c r="K28" s="6" t="str">
        <f>D25</f>
        <v>6.2 SQL server schema completion</v>
      </c>
      <c r="L28" s="7"/>
    </row>
    <row r="29" spans="1:12" x14ac:dyDescent="0.35">
      <c r="A29" s="6"/>
      <c r="B29" s="6"/>
      <c r="C29" s="6"/>
      <c r="D29" s="6" t="s">
        <v>62</v>
      </c>
      <c r="E29" s="6"/>
      <c r="F29" s="6"/>
      <c r="G29" s="6"/>
      <c r="H29" s="14">
        <v>5</v>
      </c>
      <c r="I29" s="6"/>
      <c r="J29" s="6"/>
      <c r="K29" s="6" t="str">
        <f>D35</f>
        <v>8.1 US Test dataset</v>
      </c>
      <c r="L29" s="7"/>
    </row>
    <row r="30" spans="1:12" x14ac:dyDescent="0.35">
      <c r="A30" s="6"/>
      <c r="B30" s="6"/>
      <c r="C30" s="6"/>
      <c r="D30" s="6" t="s">
        <v>63</v>
      </c>
      <c r="E30" s="6"/>
      <c r="F30" s="6"/>
      <c r="G30" s="6"/>
      <c r="H30" s="14">
        <v>5</v>
      </c>
      <c r="I30" s="6"/>
      <c r="J30" s="6"/>
      <c r="K30" s="6" t="str">
        <f>D35</f>
        <v>8.1 US Test dataset</v>
      </c>
      <c r="L30" s="7"/>
    </row>
    <row r="31" spans="1:12" x14ac:dyDescent="0.35">
      <c r="A31" s="6"/>
      <c r="B31" s="6"/>
      <c r="C31" s="6"/>
      <c r="D31" s="6" t="s">
        <v>64</v>
      </c>
      <c r="E31" s="6"/>
      <c r="F31" s="6"/>
      <c r="G31" s="6"/>
      <c r="H31" s="14">
        <v>5</v>
      </c>
      <c r="I31" s="6"/>
      <c r="J31" s="6"/>
      <c r="K31" s="6" t="str">
        <f>D35</f>
        <v>8.1 US Test dataset</v>
      </c>
      <c r="L31" s="7"/>
    </row>
    <row r="32" spans="1:12" x14ac:dyDescent="0.35">
      <c r="A32" s="6"/>
      <c r="B32" s="6"/>
      <c r="C32" s="6"/>
      <c r="D32" s="6" t="s">
        <v>65</v>
      </c>
      <c r="E32" s="6"/>
      <c r="F32" s="6"/>
      <c r="G32" s="6"/>
      <c r="H32" s="14">
        <v>20</v>
      </c>
      <c r="I32" s="6"/>
      <c r="J32" s="6"/>
      <c r="K32" s="6" t="str">
        <f>C10</f>
        <v>3. Shapefile services</v>
      </c>
      <c r="L32" s="7"/>
    </row>
    <row r="33" spans="1:12" x14ac:dyDescent="0.35">
      <c r="A33" s="6"/>
      <c r="B33" s="6"/>
      <c r="C33" s="6"/>
      <c r="D33" s="6"/>
      <c r="E33" s="6"/>
      <c r="F33" s="6"/>
      <c r="G33" s="6"/>
      <c r="H33" s="14"/>
      <c r="I33" s="6"/>
      <c r="J33" s="6"/>
      <c r="K33" s="6"/>
      <c r="L33" s="7"/>
    </row>
    <row r="34" spans="1:12" ht="29" x14ac:dyDescent="0.35">
      <c r="A34" s="24" t="s">
        <v>66</v>
      </c>
      <c r="B34" s="24"/>
      <c r="C34" s="24" t="s">
        <v>67</v>
      </c>
      <c r="D34" s="24"/>
      <c r="E34" s="24" t="s">
        <v>17</v>
      </c>
      <c r="F34" s="24"/>
      <c r="G34" s="24"/>
      <c r="H34" s="26"/>
      <c r="I34" s="24"/>
      <c r="J34" s="24"/>
      <c r="K34" s="24"/>
      <c r="L34" s="27"/>
    </row>
    <row r="35" spans="1:12" x14ac:dyDescent="0.35">
      <c r="A35" s="24"/>
      <c r="B35" s="24"/>
      <c r="C35" s="24"/>
      <c r="D35" s="24" t="s">
        <v>68</v>
      </c>
      <c r="E35" s="24"/>
      <c r="F35" s="24"/>
      <c r="G35" s="24"/>
      <c r="H35" s="26"/>
      <c r="I35" s="24"/>
      <c r="J35" s="24"/>
      <c r="K35" s="24"/>
      <c r="L35" s="27" t="s">
        <v>79</v>
      </c>
    </row>
    <row r="36" spans="1:12" x14ac:dyDescent="0.35">
      <c r="A36" s="24"/>
      <c r="B36" s="24"/>
      <c r="C36" s="24"/>
      <c r="D36" s="24" t="s">
        <v>69</v>
      </c>
      <c r="E36" s="24"/>
      <c r="F36" s="24"/>
      <c r="G36" s="24"/>
      <c r="H36" s="26"/>
      <c r="I36" s="24"/>
      <c r="J36" s="24"/>
      <c r="K36" s="24"/>
      <c r="L36" s="27"/>
    </row>
    <row r="37" spans="1:12" ht="29" x14ac:dyDescent="0.35">
      <c r="A37" s="24"/>
      <c r="B37" s="24"/>
      <c r="C37" s="24"/>
      <c r="D37" s="24" t="s">
        <v>70</v>
      </c>
      <c r="E37" s="24"/>
      <c r="F37" s="24"/>
      <c r="G37" s="24"/>
      <c r="H37" s="26"/>
      <c r="I37" s="24"/>
      <c r="J37" s="24"/>
      <c r="K37" s="24"/>
      <c r="L37" s="27" t="s">
        <v>71</v>
      </c>
    </row>
    <row r="38" spans="1:12" x14ac:dyDescent="0.35">
      <c r="A38" s="6"/>
      <c r="B38" s="6"/>
      <c r="C38" s="6"/>
      <c r="D38" s="6"/>
      <c r="E38" s="6"/>
      <c r="F38" s="6"/>
      <c r="G38" s="6"/>
      <c r="H38" s="14"/>
      <c r="I38" s="6"/>
      <c r="J38" s="6"/>
      <c r="K38" s="6"/>
      <c r="L38" s="7"/>
    </row>
    <row r="39" spans="1:12" s="11" customFormat="1" ht="29" x14ac:dyDescent="0.35">
      <c r="A39" s="3" t="s">
        <v>78</v>
      </c>
      <c r="B39" s="3"/>
      <c r="C39" s="3"/>
      <c r="D39" s="3"/>
      <c r="E39" s="3"/>
      <c r="F39" s="3"/>
      <c r="G39" s="3"/>
      <c r="H39" s="16"/>
      <c r="I39" s="3"/>
      <c r="J39" s="3"/>
      <c r="K39" s="3"/>
      <c r="L39" s="17"/>
    </row>
    <row r="40" spans="1:12" x14ac:dyDescent="0.35">
      <c r="A40" s="6"/>
      <c r="B40" s="6"/>
      <c r="C40" s="6"/>
      <c r="D40" s="6"/>
      <c r="E40" s="6"/>
      <c r="F40" s="6"/>
      <c r="G40" s="6"/>
      <c r="H40" s="14"/>
      <c r="I40" s="6"/>
      <c r="J40" s="6"/>
      <c r="K40" s="6"/>
      <c r="L40" s="7"/>
    </row>
    <row r="41" spans="1:12" ht="17.25" customHeight="1" x14ac:dyDescent="0.35">
      <c r="A41" s="6" t="s">
        <v>13</v>
      </c>
      <c r="B41" s="6" t="s">
        <v>76</v>
      </c>
      <c r="C41" s="6"/>
      <c r="D41" s="6"/>
      <c r="E41" s="6"/>
      <c r="F41" s="6"/>
      <c r="G41" s="6"/>
      <c r="H41" s="14"/>
      <c r="I41" s="6"/>
      <c r="J41" s="6"/>
      <c r="K41" s="6" t="str">
        <f>C16</f>
        <v>4. Study submission</v>
      </c>
      <c r="L41" s="7"/>
    </row>
    <row r="42" spans="1:12" ht="16.5" customHeight="1" x14ac:dyDescent="0.35">
      <c r="A42" s="6" t="s">
        <v>13</v>
      </c>
      <c r="B42" s="6" t="s">
        <v>75</v>
      </c>
      <c r="C42" s="6"/>
      <c r="D42" s="6"/>
      <c r="E42" s="6"/>
      <c r="F42" s="6"/>
      <c r="G42" s="6"/>
      <c r="H42" s="14"/>
      <c r="I42" s="6"/>
      <c r="J42" s="6"/>
      <c r="K42" s="6" t="str">
        <f>C21</f>
        <v>5. Results viewer</v>
      </c>
      <c r="L42" s="7"/>
    </row>
    <row r="43" spans="1:12" ht="16.5" customHeight="1" x14ac:dyDescent="0.35">
      <c r="A43" s="6" t="s">
        <v>77</v>
      </c>
      <c r="B43" s="6" t="s">
        <v>74</v>
      </c>
      <c r="C43" s="6"/>
      <c r="D43" s="6"/>
      <c r="E43" s="6"/>
      <c r="F43" s="6"/>
      <c r="G43" s="6"/>
      <c r="H43" s="14"/>
      <c r="I43" s="6"/>
      <c r="J43" s="6"/>
      <c r="K43" s="6" t="str">
        <f>C27</f>
        <v>7. Data Loader</v>
      </c>
      <c r="L43" s="7"/>
    </row>
    <row r="44" spans="1:12" ht="58" x14ac:dyDescent="0.35">
      <c r="A44" s="6" t="s">
        <v>77</v>
      </c>
      <c r="B44" s="6" t="s">
        <v>73</v>
      </c>
      <c r="C44" s="6"/>
      <c r="D44" s="6"/>
      <c r="E44" s="6"/>
      <c r="F44" s="6"/>
      <c r="G44" s="6"/>
      <c r="H44" s="14"/>
      <c r="I44" s="6"/>
      <c r="J44" s="6"/>
      <c r="K44" s="6" t="str">
        <f>C27</f>
        <v>7. Data Loader</v>
      </c>
      <c r="L44" s="7"/>
    </row>
    <row r="45" spans="1:12" x14ac:dyDescent="0.35">
      <c r="A45" s="6"/>
      <c r="B45" s="6"/>
      <c r="C45" s="6"/>
      <c r="D45" s="6"/>
      <c r="E45" s="6"/>
      <c r="F45" s="6"/>
      <c r="G45" s="6"/>
      <c r="H45" s="14"/>
      <c r="I45" s="6"/>
      <c r="J45" s="6"/>
      <c r="K45" s="6"/>
      <c r="L45" s="7"/>
    </row>
    <row r="46" spans="1:12" x14ac:dyDescent="0.35">
      <c r="A46" s="6"/>
      <c r="B46" s="6"/>
      <c r="C46" s="6"/>
      <c r="D46" s="6"/>
      <c r="E46" s="6"/>
      <c r="F46" s="6"/>
      <c r="G46" s="6"/>
      <c r="H46" s="14"/>
      <c r="I46" s="6"/>
      <c r="J46" s="6"/>
      <c r="K46" s="6"/>
      <c r="L46" s="7"/>
    </row>
    <row r="47" spans="1:12" x14ac:dyDescent="0.35">
      <c r="A47" s="6"/>
      <c r="B47" s="6"/>
      <c r="C47" s="6"/>
      <c r="D47" s="6"/>
      <c r="E47" s="6"/>
      <c r="F47" s="6"/>
      <c r="G47" s="6"/>
      <c r="H47" s="14"/>
      <c r="I47" s="6"/>
      <c r="J47" s="6"/>
      <c r="K47" s="6"/>
      <c r="L47" s="7"/>
    </row>
    <row r="48" spans="1:12" x14ac:dyDescent="0.35">
      <c r="A48" s="6"/>
      <c r="B48" s="6"/>
      <c r="C48" s="6"/>
      <c r="D48" s="6"/>
      <c r="E48" s="6"/>
      <c r="F48" s="6"/>
      <c r="G48" s="6"/>
      <c r="H48" s="14"/>
      <c r="I48" s="6"/>
      <c r="J48" s="6"/>
      <c r="K48" s="6"/>
      <c r="L48" s="7"/>
    </row>
    <row r="49" spans="1:12" x14ac:dyDescent="0.35">
      <c r="A49" s="6"/>
      <c r="B49" s="6"/>
      <c r="C49" s="6"/>
      <c r="D49" s="6"/>
      <c r="E49" s="6"/>
      <c r="F49" s="6"/>
      <c r="G49" s="6"/>
      <c r="H49" s="14"/>
      <c r="I49" s="6"/>
      <c r="J49" s="6"/>
      <c r="K49" s="6"/>
      <c r="L49" s="7"/>
    </row>
    <row r="50" spans="1:12" x14ac:dyDescent="0.35">
      <c r="A50" s="6"/>
      <c r="B50" s="6"/>
      <c r="C50" s="6"/>
      <c r="D50" s="6"/>
      <c r="E50" s="6"/>
      <c r="F50" s="6"/>
      <c r="G50" s="6"/>
      <c r="H50" s="14"/>
      <c r="I50" s="6"/>
      <c r="J50" s="6"/>
      <c r="K50" s="6"/>
      <c r="L50" s="7"/>
    </row>
    <row r="51" spans="1:12" x14ac:dyDescent="0.35">
      <c r="A51" s="6"/>
      <c r="B51" s="6"/>
      <c r="C51" s="6"/>
      <c r="D51" s="6"/>
      <c r="E51" s="6"/>
      <c r="F51" s="6"/>
      <c r="G51" s="6"/>
      <c r="H51" s="14"/>
      <c r="I51" s="6"/>
      <c r="J51" s="6"/>
      <c r="K51" s="6"/>
      <c r="L51" s="7"/>
    </row>
    <row r="52" spans="1:12" x14ac:dyDescent="0.35">
      <c r="A52" s="6"/>
      <c r="B52" s="6"/>
      <c r="C52" s="6"/>
      <c r="D52" s="6"/>
      <c r="E52" s="6"/>
      <c r="F52" s="6"/>
      <c r="G52" s="6"/>
      <c r="H52" s="14"/>
      <c r="I52" s="6"/>
      <c r="J52" s="6"/>
      <c r="K52" s="6"/>
      <c r="L52" s="7"/>
    </row>
    <row r="53" spans="1:12" x14ac:dyDescent="0.35">
      <c r="A53" s="6"/>
      <c r="B53" s="6"/>
      <c r="C53" s="6"/>
      <c r="D53" s="6"/>
      <c r="E53" s="6"/>
      <c r="F53" s="6"/>
      <c r="G53" s="6"/>
      <c r="H53" s="14"/>
      <c r="I53" s="6"/>
      <c r="J53" s="6"/>
      <c r="K53" s="6"/>
      <c r="L53" s="7"/>
    </row>
    <row r="54" spans="1:12" x14ac:dyDescent="0.35">
      <c r="A54" s="6"/>
      <c r="B54" s="6"/>
      <c r="C54" s="6"/>
      <c r="D54" s="6"/>
      <c r="E54" s="6"/>
      <c r="F54" s="6"/>
      <c r="G54" s="6"/>
      <c r="H54" s="14"/>
      <c r="I54" s="6"/>
      <c r="J54" s="6"/>
      <c r="K54" s="6"/>
      <c r="L54" s="7"/>
    </row>
    <row r="55" spans="1:12" x14ac:dyDescent="0.35">
      <c r="A55" s="6"/>
      <c r="B55" s="6"/>
      <c r="C55" s="6"/>
      <c r="D55" s="6"/>
      <c r="E55" s="6"/>
      <c r="F55" s="6"/>
      <c r="G55" s="6"/>
      <c r="H55" s="14"/>
      <c r="I55" s="6"/>
      <c r="J55" s="6"/>
      <c r="K55" s="6"/>
      <c r="L55" s="7"/>
    </row>
    <row r="56" spans="1:12" x14ac:dyDescent="0.35">
      <c r="A56" s="6"/>
      <c r="B56" s="6"/>
      <c r="C56" s="6"/>
      <c r="D56" s="6"/>
      <c r="E56" s="6"/>
      <c r="F56" s="6"/>
      <c r="G56" s="6"/>
      <c r="H56" s="14"/>
      <c r="I56" s="6"/>
      <c r="J56" s="6"/>
      <c r="K56" s="6"/>
      <c r="L56" s="7"/>
    </row>
  </sheetData>
  <pageMargins left="0.7" right="0.7" top="0.75" bottom="0.75" header="0.3" footer="0.3"/>
  <pageSetup paperSize="9" scale="5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pane ySplit="1" topLeftCell="A2" activePane="bottomLeft" state="frozen"/>
      <selection pane="bottomLeft" activeCell="D9" sqref="D9:D11"/>
    </sheetView>
  </sheetViews>
  <sheetFormatPr defaultRowHeight="14.5" x14ac:dyDescent="0.35"/>
  <cols>
    <col min="1" max="1" width="9.1796875" style="39"/>
    <col min="2" max="2" width="18.81640625" style="40" customWidth="1"/>
    <col min="3" max="4" width="39.81640625" style="21" customWidth="1"/>
    <col min="5" max="7" width="39.81640625" style="30" customWidth="1"/>
    <col min="8" max="8" width="25.7265625" customWidth="1"/>
  </cols>
  <sheetData>
    <row r="1" spans="1:9" s="5" customFormat="1" x14ac:dyDescent="0.35">
      <c r="A1" s="37" t="s">
        <v>18</v>
      </c>
      <c r="B1" s="38" t="s">
        <v>15</v>
      </c>
      <c r="C1" s="20" t="s">
        <v>5</v>
      </c>
      <c r="D1" s="20" t="s">
        <v>4</v>
      </c>
      <c r="E1" s="29" t="s">
        <v>16</v>
      </c>
      <c r="F1" s="29" t="s">
        <v>17</v>
      </c>
      <c r="G1" s="29" t="s">
        <v>217</v>
      </c>
      <c r="H1" s="5" t="s">
        <v>20</v>
      </c>
      <c r="I1" s="5" t="s">
        <v>19</v>
      </c>
    </row>
    <row r="3" spans="1:9" x14ac:dyDescent="0.35">
      <c r="A3" s="39">
        <v>27</v>
      </c>
      <c r="B3" s="40">
        <f>DATE(2016,1,-2)-WEEKDAY(DATE(2016,1,3))+A3*7</f>
        <v>42555</v>
      </c>
      <c r="C3" s="45" t="s">
        <v>180</v>
      </c>
      <c r="D3" s="21" t="s">
        <v>198</v>
      </c>
      <c r="E3" s="30" t="s">
        <v>193</v>
      </c>
      <c r="F3" s="49" t="s">
        <v>184</v>
      </c>
      <c r="G3" s="33"/>
    </row>
    <row r="4" spans="1:9" x14ac:dyDescent="0.35">
      <c r="A4" s="39">
        <f>A3+1</f>
        <v>28</v>
      </c>
      <c r="B4" s="40">
        <f t="shared" ref="B4:B28" si="0">DATE(2016,1,-2)-WEEKDAY(DATE(2016,1,3))+A4*7</f>
        <v>42562</v>
      </c>
      <c r="C4" s="45"/>
      <c r="E4" s="31" t="s">
        <v>190</v>
      </c>
      <c r="F4" s="49"/>
      <c r="G4" s="33"/>
    </row>
    <row r="5" spans="1:9" x14ac:dyDescent="0.35">
      <c r="A5" s="39">
        <f t="shared" ref="A5:A28" si="1">A4+1</f>
        <v>29</v>
      </c>
      <c r="B5" s="40">
        <f t="shared" si="0"/>
        <v>42569</v>
      </c>
      <c r="C5" s="45"/>
      <c r="D5" s="35" t="s">
        <v>225</v>
      </c>
      <c r="E5" s="31" t="s">
        <v>189</v>
      </c>
      <c r="F5" s="50" t="s">
        <v>187</v>
      </c>
      <c r="G5" s="33"/>
    </row>
    <row r="6" spans="1:9" x14ac:dyDescent="0.35">
      <c r="A6" s="39">
        <f t="shared" si="1"/>
        <v>30</v>
      </c>
      <c r="B6" s="40">
        <f t="shared" si="0"/>
        <v>42576</v>
      </c>
      <c r="C6" s="45"/>
      <c r="D6" s="21" t="s">
        <v>27</v>
      </c>
      <c r="E6" s="42" t="s">
        <v>227</v>
      </c>
      <c r="F6" s="50"/>
      <c r="G6" s="33"/>
      <c r="H6" s="6" t="s">
        <v>76</v>
      </c>
    </row>
    <row r="7" spans="1:9" ht="14.5" customHeight="1" x14ac:dyDescent="0.35">
      <c r="A7" s="39">
        <f t="shared" si="1"/>
        <v>31</v>
      </c>
      <c r="B7" s="40">
        <f t="shared" si="0"/>
        <v>42583</v>
      </c>
      <c r="C7" s="45" t="s">
        <v>181</v>
      </c>
      <c r="D7" s="45" t="s">
        <v>184</v>
      </c>
      <c r="E7" s="31" t="s">
        <v>191</v>
      </c>
      <c r="F7" s="45" t="s">
        <v>184</v>
      </c>
    </row>
    <row r="8" spans="1:9" ht="14.5" customHeight="1" x14ac:dyDescent="0.35">
      <c r="A8" s="39">
        <f t="shared" si="1"/>
        <v>32</v>
      </c>
      <c r="B8" s="40">
        <f t="shared" si="0"/>
        <v>42590</v>
      </c>
      <c r="C8" s="45"/>
      <c r="D8" s="46"/>
      <c r="E8" s="42" t="s">
        <v>224</v>
      </c>
      <c r="F8" s="47"/>
    </row>
    <row r="9" spans="1:9" x14ac:dyDescent="0.35">
      <c r="A9" s="39">
        <f t="shared" si="1"/>
        <v>33</v>
      </c>
      <c r="B9" s="40">
        <f t="shared" si="0"/>
        <v>42597</v>
      </c>
      <c r="C9" s="41" t="s">
        <v>187</v>
      </c>
      <c r="D9" s="45" t="s">
        <v>186</v>
      </c>
      <c r="E9" s="41" t="s">
        <v>187</v>
      </c>
      <c r="F9" s="50" t="s">
        <v>187</v>
      </c>
      <c r="G9" s="33"/>
    </row>
    <row r="10" spans="1:9" ht="16" customHeight="1" x14ac:dyDescent="0.35">
      <c r="A10" s="39">
        <f t="shared" si="1"/>
        <v>34</v>
      </c>
      <c r="B10" s="40">
        <f t="shared" si="0"/>
        <v>42604</v>
      </c>
      <c r="C10" s="28" t="s">
        <v>219</v>
      </c>
      <c r="D10" s="45"/>
      <c r="E10" s="30" t="s">
        <v>195</v>
      </c>
      <c r="F10" s="50"/>
      <c r="G10" s="33"/>
    </row>
    <row r="11" spans="1:9" ht="29" x14ac:dyDescent="0.35">
      <c r="A11" s="39">
        <f t="shared" si="1"/>
        <v>35</v>
      </c>
      <c r="B11" s="40">
        <f t="shared" si="0"/>
        <v>42611</v>
      </c>
      <c r="C11" s="45" t="s">
        <v>208</v>
      </c>
      <c r="D11" s="45"/>
      <c r="E11" s="28" t="s">
        <v>220</v>
      </c>
      <c r="F11" s="30" t="s">
        <v>188</v>
      </c>
      <c r="G11" s="31" t="s">
        <v>218</v>
      </c>
      <c r="H11" s="6" t="s">
        <v>75</v>
      </c>
    </row>
    <row r="12" spans="1:9" x14ac:dyDescent="0.35">
      <c r="A12" s="39">
        <f t="shared" si="1"/>
        <v>36</v>
      </c>
      <c r="B12" s="40">
        <f t="shared" si="0"/>
        <v>42618</v>
      </c>
      <c r="C12" s="46"/>
      <c r="D12" s="45" t="s">
        <v>215</v>
      </c>
      <c r="E12" s="32" t="s">
        <v>194</v>
      </c>
      <c r="F12" s="48" t="s">
        <v>222</v>
      </c>
      <c r="G12" s="21" t="s">
        <v>185</v>
      </c>
    </row>
    <row r="13" spans="1:9" x14ac:dyDescent="0.35">
      <c r="A13" s="39">
        <f t="shared" si="1"/>
        <v>37</v>
      </c>
      <c r="B13" s="40">
        <f t="shared" si="0"/>
        <v>42625</v>
      </c>
      <c r="C13" s="45" t="s">
        <v>207</v>
      </c>
      <c r="D13" s="45"/>
      <c r="E13" s="45" t="s">
        <v>221</v>
      </c>
      <c r="F13" s="46"/>
      <c r="G13" s="45" t="s">
        <v>207</v>
      </c>
    </row>
    <row r="14" spans="1:9" x14ac:dyDescent="0.35">
      <c r="A14" s="39">
        <f t="shared" si="1"/>
        <v>38</v>
      </c>
      <c r="B14" s="40">
        <f t="shared" si="0"/>
        <v>42632</v>
      </c>
      <c r="C14" s="45"/>
      <c r="D14" s="44" t="s">
        <v>200</v>
      </c>
      <c r="E14" s="45"/>
      <c r="F14" s="46"/>
      <c r="G14" s="45"/>
    </row>
    <row r="15" spans="1:9" x14ac:dyDescent="0.35">
      <c r="A15" s="39">
        <f t="shared" si="1"/>
        <v>39</v>
      </c>
      <c r="B15" s="40">
        <f t="shared" si="0"/>
        <v>42639</v>
      </c>
      <c r="C15" s="45" t="s">
        <v>209</v>
      </c>
      <c r="D15" s="45"/>
      <c r="F15" s="46"/>
    </row>
    <row r="16" spans="1:9" x14ac:dyDescent="0.35">
      <c r="A16" s="39">
        <f t="shared" si="1"/>
        <v>40</v>
      </c>
      <c r="B16" s="40">
        <f t="shared" si="0"/>
        <v>42646</v>
      </c>
      <c r="C16" s="45"/>
      <c r="D16" s="45"/>
      <c r="E16" s="32" t="s">
        <v>194</v>
      </c>
      <c r="F16" s="46"/>
    </row>
    <row r="17" spans="1:8" x14ac:dyDescent="0.35">
      <c r="A17" s="39">
        <f t="shared" si="1"/>
        <v>41</v>
      </c>
      <c r="B17" s="40">
        <f t="shared" si="0"/>
        <v>42653</v>
      </c>
      <c r="C17" s="45" t="s">
        <v>210</v>
      </c>
      <c r="D17" s="45" t="s">
        <v>213</v>
      </c>
      <c r="E17" s="45" t="s">
        <v>216</v>
      </c>
      <c r="F17" s="46"/>
    </row>
    <row r="18" spans="1:8" x14ac:dyDescent="0.35">
      <c r="A18" s="39">
        <f t="shared" si="1"/>
        <v>42</v>
      </c>
      <c r="B18" s="40">
        <f t="shared" si="0"/>
        <v>42660</v>
      </c>
      <c r="C18" s="45"/>
      <c r="D18" s="46"/>
      <c r="E18" s="45"/>
      <c r="F18" s="46"/>
    </row>
    <row r="19" spans="1:8" x14ac:dyDescent="0.35">
      <c r="A19" s="39">
        <f t="shared" si="1"/>
        <v>43</v>
      </c>
      <c r="B19" s="40">
        <f t="shared" si="0"/>
        <v>42667</v>
      </c>
      <c r="C19" s="45"/>
      <c r="D19" s="46"/>
      <c r="E19" s="46"/>
      <c r="F19" s="46"/>
    </row>
    <row r="20" spans="1:8" x14ac:dyDescent="0.35">
      <c r="A20" s="39">
        <f t="shared" si="1"/>
        <v>44</v>
      </c>
      <c r="B20" s="40">
        <f t="shared" si="0"/>
        <v>42674</v>
      </c>
      <c r="C20" s="45" t="s">
        <v>199</v>
      </c>
      <c r="D20" s="46"/>
      <c r="E20" s="32" t="s">
        <v>194</v>
      </c>
      <c r="F20" s="46" t="s">
        <v>223</v>
      </c>
    </row>
    <row r="21" spans="1:8" x14ac:dyDescent="0.35">
      <c r="A21" s="39">
        <f t="shared" si="1"/>
        <v>45</v>
      </c>
      <c r="B21" s="40">
        <f t="shared" si="0"/>
        <v>42681</v>
      </c>
      <c r="C21" s="45"/>
      <c r="D21" s="46"/>
      <c r="E21" s="45" t="s">
        <v>216</v>
      </c>
      <c r="F21" s="47"/>
    </row>
    <row r="22" spans="1:8" x14ac:dyDescent="0.35">
      <c r="A22" s="39">
        <f t="shared" si="1"/>
        <v>46</v>
      </c>
      <c r="B22" s="40">
        <f t="shared" si="0"/>
        <v>42688</v>
      </c>
      <c r="C22" s="45"/>
      <c r="D22" s="46"/>
      <c r="E22" s="45"/>
      <c r="F22" s="47"/>
    </row>
    <row r="23" spans="1:8" x14ac:dyDescent="0.35">
      <c r="A23" s="39">
        <f t="shared" si="1"/>
        <v>47</v>
      </c>
      <c r="B23" s="40">
        <f t="shared" si="0"/>
        <v>42695</v>
      </c>
      <c r="C23" s="45"/>
      <c r="D23" s="46"/>
      <c r="E23" s="46"/>
      <c r="F23" s="47"/>
    </row>
    <row r="24" spans="1:8" x14ac:dyDescent="0.35">
      <c r="A24" s="39">
        <f t="shared" si="1"/>
        <v>48</v>
      </c>
      <c r="B24" s="40">
        <f t="shared" si="0"/>
        <v>42702</v>
      </c>
      <c r="C24" s="21" t="s">
        <v>211</v>
      </c>
      <c r="D24" s="46"/>
      <c r="E24" s="32" t="s">
        <v>194</v>
      </c>
      <c r="F24" s="47"/>
    </row>
    <row r="25" spans="1:8" x14ac:dyDescent="0.35">
      <c r="A25" s="39">
        <f t="shared" si="1"/>
        <v>49</v>
      </c>
      <c r="B25" s="40">
        <f t="shared" si="0"/>
        <v>42709</v>
      </c>
      <c r="C25" s="43" t="s">
        <v>201</v>
      </c>
      <c r="D25" s="43"/>
      <c r="E25" s="43"/>
      <c r="F25" s="43"/>
      <c r="G25" s="23"/>
      <c r="H25" s="6" t="s">
        <v>74</v>
      </c>
    </row>
    <row r="26" spans="1:8" ht="14" customHeight="1" x14ac:dyDescent="0.35">
      <c r="A26" s="39">
        <f t="shared" si="1"/>
        <v>50</v>
      </c>
      <c r="B26" s="40">
        <f t="shared" si="0"/>
        <v>42716</v>
      </c>
      <c r="C26" s="28" t="s">
        <v>192</v>
      </c>
      <c r="D26" s="28" t="s">
        <v>192</v>
      </c>
      <c r="E26" s="28" t="s">
        <v>192</v>
      </c>
      <c r="H26" s="6" t="s">
        <v>73</v>
      </c>
    </row>
    <row r="27" spans="1:8" x14ac:dyDescent="0.35">
      <c r="A27" s="39">
        <f t="shared" si="1"/>
        <v>51</v>
      </c>
      <c r="B27" s="40">
        <f t="shared" si="0"/>
        <v>42723</v>
      </c>
      <c r="D27" s="36"/>
    </row>
    <row r="28" spans="1:8" x14ac:dyDescent="0.35">
      <c r="A28" s="39">
        <f t="shared" si="1"/>
        <v>52</v>
      </c>
      <c r="B28" s="40">
        <f t="shared" si="0"/>
        <v>42730</v>
      </c>
    </row>
    <row r="29" spans="1:8" x14ac:dyDescent="0.35">
      <c r="A29" s="39">
        <v>1</v>
      </c>
      <c r="B29" s="40">
        <f>DATE(2017,1,-2)-WEEKDAY(DATE(2017,1,3))+A29*7</f>
        <v>42737</v>
      </c>
    </row>
    <row r="30" spans="1:8" x14ac:dyDescent="0.35">
      <c r="D30" s="28"/>
    </row>
    <row r="31" spans="1:8" x14ac:dyDescent="0.35">
      <c r="C31" s="21" t="s">
        <v>212</v>
      </c>
      <c r="D31" s="28"/>
    </row>
  </sheetData>
  <mergeCells count="23">
    <mergeCell ref="C3:C6"/>
    <mergeCell ref="F3:F4"/>
    <mergeCell ref="F9:F10"/>
    <mergeCell ref="F5:F6"/>
    <mergeCell ref="F7:F8"/>
    <mergeCell ref="D7:D8"/>
    <mergeCell ref="D9:D11"/>
    <mergeCell ref="D12:D13"/>
    <mergeCell ref="E21:E23"/>
    <mergeCell ref="G13:G14"/>
    <mergeCell ref="C7:C8"/>
    <mergeCell ref="E13:E14"/>
    <mergeCell ref="F20:F24"/>
    <mergeCell ref="F12:F19"/>
    <mergeCell ref="C13:C14"/>
    <mergeCell ref="C15:C16"/>
    <mergeCell ref="C11:C12"/>
    <mergeCell ref="C25:F25"/>
    <mergeCell ref="D14:D16"/>
    <mergeCell ref="D17:D24"/>
    <mergeCell ref="E17:E19"/>
    <mergeCell ref="C17:C19"/>
    <mergeCell ref="C20:C23"/>
  </mergeCells>
  <pageMargins left="0.7" right="0.7" top="0.75" bottom="0.75" header="0.3" footer="0.3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workbookViewId="0">
      <pane ySplit="1" topLeftCell="A32" activePane="bottomLeft" state="frozen"/>
      <selection pane="bottomLeft" activeCell="B34" sqref="B34"/>
    </sheetView>
  </sheetViews>
  <sheetFormatPr defaultRowHeight="14.5" x14ac:dyDescent="0.35"/>
  <cols>
    <col min="1" max="1" width="18.453125" style="1" customWidth="1"/>
    <col min="2" max="2" width="83.7265625" style="1" customWidth="1"/>
    <col min="3" max="3" width="55.7265625" style="1" customWidth="1"/>
    <col min="4" max="5" width="12.81640625" style="21" customWidth="1"/>
    <col min="6" max="7" width="9.1796875" style="1"/>
  </cols>
  <sheetData>
    <row r="1" spans="1:7" s="5" customFormat="1" ht="43.5" x14ac:dyDescent="0.35">
      <c r="A1" s="11" t="s">
        <v>80</v>
      </c>
      <c r="B1" s="11" t="s">
        <v>81</v>
      </c>
      <c r="C1" s="11" t="s">
        <v>82</v>
      </c>
      <c r="D1" s="20" t="s">
        <v>108</v>
      </c>
      <c r="E1" s="20" t="s">
        <v>149</v>
      </c>
      <c r="F1" s="11" t="s">
        <v>141</v>
      </c>
      <c r="G1" s="11" t="s">
        <v>142</v>
      </c>
    </row>
    <row r="2" spans="1:7" s="5" customFormat="1" x14ac:dyDescent="0.35">
      <c r="A2" s="11"/>
      <c r="B2" s="11"/>
      <c r="C2" s="11"/>
      <c r="D2" s="20"/>
      <c r="E2" s="20"/>
      <c r="F2" s="11"/>
      <c r="G2" s="11"/>
    </row>
    <row r="3" spans="1:7" x14ac:dyDescent="0.35">
      <c r="A3" s="1" t="s">
        <v>88</v>
      </c>
      <c r="B3" s="1" t="s">
        <v>89</v>
      </c>
      <c r="C3" s="1" t="s">
        <v>90</v>
      </c>
      <c r="D3" s="21" t="s">
        <v>106</v>
      </c>
      <c r="E3" s="21" t="s">
        <v>106</v>
      </c>
    </row>
    <row r="4" spans="1:7" x14ac:dyDescent="0.35">
      <c r="A4" s="1" t="s">
        <v>83</v>
      </c>
      <c r="B4" s="1" t="s">
        <v>111</v>
      </c>
      <c r="C4" s="1" t="s">
        <v>84</v>
      </c>
      <c r="D4" s="21" t="s">
        <v>106</v>
      </c>
      <c r="E4" s="21" t="s">
        <v>106</v>
      </c>
    </row>
    <row r="5" spans="1:7" ht="29" x14ac:dyDescent="0.35">
      <c r="A5" s="1" t="s">
        <v>85</v>
      </c>
      <c r="B5" s="1" t="s">
        <v>112</v>
      </c>
      <c r="C5" s="1" t="s">
        <v>164</v>
      </c>
      <c r="D5" s="21" t="s">
        <v>106</v>
      </c>
      <c r="E5" s="21" t="s">
        <v>106</v>
      </c>
    </row>
    <row r="6" spans="1:7" x14ac:dyDescent="0.35">
      <c r="A6" s="1" t="s">
        <v>86</v>
      </c>
      <c r="B6" s="1" t="s">
        <v>113</v>
      </c>
      <c r="C6" s="1" t="s">
        <v>87</v>
      </c>
      <c r="D6" s="21" t="s">
        <v>106</v>
      </c>
      <c r="E6" s="21" t="s">
        <v>106</v>
      </c>
    </row>
    <row r="8" spans="1:7" ht="27" x14ac:dyDescent="0.35">
      <c r="A8" s="1" t="s">
        <v>109</v>
      </c>
      <c r="B8" s="18" t="s">
        <v>91</v>
      </c>
      <c r="C8" s="18" t="s">
        <v>165</v>
      </c>
      <c r="D8" s="18" t="s">
        <v>106</v>
      </c>
      <c r="E8" s="21" t="s">
        <v>106</v>
      </c>
    </row>
    <row r="9" spans="1:7" ht="27" x14ac:dyDescent="0.35">
      <c r="B9" s="18" t="s">
        <v>92</v>
      </c>
      <c r="C9" s="18" t="s">
        <v>167</v>
      </c>
      <c r="D9" s="18" t="s">
        <v>106</v>
      </c>
      <c r="E9" s="21" t="s">
        <v>106</v>
      </c>
    </row>
    <row r="10" spans="1:7" x14ac:dyDescent="0.35">
      <c r="B10" s="18" t="s">
        <v>93</v>
      </c>
      <c r="C10" s="18" t="s">
        <v>166</v>
      </c>
      <c r="D10" s="18" t="s">
        <v>106</v>
      </c>
      <c r="E10" s="21" t="s">
        <v>106</v>
      </c>
    </row>
    <row r="11" spans="1:7" ht="40.5" x14ac:dyDescent="0.35">
      <c r="B11" s="18" t="s">
        <v>94</v>
      </c>
      <c r="C11" s="18" t="s">
        <v>168</v>
      </c>
      <c r="D11" s="18" t="s">
        <v>107</v>
      </c>
      <c r="E11" s="21" t="s">
        <v>107</v>
      </c>
      <c r="F11" s="1">
        <v>6</v>
      </c>
      <c r="G11" s="1">
        <v>2</v>
      </c>
    </row>
    <row r="12" spans="1:7" ht="67.5" x14ac:dyDescent="0.35">
      <c r="B12" s="18" t="s">
        <v>95</v>
      </c>
      <c r="C12" s="18" t="s">
        <v>169</v>
      </c>
      <c r="D12" s="18" t="s">
        <v>106</v>
      </c>
      <c r="E12" s="21" t="s">
        <v>106</v>
      </c>
    </row>
    <row r="13" spans="1:7" ht="54" x14ac:dyDescent="0.35">
      <c r="B13" s="18" t="s">
        <v>96</v>
      </c>
      <c r="C13" s="18" t="s">
        <v>170</v>
      </c>
      <c r="D13" s="18" t="s">
        <v>107</v>
      </c>
      <c r="E13" s="21" t="s">
        <v>107</v>
      </c>
      <c r="F13" s="1">
        <v>5</v>
      </c>
      <c r="G13" s="1">
        <v>2</v>
      </c>
    </row>
    <row r="14" spans="1:7" ht="27" x14ac:dyDescent="0.35">
      <c r="B14" s="18" t="s">
        <v>97</v>
      </c>
      <c r="C14" s="18" t="s">
        <v>174</v>
      </c>
      <c r="D14" s="18" t="s">
        <v>107</v>
      </c>
      <c r="E14" s="21" t="s">
        <v>107</v>
      </c>
      <c r="F14" s="1">
        <v>8</v>
      </c>
      <c r="G14" s="1">
        <v>3</v>
      </c>
    </row>
    <row r="15" spans="1:7" x14ac:dyDescent="0.35">
      <c r="B15" s="18" t="s">
        <v>98</v>
      </c>
      <c r="C15" s="18" t="s">
        <v>171</v>
      </c>
      <c r="D15" s="18" t="s">
        <v>107</v>
      </c>
      <c r="E15" s="21" t="s">
        <v>106</v>
      </c>
      <c r="F15" s="1">
        <v>1</v>
      </c>
      <c r="G15" s="1">
        <v>0.3</v>
      </c>
    </row>
    <row r="16" spans="1:7" ht="27" x14ac:dyDescent="0.35">
      <c r="B16" s="18" t="s">
        <v>99</v>
      </c>
      <c r="C16" s="18" t="s">
        <v>172</v>
      </c>
      <c r="D16" s="18" t="s">
        <v>107</v>
      </c>
      <c r="E16" s="21" t="s">
        <v>106</v>
      </c>
      <c r="F16" s="1">
        <v>3</v>
      </c>
      <c r="G16" s="1">
        <v>0.7</v>
      </c>
    </row>
    <row r="17" spans="1:7" ht="40.5" x14ac:dyDescent="0.35">
      <c r="B17" s="18" t="s">
        <v>100</v>
      </c>
      <c r="C17" s="18" t="s">
        <v>173</v>
      </c>
      <c r="D17" s="18" t="s">
        <v>106</v>
      </c>
      <c r="E17" s="21" t="s">
        <v>106</v>
      </c>
      <c r="F17" s="1">
        <v>2</v>
      </c>
      <c r="G17" s="1">
        <v>1</v>
      </c>
    </row>
    <row r="18" spans="1:7" ht="54" x14ac:dyDescent="0.35">
      <c r="B18" s="18" t="s">
        <v>101</v>
      </c>
      <c r="C18" s="18" t="s">
        <v>176</v>
      </c>
      <c r="D18" s="18" t="s">
        <v>106</v>
      </c>
      <c r="E18" s="21" t="s">
        <v>106</v>
      </c>
    </row>
    <row r="19" spans="1:7" ht="27" x14ac:dyDescent="0.35">
      <c r="B19" s="18" t="s">
        <v>102</v>
      </c>
      <c r="C19" s="18" t="s">
        <v>177</v>
      </c>
      <c r="D19" s="18" t="s">
        <v>106</v>
      </c>
      <c r="E19" s="21" t="s">
        <v>106</v>
      </c>
    </row>
    <row r="20" spans="1:7" ht="40.5" x14ac:dyDescent="0.35">
      <c r="B20" s="18" t="s">
        <v>103</v>
      </c>
      <c r="C20" s="18" t="s">
        <v>179</v>
      </c>
      <c r="D20" s="18" t="s">
        <v>107</v>
      </c>
      <c r="E20" s="21" t="s">
        <v>106</v>
      </c>
      <c r="F20" s="1">
        <v>1</v>
      </c>
      <c r="G20" s="1">
        <v>0.3</v>
      </c>
    </row>
    <row r="21" spans="1:7" ht="40.5" x14ac:dyDescent="0.35">
      <c r="B21" s="18" t="s">
        <v>104</v>
      </c>
      <c r="C21" s="18" t="s">
        <v>175</v>
      </c>
      <c r="D21" s="18" t="s">
        <v>107</v>
      </c>
      <c r="E21" s="21" t="s">
        <v>107</v>
      </c>
      <c r="F21" s="1">
        <v>5</v>
      </c>
      <c r="G21" s="1">
        <v>1.5</v>
      </c>
    </row>
    <row r="22" spans="1:7" x14ac:dyDescent="0.35">
      <c r="B22" s="18" t="s">
        <v>105</v>
      </c>
      <c r="C22" s="19" t="s">
        <v>178</v>
      </c>
      <c r="D22" s="18" t="s">
        <v>107</v>
      </c>
      <c r="E22" s="21" t="s">
        <v>106</v>
      </c>
      <c r="F22" s="1">
        <v>5</v>
      </c>
      <c r="G22" s="1">
        <v>3</v>
      </c>
    </row>
    <row r="23" spans="1:7" x14ac:dyDescent="0.35">
      <c r="B23" s="18"/>
      <c r="C23" s="19"/>
      <c r="D23" s="18"/>
    </row>
    <row r="24" spans="1:7" s="5" customFormat="1" x14ac:dyDescent="0.35">
      <c r="A24" s="11" t="s">
        <v>143</v>
      </c>
      <c r="B24" s="11"/>
      <c r="C24" s="11"/>
      <c r="D24" s="11">
        <f>COUNTA(D1:D23)-COUNTIF(D1:D23, "NO")</f>
        <v>9</v>
      </c>
      <c r="E24" s="20"/>
      <c r="F24" s="11">
        <f>SUM(F1:F23)</f>
        <v>36</v>
      </c>
      <c r="G24" s="11">
        <f>SUM(G1:G23)</f>
        <v>13.8</v>
      </c>
    </row>
    <row r="25" spans="1:7" x14ac:dyDescent="0.35">
      <c r="B25" s="18"/>
      <c r="C25" s="19"/>
      <c r="D25" s="18"/>
    </row>
    <row r="26" spans="1:7" ht="29" x14ac:dyDescent="0.35">
      <c r="A26" s="1" t="s">
        <v>110</v>
      </c>
      <c r="B26" s="1" t="s">
        <v>114</v>
      </c>
      <c r="C26" s="1" t="s">
        <v>117</v>
      </c>
      <c r="D26" s="21" t="s">
        <v>106</v>
      </c>
      <c r="E26" s="21" t="s">
        <v>106</v>
      </c>
    </row>
    <row r="27" spans="1:7" x14ac:dyDescent="0.35">
      <c r="A27" s="1" t="s">
        <v>115</v>
      </c>
      <c r="B27" s="1" t="s">
        <v>116</v>
      </c>
      <c r="C27" s="1" t="s">
        <v>157</v>
      </c>
      <c r="D27" s="21" t="s">
        <v>106</v>
      </c>
      <c r="E27" s="21" t="s">
        <v>106</v>
      </c>
    </row>
    <row r="29" spans="1:7" ht="27" x14ac:dyDescent="0.35">
      <c r="A29" s="1" t="s">
        <v>118</v>
      </c>
      <c r="B29" s="18" t="s">
        <v>119</v>
      </c>
      <c r="C29" s="18" t="s">
        <v>156</v>
      </c>
      <c r="D29" s="18" t="s">
        <v>106</v>
      </c>
      <c r="E29" s="21" t="s">
        <v>106</v>
      </c>
    </row>
    <row r="30" spans="1:7" ht="27" x14ac:dyDescent="0.35">
      <c r="B30" s="18" t="s">
        <v>120</v>
      </c>
      <c r="C30" s="18" t="s">
        <v>156</v>
      </c>
      <c r="D30" s="18" t="s">
        <v>106</v>
      </c>
      <c r="E30" s="21" t="s">
        <v>106</v>
      </c>
    </row>
    <row r="31" spans="1:7" ht="27" x14ac:dyDescent="0.35">
      <c r="B31" s="18" t="s">
        <v>121</v>
      </c>
      <c r="C31" s="18" t="s">
        <v>156</v>
      </c>
      <c r="D31" s="18" t="s">
        <v>106</v>
      </c>
      <c r="E31" s="21" t="s">
        <v>106</v>
      </c>
    </row>
    <row r="32" spans="1:7" ht="27" x14ac:dyDescent="0.35">
      <c r="B32" s="18" t="s">
        <v>122</v>
      </c>
      <c r="C32" s="18" t="s">
        <v>156</v>
      </c>
      <c r="D32" s="18" t="s">
        <v>106</v>
      </c>
      <c r="E32" s="21" t="s">
        <v>106</v>
      </c>
    </row>
    <row r="33" spans="2:7" ht="54" x14ac:dyDescent="0.35">
      <c r="B33" s="18" t="s">
        <v>123</v>
      </c>
      <c r="C33" s="18" t="s">
        <v>159</v>
      </c>
      <c r="D33" s="18" t="s">
        <v>154</v>
      </c>
      <c r="E33" s="21" t="s">
        <v>106</v>
      </c>
      <c r="F33" s="1">
        <v>1</v>
      </c>
      <c r="G33" s="1">
        <v>1</v>
      </c>
    </row>
    <row r="34" spans="2:7" ht="54" x14ac:dyDescent="0.35">
      <c r="B34" s="18" t="s">
        <v>124</v>
      </c>
      <c r="C34" s="18" t="s">
        <v>147</v>
      </c>
      <c r="D34" s="18" t="s">
        <v>107</v>
      </c>
      <c r="E34" s="21" t="s">
        <v>106</v>
      </c>
      <c r="F34" s="1">
        <v>5</v>
      </c>
      <c r="G34" s="1">
        <v>1.25</v>
      </c>
    </row>
    <row r="35" spans="2:7" ht="40.5" x14ac:dyDescent="0.35">
      <c r="B35" s="18" t="s">
        <v>125</v>
      </c>
      <c r="C35" s="18" t="s">
        <v>161</v>
      </c>
      <c r="D35" s="18" t="s">
        <v>107</v>
      </c>
      <c r="E35" s="21" t="s">
        <v>107</v>
      </c>
      <c r="F35" s="1">
        <v>2</v>
      </c>
      <c r="G35" s="1">
        <v>0.3</v>
      </c>
    </row>
    <row r="36" spans="2:7" ht="40.5" x14ac:dyDescent="0.35">
      <c r="B36" s="18" t="s">
        <v>126</v>
      </c>
      <c r="C36" s="18" t="s">
        <v>160</v>
      </c>
      <c r="D36" s="18" t="s">
        <v>107</v>
      </c>
      <c r="E36" s="21" t="s">
        <v>107</v>
      </c>
      <c r="F36" s="1">
        <v>9</v>
      </c>
      <c r="G36" s="1">
        <v>2.5</v>
      </c>
    </row>
    <row r="37" spans="2:7" ht="27" x14ac:dyDescent="0.35">
      <c r="B37" s="18" t="s">
        <v>127</v>
      </c>
      <c r="C37" s="18" t="s">
        <v>162</v>
      </c>
      <c r="D37" s="18" t="s">
        <v>107</v>
      </c>
      <c r="E37" s="21" t="s">
        <v>107</v>
      </c>
      <c r="F37" s="1">
        <v>3</v>
      </c>
      <c r="G37" s="1">
        <v>0.75</v>
      </c>
    </row>
    <row r="38" spans="2:7" ht="54" x14ac:dyDescent="0.35">
      <c r="B38" s="18" t="s">
        <v>128</v>
      </c>
      <c r="C38" s="18" t="s">
        <v>158</v>
      </c>
      <c r="D38" s="18" t="s">
        <v>154</v>
      </c>
      <c r="E38" s="21" t="s">
        <v>106</v>
      </c>
      <c r="F38" s="1">
        <v>5</v>
      </c>
      <c r="G38" s="1">
        <v>1.25</v>
      </c>
    </row>
    <row r="39" spans="2:7" x14ac:dyDescent="0.35">
      <c r="B39" s="18" t="s">
        <v>129</v>
      </c>
      <c r="C39" s="18" t="s">
        <v>153</v>
      </c>
      <c r="D39" s="18" t="s">
        <v>107</v>
      </c>
      <c r="E39" s="21" t="s">
        <v>106</v>
      </c>
      <c r="F39" s="1">
        <v>1</v>
      </c>
      <c r="G39" s="1">
        <v>0.3</v>
      </c>
    </row>
    <row r="40" spans="2:7" ht="54" x14ac:dyDescent="0.35">
      <c r="B40" s="18" t="s">
        <v>130</v>
      </c>
      <c r="C40" s="18" t="s">
        <v>155</v>
      </c>
      <c r="D40" s="18" t="s">
        <v>154</v>
      </c>
      <c r="E40" s="21" t="s">
        <v>107</v>
      </c>
      <c r="F40" s="1">
        <v>6</v>
      </c>
      <c r="G40" s="1">
        <v>2</v>
      </c>
    </row>
    <row r="41" spans="2:7" ht="27" x14ac:dyDescent="0.35">
      <c r="B41" s="18" t="s">
        <v>131</v>
      </c>
      <c r="C41" s="18" t="s">
        <v>152</v>
      </c>
      <c r="D41" s="18" t="s">
        <v>107</v>
      </c>
      <c r="E41" s="21" t="s">
        <v>107</v>
      </c>
      <c r="F41" s="1">
        <v>3</v>
      </c>
      <c r="G41" s="1">
        <v>1</v>
      </c>
    </row>
    <row r="42" spans="2:7" ht="27" x14ac:dyDescent="0.35">
      <c r="B42" s="18" t="s">
        <v>132</v>
      </c>
      <c r="C42" s="18" t="s">
        <v>150</v>
      </c>
      <c r="D42" s="18" t="s">
        <v>107</v>
      </c>
      <c r="E42" s="21" t="s">
        <v>106</v>
      </c>
      <c r="F42" s="1">
        <v>3</v>
      </c>
      <c r="G42" s="1">
        <v>1</v>
      </c>
    </row>
    <row r="43" spans="2:7" ht="40.5" x14ac:dyDescent="0.35">
      <c r="B43" s="18" t="s">
        <v>133</v>
      </c>
      <c r="C43" s="18" t="s">
        <v>151</v>
      </c>
      <c r="D43" s="18" t="s">
        <v>107</v>
      </c>
      <c r="E43" s="21" t="s">
        <v>106</v>
      </c>
      <c r="F43" s="1">
        <v>1</v>
      </c>
      <c r="G43" s="1">
        <v>0.1</v>
      </c>
    </row>
    <row r="44" spans="2:7" ht="40.5" x14ac:dyDescent="0.35">
      <c r="B44" s="18" t="s">
        <v>134</v>
      </c>
      <c r="C44" s="18" t="s">
        <v>146</v>
      </c>
      <c r="D44" s="18" t="s">
        <v>107</v>
      </c>
      <c r="E44" s="21" t="s">
        <v>106</v>
      </c>
      <c r="F44" s="1">
        <v>1</v>
      </c>
      <c r="G44" s="1">
        <v>0.1</v>
      </c>
    </row>
    <row r="45" spans="2:7" ht="40.5" x14ac:dyDescent="0.35">
      <c r="B45" s="18" t="s">
        <v>135</v>
      </c>
      <c r="C45" s="18" t="s">
        <v>145</v>
      </c>
      <c r="D45" s="18" t="s">
        <v>107</v>
      </c>
      <c r="E45" s="21" t="s">
        <v>106</v>
      </c>
      <c r="F45" s="1">
        <v>1</v>
      </c>
      <c r="G45" s="1">
        <v>0.1</v>
      </c>
    </row>
    <row r="46" spans="2:7" ht="27" x14ac:dyDescent="0.35">
      <c r="B46" s="18" t="s">
        <v>136</v>
      </c>
      <c r="C46" s="18" t="s">
        <v>144</v>
      </c>
      <c r="D46" s="18" t="s">
        <v>107</v>
      </c>
      <c r="E46" s="21" t="s">
        <v>106</v>
      </c>
      <c r="F46" s="1">
        <v>1</v>
      </c>
      <c r="G46" s="1">
        <v>0.2</v>
      </c>
    </row>
    <row r="47" spans="2:7" ht="67.5" x14ac:dyDescent="0.35">
      <c r="B47" s="18" t="s">
        <v>137</v>
      </c>
      <c r="C47" s="18" t="s">
        <v>163</v>
      </c>
      <c r="D47" s="18" t="s">
        <v>107</v>
      </c>
      <c r="E47" s="21" t="s">
        <v>106</v>
      </c>
      <c r="F47" s="1">
        <v>3</v>
      </c>
      <c r="G47" s="1">
        <v>1</v>
      </c>
    </row>
    <row r="48" spans="2:7" ht="40.5" x14ac:dyDescent="0.35">
      <c r="B48" s="18" t="s">
        <v>138</v>
      </c>
      <c r="C48" s="18" t="s">
        <v>148</v>
      </c>
      <c r="D48" s="18" t="s">
        <v>107</v>
      </c>
      <c r="E48" s="21" t="s">
        <v>107</v>
      </c>
      <c r="F48" s="1">
        <v>4</v>
      </c>
      <c r="G48" s="1">
        <v>1</v>
      </c>
    </row>
    <row r="49" spans="1:7" x14ac:dyDescent="0.35">
      <c r="B49" s="18" t="s">
        <v>139</v>
      </c>
      <c r="C49" s="18" t="s">
        <v>140</v>
      </c>
      <c r="D49" s="22" t="s">
        <v>107</v>
      </c>
      <c r="E49" s="21" t="s">
        <v>106</v>
      </c>
      <c r="F49" s="1">
        <v>1</v>
      </c>
      <c r="G49" s="1">
        <v>0.2</v>
      </c>
    </row>
    <row r="51" spans="1:7" s="5" customFormat="1" x14ac:dyDescent="0.35">
      <c r="A51" s="11" t="s">
        <v>143</v>
      </c>
      <c r="B51" s="11"/>
      <c r="C51" s="11"/>
      <c r="D51" s="11">
        <f>COUNTA(D29:D50)-COUNTIF(D29:D50, "NO")</f>
        <v>17</v>
      </c>
      <c r="E51" s="20"/>
      <c r="F51" s="11">
        <f>SUM(F29:F50)</f>
        <v>50</v>
      </c>
      <c r="G51" s="11">
        <f>SUM(G29:G50)</f>
        <v>14.049999999999997</v>
      </c>
    </row>
  </sheetData>
  <pageMargins left="0.7" right="0.7" top="0.75" bottom="0.75" header="0.3" footer="0.3"/>
  <pageSetup paperSize="9" scale="6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Task View</vt:lpstr>
      <vt:lpstr>People View</vt:lpstr>
      <vt:lpstr>Postgres functions summary</vt:lpstr>
      <vt:lpstr>'Postgres functions summary'!Print_Area</vt:lpstr>
      <vt:lpstr>'Task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2016-08-03T14:52:14Z</dcterms:modified>
</cp:coreProperties>
</file>