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an/Dropbox/PhD/data/"/>
    </mc:Choice>
  </mc:AlternateContent>
  <xr:revisionPtr revIDLastSave="0" documentId="13_ncr:1_{35019349-0309-544B-AF5D-22F17A3A12BA}" xr6:coauthVersionLast="36" xr6:coauthVersionMax="36" xr10:uidLastSave="{00000000-0000-0000-0000-000000000000}"/>
  <bookViews>
    <workbookView xWindow="0" yWindow="460" windowWidth="28800" windowHeight="17540" activeTab="1" xr2:uid="{00000000-000D-0000-FFFF-FFFF00000000}"/>
  </bookViews>
  <sheets>
    <sheet name="Gueltige_Evaluierung" sheetId="1" r:id="rId1"/>
    <sheet name="ALL TIMES" sheetId="3" r:id="rId2"/>
    <sheet name="Ungueltige_Evaluierungen" sheetId="2" r:id="rId3"/>
  </sheets>
  <calcPr calcId="181029"/>
  <fileRecoveryPr repairLoad="1"/>
</workbook>
</file>

<file path=xl/calcChain.xml><?xml version="1.0" encoding="utf-8"?>
<calcChain xmlns="http://schemas.openxmlformats.org/spreadsheetml/2006/main">
  <c r="AE76" i="3" l="1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AC47" i="3"/>
  <c r="AC38" i="3"/>
  <c r="AC17" i="3"/>
  <c r="AC2" i="3"/>
  <c r="M47" i="3"/>
  <c r="M38" i="3"/>
  <c r="M31" i="3"/>
  <c r="M24" i="3"/>
  <c r="M17" i="3"/>
  <c r="AC10" i="3"/>
  <c r="M10" i="3"/>
  <c r="M2" i="3"/>
  <c r="F7" i="3"/>
  <c r="F14" i="3"/>
  <c r="F21" i="3"/>
  <c r="F28" i="3"/>
  <c r="F35" i="3"/>
  <c r="F42" i="3"/>
  <c r="F51" i="3"/>
  <c r="B52" i="3"/>
  <c r="N51" i="3"/>
  <c r="L51" i="3"/>
  <c r="J51" i="3"/>
  <c r="H51" i="3"/>
  <c r="D51" i="3"/>
  <c r="C51" i="3"/>
  <c r="B51" i="3"/>
  <c r="AE47" i="3"/>
  <c r="Y47" i="3"/>
  <c r="W47" i="3"/>
  <c r="O47" i="3"/>
  <c r="I47" i="3"/>
  <c r="G47" i="3"/>
  <c r="B43" i="3"/>
  <c r="N42" i="3"/>
  <c r="L42" i="3"/>
  <c r="J42" i="3"/>
  <c r="H42" i="3"/>
  <c r="D42" i="3"/>
  <c r="C42" i="3"/>
  <c r="B42" i="3"/>
  <c r="AE38" i="3"/>
  <c r="Y38" i="3"/>
  <c r="W38" i="3"/>
  <c r="O38" i="3"/>
  <c r="I38" i="3"/>
  <c r="G38" i="3"/>
  <c r="P38" i="3" s="1"/>
  <c r="B36" i="3"/>
  <c r="N35" i="3"/>
  <c r="L35" i="3"/>
  <c r="J35" i="3"/>
  <c r="H35" i="3"/>
  <c r="D35" i="3"/>
  <c r="C35" i="3"/>
  <c r="B35" i="3"/>
  <c r="O31" i="3"/>
  <c r="I31" i="3"/>
  <c r="G31" i="3"/>
  <c r="B29" i="3"/>
  <c r="N28" i="3"/>
  <c r="L28" i="3"/>
  <c r="J28" i="3"/>
  <c r="H28" i="3"/>
  <c r="D28" i="3"/>
  <c r="C28" i="3"/>
  <c r="B28" i="3"/>
  <c r="O24" i="3"/>
  <c r="I24" i="3"/>
  <c r="G24" i="3"/>
  <c r="P24" i="3" s="1"/>
  <c r="B22" i="3"/>
  <c r="N21" i="3"/>
  <c r="L21" i="3"/>
  <c r="J21" i="3"/>
  <c r="H21" i="3"/>
  <c r="D21" i="3"/>
  <c r="C21" i="3"/>
  <c r="B21" i="3"/>
  <c r="AE17" i="3"/>
  <c r="Y17" i="3"/>
  <c r="W17" i="3"/>
  <c r="O17" i="3"/>
  <c r="I17" i="3"/>
  <c r="G17" i="3"/>
  <c r="B15" i="3"/>
  <c r="N14" i="3"/>
  <c r="L14" i="3"/>
  <c r="J14" i="3"/>
  <c r="H14" i="3"/>
  <c r="D14" i="3"/>
  <c r="C14" i="3"/>
  <c r="B14" i="3"/>
  <c r="AE10" i="3"/>
  <c r="Y10" i="3"/>
  <c r="W10" i="3"/>
  <c r="O10" i="3"/>
  <c r="I10" i="3"/>
  <c r="G10" i="3"/>
  <c r="P10" i="3" s="1"/>
  <c r="B8" i="3"/>
  <c r="N7" i="3"/>
  <c r="L7" i="3"/>
  <c r="J7" i="3"/>
  <c r="H7" i="3"/>
  <c r="D7" i="3"/>
  <c r="C7" i="3"/>
  <c r="B7" i="3"/>
  <c r="AE2" i="3"/>
  <c r="Y2" i="3"/>
  <c r="W2" i="3"/>
  <c r="O2" i="3"/>
  <c r="I2" i="3"/>
  <c r="G2" i="3"/>
  <c r="P2" i="3" s="1"/>
  <c r="M22" i="2"/>
  <c r="M18" i="2"/>
  <c r="M14" i="2"/>
  <c r="M10" i="2"/>
  <c r="M4" i="2"/>
  <c r="M59" i="1"/>
  <c r="S57" i="1"/>
  <c r="D57" i="1"/>
  <c r="B52" i="1"/>
  <c r="AK51" i="1"/>
  <c r="M51" i="1"/>
  <c r="L51" i="1"/>
  <c r="J51" i="1"/>
  <c r="H51" i="1"/>
  <c r="F51" i="1"/>
  <c r="D51" i="1"/>
  <c r="C51" i="1"/>
  <c r="B51" i="1"/>
  <c r="AC47" i="1"/>
  <c r="X47" i="1"/>
  <c r="V47" i="1"/>
  <c r="AD47" i="1" s="1"/>
  <c r="N47" i="1"/>
  <c r="I47" i="1"/>
  <c r="G47" i="1"/>
  <c r="O47" i="1" s="1"/>
  <c r="B43" i="1"/>
  <c r="M42" i="1"/>
  <c r="L42" i="1"/>
  <c r="J42" i="1"/>
  <c r="H42" i="1"/>
  <c r="F42" i="1"/>
  <c r="D42" i="1"/>
  <c r="C42" i="1"/>
  <c r="B42" i="1"/>
  <c r="AC38" i="1"/>
  <c r="X38" i="1"/>
  <c r="V38" i="1"/>
  <c r="O38" i="1"/>
  <c r="N38" i="1"/>
  <c r="I38" i="1"/>
  <c r="G38" i="1"/>
  <c r="B36" i="1"/>
  <c r="M35" i="1"/>
  <c r="L35" i="1"/>
  <c r="J35" i="1"/>
  <c r="H35" i="1"/>
  <c r="F35" i="1"/>
  <c r="D35" i="1"/>
  <c r="C35" i="1"/>
  <c r="B35" i="1"/>
  <c r="N31" i="1"/>
  <c r="I31" i="1"/>
  <c r="G31" i="1"/>
  <c r="B29" i="1"/>
  <c r="M28" i="1"/>
  <c r="L28" i="1"/>
  <c r="J28" i="1"/>
  <c r="H28" i="1"/>
  <c r="F28" i="1"/>
  <c r="D28" i="1"/>
  <c r="C28" i="1"/>
  <c r="B28" i="1"/>
  <c r="N24" i="1"/>
  <c r="I24" i="1"/>
  <c r="G24" i="1"/>
  <c r="O24" i="1" s="1"/>
  <c r="B22" i="1"/>
  <c r="M21" i="1"/>
  <c r="L21" i="1"/>
  <c r="J21" i="1"/>
  <c r="H21" i="1"/>
  <c r="F21" i="1"/>
  <c r="D21" i="1"/>
  <c r="C21" i="1"/>
  <c r="B21" i="1"/>
  <c r="AC17" i="1"/>
  <c r="X17" i="1"/>
  <c r="V17" i="1"/>
  <c r="AD17" i="1" s="1"/>
  <c r="N17" i="1"/>
  <c r="I17" i="1"/>
  <c r="G17" i="1"/>
  <c r="O17" i="1" s="1"/>
  <c r="B15" i="1"/>
  <c r="M14" i="1"/>
  <c r="L14" i="1"/>
  <c r="J14" i="1"/>
  <c r="H14" i="1"/>
  <c r="F14" i="1"/>
  <c r="D14" i="1"/>
  <c r="C14" i="1"/>
  <c r="B14" i="1"/>
  <c r="AC10" i="1"/>
  <c r="X10" i="1"/>
  <c r="V10" i="1"/>
  <c r="O10" i="1"/>
  <c r="N10" i="1"/>
  <c r="I10" i="1"/>
  <c r="G10" i="1"/>
  <c r="B8" i="1"/>
  <c r="M7" i="1"/>
  <c r="L7" i="1"/>
  <c r="J7" i="1"/>
  <c r="H7" i="1"/>
  <c r="F7" i="1"/>
  <c r="D7" i="1"/>
  <c r="C7" i="1"/>
  <c r="B7" i="1"/>
  <c r="AN2" i="1"/>
  <c r="AM2" i="1"/>
  <c r="AC2" i="1"/>
  <c r="X2" i="1"/>
  <c r="X57" i="1" s="1"/>
  <c r="V2" i="1"/>
  <c r="O2" i="1"/>
  <c r="N2" i="1"/>
  <c r="N57" i="1" s="1"/>
  <c r="I2" i="1"/>
  <c r="I57" i="1" s="1"/>
  <c r="G2" i="1"/>
  <c r="AD2" i="1" l="1"/>
  <c r="AF2" i="1" s="1"/>
  <c r="AC57" i="1"/>
  <c r="T60" i="1" s="1"/>
  <c r="AD10" i="1"/>
  <c r="AF10" i="1" s="1"/>
  <c r="AI10" i="1" s="1"/>
  <c r="O31" i="1"/>
  <c r="AD38" i="1"/>
  <c r="AF38" i="1" s="1"/>
  <c r="G57" i="1"/>
  <c r="T61" i="1" s="1"/>
  <c r="T63" i="1" s="1"/>
  <c r="AF17" i="1"/>
  <c r="AI17" i="1" s="1"/>
  <c r="AF47" i="1"/>
  <c r="AI47" i="1" s="1"/>
  <c r="AF38" i="3"/>
  <c r="P47" i="3"/>
  <c r="P17" i="3"/>
  <c r="AF2" i="3"/>
  <c r="AH2" i="3" s="1"/>
  <c r="AF17" i="3"/>
  <c r="AH17" i="3" s="1"/>
  <c r="AF10" i="3"/>
  <c r="AH10" i="3" s="1"/>
  <c r="AF47" i="3"/>
  <c r="AH47" i="3" s="1"/>
  <c r="P31" i="3"/>
  <c r="AH38" i="3"/>
  <c r="T62" i="1"/>
  <c r="V57" i="1"/>
  <c r="AI38" i="1" l="1"/>
  <c r="AJ2" i="1"/>
  <c r="AK38" i="1" s="1"/>
  <c r="AK2" i="1"/>
  <c r="AI2" i="1"/>
</calcChain>
</file>

<file path=xl/sharedStrings.xml><?xml version="1.0" encoding="utf-8"?>
<sst xmlns="http://schemas.openxmlformats.org/spreadsheetml/2006/main" count="803" uniqueCount="75">
  <si>
    <t>Select view</t>
  </si>
  <si>
    <t>Adjust template</t>
  </si>
  <si>
    <t>Select files</t>
  </si>
  <si>
    <t>Delete code</t>
  </si>
  <si>
    <t>Replace code</t>
  </si>
  <si>
    <t>Add files</t>
  </si>
  <si>
    <t>Evaluate</t>
  </si>
  <si>
    <t>Make changes</t>
  </si>
  <si>
    <t>Summe</t>
  </si>
  <si>
    <t>Anmerkungen</t>
  </si>
  <si>
    <t>Summe Experte</t>
  </si>
  <si>
    <t>Summe Service*</t>
  </si>
  <si>
    <t>Gesamt</t>
  </si>
  <si>
    <t>tU AVG</t>
  </si>
  <si>
    <t>STDEV tU</t>
  </si>
  <si>
    <t>t_u</t>
  </si>
  <si>
    <t>Selection Dialog</t>
  </si>
  <si>
    <t>Cal01_View.cpp</t>
  </si>
  <si>
    <t>Zyklus 1</t>
  </si>
  <si>
    <t>Creation dialog</t>
  </si>
  <si>
    <t>Date_View2.cpp</t>
  </si>
  <si>
    <t>Syntax Fehlererkennung erwünscht</t>
  </si>
  <si>
    <t>Student 1</t>
  </si>
  <si>
    <t>Cal01_View.h</t>
  </si>
  <si>
    <t>Zyklus 2</t>
  </si>
  <si>
    <t>Date_View2.h</t>
  </si>
  <si>
    <t>Calendar.h</t>
  </si>
  <si>
    <t>Zyklus 3</t>
  </si>
  <si>
    <t>Calendar.cpp</t>
  </si>
  <si>
    <t>Zyklus 4</t>
  </si>
  <si>
    <t>Zyklus 5</t>
  </si>
  <si>
    <t>Task verstanden</t>
  </si>
  <si>
    <t>Zyklus 6</t>
  </si>
  <si>
    <t>Workflow verstanden</t>
  </si>
  <si>
    <t>Zyklus 7</t>
  </si>
  <si>
    <t>Textgröße des Editors zu gering</t>
  </si>
  <si>
    <t>Student 2</t>
  </si>
  <si>
    <t>GUI Buttons in "Evaluate" nicht gefunden</t>
  </si>
  <si>
    <t>Fehlermeldung in "Make Changes" anzeigen</t>
  </si>
  <si>
    <t>Student 3</t>
  </si>
  <si>
    <t>Softwarearchitekt</t>
  </si>
  <si>
    <t>Zurückspringen zu Hilfetasks erwünscht</t>
  </si>
  <si>
    <t>Software Engineer</t>
  </si>
  <si>
    <t>Intelligente Autovervollständigung erwünscht</t>
  </si>
  <si>
    <t>Student 4</t>
  </si>
  <si>
    <t>Fenster für Compilerfehler zu klein</t>
  </si>
  <si>
    <t>Zyklus 8</t>
  </si>
  <si>
    <t>Student 5</t>
  </si>
  <si>
    <t>Zyklus 9</t>
  </si>
  <si>
    <t>*Die Summe der Service Zeiten stammen aus den JSON Dateien im Ordner “Rohdaten”</t>
  </si>
  <si>
    <t>AVG Select Files</t>
  </si>
  <si>
    <t>AVG tU</t>
  </si>
  <si>
    <t>AVG Make Changes</t>
  </si>
  <si>
    <t>AVG Delete Code</t>
  </si>
  <si>
    <t>AVG Replace Code</t>
  </si>
  <si>
    <t>SUM</t>
  </si>
  <si>
    <t>Verworfene Evaluierungen</t>
  </si>
  <si>
    <t>Ungültige Evaluierung</t>
  </si>
  <si>
    <t>N/A</t>
  </si>
  <si>
    <t>t21</t>
  </si>
  <si>
    <t>t22</t>
  </si>
  <si>
    <t>t41</t>
  </si>
  <si>
    <t>t61</t>
  </si>
  <si>
    <t>t42</t>
  </si>
  <si>
    <t>t62</t>
  </si>
  <si>
    <t>t101</t>
  </si>
  <si>
    <t>t102</t>
  </si>
  <si>
    <t>t111</t>
  </si>
  <si>
    <t>t112</t>
  </si>
  <si>
    <t>t131</t>
  </si>
  <si>
    <t>t132</t>
  </si>
  <si>
    <t>t151</t>
  </si>
  <si>
    <t>t161</t>
  </si>
  <si>
    <t>t152</t>
  </si>
  <si>
    <t>t162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</si>
</sst>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h]&quot;:&quot;mm&quot;:&quot;ss"/>
    <numFmt numFmtId="165" formatCode="hh&quot;:&quot;mm&quot;:&quot;ss"/>
    <numFmt numFmtId="166" formatCode="hh&quot;:&quot;mm&quot;:&quot;ss&quot; &quot;AM/PM"/>
    <numFmt numFmtId="167" formatCode="[$$-409]#,##0.00;[Red]&quot;-&quot;[$$-409]#,##0.00"/>
  </numFmts>
  <fonts count="10">
    <font>
      <sz val="12"/>
      <color rgb="FF000000"/>
      <name val="Arial1"/>
    </font>
    <font>
      <b/>
      <i/>
      <sz val="16"/>
      <color rgb="FF000000"/>
      <name val="Arial1"/>
    </font>
    <font>
      <b/>
      <i/>
      <u/>
      <sz val="12"/>
      <color rgb="FF000000"/>
      <name val="Arial1"/>
    </font>
    <font>
      <b/>
      <sz val="11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1"/>
    </font>
    <font>
      <sz val="11"/>
      <color rgb="FFFF0000"/>
      <name val="Arial"/>
      <family val="2"/>
    </font>
    <font>
      <b/>
      <sz val="12"/>
      <color rgb="FF000000"/>
      <name val="Arial"/>
      <family val="2"/>
    </font>
    <font>
      <sz val="14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  <fill>
      <patternFill patternType="solid">
        <fgColor rgb="FFFF99FF"/>
        <bgColor rgb="FFFF99FF"/>
      </patternFill>
    </fill>
    <fill>
      <patternFill patternType="solid">
        <fgColor rgb="FFFFCC00"/>
        <bgColor rgb="FFFFCC00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7" fontId="2" fillId="0" borderId="0"/>
  </cellStyleXfs>
  <cellXfs count="39">
    <xf numFmtId="0" fontId="0" fillId="0" borderId="0" xfId="0"/>
    <xf numFmtId="164" fontId="3" fillId="2" borderId="0" xfId="0" applyNumberFormat="1" applyFont="1" applyFill="1"/>
    <xf numFmtId="164" fontId="3" fillId="2" borderId="0" xfId="0" applyNumberFormat="1" applyFont="1" applyFill="1" applyAlignment="1"/>
    <xf numFmtId="164" fontId="3" fillId="3" borderId="0" xfId="0" applyNumberFormat="1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0" fontId="4" fillId="0" borderId="0" xfId="0" applyFont="1"/>
    <xf numFmtId="0" fontId="4" fillId="5" borderId="0" xfId="0" applyFont="1" applyFill="1" applyAlignment="1">
      <alignment horizontal="center"/>
    </xf>
    <xf numFmtId="166" fontId="4" fillId="0" borderId="0" xfId="0" applyNumberFormat="1" applyFont="1"/>
    <xf numFmtId="164" fontId="5" fillId="6" borderId="0" xfId="0" applyNumberFormat="1" applyFont="1" applyFill="1" applyAlignment="1"/>
    <xf numFmtId="164" fontId="5" fillId="0" borderId="0" xfId="0" applyNumberFormat="1" applyFont="1" applyAlignment="1"/>
    <xf numFmtId="164" fontId="5" fillId="0" borderId="0" xfId="0" applyNumberFormat="1" applyFont="1" applyFill="1" applyAlignment="1"/>
    <xf numFmtId="165" fontId="5" fillId="0" borderId="0" xfId="0" applyNumberFormat="1" applyFont="1" applyFill="1" applyAlignment="1"/>
    <xf numFmtId="164" fontId="5" fillId="0" borderId="0" xfId="0" applyNumberFormat="1" applyFont="1" applyFill="1"/>
    <xf numFmtId="0" fontId="5" fillId="0" borderId="0" xfId="0" applyFont="1" applyFill="1" applyAlignment="1"/>
    <xf numFmtId="164" fontId="4" fillId="0" borderId="0" xfId="0" applyNumberFormat="1" applyFont="1" applyFill="1"/>
    <xf numFmtId="165" fontId="6" fillId="0" borderId="0" xfId="0" applyNumberFormat="1" applyFont="1" applyAlignment="1">
      <alignment wrapText="1"/>
    </xf>
    <xf numFmtId="165" fontId="4" fillId="0" borderId="0" xfId="0" applyNumberFormat="1" applyFont="1"/>
    <xf numFmtId="164" fontId="4" fillId="0" borderId="0" xfId="0" applyNumberFormat="1" applyFont="1"/>
    <xf numFmtId="0" fontId="3" fillId="0" borderId="0" xfId="0" applyFont="1" applyAlignment="1"/>
    <xf numFmtId="164" fontId="5" fillId="0" borderId="0" xfId="0" applyNumberFormat="1" applyFont="1"/>
    <xf numFmtId="0" fontId="7" fillId="0" borderId="0" xfId="0" applyFont="1" applyFill="1" applyAlignment="1"/>
    <xf numFmtId="0" fontId="4" fillId="0" borderId="0" xfId="0" applyFont="1" applyFill="1"/>
    <xf numFmtId="0" fontId="5" fillId="0" borderId="0" xfId="0" applyFont="1" applyFill="1"/>
    <xf numFmtId="164" fontId="5" fillId="7" borderId="0" xfId="0" applyNumberFormat="1" applyFont="1" applyFill="1" applyAlignment="1"/>
    <xf numFmtId="0" fontId="7" fillId="0" borderId="0" xfId="0" applyFont="1" applyAlignment="1"/>
    <xf numFmtId="0" fontId="5" fillId="0" borderId="0" xfId="0" applyFont="1" applyAlignment="1"/>
    <xf numFmtId="0" fontId="5" fillId="0" borderId="0" xfId="0" applyFont="1"/>
    <xf numFmtId="164" fontId="3" fillId="2" borderId="0" xfId="0" applyNumberFormat="1" applyFont="1" applyFill="1" applyAlignment="1">
      <alignment horizontal="center"/>
    </xf>
    <xf numFmtId="0" fontId="3" fillId="2" borderId="0" xfId="0" applyFont="1" applyFill="1"/>
    <xf numFmtId="0" fontId="5" fillId="6" borderId="0" xfId="0" applyFont="1" applyFill="1" applyAlignment="1"/>
    <xf numFmtId="165" fontId="5" fillId="0" borderId="0" xfId="0" applyNumberFormat="1" applyFont="1" applyAlignment="1"/>
    <xf numFmtId="165" fontId="5" fillId="0" borderId="0" xfId="0" applyNumberFormat="1" applyFont="1"/>
    <xf numFmtId="0" fontId="8" fillId="4" borderId="0" xfId="0" applyFont="1" applyFill="1" applyAlignment="1">
      <alignment vertical="center"/>
    </xf>
    <xf numFmtId="0" fontId="4" fillId="4" borderId="0" xfId="0" applyFont="1" applyFill="1"/>
    <xf numFmtId="164" fontId="0" fillId="0" borderId="0" xfId="0" applyNumberFormat="1"/>
    <xf numFmtId="0" fontId="9" fillId="0" borderId="0" xfId="0" applyFont="1" applyAlignment="1"/>
    <xf numFmtId="0" fontId="5" fillId="2" borderId="0" xfId="0" applyFont="1" applyFill="1"/>
    <xf numFmtId="165" fontId="0" fillId="0" borderId="0" xfId="0" applyNumberFormat="1"/>
    <xf numFmtId="1" fontId="0" fillId="0" borderId="0" xfId="0" applyNumberFormat="1"/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63"/>
  <sheetViews>
    <sheetView topLeftCell="AC1" zoomScale="75" workbookViewId="0">
      <selection activeCell="G31" sqref="A1:AG54"/>
    </sheetView>
  </sheetViews>
  <sheetFormatPr baseColWidth="10" defaultRowHeight="15.75" customHeight="1"/>
  <cols>
    <col min="1" max="1" width="25.5" style="5" customWidth="1"/>
    <col min="2" max="2" width="20" style="5" customWidth="1"/>
    <col min="3" max="3" width="21" style="5" customWidth="1"/>
    <col min="4" max="30" width="20" style="5" customWidth="1"/>
    <col min="31" max="31" width="52.83203125" style="5" customWidth="1"/>
    <col min="32" max="33" width="21" style="5" customWidth="1"/>
    <col min="34" max="37" width="20" style="5" customWidth="1"/>
    <col min="38" max="38" width="20" style="7" customWidth="1"/>
    <col min="39" max="1024" width="20" style="5" customWidth="1"/>
  </cols>
  <sheetData>
    <row r="1" spans="1:40" ht="16">
      <c r="A1" s="1"/>
      <c r="B1" s="2" t="s">
        <v>0</v>
      </c>
      <c r="C1" s="2" t="s">
        <v>1</v>
      </c>
      <c r="D1" s="2" t="s">
        <v>2</v>
      </c>
      <c r="E1" s="1"/>
      <c r="F1" s="2" t="s">
        <v>3</v>
      </c>
      <c r="G1" s="2"/>
      <c r="H1" s="2" t="s">
        <v>4</v>
      </c>
      <c r="I1" s="2"/>
      <c r="J1" s="2" t="s">
        <v>5</v>
      </c>
      <c r="K1" s="1"/>
      <c r="L1" s="2" t="s">
        <v>6</v>
      </c>
      <c r="M1" s="2" t="s">
        <v>7</v>
      </c>
      <c r="N1" s="2"/>
      <c r="O1" s="3" t="s">
        <v>8</v>
      </c>
      <c r="P1" s="1"/>
      <c r="Q1" s="2" t="s">
        <v>0</v>
      </c>
      <c r="R1" s="2" t="s">
        <v>1</v>
      </c>
      <c r="S1" s="2" t="s">
        <v>2</v>
      </c>
      <c r="T1" s="1"/>
      <c r="U1" s="2" t="s">
        <v>3</v>
      </c>
      <c r="V1" s="2"/>
      <c r="W1" s="2" t="s">
        <v>4</v>
      </c>
      <c r="X1" s="2"/>
      <c r="Y1" s="2" t="s">
        <v>5</v>
      </c>
      <c r="Z1" s="1"/>
      <c r="AA1" s="2" t="s">
        <v>6</v>
      </c>
      <c r="AB1" s="2" t="s">
        <v>7</v>
      </c>
      <c r="AC1" s="2"/>
      <c r="AD1" s="3" t="s">
        <v>8</v>
      </c>
      <c r="AE1" s="2" t="s">
        <v>9</v>
      </c>
      <c r="AF1" s="3" t="s">
        <v>10</v>
      </c>
      <c r="AG1" s="4" t="s">
        <v>11</v>
      </c>
      <c r="AI1" s="6" t="s">
        <v>12</v>
      </c>
      <c r="AJ1" s="5" t="s">
        <v>13</v>
      </c>
      <c r="AK1" s="5" t="s">
        <v>14</v>
      </c>
      <c r="AL1" s="7" t="s">
        <v>15</v>
      </c>
      <c r="AM1" s="5" t="s">
        <v>13</v>
      </c>
    </row>
    <row r="2" spans="1:40" ht="16">
      <c r="A2" s="8" t="s">
        <v>16</v>
      </c>
      <c r="B2" s="9">
        <v>2.9513888888888884E-3</v>
      </c>
      <c r="C2" s="9">
        <v>1.5162037037037036E-3</v>
      </c>
      <c r="D2" s="9">
        <v>1.0416666666666664E-3</v>
      </c>
      <c r="E2" s="9" t="s">
        <v>17</v>
      </c>
      <c r="F2" s="9">
        <v>2.3148148148148147E-3</v>
      </c>
      <c r="G2" s="9">
        <f>SUM(F2:F5)</f>
        <v>3.1597222222222222E-3</v>
      </c>
      <c r="H2" s="10">
        <v>1.1122685185185183E-2</v>
      </c>
      <c r="I2" s="9">
        <f>SUM(H2:H5)</f>
        <v>1.5023148148148147E-2</v>
      </c>
      <c r="J2" s="10">
        <v>1.736111111111111E-3</v>
      </c>
      <c r="K2" s="10" t="s">
        <v>18</v>
      </c>
      <c r="L2" s="10">
        <v>1.8518518518518517E-3</v>
      </c>
      <c r="M2" s="10">
        <v>7.0601851851851847E-4</v>
      </c>
      <c r="N2" s="10">
        <f>SUM(M2:M5)</f>
        <v>1.4004629629629629E-3</v>
      </c>
      <c r="O2" s="10">
        <f>SUM(L2:M6,B2:D2,F2:H5,J2)</f>
        <v>3.3275462962962958E-2</v>
      </c>
      <c r="P2" s="10" t="s">
        <v>19</v>
      </c>
      <c r="Q2" s="11">
        <v>1.273148148148148E-4</v>
      </c>
      <c r="R2" s="10">
        <v>4.2824074074074081E-4</v>
      </c>
      <c r="S2" s="10">
        <v>1.9675925925925929E-4</v>
      </c>
      <c r="T2" s="10" t="s">
        <v>20</v>
      </c>
      <c r="U2" s="10">
        <v>2.8935185185185189E-4</v>
      </c>
      <c r="V2" s="10">
        <f>SUM(U2:U3)</f>
        <v>3.9351851851851858E-4</v>
      </c>
      <c r="W2" s="10">
        <v>6.7708333333333336E-3</v>
      </c>
      <c r="X2" s="10">
        <f>SUM(W2:W3)</f>
        <v>8.9699074074074073E-3</v>
      </c>
      <c r="Y2" s="10">
        <v>2.5462962962962961E-4</v>
      </c>
      <c r="Z2" s="10" t="s">
        <v>18</v>
      </c>
      <c r="AA2" s="10">
        <v>3.9351851851851858E-4</v>
      </c>
      <c r="AB2" s="10">
        <v>2.8703703703703699E-3</v>
      </c>
      <c r="AC2" s="10">
        <f>SUM(AB2:AB7)</f>
        <v>8.1481481481481474E-3</v>
      </c>
      <c r="AD2" s="12">
        <f>SUM(Q2:S2,U2:Y3,AA2:AB8)</f>
        <v>3.0081018518518521E-2</v>
      </c>
      <c r="AE2" s="13" t="s">
        <v>21</v>
      </c>
      <c r="AF2" s="14">
        <f>SUM(O2,AD2)</f>
        <v>6.3356481481481486E-2</v>
      </c>
      <c r="AG2" s="15">
        <v>1.3541666666666667E-3</v>
      </c>
      <c r="AI2" s="16">
        <f>SUM(AF2:AG2)</f>
        <v>6.4710648148148156E-2</v>
      </c>
      <c r="AJ2" s="17">
        <f>AVERAGE(AF2,AF10,AF17,AF38,AF47)</f>
        <v>6.5023148148148149E-2</v>
      </c>
      <c r="AK2" s="5">
        <f>_xlfn.STDEV.S(AF2,AF10,AF17,AF38,AF47)*24*60</f>
        <v>23.965698867803201</v>
      </c>
      <c r="AL2" s="10">
        <v>5.0833333333333335E-2</v>
      </c>
      <c r="AM2" s="17">
        <f>AVERAGE(AL2,AL10,AL17,AL38,AL47)/2</f>
        <v>2.5694444444444443E-2</v>
      </c>
      <c r="AN2" s="5" t="e">
        <f ca="1">COM.MICROSOFT.STDEV.P(AL2,AL10,AL17,AL38,AL47)*24*60/2</f>
        <v>#NAME?</v>
      </c>
    </row>
    <row r="3" spans="1:40" ht="16">
      <c r="A3" s="18" t="s">
        <v>22</v>
      </c>
      <c r="B3" s="19"/>
      <c r="C3" s="19"/>
      <c r="D3" s="19"/>
      <c r="E3" s="9" t="s">
        <v>23</v>
      </c>
      <c r="F3" s="9">
        <v>2.3148148148148149E-4</v>
      </c>
      <c r="G3" s="9"/>
      <c r="H3" s="10">
        <v>2.3148148148148147E-3</v>
      </c>
      <c r="I3" s="10"/>
      <c r="J3" s="12"/>
      <c r="K3" s="10" t="s">
        <v>24</v>
      </c>
      <c r="L3" s="10">
        <v>4.0509259259259258E-4</v>
      </c>
      <c r="M3" s="10">
        <v>2.3148148148148149E-4</v>
      </c>
      <c r="N3" s="10"/>
      <c r="O3" s="12"/>
      <c r="P3" s="20"/>
      <c r="Q3" s="12"/>
      <c r="R3" s="12"/>
      <c r="S3" s="12"/>
      <c r="T3" s="10" t="s">
        <v>25</v>
      </c>
      <c r="U3" s="10">
        <v>1.0416666666666667E-4</v>
      </c>
      <c r="V3" s="10"/>
      <c r="W3" s="10">
        <v>2.1990740740740742E-3</v>
      </c>
      <c r="X3" s="10"/>
      <c r="Y3" s="12"/>
      <c r="Z3" s="10" t="s">
        <v>24</v>
      </c>
      <c r="AA3" s="10">
        <v>6.3657407407407402E-4</v>
      </c>
      <c r="AB3" s="10">
        <v>7.2916666666666659E-4</v>
      </c>
      <c r="AC3" s="10"/>
      <c r="AD3" s="12"/>
      <c r="AE3" s="12"/>
      <c r="AF3" s="21"/>
    </row>
    <row r="4" spans="1:40" ht="16">
      <c r="A4" s="10"/>
      <c r="B4" s="19"/>
      <c r="C4" s="19"/>
      <c r="D4" s="19"/>
      <c r="E4" s="9" t="s">
        <v>26</v>
      </c>
      <c r="F4" s="9">
        <v>2.6620370370370372E-4</v>
      </c>
      <c r="G4" s="9"/>
      <c r="H4" s="10">
        <v>3.7037037037037035E-4</v>
      </c>
      <c r="I4" s="10"/>
      <c r="J4" s="12"/>
      <c r="K4" s="10" t="s">
        <v>27</v>
      </c>
      <c r="L4" s="10">
        <v>2.0833333333333335E-4</v>
      </c>
      <c r="M4" s="10">
        <v>3.1250000000000001E-4</v>
      </c>
      <c r="N4" s="10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0" t="s">
        <v>27</v>
      </c>
      <c r="AA4" s="10">
        <v>2.5462962962962961E-4</v>
      </c>
      <c r="AB4" s="10">
        <v>2.1643518518518518E-3</v>
      </c>
      <c r="AC4" s="10"/>
      <c r="AD4" s="12"/>
      <c r="AE4" s="12"/>
      <c r="AF4" s="21"/>
    </row>
    <row r="5" spans="1:40" ht="16">
      <c r="B5" s="19"/>
      <c r="C5" s="19"/>
      <c r="D5" s="19"/>
      <c r="E5" s="9" t="s">
        <v>28</v>
      </c>
      <c r="F5" s="9">
        <v>3.4722222222222218E-4</v>
      </c>
      <c r="G5" s="9"/>
      <c r="H5" s="10">
        <v>1.2152777777777778E-3</v>
      </c>
      <c r="I5" s="10"/>
      <c r="J5" s="12"/>
      <c r="K5" s="10" t="s">
        <v>29</v>
      </c>
      <c r="L5" s="10">
        <v>1.7361111111111109E-4</v>
      </c>
      <c r="M5" s="10">
        <v>1.5046296296296295E-4</v>
      </c>
      <c r="N5" s="10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0" t="s">
        <v>29</v>
      </c>
      <c r="AA5" s="10">
        <v>2.199074074074074E-4</v>
      </c>
      <c r="AB5" s="10">
        <v>1.435185185185185E-3</v>
      </c>
      <c r="AC5" s="10"/>
      <c r="AD5" s="12"/>
      <c r="AE5" s="12"/>
      <c r="AF5" s="21"/>
    </row>
    <row r="6" spans="1:40" ht="16">
      <c r="A6" s="12"/>
      <c r="B6" s="12"/>
      <c r="C6" s="12"/>
      <c r="D6" s="12"/>
      <c r="E6" s="12"/>
      <c r="F6" s="12"/>
      <c r="G6" s="12"/>
      <c r="H6" s="12"/>
      <c r="I6" s="12"/>
      <c r="J6" s="12"/>
      <c r="K6" s="10" t="s">
        <v>30</v>
      </c>
      <c r="L6" s="10">
        <v>6.4814814814814813E-4</v>
      </c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0" t="s">
        <v>30</v>
      </c>
      <c r="AA6" s="10">
        <v>3.7037037037037035E-4</v>
      </c>
      <c r="AB6" s="10">
        <v>6.8287037037037036E-4</v>
      </c>
      <c r="AC6" s="10"/>
      <c r="AD6" s="12"/>
      <c r="AE6" s="12"/>
      <c r="AF6" s="22"/>
    </row>
    <row r="7" spans="1:40" ht="16">
      <c r="A7" s="13" t="s">
        <v>31</v>
      </c>
      <c r="B7" s="13" t="b">
        <f>TRUE()</f>
        <v>1</v>
      </c>
      <c r="C7" s="13" t="b">
        <f>TRUE()</f>
        <v>1</v>
      </c>
      <c r="D7" s="13" t="b">
        <f>TRUE()</f>
        <v>1</v>
      </c>
      <c r="E7" s="22"/>
      <c r="F7" s="13" t="b">
        <f>TRUE()</f>
        <v>1</v>
      </c>
      <c r="G7" s="13"/>
      <c r="H7" s="13" t="b">
        <f>TRUE()</f>
        <v>1</v>
      </c>
      <c r="I7" s="13"/>
      <c r="J7" s="13" t="b">
        <f>TRUE()</f>
        <v>1</v>
      </c>
      <c r="K7" s="22"/>
      <c r="L7" s="13" t="b">
        <f>TRUE()</f>
        <v>1</v>
      </c>
      <c r="M7" s="13" t="b">
        <f>TRUE()</f>
        <v>1</v>
      </c>
      <c r="N7" s="13"/>
      <c r="O7" s="12"/>
      <c r="P7" s="12"/>
      <c r="Q7" s="10"/>
      <c r="R7" s="10"/>
      <c r="S7" s="10"/>
      <c r="T7" s="12"/>
      <c r="U7" s="12"/>
      <c r="V7" s="12"/>
      <c r="W7" s="12"/>
      <c r="X7" s="12"/>
      <c r="Y7" s="12"/>
      <c r="Z7" s="10" t="s">
        <v>32</v>
      </c>
      <c r="AA7" s="10">
        <v>1.7361111111111109E-4</v>
      </c>
      <c r="AB7" s="10">
        <v>2.6620370370370372E-4</v>
      </c>
      <c r="AC7" s="10"/>
      <c r="AD7" s="12"/>
      <c r="AE7" s="12"/>
      <c r="AF7" s="22"/>
    </row>
    <row r="8" spans="1:40" ht="16">
      <c r="A8" s="13" t="s">
        <v>33</v>
      </c>
      <c r="B8" s="13" t="b">
        <f>TRUE()</f>
        <v>1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0" t="s">
        <v>34</v>
      </c>
      <c r="AA8" s="10">
        <v>1.5046296296296295E-4</v>
      </c>
      <c r="AB8" s="12"/>
      <c r="AC8" s="12"/>
      <c r="AD8" s="12"/>
      <c r="AE8" s="12"/>
      <c r="AF8" s="21"/>
    </row>
    <row r="9" spans="1:40" ht="16">
      <c r="A9" s="1"/>
      <c r="B9" s="2" t="s">
        <v>0</v>
      </c>
      <c r="C9" s="2" t="s">
        <v>1</v>
      </c>
      <c r="D9" s="2" t="s">
        <v>2</v>
      </c>
      <c r="E9" s="1"/>
      <c r="F9" s="2" t="s">
        <v>3</v>
      </c>
      <c r="G9" s="2"/>
      <c r="H9" s="2" t="s">
        <v>4</v>
      </c>
      <c r="I9" s="2"/>
      <c r="J9" s="2" t="s">
        <v>5</v>
      </c>
      <c r="K9" s="1"/>
      <c r="L9" s="2" t="s">
        <v>6</v>
      </c>
      <c r="M9" s="2" t="s">
        <v>7</v>
      </c>
      <c r="N9" s="2"/>
      <c r="O9" s="3" t="s">
        <v>8</v>
      </c>
      <c r="P9" s="1"/>
      <c r="Q9" s="2" t="s">
        <v>0</v>
      </c>
      <c r="R9" s="2" t="s">
        <v>1</v>
      </c>
      <c r="S9" s="2" t="s">
        <v>2</v>
      </c>
      <c r="T9" s="1"/>
      <c r="U9" s="2" t="s">
        <v>3</v>
      </c>
      <c r="V9" s="2"/>
      <c r="W9" s="2" t="s">
        <v>4</v>
      </c>
      <c r="X9" s="2"/>
      <c r="Y9" s="2" t="s">
        <v>5</v>
      </c>
      <c r="Z9" s="1"/>
      <c r="AA9" s="2" t="s">
        <v>6</v>
      </c>
      <c r="AB9" s="2" t="s">
        <v>7</v>
      </c>
      <c r="AC9" s="2"/>
      <c r="AD9" s="3" t="s">
        <v>8</v>
      </c>
      <c r="AE9" s="2" t="s">
        <v>9</v>
      </c>
      <c r="AF9" s="3" t="s">
        <v>10</v>
      </c>
      <c r="AG9" s="4" t="s">
        <v>11</v>
      </c>
      <c r="AI9" s="6" t="s">
        <v>12</v>
      </c>
    </row>
    <row r="10" spans="1:40" ht="16">
      <c r="A10" s="8" t="s">
        <v>16</v>
      </c>
      <c r="B10" s="9">
        <v>3.1712962962962962E-3</v>
      </c>
      <c r="C10" s="9">
        <v>2.3148148148148149E-4</v>
      </c>
      <c r="D10" s="9">
        <v>1.2731481481481483E-3</v>
      </c>
      <c r="E10" s="9" t="s">
        <v>17</v>
      </c>
      <c r="F10" s="10">
        <v>7.8703703703703694E-4</v>
      </c>
      <c r="G10" s="9">
        <f>SUM(F10:F13)</f>
        <v>1.4467592592592592E-3</v>
      </c>
      <c r="H10" s="10">
        <v>1.5104166666666667E-2</v>
      </c>
      <c r="I10" s="9">
        <f>SUM(H10:H13)</f>
        <v>1.7650462962962965E-2</v>
      </c>
      <c r="J10" s="10">
        <v>4.7453703703703704E-4</v>
      </c>
      <c r="K10" s="10" t="s">
        <v>18</v>
      </c>
      <c r="L10" s="10">
        <v>1.0648148148148147E-3</v>
      </c>
      <c r="M10" s="10">
        <v>1.1226851851851851E-3</v>
      </c>
      <c r="N10" s="10">
        <f>M10</f>
        <v>1.1226851851851851E-3</v>
      </c>
      <c r="O10" s="12">
        <f>SUM(B10:D10,F10:H13,J10,L10:M11)</f>
        <v>2.8611111111111111E-2</v>
      </c>
      <c r="P10" s="23" t="s">
        <v>19</v>
      </c>
      <c r="Q10" s="10">
        <v>3.4722222222222222E-5</v>
      </c>
      <c r="R10" s="10">
        <v>2.3148148148148147E-5</v>
      </c>
      <c r="S10" s="10">
        <v>6.4814814814814813E-4</v>
      </c>
      <c r="T10" s="10" t="s">
        <v>20</v>
      </c>
      <c r="U10" s="10">
        <v>6.0185185185185179E-4</v>
      </c>
      <c r="V10" s="10">
        <f>SUM(U10:U11)</f>
        <v>6.4814814814814813E-4</v>
      </c>
      <c r="W10" s="10">
        <v>4.3287037037037035E-3</v>
      </c>
      <c r="X10" s="10">
        <f>SUM(W10:W11)</f>
        <v>5.8217592592592592E-3</v>
      </c>
      <c r="Y10" s="10">
        <v>2.8935185185185189E-4</v>
      </c>
      <c r="Z10" s="10" t="s">
        <v>18</v>
      </c>
      <c r="AA10" s="10">
        <v>7.1759259259259248E-4</v>
      </c>
      <c r="AB10" s="10">
        <v>3.2638888888888887E-3</v>
      </c>
      <c r="AC10" s="10">
        <f>SUM(AB10:AB14)</f>
        <v>8.6226851851851846E-3</v>
      </c>
      <c r="AD10" s="12">
        <f>SUM(Q10:S10,U10:Y11,AA10:AB15)</f>
        <v>2.5011574074074071E-2</v>
      </c>
      <c r="AE10" s="10" t="s">
        <v>35</v>
      </c>
      <c r="AF10" s="14">
        <f>SUM(O10,AD10)</f>
        <v>5.3622685185185183E-2</v>
      </c>
      <c r="AG10" s="15">
        <v>1.0763888888888889E-3</v>
      </c>
      <c r="AI10" s="16">
        <f>SUM(AF10:AG10)</f>
        <v>5.4699074074074074E-2</v>
      </c>
      <c r="AL10" s="10">
        <v>4.5706018518518521E-2</v>
      </c>
    </row>
    <row r="11" spans="1:40" ht="16">
      <c r="A11" s="18" t="s">
        <v>36</v>
      </c>
      <c r="B11" s="19"/>
      <c r="C11" s="19"/>
      <c r="D11" s="19"/>
      <c r="E11" s="9" t="s">
        <v>23</v>
      </c>
      <c r="F11" s="10">
        <v>2.6620370370370372E-4</v>
      </c>
      <c r="G11" s="10"/>
      <c r="H11" s="10">
        <v>1.8865740740740739E-3</v>
      </c>
      <c r="I11" s="10"/>
      <c r="J11" s="12"/>
      <c r="K11" s="10" t="s">
        <v>24</v>
      </c>
      <c r="L11" s="10">
        <v>7.2916666666666659E-4</v>
      </c>
      <c r="M11" s="12"/>
      <c r="N11" s="12"/>
      <c r="O11" s="12"/>
      <c r="P11" s="24"/>
      <c r="Q11" s="12"/>
      <c r="R11" s="12"/>
      <c r="S11" s="12"/>
      <c r="T11" s="10" t="s">
        <v>25</v>
      </c>
      <c r="U11" s="10">
        <v>4.6296296296296294E-5</v>
      </c>
      <c r="V11" s="10"/>
      <c r="W11" s="10">
        <v>1.4930555555555554E-3</v>
      </c>
      <c r="X11" s="10"/>
      <c r="Y11" s="12"/>
      <c r="Z11" s="10" t="s">
        <v>24</v>
      </c>
      <c r="AA11" s="10">
        <v>4.5138888888888892E-4</v>
      </c>
      <c r="AB11" s="10">
        <v>2.1874999999999998E-3</v>
      </c>
      <c r="AC11" s="10"/>
      <c r="AD11" s="12"/>
      <c r="AE11" s="13" t="s">
        <v>37</v>
      </c>
      <c r="AF11" s="21"/>
    </row>
    <row r="12" spans="1:40" ht="16">
      <c r="A12" s="10"/>
      <c r="B12" s="19"/>
      <c r="C12" s="19"/>
      <c r="D12" s="19"/>
      <c r="E12" s="9" t="s">
        <v>28</v>
      </c>
      <c r="F12" s="10">
        <v>2.6620370370370372E-4</v>
      </c>
      <c r="G12" s="10"/>
      <c r="H12" s="10">
        <v>3.7037037037037035E-4</v>
      </c>
      <c r="I12" s="10"/>
      <c r="J12" s="12"/>
      <c r="K12" s="12"/>
      <c r="L12" s="12"/>
      <c r="M12" s="12"/>
      <c r="N12" s="12"/>
      <c r="O12" s="12"/>
      <c r="P12" s="19"/>
      <c r="Q12" s="12"/>
      <c r="R12" s="12"/>
      <c r="S12" s="12"/>
      <c r="T12" s="12"/>
      <c r="U12" s="12"/>
      <c r="V12" s="12"/>
      <c r="W12" s="12"/>
      <c r="X12" s="12"/>
      <c r="Y12" s="12"/>
      <c r="Z12" s="10" t="s">
        <v>27</v>
      </c>
      <c r="AA12" s="10">
        <v>2.199074074074074E-4</v>
      </c>
      <c r="AB12" s="10">
        <v>2.0601851851851849E-3</v>
      </c>
      <c r="AC12" s="10"/>
      <c r="AD12" s="12"/>
      <c r="AE12" s="13" t="s">
        <v>38</v>
      </c>
      <c r="AF12" s="21"/>
    </row>
    <row r="13" spans="1:40" ht="16">
      <c r="A13" s="21"/>
      <c r="B13" s="12"/>
      <c r="C13" s="12"/>
      <c r="D13" s="12"/>
      <c r="E13" s="10" t="s">
        <v>26</v>
      </c>
      <c r="F13" s="10">
        <v>1.273148148148148E-4</v>
      </c>
      <c r="G13" s="10"/>
      <c r="H13" s="10">
        <v>2.8935185185185189E-4</v>
      </c>
      <c r="I13" s="10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0" t="s">
        <v>29</v>
      </c>
      <c r="AA13" s="10">
        <v>4.861111111111111E-4</v>
      </c>
      <c r="AB13" s="10">
        <v>8.1018518518518505E-4</v>
      </c>
      <c r="AC13" s="10"/>
      <c r="AD13" s="12"/>
      <c r="AE13" s="12"/>
      <c r="AF13" s="21"/>
    </row>
    <row r="14" spans="1:40" ht="16">
      <c r="A14" s="13" t="s">
        <v>31</v>
      </c>
      <c r="B14" s="13" t="b">
        <f>TRUE()</f>
        <v>1</v>
      </c>
      <c r="C14" s="13" t="b">
        <f>TRUE()</f>
        <v>1</v>
      </c>
      <c r="D14" s="13" t="b">
        <f>TRUE()</f>
        <v>1</v>
      </c>
      <c r="E14" s="22"/>
      <c r="F14" s="13" t="b">
        <f>FALSE()</f>
        <v>0</v>
      </c>
      <c r="G14" s="13"/>
      <c r="H14" s="13" t="b">
        <f>FALSE()</f>
        <v>0</v>
      </c>
      <c r="I14" s="13"/>
      <c r="J14" s="13" t="b">
        <f>TRUE()</f>
        <v>1</v>
      </c>
      <c r="K14" s="22"/>
      <c r="L14" s="13" t="b">
        <f>FALSE()</f>
        <v>0</v>
      </c>
      <c r="M14" s="13" t="b">
        <f>TRUE()</f>
        <v>1</v>
      </c>
      <c r="N14" s="13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0" t="s">
        <v>30</v>
      </c>
      <c r="AA14" s="10">
        <v>3.8194444444444441E-4</v>
      </c>
      <c r="AB14" s="10">
        <v>3.0092592592592589E-4</v>
      </c>
      <c r="AC14" s="10"/>
      <c r="AD14" s="12"/>
      <c r="AE14" s="12"/>
      <c r="AF14" s="22"/>
    </row>
    <row r="15" spans="1:40" ht="16">
      <c r="A15" s="13" t="s">
        <v>33</v>
      </c>
      <c r="B15" s="13" t="b">
        <f>TRUE()</f>
        <v>1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0" t="s">
        <v>32</v>
      </c>
      <c r="AA15" s="10">
        <v>1.9675925925925929E-4</v>
      </c>
      <c r="AB15" s="12"/>
      <c r="AC15" s="12"/>
      <c r="AD15" s="12"/>
      <c r="AE15" s="12"/>
      <c r="AF15" s="21"/>
    </row>
    <row r="16" spans="1:40" ht="16">
      <c r="A16" s="1"/>
      <c r="B16" s="2" t="s">
        <v>0</v>
      </c>
      <c r="C16" s="2" t="s">
        <v>1</v>
      </c>
      <c r="D16" s="2" t="s">
        <v>2</v>
      </c>
      <c r="E16" s="1"/>
      <c r="F16" s="2" t="s">
        <v>3</v>
      </c>
      <c r="G16" s="2"/>
      <c r="H16" s="2" t="s">
        <v>4</v>
      </c>
      <c r="I16" s="2"/>
      <c r="J16" s="2" t="s">
        <v>5</v>
      </c>
      <c r="K16" s="1"/>
      <c r="L16" s="2" t="s">
        <v>6</v>
      </c>
      <c r="M16" s="2" t="s">
        <v>7</v>
      </c>
      <c r="N16" s="2"/>
      <c r="O16" s="3" t="s">
        <v>8</v>
      </c>
      <c r="P16" s="1"/>
      <c r="Q16" s="2" t="s">
        <v>0</v>
      </c>
      <c r="R16" s="2" t="s">
        <v>1</v>
      </c>
      <c r="S16" s="2" t="s">
        <v>2</v>
      </c>
      <c r="T16" s="1"/>
      <c r="U16" s="2" t="s">
        <v>3</v>
      </c>
      <c r="V16" s="2"/>
      <c r="W16" s="2" t="s">
        <v>4</v>
      </c>
      <c r="X16" s="2"/>
      <c r="Y16" s="2" t="s">
        <v>5</v>
      </c>
      <c r="Z16" s="1"/>
      <c r="AA16" s="2" t="s">
        <v>6</v>
      </c>
      <c r="AB16" s="2" t="s">
        <v>7</v>
      </c>
      <c r="AC16" s="2"/>
      <c r="AD16" s="3" t="s">
        <v>8</v>
      </c>
      <c r="AE16" s="2" t="s">
        <v>9</v>
      </c>
      <c r="AF16" s="3" t="s">
        <v>10</v>
      </c>
      <c r="AG16" s="4" t="s">
        <v>11</v>
      </c>
      <c r="AI16" s="6" t="s">
        <v>12</v>
      </c>
    </row>
    <row r="17" spans="1:38" ht="16">
      <c r="A17" s="8" t="s">
        <v>16</v>
      </c>
      <c r="B17" s="9">
        <v>3.1828703703703702E-3</v>
      </c>
      <c r="C17" s="9">
        <v>6.7129629629629625E-4</v>
      </c>
      <c r="D17" s="9">
        <v>4.1666666666666669E-4</v>
      </c>
      <c r="E17" s="9" t="s">
        <v>17</v>
      </c>
      <c r="F17" s="9">
        <v>1.7245370370370368E-3</v>
      </c>
      <c r="G17" s="9">
        <f>SUM(F17:F20)</f>
        <v>2.1643518518518518E-3</v>
      </c>
      <c r="H17" s="9">
        <v>1.1909722222222224E-2</v>
      </c>
      <c r="I17" s="9">
        <f>SUM(H17:H20)</f>
        <v>1.3344907407407409E-2</v>
      </c>
      <c r="J17" s="9">
        <v>5.7870370370370378E-4</v>
      </c>
      <c r="K17" s="10" t="s">
        <v>18</v>
      </c>
      <c r="L17" s="10">
        <v>1.1689814814814813E-3</v>
      </c>
      <c r="M17" s="10">
        <v>1.3657407407407407E-3</v>
      </c>
      <c r="N17" s="10">
        <f>M17</f>
        <v>1.3657407407407407E-3</v>
      </c>
      <c r="O17" s="19">
        <f>SUM(L17:M18,F17:H20,B17:D17,J17)</f>
        <v>2.538194444444444E-2</v>
      </c>
      <c r="P17" s="23" t="s">
        <v>19</v>
      </c>
      <c r="Q17" s="10">
        <v>4.6296296296296294E-5</v>
      </c>
      <c r="R17" s="10">
        <v>6.7129629629629625E-4</v>
      </c>
      <c r="S17" s="10">
        <v>7.2916666666666659E-4</v>
      </c>
      <c r="T17" s="10" t="s">
        <v>20</v>
      </c>
      <c r="U17" s="10">
        <v>2.4305555555555555E-4</v>
      </c>
      <c r="V17" s="10">
        <f>SUM(U17:U18)</f>
        <v>3.3564814814814812E-4</v>
      </c>
      <c r="W17" s="10">
        <v>3.0092592592592588E-3</v>
      </c>
      <c r="X17" s="10">
        <f>SUM(W17:W18)</f>
        <v>4.3749999999999995E-3</v>
      </c>
      <c r="Y17" s="10">
        <v>1.8518518518518518E-4</v>
      </c>
      <c r="Z17" s="10" t="s">
        <v>18</v>
      </c>
      <c r="AA17" s="10">
        <v>2.5462962962962961E-4</v>
      </c>
      <c r="AB17" s="10">
        <v>1.8402777777777777E-3</v>
      </c>
      <c r="AC17" s="10">
        <f>SUM(AB17:AB21)</f>
        <v>9.2939814814814829E-3</v>
      </c>
      <c r="AD17" s="19">
        <f>SUM(Q17:S17,U17:Y18,AA17:AB21)</f>
        <v>2.1620370370370366E-2</v>
      </c>
      <c r="AE17" s="25" t="s">
        <v>37</v>
      </c>
      <c r="AF17" s="14">
        <f>SUM(O17,AD17)</f>
        <v>4.7002314814814802E-2</v>
      </c>
      <c r="AG17" s="15">
        <v>9.837962962962962E-4</v>
      </c>
      <c r="AI17" s="16">
        <f>SUM(AF17:AG17)</f>
        <v>4.7986111111111097E-2</v>
      </c>
      <c r="AL17" s="10">
        <v>4.012731481481481E-2</v>
      </c>
    </row>
    <row r="18" spans="1:38" ht="16">
      <c r="A18" s="18" t="s">
        <v>39</v>
      </c>
      <c r="B18" s="19"/>
      <c r="C18" s="19"/>
      <c r="D18" s="19"/>
      <c r="E18" s="9" t="s">
        <v>23</v>
      </c>
      <c r="F18" s="9">
        <v>1.5046296296296295E-4</v>
      </c>
      <c r="G18" s="9"/>
      <c r="H18" s="9">
        <v>8.7962962962962951E-4</v>
      </c>
      <c r="I18" s="9"/>
      <c r="J18" s="19"/>
      <c r="K18" s="10" t="s">
        <v>24</v>
      </c>
      <c r="L18" s="10">
        <v>3.2407407407407406E-4</v>
      </c>
      <c r="M18" s="12"/>
      <c r="N18" s="12"/>
      <c r="O18" s="19"/>
      <c r="P18" s="24"/>
      <c r="Q18" s="12"/>
      <c r="R18" s="12"/>
      <c r="S18" s="12"/>
      <c r="T18" s="10" t="s">
        <v>25</v>
      </c>
      <c r="U18" s="10">
        <v>9.2592592592592588E-5</v>
      </c>
      <c r="V18" s="10"/>
      <c r="W18" s="10">
        <v>1.3657407407407407E-3</v>
      </c>
      <c r="X18" s="10"/>
      <c r="Y18" s="12"/>
      <c r="Z18" s="10" t="s">
        <v>24</v>
      </c>
      <c r="AA18" s="10">
        <v>2.0833333333333335E-4</v>
      </c>
      <c r="AB18" s="10">
        <v>2.5462962962962965E-3</v>
      </c>
      <c r="AC18" s="10"/>
      <c r="AD18" s="19"/>
      <c r="AE18" s="19"/>
    </row>
    <row r="19" spans="1:38" ht="16">
      <c r="A19" s="10"/>
      <c r="B19" s="19"/>
      <c r="C19" s="19"/>
      <c r="D19" s="19"/>
      <c r="E19" s="9" t="s">
        <v>28</v>
      </c>
      <c r="F19" s="9">
        <v>1.7361111111111109E-4</v>
      </c>
      <c r="G19" s="9"/>
      <c r="H19" s="9">
        <v>3.8194444444444441E-4</v>
      </c>
      <c r="I19" s="9"/>
      <c r="J19" s="19"/>
      <c r="K19" s="12"/>
      <c r="L19" s="12"/>
      <c r="M19" s="12"/>
      <c r="N19" s="12"/>
      <c r="O19" s="19"/>
      <c r="P19" s="19"/>
      <c r="Q19" s="12"/>
      <c r="R19" s="12"/>
      <c r="S19" s="12"/>
      <c r="T19" s="12"/>
      <c r="U19" s="12"/>
      <c r="V19" s="12"/>
      <c r="W19" s="12"/>
      <c r="X19" s="12"/>
      <c r="Y19" s="12"/>
      <c r="Z19" s="9" t="s">
        <v>27</v>
      </c>
      <c r="AA19" s="9">
        <v>3.1250000000000001E-4</v>
      </c>
      <c r="AB19" s="9">
        <v>3.6111111111111114E-3</v>
      </c>
      <c r="AC19" s="9"/>
      <c r="AD19" s="19"/>
      <c r="AE19" s="19"/>
    </row>
    <row r="20" spans="1:38" ht="16">
      <c r="B20" s="19"/>
      <c r="C20" s="19"/>
      <c r="D20" s="19"/>
      <c r="E20" s="9" t="s">
        <v>26</v>
      </c>
      <c r="F20" s="9">
        <v>1.1574074074074075E-4</v>
      </c>
      <c r="G20" s="9"/>
      <c r="H20" s="9">
        <v>1.7361111111111109E-4</v>
      </c>
      <c r="I20" s="9"/>
      <c r="J20" s="19"/>
      <c r="K20" s="19"/>
      <c r="L20" s="19"/>
      <c r="M20" s="19"/>
      <c r="N20" s="19"/>
      <c r="O20" s="19"/>
      <c r="P20" s="19"/>
      <c r="Q20" s="12"/>
      <c r="R20" s="12"/>
      <c r="S20" s="12"/>
      <c r="T20" s="12"/>
      <c r="U20" s="12"/>
      <c r="V20" s="12"/>
      <c r="W20" s="12"/>
      <c r="X20" s="12"/>
      <c r="Y20" s="12"/>
      <c r="Z20" s="9" t="s">
        <v>29</v>
      </c>
      <c r="AA20" s="9">
        <v>3.9351851851851858E-4</v>
      </c>
      <c r="AB20" s="9">
        <v>1.2962962962962963E-3</v>
      </c>
      <c r="AC20" s="9"/>
      <c r="AD20" s="19"/>
      <c r="AE20" s="19"/>
    </row>
    <row r="21" spans="1:38" ht="16">
      <c r="A21" s="25" t="s">
        <v>31</v>
      </c>
      <c r="B21" s="25" t="b">
        <f>TRUE()</f>
        <v>1</v>
      </c>
      <c r="C21" s="25" t="b">
        <f>FALSE()</f>
        <v>0</v>
      </c>
      <c r="D21" s="25" t="b">
        <f>TRUE()</f>
        <v>1</v>
      </c>
      <c r="E21" s="26"/>
      <c r="F21" s="25" t="b">
        <f>FALSE()</f>
        <v>0</v>
      </c>
      <c r="G21" s="25"/>
      <c r="H21" s="25" t="b">
        <f>FALSE()</f>
        <v>0</v>
      </c>
      <c r="I21" s="25"/>
      <c r="J21" s="25" t="b">
        <f>TRUE()</f>
        <v>1</v>
      </c>
      <c r="K21" s="26"/>
      <c r="L21" s="25" t="b">
        <f>TRUE()</f>
        <v>1</v>
      </c>
      <c r="M21" s="25" t="b">
        <f>TRUE()</f>
        <v>1</v>
      </c>
      <c r="N21" s="25"/>
      <c r="O21" s="19"/>
      <c r="P21" s="19"/>
      <c r="Q21" s="12"/>
      <c r="R21" s="12"/>
      <c r="S21" s="12"/>
      <c r="T21" s="12"/>
      <c r="U21" s="12"/>
      <c r="V21" s="12"/>
      <c r="W21" s="12"/>
      <c r="X21" s="12"/>
      <c r="Y21" s="12"/>
      <c r="Z21" s="9" t="s">
        <v>30</v>
      </c>
      <c r="AA21" s="9">
        <v>1.0416666666666667E-4</v>
      </c>
      <c r="AB21" s="19"/>
      <c r="AC21" s="19"/>
      <c r="AD21" s="19"/>
      <c r="AE21" s="19"/>
    </row>
    <row r="22" spans="1:38" ht="16">
      <c r="A22" s="25" t="s">
        <v>33</v>
      </c>
      <c r="B22" s="25" t="b">
        <f>FALSE()</f>
        <v>0</v>
      </c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19"/>
      <c r="P22" s="19"/>
      <c r="Q22" s="12"/>
      <c r="R22" s="12"/>
      <c r="S22" s="12"/>
      <c r="T22" s="12"/>
      <c r="U22" s="12"/>
      <c r="V22" s="12"/>
      <c r="W22" s="12"/>
      <c r="X22" s="12"/>
      <c r="Y22" s="12"/>
      <c r="Z22" s="19"/>
      <c r="AA22" s="19"/>
      <c r="AB22" s="19"/>
      <c r="AC22" s="19"/>
      <c r="AD22" s="19"/>
      <c r="AE22" s="19"/>
    </row>
    <row r="23" spans="1:38" ht="16">
      <c r="A23" s="1"/>
      <c r="B23" s="2" t="s">
        <v>0</v>
      </c>
      <c r="C23" s="2" t="s">
        <v>1</v>
      </c>
      <c r="D23" s="2" t="s">
        <v>2</v>
      </c>
      <c r="E23" s="1"/>
      <c r="F23" s="2" t="s">
        <v>3</v>
      </c>
      <c r="G23" s="2"/>
      <c r="H23" s="2" t="s">
        <v>4</v>
      </c>
      <c r="I23" s="2"/>
      <c r="J23" s="2" t="s">
        <v>5</v>
      </c>
      <c r="K23" s="1"/>
      <c r="L23" s="2" t="s">
        <v>6</v>
      </c>
      <c r="M23" s="2" t="s">
        <v>7</v>
      </c>
      <c r="N23" s="2"/>
      <c r="O23" s="3" t="s">
        <v>8</v>
      </c>
      <c r="P23" s="1"/>
      <c r="Q23" s="2"/>
      <c r="R23" s="2"/>
      <c r="S23" s="2"/>
      <c r="T23" s="1"/>
      <c r="U23" s="2"/>
      <c r="V23" s="2"/>
      <c r="W23" s="2"/>
      <c r="X23" s="2"/>
      <c r="Y23" s="2"/>
      <c r="Z23" s="1"/>
      <c r="AA23" s="2"/>
      <c r="AB23" s="2"/>
      <c r="AC23" s="2"/>
      <c r="AD23" s="27"/>
      <c r="AE23" s="2" t="s">
        <v>9</v>
      </c>
      <c r="AF23" s="28"/>
    </row>
    <row r="24" spans="1:38" ht="16">
      <c r="A24" s="8" t="s">
        <v>16</v>
      </c>
      <c r="B24" s="9">
        <v>3.8657407407407412E-3</v>
      </c>
      <c r="C24" s="9">
        <v>1.0879629629629629E-3</v>
      </c>
      <c r="D24" s="9">
        <v>9.953703703703702E-4</v>
      </c>
      <c r="E24" s="9" t="s">
        <v>17</v>
      </c>
      <c r="F24" s="9">
        <v>4.2824074074074081E-4</v>
      </c>
      <c r="G24" s="9">
        <f>SUM(F24:F27)</f>
        <v>1.4236111111111112E-3</v>
      </c>
      <c r="H24" s="9">
        <v>1.1006944444444444E-2</v>
      </c>
      <c r="I24" s="9">
        <f>SUM(H24:H27)</f>
        <v>1.2650462962962961E-2</v>
      </c>
      <c r="J24" s="9">
        <v>7.6388888888888882E-4</v>
      </c>
      <c r="K24" s="10" t="s">
        <v>18</v>
      </c>
      <c r="L24" s="10">
        <v>1.1111111111111111E-3</v>
      </c>
      <c r="M24" s="10">
        <v>1.2152777777777778E-3</v>
      </c>
      <c r="N24" s="10">
        <f>M24</f>
        <v>1.2152777777777778E-3</v>
      </c>
      <c r="O24" s="12">
        <f>SUM(B24:D24,F24:H27,J24,L24:M25)</f>
        <v>2.6412037037037032E-2</v>
      </c>
      <c r="P24" s="10"/>
      <c r="Q24" s="10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19"/>
      <c r="AE24" s="25" t="s">
        <v>37</v>
      </c>
      <c r="AF24" s="14"/>
    </row>
    <row r="25" spans="1:38" ht="16">
      <c r="A25" s="18" t="s">
        <v>40</v>
      </c>
      <c r="B25" s="19"/>
      <c r="C25" s="19"/>
      <c r="D25" s="19"/>
      <c r="E25" s="9" t="s">
        <v>23</v>
      </c>
      <c r="F25" s="9">
        <v>2.3148148148148149E-4</v>
      </c>
      <c r="G25" s="9"/>
      <c r="H25" s="9">
        <v>1.2962962962962963E-3</v>
      </c>
      <c r="I25" s="9"/>
      <c r="J25" s="19"/>
      <c r="K25" s="10" t="s">
        <v>24</v>
      </c>
      <c r="L25" s="10">
        <v>1.8749999999999999E-3</v>
      </c>
      <c r="M25" s="12"/>
      <c r="N25" s="12"/>
      <c r="O25" s="12"/>
      <c r="P25" s="20"/>
      <c r="Q25" s="12"/>
      <c r="R25" s="19"/>
      <c r="S25" s="19"/>
      <c r="T25" s="9"/>
      <c r="U25" s="9"/>
      <c r="V25" s="9"/>
      <c r="W25" s="9"/>
      <c r="X25" s="9"/>
      <c r="Y25" s="19"/>
      <c r="Z25" s="19"/>
      <c r="AA25" s="9"/>
      <c r="AB25" s="19"/>
      <c r="AC25" s="19"/>
      <c r="AD25" s="19"/>
      <c r="AE25" s="19"/>
    </row>
    <row r="26" spans="1:38" ht="16">
      <c r="A26" s="10"/>
      <c r="B26" s="19"/>
      <c r="C26" s="19"/>
      <c r="D26" s="19"/>
      <c r="E26" s="9" t="s">
        <v>28</v>
      </c>
      <c r="F26" s="9">
        <v>6.4814814814814813E-4</v>
      </c>
      <c r="G26" s="9"/>
      <c r="H26" s="9">
        <v>9.2592592592592588E-5</v>
      </c>
      <c r="I26" s="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</row>
    <row r="27" spans="1:38" ht="16">
      <c r="B27" s="19"/>
      <c r="C27" s="19"/>
      <c r="D27" s="19"/>
      <c r="E27" s="9" t="s">
        <v>26</v>
      </c>
      <c r="F27" s="9">
        <v>1.1574074074074075E-4</v>
      </c>
      <c r="G27" s="9"/>
      <c r="H27" s="9">
        <v>2.5462962962962961E-4</v>
      </c>
      <c r="I27" s="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</row>
    <row r="28" spans="1:38" ht="16">
      <c r="A28" s="25" t="s">
        <v>31</v>
      </c>
      <c r="B28" s="25" t="b">
        <f>TRUE()</f>
        <v>1</v>
      </c>
      <c r="C28" s="25" t="b">
        <f>FALSE()</f>
        <v>0</v>
      </c>
      <c r="D28" s="25" t="b">
        <f>TRUE()</f>
        <v>1</v>
      </c>
      <c r="E28" s="26"/>
      <c r="F28" s="25" t="b">
        <f>TRUE()</f>
        <v>1</v>
      </c>
      <c r="G28" s="25"/>
      <c r="H28" s="25" t="b">
        <f>FALSE()</f>
        <v>0</v>
      </c>
      <c r="I28" s="25"/>
      <c r="J28" s="25" t="b">
        <f>TRUE()</f>
        <v>1</v>
      </c>
      <c r="K28" s="26"/>
      <c r="L28" s="25" t="b">
        <f>TRUE()</f>
        <v>1</v>
      </c>
      <c r="M28" s="25" t="b">
        <f>FALSE()</f>
        <v>0</v>
      </c>
      <c r="N28" s="25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</row>
    <row r="29" spans="1:38" ht="16">
      <c r="A29" s="25" t="s">
        <v>33</v>
      </c>
      <c r="B29" s="25" t="b">
        <f>FALSE()</f>
        <v>0</v>
      </c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</row>
    <row r="30" spans="1:38" ht="16">
      <c r="A30" s="1"/>
      <c r="B30" s="2" t="s">
        <v>0</v>
      </c>
      <c r="C30" s="2" t="s">
        <v>1</v>
      </c>
      <c r="D30" s="2" t="s">
        <v>2</v>
      </c>
      <c r="E30" s="1"/>
      <c r="F30" s="2" t="s">
        <v>3</v>
      </c>
      <c r="G30" s="2"/>
      <c r="H30" s="2" t="s">
        <v>4</v>
      </c>
      <c r="I30" s="2"/>
      <c r="J30" s="2" t="s">
        <v>5</v>
      </c>
      <c r="K30" s="1"/>
      <c r="L30" s="2" t="s">
        <v>6</v>
      </c>
      <c r="M30" s="2" t="s">
        <v>7</v>
      </c>
      <c r="N30" s="2"/>
      <c r="O30" s="3" t="s">
        <v>8</v>
      </c>
      <c r="P30" s="1"/>
      <c r="Q30" s="2"/>
      <c r="R30" s="2"/>
      <c r="S30" s="2"/>
      <c r="T30" s="1"/>
      <c r="U30" s="2"/>
      <c r="V30" s="2"/>
      <c r="W30" s="2"/>
      <c r="X30" s="2"/>
      <c r="Y30" s="2"/>
      <c r="Z30" s="1"/>
      <c r="AA30" s="2"/>
      <c r="AB30" s="2"/>
      <c r="AC30" s="2"/>
      <c r="AD30" s="27"/>
      <c r="AE30" s="2" t="s">
        <v>9</v>
      </c>
      <c r="AF30" s="28"/>
    </row>
    <row r="31" spans="1:38" ht="16">
      <c r="A31" s="8" t="s">
        <v>16</v>
      </c>
      <c r="B31" s="9">
        <v>2.662037037037037E-3</v>
      </c>
      <c r="C31" s="9">
        <v>3.1249999999999997E-3</v>
      </c>
      <c r="D31" s="9">
        <v>2.1180555555555553E-3</v>
      </c>
      <c r="E31" s="9" t="s">
        <v>17</v>
      </c>
      <c r="F31" s="9">
        <v>3.4374999999999996E-3</v>
      </c>
      <c r="G31" s="9">
        <f>SUM(F31:F34)</f>
        <v>3.8541666666666663E-3</v>
      </c>
      <c r="H31" s="9">
        <v>1.215277777777778E-2</v>
      </c>
      <c r="I31" s="9">
        <f>SUM(H31:H34)</f>
        <v>1.3310185185185187E-2</v>
      </c>
      <c r="J31" s="9">
        <v>1.1226851851851851E-3</v>
      </c>
      <c r="K31" s="9" t="s">
        <v>18</v>
      </c>
      <c r="L31" s="9">
        <v>3.1828703703703702E-3</v>
      </c>
      <c r="M31" s="9">
        <v>3.9351851851851858E-4</v>
      </c>
      <c r="N31" s="9">
        <f>SUM(M31:M32)</f>
        <v>1.6319444444444443E-3</v>
      </c>
      <c r="O31" s="12">
        <f>SUM(B31:D31,F31:J34,L31:M33)</f>
        <v>5.0023148148148143E-2</v>
      </c>
      <c r="P31" s="10"/>
      <c r="Q31" s="10"/>
      <c r="R31" s="9"/>
      <c r="S31" s="9"/>
      <c r="T31" s="9"/>
      <c r="U31" s="9"/>
      <c r="V31" s="9"/>
      <c r="W31" s="9"/>
      <c r="X31" s="9"/>
      <c r="Y31" s="9"/>
      <c r="Z31" s="9"/>
      <c r="AA31" s="9"/>
      <c r="AB31" s="19"/>
      <c r="AC31" s="19"/>
      <c r="AD31" s="19"/>
      <c r="AE31" s="25" t="s">
        <v>41</v>
      </c>
    </row>
    <row r="32" spans="1:38" ht="16">
      <c r="A32" s="18" t="s">
        <v>42</v>
      </c>
      <c r="B32" s="19"/>
      <c r="C32" s="19"/>
      <c r="D32" s="19"/>
      <c r="E32" s="9" t="s">
        <v>23</v>
      </c>
      <c r="F32" s="9">
        <v>1.8518518518518518E-4</v>
      </c>
      <c r="G32" s="9"/>
      <c r="H32" s="9">
        <v>7.8703703703703694E-4</v>
      </c>
      <c r="I32" s="9"/>
      <c r="J32" s="19"/>
      <c r="K32" s="9" t="s">
        <v>24</v>
      </c>
      <c r="L32" s="9">
        <v>8.7962962962962951E-4</v>
      </c>
      <c r="M32" s="9">
        <v>1.2384259259259258E-3</v>
      </c>
      <c r="N32" s="9"/>
      <c r="O32" s="12"/>
      <c r="P32" s="20"/>
      <c r="Q32" s="12"/>
      <c r="R32" s="19"/>
      <c r="S32" s="19"/>
      <c r="T32" s="9"/>
      <c r="U32" s="9"/>
      <c r="V32" s="9"/>
      <c r="W32" s="9"/>
      <c r="X32" s="9"/>
      <c r="Y32" s="19"/>
      <c r="Z32" s="19"/>
      <c r="AA32" s="19"/>
      <c r="AB32" s="19"/>
      <c r="AC32" s="19"/>
      <c r="AD32" s="19"/>
      <c r="AE32" s="19"/>
    </row>
    <row r="33" spans="1:38" ht="16">
      <c r="A33" s="10"/>
      <c r="B33" s="19"/>
      <c r="C33" s="19"/>
      <c r="D33" s="19"/>
      <c r="E33" s="9" t="s">
        <v>28</v>
      </c>
      <c r="F33" s="9">
        <v>1.3888888888888889E-4</v>
      </c>
      <c r="G33" s="9"/>
      <c r="H33" s="9">
        <v>1.3888888888888889E-4</v>
      </c>
      <c r="I33" s="9"/>
      <c r="J33" s="19"/>
      <c r="K33" s="9" t="s">
        <v>27</v>
      </c>
      <c r="L33" s="9">
        <v>9.7222222222222219E-4</v>
      </c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</row>
    <row r="34" spans="1:38" ht="16">
      <c r="B34" s="19"/>
      <c r="C34" s="19"/>
      <c r="D34" s="19"/>
      <c r="E34" s="9" t="s">
        <v>26</v>
      </c>
      <c r="F34" s="9">
        <v>9.2592592592592588E-5</v>
      </c>
      <c r="G34" s="9"/>
      <c r="H34" s="9">
        <v>2.3148148148148149E-4</v>
      </c>
      <c r="I34" s="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</row>
    <row r="35" spans="1:38" ht="16">
      <c r="A35" s="25" t="s">
        <v>31</v>
      </c>
      <c r="B35" s="25" t="b">
        <f>TRUE()</f>
        <v>1</v>
      </c>
      <c r="C35" s="25" t="b">
        <f>FALSE()</f>
        <v>0</v>
      </c>
      <c r="D35" s="25" t="b">
        <f>TRUE()</f>
        <v>1</v>
      </c>
      <c r="E35" s="26"/>
      <c r="F35" s="25" t="b">
        <f>TRUE()</f>
        <v>1</v>
      </c>
      <c r="G35" s="25"/>
      <c r="H35" s="25" t="b">
        <f>TRUE()</f>
        <v>1</v>
      </c>
      <c r="I35" s="25"/>
      <c r="J35" s="25" t="b">
        <f>TRUE()</f>
        <v>1</v>
      </c>
      <c r="K35" s="26"/>
      <c r="L35" s="25" t="b">
        <f>TRUE()</f>
        <v>1</v>
      </c>
      <c r="M35" s="25" t="b">
        <f>TRUE()</f>
        <v>1</v>
      </c>
      <c r="N35" s="25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</row>
    <row r="36" spans="1:38" ht="16">
      <c r="A36" s="25" t="s">
        <v>33</v>
      </c>
      <c r="B36" s="25" t="b">
        <f>TRUE()</f>
        <v>1</v>
      </c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</row>
    <row r="37" spans="1:38" ht="16">
      <c r="A37" s="1"/>
      <c r="B37" s="2" t="s">
        <v>0</v>
      </c>
      <c r="C37" s="2" t="s">
        <v>1</v>
      </c>
      <c r="D37" s="2" t="s">
        <v>2</v>
      </c>
      <c r="E37" s="1"/>
      <c r="F37" s="2" t="s">
        <v>3</v>
      </c>
      <c r="G37" s="2"/>
      <c r="H37" s="2" t="s">
        <v>4</v>
      </c>
      <c r="I37" s="2"/>
      <c r="J37" s="2" t="s">
        <v>5</v>
      </c>
      <c r="K37" s="1"/>
      <c r="L37" s="2" t="s">
        <v>6</v>
      </c>
      <c r="M37" s="2" t="s">
        <v>7</v>
      </c>
      <c r="N37" s="2"/>
      <c r="O37" s="3" t="s">
        <v>8</v>
      </c>
      <c r="P37" s="1"/>
      <c r="Q37" s="2" t="s">
        <v>0</v>
      </c>
      <c r="R37" s="2" t="s">
        <v>1</v>
      </c>
      <c r="S37" s="2" t="s">
        <v>2</v>
      </c>
      <c r="T37" s="1"/>
      <c r="U37" s="2" t="s">
        <v>3</v>
      </c>
      <c r="V37" s="2"/>
      <c r="W37" s="2" t="s">
        <v>4</v>
      </c>
      <c r="X37" s="2"/>
      <c r="Y37" s="2" t="s">
        <v>5</v>
      </c>
      <c r="Z37" s="1"/>
      <c r="AA37" s="2" t="s">
        <v>6</v>
      </c>
      <c r="AB37" s="2" t="s">
        <v>7</v>
      </c>
      <c r="AC37" s="2"/>
      <c r="AD37" s="3" t="s">
        <v>8</v>
      </c>
      <c r="AE37" s="2" t="s">
        <v>9</v>
      </c>
      <c r="AF37" s="3" t="s">
        <v>10</v>
      </c>
      <c r="AG37" s="4" t="s">
        <v>11</v>
      </c>
      <c r="AI37" s="6" t="s">
        <v>12</v>
      </c>
    </row>
    <row r="38" spans="1:38" ht="16">
      <c r="A38" s="29" t="s">
        <v>16</v>
      </c>
      <c r="B38" s="9">
        <v>3.2754629629629627E-3</v>
      </c>
      <c r="C38" s="9">
        <v>1.5624999999999999E-3</v>
      </c>
      <c r="D38" s="9">
        <v>1.4699074074074072E-3</v>
      </c>
      <c r="E38" s="9" t="s">
        <v>17</v>
      </c>
      <c r="F38" s="9">
        <v>1.8171296296296295E-3</v>
      </c>
      <c r="G38" s="9">
        <f>SUM(F38:F41)</f>
        <v>3.2407407407407406E-3</v>
      </c>
      <c r="H38" s="9">
        <v>1.744212962962963E-2</v>
      </c>
      <c r="I38" s="9">
        <f>SUM(H38:H41)</f>
        <v>1.9710648148148151E-2</v>
      </c>
      <c r="J38" s="9">
        <v>2.7893518518518515E-3</v>
      </c>
      <c r="K38" s="9" t="s">
        <v>18</v>
      </c>
      <c r="L38" s="9">
        <v>2.627314814814815E-3</v>
      </c>
      <c r="M38" s="30">
        <v>2.8819444444444439E-3</v>
      </c>
      <c r="N38" s="10">
        <f>M38</f>
        <v>2.8819444444444439E-3</v>
      </c>
      <c r="O38" s="19">
        <f>SUM(B38:D38,F38:J41,L38:L39)</f>
        <v>5.8287037037037047E-2</v>
      </c>
      <c r="P38" s="23" t="s">
        <v>19</v>
      </c>
      <c r="Q38" s="30">
        <v>1.5046296296296295E-4</v>
      </c>
      <c r="R38" s="30">
        <v>2.5462962962962961E-4</v>
      </c>
      <c r="S38" s="30">
        <v>1.5046296296296295E-4</v>
      </c>
      <c r="T38" s="9" t="s">
        <v>20</v>
      </c>
      <c r="U38" s="30">
        <v>1.0416666666666667E-4</v>
      </c>
      <c r="V38" s="10">
        <f>SUM(U38:U39)</f>
        <v>1.3888888888888889E-4</v>
      </c>
      <c r="W38" s="11">
        <v>5.6828703703703694E-3</v>
      </c>
      <c r="X38" s="10">
        <f>SUM(W38:W39)</f>
        <v>8.067129629629629E-3</v>
      </c>
      <c r="Y38" s="11">
        <v>1.1574074074074075E-4</v>
      </c>
      <c r="Z38" s="10" t="s">
        <v>18</v>
      </c>
      <c r="AA38" s="11">
        <v>5.2083333333333333E-4</v>
      </c>
      <c r="AB38" s="11">
        <v>1.5046296296296294E-3</v>
      </c>
      <c r="AC38" s="11">
        <f>SUM(AB38:AB44)</f>
        <v>1.1099537037037038E-2</v>
      </c>
      <c r="AD38" s="31">
        <f>SUM(Q38:S38,U38:Y39,AA38:AB45)</f>
        <v>3.1423611111111117E-2</v>
      </c>
      <c r="AE38" s="25" t="s">
        <v>43</v>
      </c>
      <c r="AF38" s="14">
        <f>SUM(O38,AD38)</f>
        <v>8.9710648148148164E-2</v>
      </c>
      <c r="AG38" s="15">
        <v>1.2037037037037036E-3</v>
      </c>
      <c r="AI38" s="16">
        <f>SUM(AF38:AG38)</f>
        <v>9.0914351851851871E-2</v>
      </c>
      <c r="AK38" s="7">
        <f>AF38-AJ2</f>
        <v>2.4687500000000015E-2</v>
      </c>
      <c r="AL38" s="10">
        <v>5.8553240740740739E-2</v>
      </c>
    </row>
    <row r="39" spans="1:38" ht="16">
      <c r="A39" s="18" t="s">
        <v>44</v>
      </c>
      <c r="B39" s="19"/>
      <c r="C39" s="19"/>
      <c r="D39" s="19"/>
      <c r="E39" s="9" t="s">
        <v>23</v>
      </c>
      <c r="F39" s="9">
        <v>1.0416666666666667E-4</v>
      </c>
      <c r="G39" s="9"/>
      <c r="H39" s="9">
        <v>1.4467592592592592E-3</v>
      </c>
      <c r="I39" s="9"/>
      <c r="J39" s="19"/>
      <c r="K39" s="9" t="s">
        <v>24</v>
      </c>
      <c r="L39" s="9">
        <v>6.5972222222222224E-4</v>
      </c>
      <c r="T39" s="9" t="s">
        <v>25</v>
      </c>
      <c r="U39" s="30">
        <v>3.4722222222222222E-5</v>
      </c>
      <c r="V39" s="30"/>
      <c r="W39" s="11">
        <v>2.3842592592592591E-3</v>
      </c>
      <c r="X39" s="11"/>
      <c r="Y39" s="21"/>
      <c r="Z39" s="10" t="s">
        <v>24</v>
      </c>
      <c r="AA39" s="11">
        <v>2.6620370370370372E-4</v>
      </c>
      <c r="AB39" s="11">
        <v>1.8055555555555555E-3</v>
      </c>
      <c r="AC39" s="11"/>
      <c r="AE39" s="25" t="s">
        <v>45</v>
      </c>
    </row>
    <row r="40" spans="1:38" ht="16">
      <c r="A40" s="13"/>
      <c r="B40" s="19"/>
      <c r="C40" s="19"/>
      <c r="D40" s="19"/>
      <c r="E40" s="9" t="s">
        <v>28</v>
      </c>
      <c r="F40" s="9">
        <v>8.9120370370370362E-4</v>
      </c>
      <c r="G40" s="9"/>
      <c r="H40" s="9">
        <v>2.0833333333333335E-4</v>
      </c>
      <c r="I40" s="9"/>
      <c r="J40" s="19"/>
      <c r="K40" s="19"/>
      <c r="L40" s="19"/>
      <c r="W40" s="21"/>
      <c r="X40" s="21"/>
      <c r="Y40" s="21"/>
      <c r="Z40" s="10" t="s">
        <v>27</v>
      </c>
      <c r="AA40" s="11">
        <v>3.7037037037037035E-4</v>
      </c>
      <c r="AB40" s="11">
        <v>8.5648148148148139E-4</v>
      </c>
      <c r="AC40" s="11"/>
    </row>
    <row r="41" spans="1:38" ht="16">
      <c r="B41" s="19"/>
      <c r="C41" s="19"/>
      <c r="D41" s="19"/>
      <c r="E41" s="9" t="s">
        <v>26</v>
      </c>
      <c r="F41" s="9">
        <v>4.2824074074074081E-4</v>
      </c>
      <c r="G41" s="9"/>
      <c r="H41" s="9">
        <v>6.134259259259259E-4</v>
      </c>
      <c r="I41" s="9"/>
      <c r="J41" s="19"/>
      <c r="K41" s="19"/>
      <c r="L41" s="19"/>
      <c r="W41" s="21"/>
      <c r="X41" s="21"/>
      <c r="Y41" s="21"/>
      <c r="Z41" s="10" t="s">
        <v>29</v>
      </c>
      <c r="AA41" s="11">
        <v>2.199074074074074E-4</v>
      </c>
      <c r="AB41" s="11">
        <v>1.1111111111111111E-3</v>
      </c>
      <c r="AC41" s="11"/>
    </row>
    <row r="42" spans="1:38" ht="16">
      <c r="A42" s="25" t="s">
        <v>31</v>
      </c>
      <c r="B42" s="25" t="b">
        <f>TRUE()</f>
        <v>1</v>
      </c>
      <c r="C42" s="25" t="b">
        <f>TRUE()</f>
        <v>1</v>
      </c>
      <c r="D42" s="25" t="b">
        <f>TRUE()</f>
        <v>1</v>
      </c>
      <c r="E42" s="19"/>
      <c r="F42" s="25" t="b">
        <f>TRUE()</f>
        <v>1</v>
      </c>
      <c r="G42" s="25"/>
      <c r="H42" s="25" t="b">
        <f>TRUE()</f>
        <v>1</v>
      </c>
      <c r="I42" s="25"/>
      <c r="J42" s="25" t="b">
        <f>FALSE()</f>
        <v>0</v>
      </c>
      <c r="K42" s="19"/>
      <c r="L42" s="25" t="b">
        <f>TRUE()</f>
        <v>1</v>
      </c>
      <c r="M42" s="25" t="b">
        <f>TRUE()</f>
        <v>1</v>
      </c>
      <c r="N42" s="25"/>
      <c r="W42" s="21"/>
      <c r="X42" s="21"/>
      <c r="Y42" s="21"/>
      <c r="Z42" s="10" t="s">
        <v>30</v>
      </c>
      <c r="AA42" s="11">
        <v>3.8194444444444441E-4</v>
      </c>
      <c r="AB42" s="11">
        <v>4.363425925925926E-3</v>
      </c>
      <c r="AC42" s="11"/>
    </row>
    <row r="43" spans="1:38" ht="16">
      <c r="A43" s="25" t="s">
        <v>33</v>
      </c>
      <c r="B43" s="25" t="b">
        <f>TRUE()</f>
        <v>1</v>
      </c>
      <c r="C43" s="19"/>
      <c r="D43" s="19"/>
      <c r="E43" s="19"/>
      <c r="F43" s="19"/>
      <c r="G43" s="19"/>
      <c r="H43" s="19"/>
      <c r="I43" s="19"/>
      <c r="J43" s="19"/>
      <c r="K43" s="19"/>
      <c r="L43" s="19"/>
      <c r="W43" s="21"/>
      <c r="X43" s="21"/>
      <c r="Y43" s="21"/>
      <c r="Z43" s="10" t="s">
        <v>32</v>
      </c>
      <c r="AA43" s="11">
        <v>4.3981481481481481E-4</v>
      </c>
      <c r="AB43" s="11">
        <v>8.3333333333333328E-4</v>
      </c>
      <c r="AC43" s="11"/>
    </row>
    <row r="44" spans="1:38" ht="16">
      <c r="W44" s="21"/>
      <c r="X44" s="21"/>
      <c r="Y44" s="21"/>
      <c r="Z44" s="10" t="s">
        <v>34</v>
      </c>
      <c r="AA44" s="11">
        <v>3.5879629629629629E-4</v>
      </c>
      <c r="AB44" s="11">
        <v>6.2500000000000001E-4</v>
      </c>
      <c r="AC44" s="11"/>
    </row>
    <row r="45" spans="1:38" ht="16">
      <c r="W45" s="21"/>
      <c r="X45" s="21"/>
      <c r="Y45" s="21"/>
      <c r="Z45" s="10" t="s">
        <v>46</v>
      </c>
      <c r="AA45" s="11">
        <v>6.8287037037037036E-4</v>
      </c>
      <c r="AB45" s="21"/>
      <c r="AC45" s="21"/>
    </row>
    <row r="46" spans="1:38" ht="16">
      <c r="A46" s="1"/>
      <c r="B46" s="2" t="s">
        <v>0</v>
      </c>
      <c r="C46" s="2" t="s">
        <v>1</v>
      </c>
      <c r="D46" s="2" t="s">
        <v>2</v>
      </c>
      <c r="E46" s="1"/>
      <c r="F46" s="2" t="s">
        <v>3</v>
      </c>
      <c r="G46" s="2"/>
      <c r="H46" s="2" t="s">
        <v>4</v>
      </c>
      <c r="I46" s="2"/>
      <c r="J46" s="2" t="s">
        <v>5</v>
      </c>
      <c r="K46" s="1"/>
      <c r="L46" s="2" t="s">
        <v>6</v>
      </c>
      <c r="M46" s="2" t="s">
        <v>7</v>
      </c>
      <c r="N46" s="2"/>
      <c r="O46" s="3" t="s">
        <v>8</v>
      </c>
      <c r="P46" s="1"/>
      <c r="Q46" s="2" t="s">
        <v>0</v>
      </c>
      <c r="R46" s="2" t="s">
        <v>1</v>
      </c>
      <c r="S46" s="2" t="s">
        <v>2</v>
      </c>
      <c r="T46" s="1"/>
      <c r="U46" s="2" t="s">
        <v>3</v>
      </c>
      <c r="V46" s="2"/>
      <c r="W46" s="2" t="s">
        <v>4</v>
      </c>
      <c r="X46" s="2"/>
      <c r="Y46" s="2" t="s">
        <v>5</v>
      </c>
      <c r="Z46" s="1"/>
      <c r="AA46" s="2" t="s">
        <v>6</v>
      </c>
      <c r="AB46" s="2" t="s">
        <v>7</v>
      </c>
      <c r="AC46" s="2"/>
      <c r="AD46" s="3" t="s">
        <v>8</v>
      </c>
      <c r="AE46" s="2" t="s">
        <v>9</v>
      </c>
      <c r="AF46" s="3" t="s">
        <v>10</v>
      </c>
      <c r="AG46" s="4" t="s">
        <v>11</v>
      </c>
      <c r="AI46" s="6" t="s">
        <v>12</v>
      </c>
    </row>
    <row r="47" spans="1:38" ht="16">
      <c r="A47" s="29" t="s">
        <v>16</v>
      </c>
      <c r="B47" s="9">
        <v>2.627314814814815E-3</v>
      </c>
      <c r="C47" s="9">
        <v>1.423611111111111E-3</v>
      </c>
      <c r="D47" s="9">
        <v>1.3194444444444443E-3</v>
      </c>
      <c r="E47" s="9" t="s">
        <v>17</v>
      </c>
      <c r="F47" s="9">
        <v>1.5277777777777776E-3</v>
      </c>
      <c r="G47" s="9">
        <f>SUM(F47:F50)</f>
        <v>2.0717592592592593E-3</v>
      </c>
      <c r="H47" s="9">
        <v>1.5497685185185186E-2</v>
      </c>
      <c r="I47" s="9">
        <f>SUM(H47:H50)</f>
        <v>1.7476851851851855E-2</v>
      </c>
      <c r="J47" s="9">
        <v>3.2754629629629627E-3</v>
      </c>
      <c r="K47" s="9" t="s">
        <v>18</v>
      </c>
      <c r="L47" s="9">
        <v>5.2083333333333333E-4</v>
      </c>
      <c r="M47" s="30">
        <v>7.0601851851851847E-4</v>
      </c>
      <c r="N47" s="30">
        <f>SUM(M47:M50)</f>
        <v>4.0740740740740737E-3</v>
      </c>
      <c r="O47" s="19">
        <f>SUM(B47:D47,F47:H50,J47,L47:M50,L52:M53)</f>
        <v>4.025462962962964E-2</v>
      </c>
      <c r="P47" s="23" t="s">
        <v>19</v>
      </c>
      <c r="Q47" s="30">
        <v>3.4722222222222222E-5</v>
      </c>
      <c r="R47" s="30">
        <v>2.4305555555555555E-4</v>
      </c>
      <c r="S47" s="30">
        <v>9.4907407407407397E-4</v>
      </c>
      <c r="T47" s="9" t="s">
        <v>20</v>
      </c>
      <c r="U47" s="30">
        <v>3.4722222222222222E-5</v>
      </c>
      <c r="V47" s="10">
        <f>SUM(U47:U48)</f>
        <v>9.2592592592592602E-5</v>
      </c>
      <c r="W47" s="30">
        <v>5.6134259259259254E-3</v>
      </c>
      <c r="X47" s="10">
        <f>SUM(W47:W48)</f>
        <v>7.5347222222222213E-3</v>
      </c>
      <c r="Y47" s="30">
        <v>1.9675925925925929E-4</v>
      </c>
      <c r="Z47" s="9" t="s">
        <v>18</v>
      </c>
      <c r="AA47" s="30">
        <v>2.6620370370370372E-4</v>
      </c>
      <c r="AB47" s="30">
        <v>2.2685185185185187E-3</v>
      </c>
      <c r="AC47" s="30">
        <f>SUM(AB47:AB52)</f>
        <v>1.2094907407407407E-2</v>
      </c>
      <c r="AD47" s="31">
        <f>SUM(Q47:S47,U47:Y48,AA47:AB53)</f>
        <v>3.1168981481481482E-2</v>
      </c>
      <c r="AE47" s="25" t="s">
        <v>43</v>
      </c>
      <c r="AF47" s="14">
        <f>SUM(O47,AD47)</f>
        <v>7.1423611111111118E-2</v>
      </c>
      <c r="AG47" s="15">
        <v>1.4004629629629627E-3</v>
      </c>
      <c r="AI47" s="16">
        <f>SUM(AF47:AG47)</f>
        <v>7.2824074074074083E-2</v>
      </c>
      <c r="AL47" s="10">
        <v>6.1724537037037036E-2</v>
      </c>
    </row>
    <row r="48" spans="1:38" ht="16">
      <c r="A48" s="18" t="s">
        <v>47</v>
      </c>
      <c r="B48" s="19"/>
      <c r="C48" s="19"/>
      <c r="D48" s="19"/>
      <c r="E48" s="9" t="s">
        <v>23</v>
      </c>
      <c r="F48" s="9">
        <v>1.273148148148148E-4</v>
      </c>
      <c r="G48" s="9"/>
      <c r="H48" s="30">
        <v>1.3773148148148147E-3</v>
      </c>
      <c r="I48" s="30"/>
      <c r="J48" s="19"/>
      <c r="K48" s="9" t="s">
        <v>24</v>
      </c>
      <c r="L48" s="9">
        <v>1.2268518518518518E-3</v>
      </c>
      <c r="M48" s="30">
        <v>1.8518518518518517E-3</v>
      </c>
      <c r="N48" s="30"/>
      <c r="T48" s="9" t="s">
        <v>25</v>
      </c>
      <c r="U48" s="30">
        <v>5.7870370370370373E-5</v>
      </c>
      <c r="V48" s="30"/>
      <c r="W48" s="30">
        <v>1.9212962962962962E-3</v>
      </c>
      <c r="X48" s="30"/>
      <c r="Z48" s="9" t="s">
        <v>24</v>
      </c>
      <c r="AA48" s="30">
        <v>2.5462962962962961E-4</v>
      </c>
      <c r="AB48" s="30">
        <v>6.4814814814814813E-4</v>
      </c>
      <c r="AC48" s="30"/>
      <c r="AE48" s="25"/>
    </row>
    <row r="49" spans="1:37" ht="16">
      <c r="A49" s="13"/>
      <c r="B49" s="19"/>
      <c r="C49" s="19"/>
      <c r="D49" s="19"/>
      <c r="E49" s="9" t="s">
        <v>28</v>
      </c>
      <c r="F49" s="9">
        <v>1.273148148148148E-4</v>
      </c>
      <c r="G49" s="9"/>
      <c r="H49" s="9">
        <v>2.199074074074074E-4</v>
      </c>
      <c r="I49" s="9"/>
      <c r="J49" s="19"/>
      <c r="K49" s="9" t="s">
        <v>27</v>
      </c>
      <c r="L49" s="9">
        <v>2.5462962962962961E-4</v>
      </c>
      <c r="M49" s="30">
        <v>7.0601851851851847E-4</v>
      </c>
      <c r="N49" s="30"/>
      <c r="Z49" s="9" t="s">
        <v>27</v>
      </c>
      <c r="AA49" s="30">
        <v>5.2083333333333333E-4</v>
      </c>
      <c r="AB49" s="30">
        <v>1.736111111111111E-3</v>
      </c>
      <c r="AC49" s="30"/>
    </row>
    <row r="50" spans="1:37" ht="16">
      <c r="B50" s="19"/>
      <c r="C50" s="19"/>
      <c r="D50" s="19"/>
      <c r="E50" s="9" t="s">
        <v>26</v>
      </c>
      <c r="F50" s="9">
        <v>2.8935185185185189E-4</v>
      </c>
      <c r="G50" s="9"/>
      <c r="H50" s="9">
        <v>3.8194444444444441E-4</v>
      </c>
      <c r="I50" s="9"/>
      <c r="J50" s="19"/>
      <c r="K50" s="9" t="s">
        <v>29</v>
      </c>
      <c r="L50" s="9">
        <v>4.2824074074074081E-4</v>
      </c>
      <c r="M50" s="30">
        <v>8.1018518518518505E-4</v>
      </c>
      <c r="N50" s="30"/>
      <c r="Z50" s="9" t="s">
        <v>29</v>
      </c>
      <c r="AA50" s="30">
        <v>1.5046296296296295E-4</v>
      </c>
      <c r="AB50" s="30">
        <v>1.8402777777777777E-3</v>
      </c>
      <c r="AC50" s="30"/>
    </row>
    <row r="51" spans="1:37" ht="16">
      <c r="A51" s="25" t="s">
        <v>31</v>
      </c>
      <c r="B51" s="25" t="b">
        <f>TRUE()</f>
        <v>1</v>
      </c>
      <c r="C51" s="25" t="b">
        <f>FALSE()</f>
        <v>0</v>
      </c>
      <c r="D51" s="25" t="b">
        <f>FALSE()</f>
        <v>0</v>
      </c>
      <c r="E51" s="26"/>
      <c r="F51" s="25" t="b">
        <f>TRUE()</f>
        <v>1</v>
      </c>
      <c r="G51" s="25"/>
      <c r="H51" s="25" t="b">
        <f>FALSE()</f>
        <v>0</v>
      </c>
      <c r="I51" s="25"/>
      <c r="J51" s="25" t="b">
        <f>FALSE()</f>
        <v>0</v>
      </c>
      <c r="K51" s="25"/>
      <c r="L51" s="25" t="b">
        <f>TRUE()</f>
        <v>1</v>
      </c>
      <c r="M51" s="25" t="b">
        <f>TRUE()</f>
        <v>1</v>
      </c>
      <c r="N51" s="25"/>
      <c r="Z51" s="9" t="s">
        <v>30</v>
      </c>
      <c r="AA51" s="30">
        <v>2.8935185185185189E-4</v>
      </c>
      <c r="AB51" s="30">
        <v>4.9305555555555552E-3</v>
      </c>
      <c r="AC51" s="30"/>
      <c r="AG51" s="7"/>
      <c r="AK51" s="5">
        <f>SQRT(181.4)</f>
        <v>13.468481725866505</v>
      </c>
    </row>
    <row r="52" spans="1:37" ht="16">
      <c r="A52" s="25" t="s">
        <v>33</v>
      </c>
      <c r="B52" s="25" t="b">
        <f>FALSE()</f>
        <v>0</v>
      </c>
      <c r="C52" s="26"/>
      <c r="D52" s="26"/>
      <c r="E52" s="26"/>
      <c r="F52" s="26"/>
      <c r="G52" s="26"/>
      <c r="H52" s="26"/>
      <c r="I52" s="26"/>
      <c r="J52" s="26"/>
      <c r="K52" s="25" t="s">
        <v>30</v>
      </c>
      <c r="L52" s="9">
        <v>9.1435185185185174E-4</v>
      </c>
      <c r="M52" s="30">
        <v>2.4421296296296296E-3</v>
      </c>
      <c r="N52" s="30"/>
      <c r="Z52" s="9" t="s">
        <v>32</v>
      </c>
      <c r="AA52" s="30">
        <v>6.9444444444444436E-4</v>
      </c>
      <c r="AB52" s="30">
        <v>6.7129629629629625E-4</v>
      </c>
      <c r="AC52" s="30"/>
    </row>
    <row r="53" spans="1:37" ht="16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5" t="s">
        <v>32</v>
      </c>
      <c r="L53" s="30">
        <v>1.273148148148148E-4</v>
      </c>
      <c r="Z53" s="9" t="s">
        <v>48</v>
      </c>
      <c r="AA53" s="30">
        <v>2.199074074074074E-4</v>
      </c>
    </row>
    <row r="54" spans="1:37" ht="30" customHeight="1">
      <c r="A54" s="32" t="s">
        <v>49</v>
      </c>
      <c r="B54" s="33"/>
      <c r="C54" s="33"/>
      <c r="D54" s="33"/>
      <c r="E54" s="33"/>
    </row>
    <row r="57" spans="1:37" ht="15.75" customHeight="1">
      <c r="D57" s="17">
        <f>AVERAGE(D2,D10,D17,D38,D47)</f>
        <v>1.1041666666666665E-3</v>
      </c>
      <c r="F57"/>
      <c r="G57" s="17">
        <f>AVERAGE(G2,G10,G17,G38,G47)</f>
        <v>2.4166666666666668E-3</v>
      </c>
      <c r="H57"/>
      <c r="I57" s="17">
        <f>AVERAGE(I2,I10,I17,I38,I47)</f>
        <v>1.6641203703703707E-2</v>
      </c>
      <c r="M57"/>
      <c r="N57" s="34">
        <f>AVERAGE(N2,N10,N17,N24,N31,N38,N47)</f>
        <v>1.9560185185185184E-3</v>
      </c>
      <c r="O57"/>
      <c r="S57" s="17">
        <f>AVERAGE(S2,S10,S17,S38,S47)</f>
        <v>5.3472222222222224E-4</v>
      </c>
      <c r="U57"/>
      <c r="V57" s="17">
        <f>AVERAGE(V2,V10,V17,V38,V47)</f>
        <v>3.2175925925925926E-4</v>
      </c>
      <c r="W57"/>
      <c r="X57" s="17">
        <f>AVERAGE(X2,X10,X17,X38,X47)</f>
        <v>6.9537037037037033E-3</v>
      </c>
      <c r="AB57"/>
      <c r="AC57" s="17">
        <f>AVERAGE(AC2,AC10,AC17,AC38,AC47)</f>
        <v>9.8518518518518512E-3</v>
      </c>
    </row>
    <row r="58" spans="1:37" ht="15.75" customHeight="1">
      <c r="M58" s="5" t="s">
        <v>50</v>
      </c>
      <c r="U58" s="5" t="s">
        <v>51</v>
      </c>
    </row>
    <row r="59" spans="1:37" ht="15.75" customHeight="1">
      <c r="M59" s="17">
        <f>AVERAGE(D2,D10,D17,D38,D47,S2,S10,S17,S38,S47)</f>
        <v>8.1944444444444437E-4</v>
      </c>
      <c r="N59" s="17"/>
    </row>
    <row r="60" spans="1:37" ht="15.75" customHeight="1">
      <c r="S60" s="5" t="s">
        <v>52</v>
      </c>
      <c r="T60" s="17">
        <f>AVERAGE(N57,AC57)</f>
        <v>5.9039351851851848E-3</v>
      </c>
    </row>
    <row r="61" spans="1:37" ht="15.75" customHeight="1">
      <c r="S61" s="5" t="s">
        <v>53</v>
      </c>
      <c r="T61" s="17">
        <f>AVERAGE(G57,V57)</f>
        <v>1.3692129629629631E-3</v>
      </c>
    </row>
    <row r="62" spans="1:37" ht="15.75" customHeight="1">
      <c r="S62" s="5" t="s">
        <v>54</v>
      </c>
      <c r="T62" s="17">
        <f>AVERAGE(I57,X57)</f>
        <v>1.1797453703703706E-2</v>
      </c>
    </row>
    <row r="63" spans="1:37" ht="15.75" customHeight="1">
      <c r="S63" s="5" t="s">
        <v>55</v>
      </c>
      <c r="T63" s="17">
        <f>SUM(T60:T62)</f>
        <v>1.9070601851851852E-2</v>
      </c>
    </row>
  </sheetData>
  <pageMargins left="0.74805555555555558" right="0.74805555555555558" top="1.3776388888888889" bottom="1.3776388888888889" header="0.98388888888888892" footer="0.98388888888888892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76"/>
  <sheetViews>
    <sheetView tabSelected="1" topLeftCell="A41" workbookViewId="0">
      <selection activeCell="M75" sqref="M75"/>
    </sheetView>
  </sheetViews>
  <sheetFormatPr baseColWidth="10" defaultRowHeight="16"/>
  <cols>
    <col min="5" max="6" width="0" hidden="1" customWidth="1"/>
    <col min="8" max="8" width="0" hidden="1" customWidth="1"/>
    <col min="11" max="12" width="10.83203125" hidden="1" customWidth="1"/>
    <col min="14" max="14" width="0" hidden="1" customWidth="1"/>
    <col min="16" max="17" width="0" hidden="1" customWidth="1"/>
    <col min="21" max="22" width="0" hidden="1" customWidth="1"/>
    <col min="24" max="24" width="0" hidden="1" customWidth="1"/>
    <col min="27" max="28" width="10.83203125" hidden="1" customWidth="1"/>
    <col min="30" max="30" width="0" hidden="1" customWidth="1"/>
    <col min="32" max="33" width="0" hidden="1" customWidth="1"/>
  </cols>
  <sheetData>
    <row r="1" spans="1:35">
      <c r="A1" s="1"/>
      <c r="B1" s="2" t="s">
        <v>0</v>
      </c>
      <c r="C1" s="2" t="s">
        <v>1</v>
      </c>
      <c r="D1" s="2" t="s">
        <v>2</v>
      </c>
      <c r="E1" s="1"/>
      <c r="F1" s="2" t="s">
        <v>3</v>
      </c>
      <c r="G1" s="2" t="s">
        <v>3</v>
      </c>
      <c r="H1" s="2" t="s">
        <v>4</v>
      </c>
      <c r="I1" s="2" t="s">
        <v>4</v>
      </c>
      <c r="J1" s="2" t="s">
        <v>5</v>
      </c>
      <c r="K1" s="2" t="s">
        <v>5</v>
      </c>
      <c r="L1" s="2" t="s">
        <v>6</v>
      </c>
      <c r="M1" s="2" t="s">
        <v>6</v>
      </c>
      <c r="N1" s="2" t="s">
        <v>7</v>
      </c>
      <c r="O1" s="2" t="s">
        <v>7</v>
      </c>
      <c r="P1" s="3" t="s">
        <v>8</v>
      </c>
      <c r="Q1" s="1"/>
      <c r="R1" s="2" t="s">
        <v>0</v>
      </c>
      <c r="S1" s="2" t="s">
        <v>1</v>
      </c>
      <c r="T1" s="2" t="s">
        <v>2</v>
      </c>
      <c r="U1" s="2" t="s">
        <v>2</v>
      </c>
      <c r="V1" s="2" t="s">
        <v>3</v>
      </c>
      <c r="W1" s="2" t="s">
        <v>3</v>
      </c>
      <c r="X1" s="2" t="s">
        <v>4</v>
      </c>
      <c r="Y1" s="2" t="s">
        <v>4</v>
      </c>
      <c r="Z1" s="2" t="s">
        <v>5</v>
      </c>
      <c r="AA1" s="2" t="s">
        <v>5</v>
      </c>
      <c r="AB1" s="2" t="s">
        <v>6</v>
      </c>
      <c r="AC1" s="2" t="s">
        <v>6</v>
      </c>
      <c r="AD1" s="2" t="s">
        <v>7</v>
      </c>
      <c r="AE1" s="2" t="s">
        <v>7</v>
      </c>
      <c r="AF1" s="3" t="s">
        <v>8</v>
      </c>
      <c r="AG1" s="2" t="s">
        <v>9</v>
      </c>
      <c r="AH1" s="3" t="s">
        <v>10</v>
      </c>
      <c r="AI1" s="4" t="s">
        <v>11</v>
      </c>
    </row>
    <row r="2" spans="1:35">
      <c r="A2" s="8" t="s">
        <v>16</v>
      </c>
      <c r="B2" s="9">
        <v>2.9513888888888884E-3</v>
      </c>
      <c r="C2" s="9">
        <v>1.5162037037037036E-3</v>
      </c>
      <c r="D2" s="9">
        <v>1.0416666666666664E-3</v>
      </c>
      <c r="E2" s="9" t="s">
        <v>17</v>
      </c>
      <c r="F2" s="9">
        <v>2.3148148148148147E-3</v>
      </c>
      <c r="G2" s="9">
        <f>SUM(F2:F5)</f>
        <v>3.1597222222222222E-3</v>
      </c>
      <c r="H2" s="10">
        <v>1.1122685185185183E-2</v>
      </c>
      <c r="I2" s="9">
        <f>SUM(H2:H5)</f>
        <v>1.5023148148148147E-2</v>
      </c>
      <c r="J2" s="10">
        <v>1.736111111111111E-3</v>
      </c>
      <c r="K2" s="10" t="s">
        <v>18</v>
      </c>
      <c r="L2" s="10">
        <v>1.8518518518518517E-3</v>
      </c>
      <c r="M2" s="10">
        <f>SUM(L2:L6)</f>
        <v>3.2870370370370367E-3</v>
      </c>
      <c r="N2" s="10">
        <v>7.0601851851851847E-4</v>
      </c>
      <c r="O2" s="10">
        <f>SUM(N2:N5)</f>
        <v>1.4004629629629629E-3</v>
      </c>
      <c r="P2" s="10">
        <f>SUM(L2:N6,B2:D2,F2:H5,J2)</f>
        <v>3.6562500000000005E-2</v>
      </c>
      <c r="Q2" s="10" t="s">
        <v>19</v>
      </c>
      <c r="R2" s="11">
        <v>1.273148148148148E-4</v>
      </c>
      <c r="S2" s="10">
        <v>4.2824074074074081E-4</v>
      </c>
      <c r="T2" s="10">
        <v>1.9675925925925929E-4</v>
      </c>
      <c r="U2" s="10" t="s">
        <v>20</v>
      </c>
      <c r="V2" s="10">
        <v>2.8935185185185189E-4</v>
      </c>
      <c r="W2" s="10">
        <f>SUM(V2:V3)</f>
        <v>3.9351851851851858E-4</v>
      </c>
      <c r="X2" s="10">
        <v>6.7708333333333336E-3</v>
      </c>
      <c r="Y2" s="10">
        <f>SUM(X2:X3)</f>
        <v>8.9699074074074073E-3</v>
      </c>
      <c r="Z2" s="10">
        <v>2.5462962962962961E-4</v>
      </c>
      <c r="AA2" s="10" t="s">
        <v>18</v>
      </c>
      <c r="AB2" s="10">
        <v>3.9351851851851858E-4</v>
      </c>
      <c r="AC2" s="10">
        <f>SUM(AB2:AB8)</f>
        <v>2.1990740740740738E-3</v>
      </c>
      <c r="AD2" s="10">
        <v>2.8703703703703699E-3</v>
      </c>
      <c r="AE2" s="10">
        <f>SUM(AD2:AD7)</f>
        <v>8.1481481481481474E-3</v>
      </c>
      <c r="AF2" s="12">
        <f>SUM(R2:T2,V2:Z3,AB2:AD8)</f>
        <v>3.2280092592592596E-2</v>
      </c>
      <c r="AG2" s="13" t="s">
        <v>21</v>
      </c>
      <c r="AH2" s="14">
        <f>SUM(P2,AF2)</f>
        <v>6.8842592592592594E-2</v>
      </c>
      <c r="AI2" s="15">
        <v>1.3541666666666667E-3</v>
      </c>
    </row>
    <row r="3" spans="1:35">
      <c r="A3" s="18" t="s">
        <v>22</v>
      </c>
      <c r="B3" s="19"/>
      <c r="C3" s="19"/>
      <c r="D3" s="19"/>
      <c r="E3" s="9" t="s">
        <v>23</v>
      </c>
      <c r="F3" s="9">
        <v>2.3148148148148149E-4</v>
      </c>
      <c r="G3" s="9"/>
      <c r="H3" s="10">
        <v>2.3148148148148147E-3</v>
      </c>
      <c r="I3" s="10"/>
      <c r="J3" s="12"/>
      <c r="K3" s="10" t="s">
        <v>24</v>
      </c>
      <c r="L3" s="10">
        <v>4.0509259259259258E-4</v>
      </c>
      <c r="M3" s="10"/>
      <c r="N3" s="10">
        <v>2.3148148148148149E-4</v>
      </c>
      <c r="O3" s="10"/>
      <c r="P3" s="12"/>
      <c r="Q3" s="20"/>
      <c r="R3" s="12"/>
      <c r="S3" s="12"/>
      <c r="T3" s="12"/>
      <c r="U3" s="10" t="s">
        <v>25</v>
      </c>
      <c r="V3" s="10">
        <v>1.0416666666666667E-4</v>
      </c>
      <c r="W3" s="10"/>
      <c r="X3" s="10">
        <v>2.1990740740740742E-3</v>
      </c>
      <c r="Y3" s="10"/>
      <c r="Z3" s="12"/>
      <c r="AA3" s="10" t="s">
        <v>24</v>
      </c>
      <c r="AB3" s="10">
        <v>6.3657407407407402E-4</v>
      </c>
      <c r="AC3" s="10"/>
      <c r="AD3" s="10">
        <v>7.2916666666666659E-4</v>
      </c>
      <c r="AE3" s="10"/>
      <c r="AF3" s="12"/>
      <c r="AG3" s="12"/>
      <c r="AH3" s="21"/>
      <c r="AI3" s="5"/>
    </row>
    <row r="4" spans="1:35">
      <c r="A4" s="10"/>
      <c r="B4" s="19"/>
      <c r="C4" s="19"/>
      <c r="D4" s="19"/>
      <c r="E4" s="9" t="s">
        <v>26</v>
      </c>
      <c r="F4" s="9">
        <v>2.6620370370370372E-4</v>
      </c>
      <c r="G4" s="9"/>
      <c r="H4" s="10">
        <v>3.7037037037037035E-4</v>
      </c>
      <c r="I4" s="10"/>
      <c r="J4" s="12"/>
      <c r="K4" s="10" t="s">
        <v>27</v>
      </c>
      <c r="L4" s="10">
        <v>2.0833333333333335E-4</v>
      </c>
      <c r="M4" s="10"/>
      <c r="N4" s="10">
        <v>3.1250000000000001E-4</v>
      </c>
      <c r="O4" s="10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0" t="s">
        <v>27</v>
      </c>
      <c r="AB4" s="10">
        <v>2.5462962962962961E-4</v>
      </c>
      <c r="AC4" s="10"/>
      <c r="AD4" s="10">
        <v>2.1643518518518518E-3</v>
      </c>
      <c r="AE4" s="10"/>
      <c r="AF4" s="12"/>
      <c r="AG4" s="12"/>
      <c r="AH4" s="21"/>
      <c r="AI4" s="5"/>
    </row>
    <row r="5" spans="1:35">
      <c r="A5" s="5"/>
      <c r="B5" s="19"/>
      <c r="C5" s="19"/>
      <c r="D5" s="19"/>
      <c r="E5" s="9" t="s">
        <v>28</v>
      </c>
      <c r="F5" s="9">
        <v>3.4722222222222218E-4</v>
      </c>
      <c r="G5" s="9"/>
      <c r="H5" s="10">
        <v>1.2152777777777778E-3</v>
      </c>
      <c r="I5" s="10"/>
      <c r="J5" s="12"/>
      <c r="K5" s="10" t="s">
        <v>29</v>
      </c>
      <c r="L5" s="10">
        <v>1.7361111111111109E-4</v>
      </c>
      <c r="M5" s="10"/>
      <c r="N5" s="10">
        <v>1.5046296296296295E-4</v>
      </c>
      <c r="O5" s="10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0" t="s">
        <v>29</v>
      </c>
      <c r="AB5" s="10">
        <v>2.199074074074074E-4</v>
      </c>
      <c r="AC5" s="10"/>
      <c r="AD5" s="10">
        <v>1.435185185185185E-3</v>
      </c>
      <c r="AE5" s="10"/>
      <c r="AF5" s="12"/>
      <c r="AG5" s="12"/>
      <c r="AH5" s="21"/>
      <c r="AI5" s="5"/>
    </row>
    <row r="6" spans="1:35">
      <c r="A6" s="12"/>
      <c r="B6" s="12"/>
      <c r="C6" s="12"/>
      <c r="D6" s="12"/>
      <c r="E6" s="12"/>
      <c r="F6" s="12"/>
      <c r="G6" s="12"/>
      <c r="H6" s="12"/>
      <c r="I6" s="12"/>
      <c r="J6" s="12"/>
      <c r="K6" s="10" t="s">
        <v>30</v>
      </c>
      <c r="L6" s="10">
        <v>6.4814814814814813E-4</v>
      </c>
      <c r="M6" s="10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0" t="s">
        <v>30</v>
      </c>
      <c r="AB6" s="10">
        <v>3.7037037037037035E-4</v>
      </c>
      <c r="AC6" s="10"/>
      <c r="AD6" s="10">
        <v>6.8287037037037036E-4</v>
      </c>
      <c r="AE6" s="10"/>
      <c r="AF6" s="12"/>
      <c r="AG6" s="12"/>
      <c r="AH6" s="22"/>
      <c r="AI6" s="5"/>
    </row>
    <row r="7" spans="1:35">
      <c r="A7" s="13" t="s">
        <v>31</v>
      </c>
      <c r="B7" s="13" t="b">
        <f>TRUE()</f>
        <v>1</v>
      </c>
      <c r="C7" s="13" t="b">
        <f>TRUE()</f>
        <v>1</v>
      </c>
      <c r="D7" s="13" t="b">
        <f>TRUE()</f>
        <v>1</v>
      </c>
      <c r="E7" s="22"/>
      <c r="F7" s="13" t="b">
        <f>TRUE()</f>
        <v>1</v>
      </c>
      <c r="G7" s="13"/>
      <c r="H7" s="13" t="b">
        <f>TRUE()</f>
        <v>1</v>
      </c>
      <c r="I7" s="13"/>
      <c r="J7" s="13" t="b">
        <f>TRUE()</f>
        <v>1</v>
      </c>
      <c r="K7" s="22"/>
      <c r="L7" s="13" t="b">
        <f>TRUE()</f>
        <v>1</v>
      </c>
      <c r="M7" s="13"/>
      <c r="N7" s="13" t="b">
        <f>TRUE()</f>
        <v>1</v>
      </c>
      <c r="O7" s="13"/>
      <c r="P7" s="12"/>
      <c r="Q7" s="12"/>
      <c r="R7" s="10"/>
      <c r="S7" s="10"/>
      <c r="T7" s="10"/>
      <c r="U7" s="12"/>
      <c r="V7" s="12"/>
      <c r="W7" s="12"/>
      <c r="X7" s="12"/>
      <c r="Y7" s="12"/>
      <c r="Z7" s="12"/>
      <c r="AA7" s="10" t="s">
        <v>32</v>
      </c>
      <c r="AB7" s="10">
        <v>1.7361111111111109E-4</v>
      </c>
      <c r="AC7" s="10"/>
      <c r="AD7" s="10">
        <v>2.6620370370370372E-4</v>
      </c>
      <c r="AE7" s="10"/>
      <c r="AF7" s="12"/>
      <c r="AG7" s="12"/>
      <c r="AH7" s="22"/>
      <c r="AI7" s="5"/>
    </row>
    <row r="8" spans="1:35">
      <c r="A8" s="13" t="s">
        <v>33</v>
      </c>
      <c r="B8" s="13" t="b">
        <f>TRUE()</f>
        <v>1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0" t="s">
        <v>34</v>
      </c>
      <c r="AB8" s="10">
        <v>1.5046296296296295E-4</v>
      </c>
      <c r="AC8" s="10"/>
      <c r="AD8" s="12"/>
      <c r="AE8" s="12"/>
      <c r="AF8" s="12"/>
      <c r="AG8" s="12"/>
      <c r="AH8" s="21"/>
      <c r="AI8" s="5"/>
    </row>
    <row r="9" spans="1:35">
      <c r="A9" s="1"/>
      <c r="B9" s="2" t="s">
        <v>0</v>
      </c>
      <c r="C9" s="2" t="s">
        <v>1</v>
      </c>
      <c r="D9" s="2" t="s">
        <v>2</v>
      </c>
      <c r="E9" s="1"/>
      <c r="F9" s="2" t="s">
        <v>3</v>
      </c>
      <c r="G9" s="2"/>
      <c r="H9" s="2" t="s">
        <v>4</v>
      </c>
      <c r="I9" s="2"/>
      <c r="J9" s="2" t="s">
        <v>5</v>
      </c>
      <c r="K9" s="1"/>
      <c r="L9" s="2" t="s">
        <v>6</v>
      </c>
      <c r="M9" s="2"/>
      <c r="N9" s="2" t="s">
        <v>7</v>
      </c>
      <c r="O9" s="2"/>
      <c r="P9" s="3" t="s">
        <v>8</v>
      </c>
      <c r="Q9" s="1"/>
      <c r="R9" s="2" t="s">
        <v>0</v>
      </c>
      <c r="S9" s="2" t="s">
        <v>1</v>
      </c>
      <c r="T9" s="2" t="s">
        <v>2</v>
      </c>
      <c r="U9" s="1"/>
      <c r="V9" s="2" t="s">
        <v>3</v>
      </c>
      <c r="W9" s="2"/>
      <c r="X9" s="2" t="s">
        <v>4</v>
      </c>
      <c r="Y9" s="2"/>
      <c r="Z9" s="2" t="s">
        <v>5</v>
      </c>
      <c r="AA9" s="1"/>
      <c r="AB9" s="2" t="s">
        <v>6</v>
      </c>
      <c r="AC9" s="2"/>
      <c r="AD9" s="2" t="s">
        <v>7</v>
      </c>
      <c r="AE9" s="2"/>
      <c r="AF9" s="3" t="s">
        <v>8</v>
      </c>
      <c r="AG9" s="2" t="s">
        <v>9</v>
      </c>
      <c r="AH9" s="3" t="s">
        <v>10</v>
      </c>
      <c r="AI9" s="4" t="s">
        <v>11</v>
      </c>
    </row>
    <row r="10" spans="1:35">
      <c r="A10" s="8" t="s">
        <v>16</v>
      </c>
      <c r="B10" s="9">
        <v>3.1712962962962962E-3</v>
      </c>
      <c r="C10" s="9">
        <v>2.3148148148148149E-4</v>
      </c>
      <c r="D10" s="9">
        <v>1.2731481481481483E-3</v>
      </c>
      <c r="E10" s="9" t="s">
        <v>17</v>
      </c>
      <c r="F10" s="10">
        <v>7.8703703703703694E-4</v>
      </c>
      <c r="G10" s="9">
        <f>SUM(F10:F13)</f>
        <v>1.4467592592592592E-3</v>
      </c>
      <c r="H10" s="10">
        <v>1.5104166666666667E-2</v>
      </c>
      <c r="I10" s="9">
        <f>SUM(H10:H13)</f>
        <v>1.7650462962962965E-2</v>
      </c>
      <c r="J10" s="10">
        <v>4.7453703703703704E-4</v>
      </c>
      <c r="K10" s="10" t="s">
        <v>18</v>
      </c>
      <c r="L10" s="10">
        <v>1.0648148148148147E-3</v>
      </c>
      <c r="M10" s="10">
        <f>SUM(L10:L13)</f>
        <v>1.7939814814814813E-3</v>
      </c>
      <c r="N10" s="10">
        <v>1.1226851851851851E-3</v>
      </c>
      <c r="O10" s="10">
        <f>N10</f>
        <v>1.1226851851851851E-3</v>
      </c>
      <c r="P10" s="12">
        <f>SUM(B10:D10,F10:H13,J10,L10:N11)</f>
        <v>3.0405092592592591E-2</v>
      </c>
      <c r="Q10" s="23" t="s">
        <v>19</v>
      </c>
      <c r="R10" s="10">
        <v>3.4722222222222222E-5</v>
      </c>
      <c r="S10" s="10">
        <v>2.3148148148148147E-5</v>
      </c>
      <c r="T10" s="10">
        <v>6.4814814814814813E-4</v>
      </c>
      <c r="U10" s="10" t="s">
        <v>20</v>
      </c>
      <c r="V10" s="10">
        <v>6.0185185185185179E-4</v>
      </c>
      <c r="W10" s="10">
        <f>SUM(V10:V11)</f>
        <v>6.4814814814814813E-4</v>
      </c>
      <c r="X10" s="10">
        <v>4.3287037037037035E-3</v>
      </c>
      <c r="Y10" s="10">
        <f>SUM(X10:X11)</f>
        <v>5.8217592592592592E-3</v>
      </c>
      <c r="Z10" s="10">
        <v>2.8935185185185189E-4</v>
      </c>
      <c r="AA10" s="10" t="s">
        <v>18</v>
      </c>
      <c r="AB10" s="10">
        <v>7.1759259259259248E-4</v>
      </c>
      <c r="AC10" s="10">
        <f>SUM(AB10:AB15)</f>
        <v>2.4537037037037036E-3</v>
      </c>
      <c r="AD10" s="10">
        <v>3.2638888888888887E-3</v>
      </c>
      <c r="AE10" s="10">
        <f>SUM(AD10:AD14)</f>
        <v>8.6226851851851846E-3</v>
      </c>
      <c r="AF10" s="12">
        <f>SUM(R10:T10,V10:Z11,AB10:AD15)</f>
        <v>2.7465277777777776E-2</v>
      </c>
      <c r="AG10" s="10" t="s">
        <v>35</v>
      </c>
      <c r="AH10" s="14">
        <f>SUM(P10,AF10)</f>
        <v>5.7870370370370364E-2</v>
      </c>
      <c r="AI10" s="15">
        <v>1.0763888888888889E-3</v>
      </c>
    </row>
    <row r="11" spans="1:35">
      <c r="A11" s="18" t="s">
        <v>36</v>
      </c>
      <c r="B11" s="19"/>
      <c r="C11" s="19"/>
      <c r="D11" s="19"/>
      <c r="E11" s="9" t="s">
        <v>23</v>
      </c>
      <c r="F11" s="10">
        <v>2.6620370370370372E-4</v>
      </c>
      <c r="G11" s="10"/>
      <c r="H11" s="10">
        <v>1.8865740740740739E-3</v>
      </c>
      <c r="I11" s="10"/>
      <c r="J11" s="12"/>
      <c r="K11" s="10" t="s">
        <v>24</v>
      </c>
      <c r="L11" s="10">
        <v>7.2916666666666659E-4</v>
      </c>
      <c r="M11" s="10"/>
      <c r="N11" s="12"/>
      <c r="O11" s="12"/>
      <c r="P11" s="12"/>
      <c r="Q11" s="24"/>
      <c r="R11" s="12"/>
      <c r="S11" s="12"/>
      <c r="T11" s="12"/>
      <c r="U11" s="10" t="s">
        <v>25</v>
      </c>
      <c r="V11" s="10">
        <v>4.6296296296296294E-5</v>
      </c>
      <c r="W11" s="10"/>
      <c r="X11" s="10">
        <v>1.4930555555555554E-3</v>
      </c>
      <c r="Y11" s="10"/>
      <c r="Z11" s="12"/>
      <c r="AA11" s="10" t="s">
        <v>24</v>
      </c>
      <c r="AB11" s="10">
        <v>4.5138888888888892E-4</v>
      </c>
      <c r="AC11" s="10"/>
      <c r="AD11" s="10">
        <v>2.1874999999999998E-3</v>
      </c>
      <c r="AE11" s="10"/>
      <c r="AF11" s="12"/>
      <c r="AG11" s="13" t="s">
        <v>37</v>
      </c>
      <c r="AH11" s="21"/>
      <c r="AI11" s="5"/>
    </row>
    <row r="12" spans="1:35">
      <c r="A12" s="10"/>
      <c r="B12" s="19"/>
      <c r="C12" s="19"/>
      <c r="D12" s="19"/>
      <c r="E12" s="9" t="s">
        <v>28</v>
      </c>
      <c r="F12" s="10">
        <v>2.6620370370370372E-4</v>
      </c>
      <c r="G12" s="10"/>
      <c r="H12" s="10">
        <v>3.7037037037037035E-4</v>
      </c>
      <c r="I12" s="10"/>
      <c r="J12" s="12"/>
      <c r="K12" s="12"/>
      <c r="L12" s="12"/>
      <c r="M12" s="12"/>
      <c r="N12" s="12"/>
      <c r="O12" s="12"/>
      <c r="P12" s="12"/>
      <c r="Q12" s="19"/>
      <c r="R12" s="12"/>
      <c r="S12" s="12"/>
      <c r="T12" s="12"/>
      <c r="U12" s="12"/>
      <c r="V12" s="12"/>
      <c r="W12" s="12"/>
      <c r="X12" s="12"/>
      <c r="Y12" s="12"/>
      <c r="Z12" s="12"/>
      <c r="AA12" s="10" t="s">
        <v>27</v>
      </c>
      <c r="AB12" s="10">
        <v>2.199074074074074E-4</v>
      </c>
      <c r="AC12" s="10"/>
      <c r="AD12" s="10">
        <v>2.0601851851851849E-3</v>
      </c>
      <c r="AE12" s="10"/>
      <c r="AF12" s="12"/>
      <c r="AG12" s="13" t="s">
        <v>38</v>
      </c>
      <c r="AH12" s="21"/>
      <c r="AI12" s="5"/>
    </row>
    <row r="13" spans="1:35">
      <c r="A13" s="21"/>
      <c r="B13" s="12"/>
      <c r="C13" s="12"/>
      <c r="D13" s="12"/>
      <c r="E13" s="10" t="s">
        <v>26</v>
      </c>
      <c r="F13" s="10">
        <v>1.273148148148148E-4</v>
      </c>
      <c r="G13" s="10"/>
      <c r="H13" s="10">
        <v>2.8935185185185189E-4</v>
      </c>
      <c r="I13" s="10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0" t="s">
        <v>29</v>
      </c>
      <c r="AB13" s="10">
        <v>4.861111111111111E-4</v>
      </c>
      <c r="AC13" s="10"/>
      <c r="AD13" s="10">
        <v>8.1018518518518505E-4</v>
      </c>
      <c r="AE13" s="10"/>
      <c r="AF13" s="12"/>
      <c r="AG13" s="12"/>
      <c r="AH13" s="21"/>
      <c r="AI13" s="5"/>
    </row>
    <row r="14" spans="1:35">
      <c r="A14" s="13" t="s">
        <v>31</v>
      </c>
      <c r="B14" s="13" t="b">
        <f>TRUE()</f>
        <v>1</v>
      </c>
      <c r="C14" s="13" t="b">
        <f>TRUE()</f>
        <v>1</v>
      </c>
      <c r="D14" s="13" t="b">
        <f>TRUE()</f>
        <v>1</v>
      </c>
      <c r="E14" s="22"/>
      <c r="F14" s="13" t="b">
        <f>FALSE()</f>
        <v>0</v>
      </c>
      <c r="G14" s="13"/>
      <c r="H14" s="13" t="b">
        <f>FALSE()</f>
        <v>0</v>
      </c>
      <c r="I14" s="13"/>
      <c r="J14" s="13" t="b">
        <f>TRUE()</f>
        <v>1</v>
      </c>
      <c r="K14" s="22"/>
      <c r="L14" s="13" t="b">
        <f>FALSE()</f>
        <v>0</v>
      </c>
      <c r="M14" s="13"/>
      <c r="N14" s="13" t="b">
        <f>TRUE()</f>
        <v>1</v>
      </c>
      <c r="O14" s="13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0" t="s">
        <v>30</v>
      </c>
      <c r="AB14" s="10">
        <v>3.8194444444444441E-4</v>
      </c>
      <c r="AC14" s="10"/>
      <c r="AD14" s="10">
        <v>3.0092592592592589E-4</v>
      </c>
      <c r="AE14" s="10"/>
      <c r="AF14" s="12"/>
      <c r="AG14" s="12"/>
      <c r="AH14" s="22"/>
      <c r="AI14" s="5"/>
    </row>
    <row r="15" spans="1:35">
      <c r="A15" s="13" t="s">
        <v>33</v>
      </c>
      <c r="B15" s="13" t="b">
        <f>TRUE()</f>
        <v>1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0" t="s">
        <v>32</v>
      </c>
      <c r="AB15" s="10">
        <v>1.9675925925925929E-4</v>
      </c>
      <c r="AC15" s="10"/>
      <c r="AD15" s="12"/>
      <c r="AE15" s="12"/>
      <c r="AF15" s="12"/>
      <c r="AG15" s="12"/>
      <c r="AH15" s="21"/>
      <c r="AI15" s="5"/>
    </row>
    <row r="16" spans="1:35">
      <c r="A16" s="1"/>
      <c r="B16" s="2" t="s">
        <v>0</v>
      </c>
      <c r="C16" s="2" t="s">
        <v>1</v>
      </c>
      <c r="D16" s="2" t="s">
        <v>2</v>
      </c>
      <c r="E16" s="1"/>
      <c r="F16" s="2" t="s">
        <v>3</v>
      </c>
      <c r="G16" s="2"/>
      <c r="H16" s="2" t="s">
        <v>4</v>
      </c>
      <c r="I16" s="2"/>
      <c r="J16" s="2" t="s">
        <v>5</v>
      </c>
      <c r="K16" s="1"/>
      <c r="L16" s="2" t="s">
        <v>6</v>
      </c>
      <c r="M16" s="2"/>
      <c r="N16" s="2" t="s">
        <v>7</v>
      </c>
      <c r="O16" s="2"/>
      <c r="P16" s="3" t="s">
        <v>8</v>
      </c>
      <c r="Q16" s="1"/>
      <c r="R16" s="2" t="s">
        <v>0</v>
      </c>
      <c r="S16" s="2" t="s">
        <v>1</v>
      </c>
      <c r="T16" s="2" t="s">
        <v>2</v>
      </c>
      <c r="U16" s="1"/>
      <c r="V16" s="2" t="s">
        <v>3</v>
      </c>
      <c r="W16" s="2"/>
      <c r="X16" s="2" t="s">
        <v>4</v>
      </c>
      <c r="Y16" s="2"/>
      <c r="Z16" s="2" t="s">
        <v>5</v>
      </c>
      <c r="AA16" s="1"/>
      <c r="AB16" s="2" t="s">
        <v>6</v>
      </c>
      <c r="AC16" s="2"/>
      <c r="AD16" s="2" t="s">
        <v>7</v>
      </c>
      <c r="AE16" s="2"/>
      <c r="AF16" s="3" t="s">
        <v>8</v>
      </c>
      <c r="AG16" s="2" t="s">
        <v>9</v>
      </c>
      <c r="AH16" s="3" t="s">
        <v>10</v>
      </c>
      <c r="AI16" s="4" t="s">
        <v>11</v>
      </c>
    </row>
    <row r="17" spans="1:35">
      <c r="A17" s="8" t="s">
        <v>16</v>
      </c>
      <c r="B17" s="9">
        <v>3.1828703703703702E-3</v>
      </c>
      <c r="C17" s="9">
        <v>6.7129629629629625E-4</v>
      </c>
      <c r="D17" s="9">
        <v>4.1666666666666669E-4</v>
      </c>
      <c r="E17" s="9" t="s">
        <v>17</v>
      </c>
      <c r="F17" s="9">
        <v>1.7245370370370368E-3</v>
      </c>
      <c r="G17" s="9">
        <f>SUM(F17:F20)</f>
        <v>2.1643518518518518E-3</v>
      </c>
      <c r="H17" s="9">
        <v>1.1909722222222224E-2</v>
      </c>
      <c r="I17" s="9">
        <f>SUM(H17:H20)</f>
        <v>1.3344907407407409E-2</v>
      </c>
      <c r="J17" s="9">
        <v>5.7870370370370378E-4</v>
      </c>
      <c r="K17" s="10" t="s">
        <v>18</v>
      </c>
      <c r="L17" s="10">
        <v>1.1689814814814813E-3</v>
      </c>
      <c r="M17" s="10">
        <f>SUM(L17:L20)</f>
        <v>1.4930555555555554E-3</v>
      </c>
      <c r="N17" s="10">
        <v>1.3657407407407407E-3</v>
      </c>
      <c r="O17" s="10">
        <f>N17</f>
        <v>1.3657407407407407E-3</v>
      </c>
      <c r="P17" s="19">
        <f>SUM(L17:N18,F17:H20,B17:D17,J17)</f>
        <v>2.6874999999999996E-2</v>
      </c>
      <c r="Q17" s="23" t="s">
        <v>19</v>
      </c>
      <c r="R17" s="10">
        <v>4.6296296296296294E-5</v>
      </c>
      <c r="S17" s="10">
        <v>6.7129629629629625E-4</v>
      </c>
      <c r="T17" s="10">
        <v>7.2916666666666659E-4</v>
      </c>
      <c r="U17" s="10" t="s">
        <v>20</v>
      </c>
      <c r="V17" s="10">
        <v>2.4305555555555555E-4</v>
      </c>
      <c r="W17" s="10">
        <f>SUM(V17:V18)</f>
        <v>3.3564814814814812E-4</v>
      </c>
      <c r="X17" s="10">
        <v>3.0092592592592588E-3</v>
      </c>
      <c r="Y17" s="10">
        <f>SUM(X17:X18)</f>
        <v>4.3749999999999995E-3</v>
      </c>
      <c r="Z17" s="10">
        <v>1.8518518518518518E-4</v>
      </c>
      <c r="AA17" s="10" t="s">
        <v>18</v>
      </c>
      <c r="AB17" s="10">
        <v>2.5462962962962961E-4</v>
      </c>
      <c r="AC17" s="10">
        <f>SUM(AB17:AB22)</f>
        <v>1.2731481481481483E-3</v>
      </c>
      <c r="AD17" s="10">
        <v>1.8402777777777777E-3</v>
      </c>
      <c r="AE17" s="10">
        <f>SUM(AD17:AD21)</f>
        <v>9.2939814814814829E-3</v>
      </c>
      <c r="AF17" s="19">
        <f>SUM(R17:T17,V17:Z18,AB17:AD21)</f>
        <v>2.2893518518518514E-2</v>
      </c>
      <c r="AG17" s="25" t="s">
        <v>37</v>
      </c>
      <c r="AH17" s="14">
        <f>SUM(P17,AF17)</f>
        <v>4.9768518518518511E-2</v>
      </c>
      <c r="AI17" s="15">
        <v>9.837962962962962E-4</v>
      </c>
    </row>
    <row r="18" spans="1:35">
      <c r="A18" s="18" t="s">
        <v>39</v>
      </c>
      <c r="B18" s="19"/>
      <c r="C18" s="19"/>
      <c r="D18" s="19"/>
      <c r="E18" s="9" t="s">
        <v>23</v>
      </c>
      <c r="F18" s="9">
        <v>1.5046296296296295E-4</v>
      </c>
      <c r="G18" s="9"/>
      <c r="H18" s="9">
        <v>8.7962962962962951E-4</v>
      </c>
      <c r="I18" s="9"/>
      <c r="J18" s="19"/>
      <c r="K18" s="10" t="s">
        <v>24</v>
      </c>
      <c r="L18" s="10">
        <v>3.2407407407407406E-4</v>
      </c>
      <c r="M18" s="10"/>
      <c r="N18" s="12"/>
      <c r="O18" s="12"/>
      <c r="P18" s="19"/>
      <c r="Q18" s="24"/>
      <c r="R18" s="12"/>
      <c r="S18" s="12"/>
      <c r="T18" s="12"/>
      <c r="U18" s="10" t="s">
        <v>25</v>
      </c>
      <c r="V18" s="10">
        <v>9.2592592592592588E-5</v>
      </c>
      <c r="W18" s="10"/>
      <c r="X18" s="10">
        <v>1.3657407407407407E-3</v>
      </c>
      <c r="Y18" s="10"/>
      <c r="Z18" s="12"/>
      <c r="AA18" s="10" t="s">
        <v>24</v>
      </c>
      <c r="AB18" s="10">
        <v>2.0833333333333335E-4</v>
      </c>
      <c r="AC18" s="10"/>
      <c r="AD18" s="10">
        <v>2.5462962962962965E-3</v>
      </c>
      <c r="AE18" s="10"/>
      <c r="AF18" s="19"/>
      <c r="AG18" s="19"/>
      <c r="AH18" s="5"/>
      <c r="AI18" s="5"/>
    </row>
    <row r="19" spans="1:35">
      <c r="A19" s="10"/>
      <c r="B19" s="19"/>
      <c r="C19" s="19"/>
      <c r="D19" s="19"/>
      <c r="E19" s="9" t="s">
        <v>28</v>
      </c>
      <c r="F19" s="9">
        <v>1.7361111111111109E-4</v>
      </c>
      <c r="G19" s="9"/>
      <c r="H19" s="9">
        <v>3.8194444444444441E-4</v>
      </c>
      <c r="I19" s="9"/>
      <c r="J19" s="19"/>
      <c r="K19" s="12"/>
      <c r="L19" s="12"/>
      <c r="M19" s="12"/>
      <c r="N19" s="12"/>
      <c r="O19" s="12"/>
      <c r="P19" s="19"/>
      <c r="Q19" s="19"/>
      <c r="R19" s="12"/>
      <c r="S19" s="12"/>
      <c r="T19" s="12"/>
      <c r="U19" s="12"/>
      <c r="V19" s="12"/>
      <c r="W19" s="12"/>
      <c r="X19" s="12"/>
      <c r="Y19" s="12"/>
      <c r="Z19" s="12"/>
      <c r="AA19" s="9" t="s">
        <v>27</v>
      </c>
      <c r="AB19" s="9">
        <v>3.1250000000000001E-4</v>
      </c>
      <c r="AC19" s="9"/>
      <c r="AD19" s="9">
        <v>3.6111111111111114E-3</v>
      </c>
      <c r="AE19" s="9"/>
      <c r="AF19" s="19"/>
      <c r="AG19" s="19"/>
      <c r="AH19" s="5"/>
      <c r="AI19" s="5"/>
    </row>
    <row r="20" spans="1:35">
      <c r="A20" s="5"/>
      <c r="B20" s="19"/>
      <c r="C20" s="19"/>
      <c r="D20" s="19"/>
      <c r="E20" s="9" t="s">
        <v>26</v>
      </c>
      <c r="F20" s="9">
        <v>1.1574074074074075E-4</v>
      </c>
      <c r="G20" s="9"/>
      <c r="H20" s="9">
        <v>1.7361111111111109E-4</v>
      </c>
      <c r="I20" s="9"/>
      <c r="J20" s="19"/>
      <c r="K20" s="19"/>
      <c r="L20" s="19"/>
      <c r="M20" s="19"/>
      <c r="N20" s="19"/>
      <c r="O20" s="19"/>
      <c r="P20" s="19"/>
      <c r="Q20" s="19"/>
      <c r="R20" s="12"/>
      <c r="S20" s="12"/>
      <c r="T20" s="12"/>
      <c r="U20" s="12"/>
      <c r="V20" s="12"/>
      <c r="W20" s="12"/>
      <c r="X20" s="12"/>
      <c r="Y20" s="12"/>
      <c r="Z20" s="12"/>
      <c r="AA20" s="9" t="s">
        <v>29</v>
      </c>
      <c r="AB20" s="9">
        <v>3.9351851851851858E-4</v>
      </c>
      <c r="AC20" s="9"/>
      <c r="AD20" s="9">
        <v>1.2962962962962963E-3</v>
      </c>
      <c r="AE20" s="9"/>
      <c r="AF20" s="19"/>
      <c r="AG20" s="19"/>
      <c r="AH20" s="5"/>
      <c r="AI20" s="5"/>
    </row>
    <row r="21" spans="1:35">
      <c r="A21" s="25" t="s">
        <v>31</v>
      </c>
      <c r="B21" s="25" t="b">
        <f>TRUE()</f>
        <v>1</v>
      </c>
      <c r="C21" s="25" t="b">
        <f>FALSE()</f>
        <v>0</v>
      </c>
      <c r="D21" s="25" t="b">
        <f>TRUE()</f>
        <v>1</v>
      </c>
      <c r="E21" s="26"/>
      <c r="F21" s="25" t="b">
        <f>FALSE()</f>
        <v>0</v>
      </c>
      <c r="G21" s="25"/>
      <c r="H21" s="25" t="b">
        <f>FALSE()</f>
        <v>0</v>
      </c>
      <c r="I21" s="25"/>
      <c r="J21" s="25" t="b">
        <f>TRUE()</f>
        <v>1</v>
      </c>
      <c r="K21" s="26"/>
      <c r="L21" s="25" t="b">
        <f>TRUE()</f>
        <v>1</v>
      </c>
      <c r="M21" s="25"/>
      <c r="N21" s="25" t="b">
        <f>TRUE()</f>
        <v>1</v>
      </c>
      <c r="O21" s="25"/>
      <c r="P21" s="19"/>
      <c r="Q21" s="19"/>
      <c r="R21" s="12"/>
      <c r="S21" s="12"/>
      <c r="T21" s="12"/>
      <c r="U21" s="12"/>
      <c r="V21" s="12"/>
      <c r="W21" s="12"/>
      <c r="X21" s="12"/>
      <c r="Y21" s="12"/>
      <c r="Z21" s="12"/>
      <c r="AA21" s="9" t="s">
        <v>30</v>
      </c>
      <c r="AB21" s="9">
        <v>1.0416666666666667E-4</v>
      </c>
      <c r="AC21" s="9"/>
      <c r="AD21" s="19"/>
      <c r="AE21" s="19"/>
      <c r="AF21" s="19"/>
      <c r="AG21" s="19"/>
      <c r="AH21" s="5"/>
      <c r="AI21" s="5"/>
    </row>
    <row r="22" spans="1:35">
      <c r="A22" s="25" t="s">
        <v>33</v>
      </c>
      <c r="B22" s="25" t="b">
        <f>FALSE()</f>
        <v>0</v>
      </c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19"/>
      <c r="Q22" s="19"/>
      <c r="R22" s="12"/>
      <c r="S22" s="12"/>
      <c r="T22" s="12"/>
      <c r="U22" s="12"/>
      <c r="V22" s="12"/>
      <c r="W22" s="12"/>
      <c r="X22" s="12"/>
      <c r="Y22" s="12"/>
      <c r="Z22" s="12"/>
      <c r="AA22" s="19"/>
      <c r="AB22" s="19"/>
      <c r="AC22" s="19"/>
      <c r="AD22" s="19"/>
      <c r="AE22" s="19"/>
      <c r="AF22" s="19"/>
      <c r="AG22" s="19"/>
      <c r="AH22" s="5"/>
      <c r="AI22" s="5"/>
    </row>
    <row r="23" spans="1:35">
      <c r="A23" s="1"/>
      <c r="B23" s="2" t="s">
        <v>0</v>
      </c>
      <c r="C23" s="2" t="s">
        <v>1</v>
      </c>
      <c r="D23" s="2" t="s">
        <v>2</v>
      </c>
      <c r="E23" s="1"/>
      <c r="F23" s="2" t="s">
        <v>3</v>
      </c>
      <c r="G23" s="2"/>
      <c r="H23" s="2" t="s">
        <v>4</v>
      </c>
      <c r="I23" s="2"/>
      <c r="J23" s="2" t="s">
        <v>5</v>
      </c>
      <c r="K23" s="1"/>
      <c r="L23" s="2" t="s">
        <v>6</v>
      </c>
      <c r="M23" s="2"/>
      <c r="N23" s="2" t="s">
        <v>7</v>
      </c>
      <c r="O23" s="2"/>
      <c r="P23" s="3" t="s">
        <v>8</v>
      </c>
      <c r="Q23" s="1"/>
      <c r="R23" s="2"/>
      <c r="S23" s="2"/>
      <c r="T23" s="2"/>
      <c r="U23" s="1"/>
      <c r="V23" s="2"/>
      <c r="W23" s="2"/>
      <c r="X23" s="2"/>
      <c r="Y23" s="2"/>
      <c r="Z23" s="2"/>
      <c r="AA23" s="1"/>
      <c r="AB23" s="2"/>
      <c r="AC23" s="2"/>
      <c r="AD23" s="2"/>
      <c r="AE23" s="2"/>
      <c r="AF23" s="27"/>
      <c r="AG23" s="2" t="s">
        <v>9</v>
      </c>
      <c r="AH23" s="28"/>
      <c r="AI23" s="5"/>
    </row>
    <row r="24" spans="1:35">
      <c r="A24" s="8" t="s">
        <v>16</v>
      </c>
      <c r="B24" s="9">
        <v>3.8657407407407412E-3</v>
      </c>
      <c r="C24" s="9">
        <v>1.0879629629629629E-3</v>
      </c>
      <c r="D24" s="9">
        <v>9.953703703703702E-4</v>
      </c>
      <c r="E24" s="9" t="s">
        <v>17</v>
      </c>
      <c r="F24" s="9">
        <v>4.2824074074074081E-4</v>
      </c>
      <c r="G24" s="9">
        <f>SUM(F24:F27)</f>
        <v>1.4236111111111112E-3</v>
      </c>
      <c r="H24" s="9">
        <v>1.1006944444444444E-2</v>
      </c>
      <c r="I24" s="9">
        <f>SUM(H24:H27)</f>
        <v>1.2650462962962961E-2</v>
      </c>
      <c r="J24" s="9">
        <v>7.6388888888888882E-4</v>
      </c>
      <c r="K24" s="10" t="s">
        <v>18</v>
      </c>
      <c r="L24" s="10">
        <v>1.1111111111111111E-3</v>
      </c>
      <c r="M24" s="10">
        <f>SUM(L24:L27)</f>
        <v>2.9861111111111113E-3</v>
      </c>
      <c r="N24" s="10">
        <v>1.2152777777777778E-3</v>
      </c>
      <c r="O24" s="10">
        <f>N24</f>
        <v>1.2152777777777778E-3</v>
      </c>
      <c r="P24" s="12">
        <f>SUM(B24:D24,F24:H27,J24,L24:N25)</f>
        <v>2.9398148148148145E-2</v>
      </c>
      <c r="Q24" s="10"/>
      <c r="R24" s="10" t="s">
        <v>58</v>
      </c>
      <c r="S24" s="10" t="s">
        <v>58</v>
      </c>
      <c r="T24" s="10" t="s">
        <v>58</v>
      </c>
      <c r="U24" s="10" t="s">
        <v>58</v>
      </c>
      <c r="V24" s="10" t="s">
        <v>58</v>
      </c>
      <c r="W24" s="10" t="s">
        <v>58</v>
      </c>
      <c r="X24" s="10" t="s">
        <v>58</v>
      </c>
      <c r="Y24" s="10" t="s">
        <v>58</v>
      </c>
      <c r="Z24" s="10" t="s">
        <v>58</v>
      </c>
      <c r="AA24" s="10" t="s">
        <v>58</v>
      </c>
      <c r="AB24" s="10" t="s">
        <v>58</v>
      </c>
      <c r="AC24" s="10" t="s">
        <v>58</v>
      </c>
      <c r="AD24" s="10" t="s">
        <v>58</v>
      </c>
      <c r="AE24" s="10" t="s">
        <v>58</v>
      </c>
      <c r="AF24" s="10" t="s">
        <v>58</v>
      </c>
      <c r="AG24" s="10" t="s">
        <v>58</v>
      </c>
      <c r="AH24" s="10" t="s">
        <v>58</v>
      </c>
      <c r="AI24" s="5"/>
    </row>
    <row r="25" spans="1:35">
      <c r="A25" s="18" t="s">
        <v>40</v>
      </c>
      <c r="B25" s="19"/>
      <c r="C25" s="19"/>
      <c r="D25" s="19"/>
      <c r="E25" s="9" t="s">
        <v>23</v>
      </c>
      <c r="F25" s="9">
        <v>2.3148148148148149E-4</v>
      </c>
      <c r="G25" s="9"/>
      <c r="H25" s="9">
        <v>1.2962962962962963E-3</v>
      </c>
      <c r="I25" s="9"/>
      <c r="J25" s="19"/>
      <c r="K25" s="10" t="s">
        <v>24</v>
      </c>
      <c r="L25" s="10">
        <v>1.8749999999999999E-3</v>
      </c>
      <c r="M25" s="10"/>
      <c r="N25" s="12"/>
      <c r="O25" s="12"/>
      <c r="P25" s="12"/>
      <c r="Q25" s="20"/>
      <c r="R25" s="12"/>
      <c r="S25" s="19"/>
      <c r="T25" s="19"/>
      <c r="U25" s="9"/>
      <c r="V25" s="9"/>
      <c r="W25" s="9"/>
      <c r="X25" s="9"/>
      <c r="Y25" s="9"/>
      <c r="Z25" s="19"/>
      <c r="AA25" s="19"/>
      <c r="AB25" s="9"/>
      <c r="AC25" s="9"/>
      <c r="AD25" s="19"/>
      <c r="AE25" s="19"/>
      <c r="AF25" s="19"/>
      <c r="AG25" s="19"/>
      <c r="AH25" s="5"/>
      <c r="AI25" s="5"/>
    </row>
    <row r="26" spans="1:35">
      <c r="A26" s="10"/>
      <c r="B26" s="19"/>
      <c r="C26" s="19"/>
      <c r="D26" s="19"/>
      <c r="E26" s="9" t="s">
        <v>28</v>
      </c>
      <c r="F26" s="9">
        <v>6.4814814814814813E-4</v>
      </c>
      <c r="G26" s="9"/>
      <c r="H26" s="9">
        <v>9.2592592592592588E-5</v>
      </c>
      <c r="I26" s="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5"/>
      <c r="AI26" s="5"/>
    </row>
    <row r="27" spans="1:35">
      <c r="A27" s="5"/>
      <c r="B27" s="19"/>
      <c r="C27" s="19"/>
      <c r="D27" s="19"/>
      <c r="E27" s="9" t="s">
        <v>26</v>
      </c>
      <c r="F27" s="9">
        <v>1.1574074074074075E-4</v>
      </c>
      <c r="G27" s="9"/>
      <c r="H27" s="9">
        <v>2.5462962962962961E-4</v>
      </c>
      <c r="I27" s="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5"/>
      <c r="AI27" s="5"/>
    </row>
    <row r="28" spans="1:35">
      <c r="A28" s="25" t="s">
        <v>31</v>
      </c>
      <c r="B28" s="25" t="b">
        <f>TRUE()</f>
        <v>1</v>
      </c>
      <c r="C28" s="25" t="b">
        <f>FALSE()</f>
        <v>0</v>
      </c>
      <c r="D28" s="25" t="b">
        <f>TRUE()</f>
        <v>1</v>
      </c>
      <c r="E28" s="26"/>
      <c r="F28" s="25" t="b">
        <f>TRUE()</f>
        <v>1</v>
      </c>
      <c r="G28" s="25"/>
      <c r="H28" s="25" t="b">
        <f>FALSE()</f>
        <v>0</v>
      </c>
      <c r="I28" s="25"/>
      <c r="J28" s="25" t="b">
        <f>TRUE()</f>
        <v>1</v>
      </c>
      <c r="K28" s="26"/>
      <c r="L28" s="25" t="b">
        <f>TRUE()</f>
        <v>1</v>
      </c>
      <c r="M28" s="25"/>
      <c r="N28" s="25" t="b">
        <f>FALSE()</f>
        <v>0</v>
      </c>
      <c r="O28" s="25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5"/>
      <c r="AI28" s="5"/>
    </row>
    <row r="29" spans="1:35">
      <c r="A29" s="25" t="s">
        <v>33</v>
      </c>
      <c r="B29" s="25" t="b">
        <f>FALSE()</f>
        <v>0</v>
      </c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5"/>
      <c r="AI29" s="5"/>
    </row>
    <row r="30" spans="1:35">
      <c r="A30" s="1"/>
      <c r="B30" s="2" t="s">
        <v>0</v>
      </c>
      <c r="C30" s="2" t="s">
        <v>1</v>
      </c>
      <c r="D30" s="2" t="s">
        <v>2</v>
      </c>
      <c r="E30" s="1"/>
      <c r="F30" s="2" t="s">
        <v>3</v>
      </c>
      <c r="G30" s="2"/>
      <c r="H30" s="2" t="s">
        <v>4</v>
      </c>
      <c r="I30" s="2"/>
      <c r="J30" s="2" t="s">
        <v>5</v>
      </c>
      <c r="K30" s="1"/>
      <c r="L30" s="2" t="s">
        <v>6</v>
      </c>
      <c r="M30" s="2"/>
      <c r="N30" s="2" t="s">
        <v>7</v>
      </c>
      <c r="O30" s="2"/>
      <c r="P30" s="3" t="s">
        <v>8</v>
      </c>
      <c r="Q30" s="1"/>
      <c r="R30" s="2"/>
      <c r="S30" s="2"/>
      <c r="T30" s="2"/>
      <c r="U30" s="1"/>
      <c r="V30" s="2"/>
      <c r="W30" s="2"/>
      <c r="X30" s="2"/>
      <c r="Y30" s="2"/>
      <c r="Z30" s="2"/>
      <c r="AA30" s="1"/>
      <c r="AB30" s="2"/>
      <c r="AC30" s="2"/>
      <c r="AD30" s="2"/>
      <c r="AE30" s="2"/>
      <c r="AF30" s="27"/>
      <c r="AG30" s="2" t="s">
        <v>9</v>
      </c>
      <c r="AH30" s="28"/>
      <c r="AI30" s="5"/>
    </row>
    <row r="31" spans="1:35">
      <c r="A31" s="8" t="s">
        <v>16</v>
      </c>
      <c r="B31" s="9">
        <v>2.662037037037037E-3</v>
      </c>
      <c r="C31" s="9">
        <v>3.1249999999999997E-3</v>
      </c>
      <c r="D31" s="9">
        <v>2.1180555555555553E-3</v>
      </c>
      <c r="E31" s="9" t="s">
        <v>17</v>
      </c>
      <c r="F31" s="9">
        <v>3.4374999999999996E-3</v>
      </c>
      <c r="G31" s="9">
        <f>SUM(F31:F34)</f>
        <v>3.8541666666666663E-3</v>
      </c>
      <c r="H31" s="9">
        <v>1.215277777777778E-2</v>
      </c>
      <c r="I31" s="9">
        <f>SUM(H31:H34)</f>
        <v>1.3310185185185187E-2</v>
      </c>
      <c r="J31" s="9">
        <v>1.1226851851851851E-3</v>
      </c>
      <c r="K31" s="9" t="s">
        <v>18</v>
      </c>
      <c r="L31" s="9">
        <v>3.1828703703703702E-3</v>
      </c>
      <c r="M31" s="10">
        <f>SUM(L31:L34)</f>
        <v>5.0347222222222225E-3</v>
      </c>
      <c r="N31" s="9">
        <v>3.9351851851851858E-4</v>
      </c>
      <c r="O31" s="9">
        <f>SUM(N31:N32)</f>
        <v>1.6319444444444443E-3</v>
      </c>
      <c r="P31" s="12">
        <f>SUM(B31:D31,F31:J34,L31:N33)</f>
        <v>5.5057870370370375E-2</v>
      </c>
      <c r="Q31" s="10"/>
      <c r="R31" s="10" t="s">
        <v>58</v>
      </c>
      <c r="S31" s="10" t="s">
        <v>58</v>
      </c>
      <c r="T31" s="10" t="s">
        <v>58</v>
      </c>
      <c r="U31" s="10" t="s">
        <v>58</v>
      </c>
      <c r="V31" s="10" t="s">
        <v>58</v>
      </c>
      <c r="W31" s="10" t="s">
        <v>58</v>
      </c>
      <c r="X31" s="10" t="s">
        <v>58</v>
      </c>
      <c r="Y31" s="10" t="s">
        <v>58</v>
      </c>
      <c r="Z31" s="10" t="s">
        <v>58</v>
      </c>
      <c r="AA31" s="10" t="s">
        <v>58</v>
      </c>
      <c r="AB31" s="10" t="s">
        <v>58</v>
      </c>
      <c r="AC31" s="10" t="s">
        <v>58</v>
      </c>
      <c r="AD31" s="10" t="s">
        <v>58</v>
      </c>
      <c r="AE31" s="10" t="s">
        <v>58</v>
      </c>
      <c r="AF31" s="10" t="s">
        <v>58</v>
      </c>
      <c r="AG31" s="10" t="s">
        <v>58</v>
      </c>
      <c r="AH31" s="10" t="s">
        <v>58</v>
      </c>
      <c r="AI31" s="5"/>
    </row>
    <row r="32" spans="1:35">
      <c r="A32" s="18" t="s">
        <v>42</v>
      </c>
      <c r="B32" s="19"/>
      <c r="C32" s="19"/>
      <c r="D32" s="19"/>
      <c r="E32" s="9" t="s">
        <v>23</v>
      </c>
      <c r="F32" s="9">
        <v>1.8518518518518518E-4</v>
      </c>
      <c r="G32" s="9"/>
      <c r="H32" s="9">
        <v>7.8703703703703694E-4</v>
      </c>
      <c r="I32" s="9"/>
      <c r="J32" s="19"/>
      <c r="K32" s="9" t="s">
        <v>24</v>
      </c>
      <c r="L32" s="9">
        <v>8.7962962962962951E-4</v>
      </c>
      <c r="M32" s="9"/>
      <c r="N32" s="9">
        <v>1.2384259259259258E-3</v>
      </c>
      <c r="O32" s="9"/>
      <c r="P32" s="12"/>
      <c r="Q32" s="20"/>
      <c r="R32" s="12"/>
      <c r="S32" s="19"/>
      <c r="T32" s="19"/>
      <c r="U32" s="9"/>
      <c r="V32" s="9"/>
      <c r="W32" s="9"/>
      <c r="X32" s="9"/>
      <c r="Y32" s="9"/>
      <c r="Z32" s="19"/>
      <c r="AA32" s="19"/>
      <c r="AB32" s="19"/>
      <c r="AC32" s="19"/>
      <c r="AD32" s="19"/>
      <c r="AE32" s="19"/>
      <c r="AF32" s="19"/>
      <c r="AG32" s="19"/>
      <c r="AH32" s="5"/>
      <c r="AI32" s="5"/>
    </row>
    <row r="33" spans="1:35">
      <c r="A33" s="10"/>
      <c r="B33" s="19"/>
      <c r="C33" s="19"/>
      <c r="D33" s="19"/>
      <c r="E33" s="9" t="s">
        <v>28</v>
      </c>
      <c r="F33" s="9">
        <v>1.3888888888888889E-4</v>
      </c>
      <c r="G33" s="9"/>
      <c r="H33" s="9">
        <v>1.3888888888888889E-4</v>
      </c>
      <c r="I33" s="9"/>
      <c r="J33" s="19"/>
      <c r="K33" s="9" t="s">
        <v>27</v>
      </c>
      <c r="L33" s="9">
        <v>9.7222222222222219E-4</v>
      </c>
      <c r="M33" s="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5"/>
      <c r="AI33" s="5"/>
    </row>
    <row r="34" spans="1:35">
      <c r="A34" s="5"/>
      <c r="B34" s="19"/>
      <c r="C34" s="19"/>
      <c r="D34" s="19"/>
      <c r="E34" s="9" t="s">
        <v>26</v>
      </c>
      <c r="F34" s="9">
        <v>9.2592592592592588E-5</v>
      </c>
      <c r="G34" s="9"/>
      <c r="H34" s="9">
        <v>2.3148148148148149E-4</v>
      </c>
      <c r="I34" s="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5"/>
      <c r="AI34" s="5"/>
    </row>
    <row r="35" spans="1:35">
      <c r="A35" s="25" t="s">
        <v>31</v>
      </c>
      <c r="B35" s="25" t="b">
        <f>TRUE()</f>
        <v>1</v>
      </c>
      <c r="C35" s="25" t="b">
        <f>FALSE()</f>
        <v>0</v>
      </c>
      <c r="D35" s="25" t="b">
        <f>TRUE()</f>
        <v>1</v>
      </c>
      <c r="E35" s="26"/>
      <c r="F35" s="25" t="b">
        <f>TRUE()</f>
        <v>1</v>
      </c>
      <c r="G35" s="25"/>
      <c r="H35" s="25" t="b">
        <f>TRUE()</f>
        <v>1</v>
      </c>
      <c r="I35" s="25"/>
      <c r="J35" s="25" t="b">
        <f>TRUE()</f>
        <v>1</v>
      </c>
      <c r="K35" s="26"/>
      <c r="L35" s="25" t="b">
        <f>TRUE()</f>
        <v>1</v>
      </c>
      <c r="M35" s="25"/>
      <c r="N35" s="25" t="b">
        <f>TRUE()</f>
        <v>1</v>
      </c>
      <c r="O35" s="25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5"/>
      <c r="AI35" s="5"/>
    </row>
    <row r="36" spans="1:35">
      <c r="A36" s="25" t="s">
        <v>33</v>
      </c>
      <c r="B36" s="25" t="b">
        <f>TRUE()</f>
        <v>1</v>
      </c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5"/>
      <c r="AI36" s="5"/>
    </row>
    <row r="37" spans="1:35">
      <c r="A37" s="1"/>
      <c r="B37" s="2" t="s">
        <v>0</v>
      </c>
      <c r="C37" s="2" t="s">
        <v>1</v>
      </c>
      <c r="D37" s="2" t="s">
        <v>2</v>
      </c>
      <c r="E37" s="1"/>
      <c r="F37" s="2" t="s">
        <v>3</v>
      </c>
      <c r="G37" s="2"/>
      <c r="H37" s="2" t="s">
        <v>4</v>
      </c>
      <c r="I37" s="2"/>
      <c r="J37" s="2" t="s">
        <v>5</v>
      </c>
      <c r="K37" s="1"/>
      <c r="L37" s="2" t="s">
        <v>6</v>
      </c>
      <c r="M37" s="2"/>
      <c r="N37" s="2" t="s">
        <v>7</v>
      </c>
      <c r="O37" s="2"/>
      <c r="P37" s="3" t="s">
        <v>8</v>
      </c>
      <c r="Q37" s="1"/>
      <c r="R37" s="2" t="s">
        <v>0</v>
      </c>
      <c r="S37" s="2" t="s">
        <v>1</v>
      </c>
      <c r="T37" s="2" t="s">
        <v>2</v>
      </c>
      <c r="U37" s="1"/>
      <c r="V37" s="2" t="s">
        <v>3</v>
      </c>
      <c r="W37" s="2"/>
      <c r="X37" s="2" t="s">
        <v>4</v>
      </c>
      <c r="Y37" s="2"/>
      <c r="Z37" s="2" t="s">
        <v>5</v>
      </c>
      <c r="AA37" s="1"/>
      <c r="AB37" s="2" t="s">
        <v>6</v>
      </c>
      <c r="AC37" s="2"/>
      <c r="AD37" s="2" t="s">
        <v>7</v>
      </c>
      <c r="AE37" s="2"/>
      <c r="AF37" s="3" t="s">
        <v>8</v>
      </c>
      <c r="AG37" s="2" t="s">
        <v>9</v>
      </c>
      <c r="AH37" s="3" t="s">
        <v>10</v>
      </c>
      <c r="AI37" s="4" t="s">
        <v>11</v>
      </c>
    </row>
    <row r="38" spans="1:35">
      <c r="A38" s="29" t="s">
        <v>16</v>
      </c>
      <c r="B38" s="9">
        <v>3.2754629629629627E-3</v>
      </c>
      <c r="C38" s="9">
        <v>1.5624999999999999E-3</v>
      </c>
      <c r="D38" s="9">
        <v>1.4699074074074072E-3</v>
      </c>
      <c r="E38" s="9" t="s">
        <v>17</v>
      </c>
      <c r="F38" s="9">
        <v>1.8171296296296295E-3</v>
      </c>
      <c r="G38" s="9">
        <f>SUM(F38:F41)</f>
        <v>3.2407407407407406E-3</v>
      </c>
      <c r="H38" s="9">
        <v>1.744212962962963E-2</v>
      </c>
      <c r="I38" s="9">
        <f>SUM(H38:H41)</f>
        <v>1.9710648148148151E-2</v>
      </c>
      <c r="J38" s="9">
        <v>2.7893518518518515E-3</v>
      </c>
      <c r="K38" s="9" t="s">
        <v>18</v>
      </c>
      <c r="L38" s="9">
        <v>2.627314814814815E-3</v>
      </c>
      <c r="M38" s="10">
        <f>SUM(L38:L41)</f>
        <v>3.2870370370370371E-3</v>
      </c>
      <c r="N38" s="30">
        <v>2.8819444444444439E-3</v>
      </c>
      <c r="O38" s="10">
        <f>N38</f>
        <v>2.8819444444444439E-3</v>
      </c>
      <c r="P38" s="19">
        <f>SUM(B38:D38,F38:J41,L38:L39)</f>
        <v>5.8287037037037047E-2</v>
      </c>
      <c r="Q38" s="23" t="s">
        <v>19</v>
      </c>
      <c r="R38" s="30">
        <v>1.5046296296296295E-4</v>
      </c>
      <c r="S38" s="30">
        <v>2.5462962962962961E-4</v>
      </c>
      <c r="T38" s="30">
        <v>1.5046296296296295E-4</v>
      </c>
      <c r="U38" s="9" t="s">
        <v>20</v>
      </c>
      <c r="V38" s="30">
        <v>1.0416666666666667E-4</v>
      </c>
      <c r="W38" s="10">
        <f>SUM(V38:V39)</f>
        <v>1.3888888888888889E-4</v>
      </c>
      <c r="X38" s="11">
        <v>5.6828703703703694E-3</v>
      </c>
      <c r="Y38" s="10">
        <f>SUM(X38:X39)</f>
        <v>8.067129629629629E-3</v>
      </c>
      <c r="Z38" s="11">
        <v>1.1574074074074075E-4</v>
      </c>
      <c r="AA38" s="10" t="s">
        <v>18</v>
      </c>
      <c r="AB38" s="11">
        <v>5.2083333333333333E-4</v>
      </c>
      <c r="AC38" s="10">
        <f>SUM(AB38:AB45)</f>
        <v>3.2407407407407402E-3</v>
      </c>
      <c r="AD38" s="11">
        <v>1.5046296296296294E-3</v>
      </c>
      <c r="AE38" s="11">
        <f>SUM(AD38:AD44)</f>
        <v>1.1099537037037038E-2</v>
      </c>
      <c r="AF38" s="31">
        <f>SUM(R38:T38,V38:Z39,AB38:AD45)</f>
        <v>3.4664351851851856E-2</v>
      </c>
      <c r="AG38" s="25" t="s">
        <v>43</v>
      </c>
      <c r="AH38" s="14">
        <f>SUM(P38,AF38)</f>
        <v>9.2951388888888903E-2</v>
      </c>
      <c r="AI38" s="15">
        <v>1.2037037037037036E-3</v>
      </c>
    </row>
    <row r="39" spans="1:35">
      <c r="A39" s="18" t="s">
        <v>44</v>
      </c>
      <c r="B39" s="19"/>
      <c r="C39" s="19"/>
      <c r="D39" s="19"/>
      <c r="E39" s="9" t="s">
        <v>23</v>
      </c>
      <c r="F39" s="9">
        <v>1.0416666666666667E-4</v>
      </c>
      <c r="G39" s="9"/>
      <c r="H39" s="9">
        <v>1.4467592592592592E-3</v>
      </c>
      <c r="I39" s="9"/>
      <c r="J39" s="19"/>
      <c r="K39" s="9" t="s">
        <v>24</v>
      </c>
      <c r="L39" s="9">
        <v>6.5972222222222224E-4</v>
      </c>
      <c r="M39" s="9"/>
      <c r="N39" s="5"/>
      <c r="O39" s="5"/>
      <c r="P39" s="5"/>
      <c r="Q39" s="5"/>
      <c r="R39" s="5"/>
      <c r="S39" s="5"/>
      <c r="T39" s="5"/>
      <c r="U39" s="9" t="s">
        <v>25</v>
      </c>
      <c r="V39" s="30">
        <v>3.4722222222222222E-5</v>
      </c>
      <c r="W39" s="30"/>
      <c r="X39" s="11">
        <v>2.3842592592592591E-3</v>
      </c>
      <c r="Y39" s="11"/>
      <c r="Z39" s="21"/>
      <c r="AA39" s="10" t="s">
        <v>24</v>
      </c>
      <c r="AB39" s="11">
        <v>2.6620370370370372E-4</v>
      </c>
      <c r="AC39" s="11"/>
      <c r="AD39" s="11">
        <v>1.8055555555555555E-3</v>
      </c>
      <c r="AE39" s="11"/>
      <c r="AF39" s="5"/>
      <c r="AG39" s="25" t="s">
        <v>45</v>
      </c>
      <c r="AH39" s="5"/>
      <c r="AI39" s="5"/>
    </row>
    <row r="40" spans="1:35">
      <c r="A40" s="13"/>
      <c r="B40" s="19"/>
      <c r="C40" s="19"/>
      <c r="D40" s="19"/>
      <c r="E40" s="9" t="s">
        <v>28</v>
      </c>
      <c r="F40" s="9">
        <v>8.9120370370370362E-4</v>
      </c>
      <c r="G40" s="9"/>
      <c r="H40" s="9">
        <v>2.0833333333333335E-4</v>
      </c>
      <c r="I40" s="9"/>
      <c r="J40" s="19"/>
      <c r="K40" s="19"/>
      <c r="L40" s="19"/>
      <c r="M40" s="19"/>
      <c r="N40" s="5"/>
      <c r="O40" s="5"/>
      <c r="P40" s="5"/>
      <c r="Q40" s="5"/>
      <c r="R40" s="5"/>
      <c r="S40" s="5"/>
      <c r="T40" s="5"/>
      <c r="U40" s="5"/>
      <c r="V40" s="5"/>
      <c r="W40" s="5"/>
      <c r="X40" s="21"/>
      <c r="Y40" s="21"/>
      <c r="Z40" s="21"/>
      <c r="AA40" s="10" t="s">
        <v>27</v>
      </c>
      <c r="AB40" s="11">
        <v>3.7037037037037035E-4</v>
      </c>
      <c r="AC40" s="11"/>
      <c r="AD40" s="11">
        <v>8.5648148148148139E-4</v>
      </c>
      <c r="AE40" s="11"/>
      <c r="AF40" s="5"/>
      <c r="AG40" s="5"/>
      <c r="AH40" s="5"/>
      <c r="AI40" s="5"/>
    </row>
    <row r="41" spans="1:35">
      <c r="A41" s="5"/>
      <c r="B41" s="19"/>
      <c r="C41" s="19"/>
      <c r="D41" s="19"/>
      <c r="E41" s="9" t="s">
        <v>26</v>
      </c>
      <c r="F41" s="9">
        <v>4.2824074074074081E-4</v>
      </c>
      <c r="G41" s="9"/>
      <c r="H41" s="9">
        <v>6.134259259259259E-4</v>
      </c>
      <c r="I41" s="9"/>
      <c r="J41" s="19"/>
      <c r="K41" s="19"/>
      <c r="L41" s="19"/>
      <c r="M41" s="19"/>
      <c r="N41" s="5"/>
      <c r="O41" s="5"/>
      <c r="P41" s="5"/>
      <c r="Q41" s="5"/>
      <c r="R41" s="5"/>
      <c r="S41" s="5"/>
      <c r="T41" s="5"/>
      <c r="U41" s="5"/>
      <c r="V41" s="5"/>
      <c r="W41" s="5"/>
      <c r="X41" s="21"/>
      <c r="Y41" s="21"/>
      <c r="Z41" s="21"/>
      <c r="AA41" s="10" t="s">
        <v>29</v>
      </c>
      <c r="AB41" s="11">
        <v>2.199074074074074E-4</v>
      </c>
      <c r="AC41" s="11"/>
      <c r="AD41" s="11">
        <v>1.1111111111111111E-3</v>
      </c>
      <c r="AE41" s="11"/>
      <c r="AF41" s="5"/>
      <c r="AG41" s="5"/>
      <c r="AH41" s="5"/>
      <c r="AI41" s="5"/>
    </row>
    <row r="42" spans="1:35">
      <c r="A42" s="25" t="s">
        <v>31</v>
      </c>
      <c r="B42" s="25" t="b">
        <f>TRUE()</f>
        <v>1</v>
      </c>
      <c r="C42" s="25" t="b">
        <f>TRUE()</f>
        <v>1</v>
      </c>
      <c r="D42" s="25" t="b">
        <f>TRUE()</f>
        <v>1</v>
      </c>
      <c r="E42" s="19"/>
      <c r="F42" s="25" t="b">
        <f>TRUE()</f>
        <v>1</v>
      </c>
      <c r="G42" s="25"/>
      <c r="H42" s="25" t="b">
        <f>TRUE()</f>
        <v>1</v>
      </c>
      <c r="I42" s="25"/>
      <c r="J42" s="25" t="b">
        <f>FALSE()</f>
        <v>0</v>
      </c>
      <c r="K42" s="19"/>
      <c r="L42" s="25" t="b">
        <f>TRUE()</f>
        <v>1</v>
      </c>
      <c r="M42" s="25"/>
      <c r="N42" s="25" t="b">
        <f>TRUE()</f>
        <v>1</v>
      </c>
      <c r="O42" s="25"/>
      <c r="P42" s="5"/>
      <c r="Q42" s="5"/>
      <c r="R42" s="5"/>
      <c r="S42" s="5"/>
      <c r="T42" s="5"/>
      <c r="U42" s="5"/>
      <c r="V42" s="5"/>
      <c r="W42" s="5"/>
      <c r="X42" s="21"/>
      <c r="Y42" s="21"/>
      <c r="Z42" s="21"/>
      <c r="AA42" s="10" t="s">
        <v>30</v>
      </c>
      <c r="AB42" s="11">
        <v>3.8194444444444441E-4</v>
      </c>
      <c r="AC42" s="11"/>
      <c r="AD42" s="11">
        <v>4.363425925925926E-3</v>
      </c>
      <c r="AE42" s="11"/>
      <c r="AF42" s="5"/>
      <c r="AG42" s="5"/>
      <c r="AH42" s="5"/>
      <c r="AI42" s="5"/>
    </row>
    <row r="43" spans="1:35">
      <c r="A43" s="25" t="s">
        <v>33</v>
      </c>
      <c r="B43" s="25" t="b">
        <f>TRUE()</f>
        <v>1</v>
      </c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5"/>
      <c r="O43" s="5"/>
      <c r="P43" s="5"/>
      <c r="Q43" s="5"/>
      <c r="R43" s="5"/>
      <c r="S43" s="5"/>
      <c r="T43" s="5"/>
      <c r="U43" s="5"/>
      <c r="V43" s="5"/>
      <c r="W43" s="5"/>
      <c r="X43" s="21"/>
      <c r="Y43" s="21"/>
      <c r="Z43" s="21"/>
      <c r="AA43" s="10" t="s">
        <v>32</v>
      </c>
      <c r="AB43" s="11">
        <v>4.3981481481481481E-4</v>
      </c>
      <c r="AC43" s="11"/>
      <c r="AD43" s="11">
        <v>8.3333333333333328E-4</v>
      </c>
      <c r="AE43" s="11"/>
      <c r="AF43" s="5"/>
      <c r="AG43" s="5"/>
      <c r="AH43" s="5"/>
      <c r="AI43" s="5"/>
    </row>
    <row r="44" spans="1:3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21"/>
      <c r="Y44" s="21"/>
      <c r="Z44" s="21"/>
      <c r="AA44" s="10" t="s">
        <v>34</v>
      </c>
      <c r="AB44" s="11">
        <v>3.5879629629629629E-4</v>
      </c>
      <c r="AC44" s="11"/>
      <c r="AD44" s="11">
        <v>6.2500000000000001E-4</v>
      </c>
      <c r="AE44" s="11"/>
      <c r="AF44" s="5"/>
      <c r="AG44" s="5"/>
      <c r="AH44" s="5"/>
      <c r="AI44" s="5"/>
    </row>
    <row r="45" spans="1:3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21"/>
      <c r="Y45" s="21"/>
      <c r="Z45" s="21"/>
      <c r="AA45" s="10" t="s">
        <v>46</v>
      </c>
      <c r="AB45" s="11">
        <v>6.8287037037037036E-4</v>
      </c>
      <c r="AC45" s="11"/>
      <c r="AD45" s="21"/>
      <c r="AE45" s="21"/>
      <c r="AF45" s="5"/>
      <c r="AG45" s="5"/>
      <c r="AH45" s="5"/>
      <c r="AI45" s="5"/>
    </row>
    <row r="46" spans="1:35">
      <c r="A46" s="1"/>
      <c r="B46" s="2" t="s">
        <v>0</v>
      </c>
      <c r="C46" s="2" t="s">
        <v>1</v>
      </c>
      <c r="D46" s="2" t="s">
        <v>2</v>
      </c>
      <c r="E46" s="1"/>
      <c r="F46" s="2" t="s">
        <v>3</v>
      </c>
      <c r="G46" s="2"/>
      <c r="H46" s="2" t="s">
        <v>4</v>
      </c>
      <c r="I46" s="2"/>
      <c r="J46" s="2" t="s">
        <v>5</v>
      </c>
      <c r="K46" s="1"/>
      <c r="L46" s="2" t="s">
        <v>6</v>
      </c>
      <c r="M46" s="2"/>
      <c r="N46" s="2" t="s">
        <v>7</v>
      </c>
      <c r="O46" s="2"/>
      <c r="P46" s="3" t="s">
        <v>8</v>
      </c>
      <c r="Q46" s="1"/>
      <c r="R46" s="2" t="s">
        <v>0</v>
      </c>
      <c r="S46" s="2" t="s">
        <v>1</v>
      </c>
      <c r="T46" s="2" t="s">
        <v>2</v>
      </c>
      <c r="U46" s="1"/>
      <c r="V46" s="2" t="s">
        <v>3</v>
      </c>
      <c r="W46" s="2"/>
      <c r="X46" s="2" t="s">
        <v>4</v>
      </c>
      <c r="Y46" s="2"/>
      <c r="Z46" s="2" t="s">
        <v>5</v>
      </c>
      <c r="AA46" s="1"/>
      <c r="AB46" s="2" t="s">
        <v>6</v>
      </c>
      <c r="AC46" s="2"/>
      <c r="AD46" s="2" t="s">
        <v>7</v>
      </c>
      <c r="AE46" s="2"/>
      <c r="AF46" s="3" t="s">
        <v>8</v>
      </c>
      <c r="AG46" s="2" t="s">
        <v>9</v>
      </c>
      <c r="AH46" s="3" t="s">
        <v>10</v>
      </c>
      <c r="AI46" s="4" t="s">
        <v>11</v>
      </c>
    </row>
    <row r="47" spans="1:35">
      <c r="A47" s="29" t="s">
        <v>16</v>
      </c>
      <c r="B47" s="9">
        <v>2.627314814814815E-3</v>
      </c>
      <c r="C47" s="9">
        <v>1.423611111111111E-3</v>
      </c>
      <c r="D47" s="9">
        <v>1.3194444444444443E-3</v>
      </c>
      <c r="E47" s="9" t="s">
        <v>17</v>
      </c>
      <c r="F47" s="9">
        <v>1.5277777777777776E-3</v>
      </c>
      <c r="G47" s="9">
        <f>SUM(F47:F50)</f>
        <v>2.0717592592592593E-3</v>
      </c>
      <c r="H47" s="9">
        <v>1.5497685185185186E-2</v>
      </c>
      <c r="I47" s="9">
        <f>SUM(H47:H50)</f>
        <v>1.7476851851851855E-2</v>
      </c>
      <c r="J47" s="9">
        <v>3.2754629629629627E-3</v>
      </c>
      <c r="K47" s="9" t="s">
        <v>18</v>
      </c>
      <c r="L47" s="9">
        <v>5.2083333333333333E-4</v>
      </c>
      <c r="M47" s="10">
        <f>SUM(L47:L50)</f>
        <v>2.4305555555555552E-3</v>
      </c>
      <c r="N47" s="30">
        <v>7.0601851851851847E-4</v>
      </c>
      <c r="O47" s="30">
        <f>SUM(N47:N50)</f>
        <v>4.0740740740740737E-3</v>
      </c>
      <c r="P47" s="19">
        <f>SUM(B47:D47,F47:H50,J47,L47:N50,L52:N53)</f>
        <v>4.2685185185185194E-2</v>
      </c>
      <c r="Q47" s="23" t="s">
        <v>19</v>
      </c>
      <c r="R47" s="30">
        <v>3.4722222222222222E-5</v>
      </c>
      <c r="S47" s="30">
        <v>2.4305555555555555E-4</v>
      </c>
      <c r="T47" s="30">
        <v>9.4907407407407397E-4</v>
      </c>
      <c r="U47" s="9" t="s">
        <v>20</v>
      </c>
      <c r="V47" s="30">
        <v>3.4722222222222222E-5</v>
      </c>
      <c r="W47" s="10">
        <f>SUM(V47:V48)</f>
        <v>9.2592592592592602E-5</v>
      </c>
      <c r="X47" s="30">
        <v>5.6134259259259254E-3</v>
      </c>
      <c r="Y47" s="10">
        <f>SUM(X47:X48)</f>
        <v>7.5347222222222213E-3</v>
      </c>
      <c r="Z47" s="30">
        <v>1.9675925925925929E-4</v>
      </c>
      <c r="AA47" s="9" t="s">
        <v>18</v>
      </c>
      <c r="AB47" s="30">
        <v>2.6620370370370372E-4</v>
      </c>
      <c r="AC47" s="10">
        <f>SUM(AB47:AB54)</f>
        <v>2.3958333333333331E-3</v>
      </c>
      <c r="AD47" s="30">
        <v>2.2685185185185187E-3</v>
      </c>
      <c r="AE47" s="30">
        <f>SUM(AD47:AD52)</f>
        <v>1.2094907407407407E-2</v>
      </c>
      <c r="AF47" s="31">
        <f>SUM(R47:T47,V47:Z48,AB47:AD53)</f>
        <v>3.3564814814814804E-2</v>
      </c>
      <c r="AG47" s="25" t="s">
        <v>43</v>
      </c>
      <c r="AH47" s="14">
        <f>SUM(P47,AF47)</f>
        <v>7.6249999999999998E-2</v>
      </c>
      <c r="AI47" s="15">
        <v>1.4004629629629627E-3</v>
      </c>
    </row>
    <row r="48" spans="1:35">
      <c r="A48" s="18" t="s">
        <v>47</v>
      </c>
      <c r="B48" s="19"/>
      <c r="C48" s="19"/>
      <c r="D48" s="19"/>
      <c r="E48" s="9" t="s">
        <v>23</v>
      </c>
      <c r="F48" s="9">
        <v>1.273148148148148E-4</v>
      </c>
      <c r="G48" s="9"/>
      <c r="H48" s="30">
        <v>1.3773148148148147E-3</v>
      </c>
      <c r="I48" s="30"/>
      <c r="J48" s="19"/>
      <c r="K48" s="9" t="s">
        <v>24</v>
      </c>
      <c r="L48" s="9">
        <v>1.2268518518518518E-3</v>
      </c>
      <c r="M48" s="9"/>
      <c r="N48" s="30">
        <v>1.8518518518518517E-3</v>
      </c>
      <c r="O48" s="30"/>
      <c r="P48" s="5"/>
      <c r="Q48" s="5"/>
      <c r="R48" s="5"/>
      <c r="S48" s="5"/>
      <c r="T48" s="5"/>
      <c r="U48" s="9" t="s">
        <v>25</v>
      </c>
      <c r="V48" s="30">
        <v>5.7870370370370373E-5</v>
      </c>
      <c r="W48" s="30"/>
      <c r="X48" s="30">
        <v>1.9212962962962962E-3</v>
      </c>
      <c r="Y48" s="30"/>
      <c r="Z48" s="5"/>
      <c r="AA48" s="9" t="s">
        <v>24</v>
      </c>
      <c r="AB48" s="30">
        <v>2.5462962962962961E-4</v>
      </c>
      <c r="AC48" s="30"/>
      <c r="AD48" s="30">
        <v>6.4814814814814813E-4</v>
      </c>
      <c r="AE48" s="30"/>
      <c r="AF48" s="5"/>
      <c r="AG48" s="25"/>
      <c r="AH48" s="5"/>
      <c r="AI48" s="5"/>
    </row>
    <row r="49" spans="1:35">
      <c r="A49" s="13"/>
      <c r="B49" s="19"/>
      <c r="C49" s="19"/>
      <c r="D49" s="19"/>
      <c r="E49" s="9" t="s">
        <v>28</v>
      </c>
      <c r="F49" s="9">
        <v>1.273148148148148E-4</v>
      </c>
      <c r="G49" s="9"/>
      <c r="H49" s="9">
        <v>2.199074074074074E-4</v>
      </c>
      <c r="I49" s="9"/>
      <c r="J49" s="19"/>
      <c r="K49" s="9" t="s">
        <v>27</v>
      </c>
      <c r="L49" s="9">
        <v>2.5462962962962961E-4</v>
      </c>
      <c r="M49" s="9"/>
      <c r="N49" s="30">
        <v>7.0601851851851847E-4</v>
      </c>
      <c r="O49" s="30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9" t="s">
        <v>27</v>
      </c>
      <c r="AB49" s="30">
        <v>5.2083333333333333E-4</v>
      </c>
      <c r="AC49" s="30"/>
      <c r="AD49" s="30">
        <v>1.736111111111111E-3</v>
      </c>
      <c r="AE49" s="30"/>
      <c r="AF49" s="5"/>
      <c r="AG49" s="5"/>
      <c r="AH49" s="5"/>
      <c r="AI49" s="5"/>
    </row>
    <row r="50" spans="1:35">
      <c r="A50" s="5"/>
      <c r="B50" s="19"/>
      <c r="C50" s="19"/>
      <c r="D50" s="19"/>
      <c r="E50" s="9" t="s">
        <v>26</v>
      </c>
      <c r="F50" s="9">
        <v>2.8935185185185189E-4</v>
      </c>
      <c r="G50" s="9"/>
      <c r="H50" s="9">
        <v>3.8194444444444441E-4</v>
      </c>
      <c r="I50" s="9"/>
      <c r="J50" s="19"/>
      <c r="K50" s="9" t="s">
        <v>29</v>
      </c>
      <c r="L50" s="9">
        <v>4.2824074074074081E-4</v>
      </c>
      <c r="M50" s="9"/>
      <c r="N50" s="30">
        <v>8.1018518518518505E-4</v>
      </c>
      <c r="O50" s="30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9" t="s">
        <v>29</v>
      </c>
      <c r="AB50" s="30">
        <v>1.5046296296296295E-4</v>
      </c>
      <c r="AC50" s="30"/>
      <c r="AD50" s="30">
        <v>1.8402777777777777E-3</v>
      </c>
      <c r="AE50" s="30"/>
      <c r="AF50" s="5"/>
      <c r="AG50" s="5"/>
      <c r="AH50" s="5"/>
      <c r="AI50" s="5"/>
    </row>
    <row r="51" spans="1:35">
      <c r="A51" s="25" t="s">
        <v>31</v>
      </c>
      <c r="B51" s="25" t="b">
        <f>TRUE()</f>
        <v>1</v>
      </c>
      <c r="C51" s="25" t="b">
        <f>FALSE()</f>
        <v>0</v>
      </c>
      <c r="D51" s="25" t="b">
        <f>FALSE()</f>
        <v>0</v>
      </c>
      <c r="E51" s="26"/>
      <c r="F51" s="25" t="b">
        <f>TRUE()</f>
        <v>1</v>
      </c>
      <c r="G51" s="25"/>
      <c r="H51" s="25" t="b">
        <f>FALSE()</f>
        <v>0</v>
      </c>
      <c r="I51" s="25"/>
      <c r="J51" s="25" t="b">
        <f>FALSE()</f>
        <v>0</v>
      </c>
      <c r="K51" s="25"/>
      <c r="L51" s="25" t="b">
        <f>TRUE()</f>
        <v>1</v>
      </c>
      <c r="M51" s="25"/>
      <c r="N51" s="25" t="b">
        <f>TRUE()</f>
        <v>1</v>
      </c>
      <c r="O51" s="2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9" t="s">
        <v>30</v>
      </c>
      <c r="AB51" s="30">
        <v>2.8935185185185189E-4</v>
      </c>
      <c r="AC51" s="30"/>
      <c r="AD51" s="30">
        <v>4.9305555555555552E-3</v>
      </c>
      <c r="AE51" s="30"/>
      <c r="AF51" s="5"/>
      <c r="AG51" s="5"/>
      <c r="AH51" s="5"/>
      <c r="AI51" s="7"/>
    </row>
    <row r="52" spans="1:35">
      <c r="A52" s="25" t="s">
        <v>33</v>
      </c>
      <c r="B52" s="25" t="b">
        <f>FALSE()</f>
        <v>0</v>
      </c>
      <c r="C52" s="26"/>
      <c r="D52" s="26"/>
      <c r="E52" s="26"/>
      <c r="F52" s="26"/>
      <c r="G52" s="26"/>
      <c r="H52" s="26"/>
      <c r="I52" s="26"/>
      <c r="J52" s="26"/>
      <c r="K52" s="25" t="s">
        <v>30</v>
      </c>
      <c r="L52" s="9">
        <v>9.1435185185185174E-4</v>
      </c>
      <c r="M52" s="9"/>
      <c r="N52" s="30">
        <v>2.4421296296296296E-3</v>
      </c>
      <c r="O52" s="30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9" t="s">
        <v>32</v>
      </c>
      <c r="AB52" s="30">
        <v>6.9444444444444436E-4</v>
      </c>
      <c r="AC52" s="30"/>
      <c r="AD52" s="30">
        <v>6.7129629629629625E-4</v>
      </c>
      <c r="AE52" s="30"/>
      <c r="AF52" s="5"/>
      <c r="AG52" s="5"/>
      <c r="AH52" s="5"/>
      <c r="AI52" s="5"/>
    </row>
    <row r="53" spans="1:35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5" t="s">
        <v>32</v>
      </c>
      <c r="L53" s="30">
        <v>1.273148148148148E-4</v>
      </c>
      <c r="M53" s="30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9" t="s">
        <v>48</v>
      </c>
      <c r="AB53" s="30">
        <v>2.199074074074074E-4</v>
      </c>
      <c r="AC53" s="30"/>
      <c r="AD53" s="5"/>
      <c r="AE53" s="5"/>
      <c r="AF53" s="5"/>
      <c r="AG53" s="5"/>
      <c r="AH53" s="5"/>
      <c r="AI53" s="5"/>
    </row>
    <row r="54" spans="1:35">
      <c r="A54" s="32" t="s">
        <v>49</v>
      </c>
      <c r="B54" s="33"/>
      <c r="C54" s="33"/>
      <c r="D54" s="33"/>
      <c r="E54" s="33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</row>
    <row r="59" spans="1:35">
      <c r="B59" s="2" t="s">
        <v>59</v>
      </c>
      <c r="C59" s="2" t="s">
        <v>61</v>
      </c>
      <c r="D59" s="2" t="s">
        <v>62</v>
      </c>
      <c r="E59" s="1"/>
      <c r="F59" s="2" t="s">
        <v>3</v>
      </c>
      <c r="G59" s="2" t="s">
        <v>65</v>
      </c>
      <c r="H59" s="2" t="s">
        <v>4</v>
      </c>
      <c r="I59" s="2" t="s">
        <v>67</v>
      </c>
      <c r="J59" s="2" t="s">
        <v>69</v>
      </c>
      <c r="K59" s="2" t="s">
        <v>5</v>
      </c>
      <c r="L59" s="2" t="s">
        <v>6</v>
      </c>
      <c r="M59" s="2" t="s">
        <v>71</v>
      </c>
      <c r="N59" s="2" t="s">
        <v>7</v>
      </c>
      <c r="O59" s="2" t="s">
        <v>72</v>
      </c>
      <c r="P59" s="3" t="s">
        <v>8</v>
      </c>
      <c r="Q59" s="1"/>
      <c r="R59" s="2" t="s">
        <v>60</v>
      </c>
      <c r="S59" s="2" t="s">
        <v>63</v>
      </c>
      <c r="T59" s="2" t="s">
        <v>64</v>
      </c>
      <c r="U59" s="2" t="s">
        <v>2</v>
      </c>
      <c r="V59" s="2" t="s">
        <v>3</v>
      </c>
      <c r="W59" s="2" t="s">
        <v>66</v>
      </c>
      <c r="X59" s="2" t="s">
        <v>4</v>
      </c>
      <c r="Y59" s="2" t="s">
        <v>68</v>
      </c>
      <c r="Z59" s="2" t="s">
        <v>70</v>
      </c>
      <c r="AA59" s="2" t="s">
        <v>5</v>
      </c>
      <c r="AB59" s="2" t="s">
        <v>6</v>
      </c>
      <c r="AC59" s="2" t="s">
        <v>73</v>
      </c>
      <c r="AD59" s="2" t="s">
        <v>7</v>
      </c>
      <c r="AE59" s="2" t="s">
        <v>74</v>
      </c>
    </row>
    <row r="60" spans="1:35">
      <c r="B60" s="34">
        <v>2.9513888888888884E-3</v>
      </c>
      <c r="C60" s="34">
        <v>1.5162037037037036E-3</v>
      </c>
      <c r="D60" s="34">
        <v>1.0416666666666664E-3</v>
      </c>
      <c r="E60" s="34" t="s">
        <v>17</v>
      </c>
      <c r="F60" s="34">
        <v>2.3148148148148147E-3</v>
      </c>
      <c r="G60" s="34">
        <v>3.1597222222222222E-3</v>
      </c>
      <c r="H60" s="34">
        <v>1.1122685185185183E-2</v>
      </c>
      <c r="I60" s="34">
        <v>1.5023148148148147E-2</v>
      </c>
      <c r="J60" s="34">
        <v>1.736111111111111E-3</v>
      </c>
      <c r="K60" s="34" t="s">
        <v>18</v>
      </c>
      <c r="L60" s="34">
        <v>1.8518518518518517E-3</v>
      </c>
      <c r="M60" s="34">
        <v>3.2870370370370367E-3</v>
      </c>
      <c r="N60" s="34">
        <v>7.0601851851851847E-4</v>
      </c>
      <c r="O60" s="34">
        <v>1.4004629629629629E-3</v>
      </c>
      <c r="P60" s="34">
        <v>3.6562500000000005E-2</v>
      </c>
      <c r="Q60" s="34" t="s">
        <v>19</v>
      </c>
      <c r="R60" s="37">
        <v>1.273148148148148E-4</v>
      </c>
      <c r="S60" s="34">
        <v>4.2824074074074081E-4</v>
      </c>
      <c r="T60" s="34">
        <v>1.9675925925925929E-4</v>
      </c>
      <c r="U60" s="34" t="s">
        <v>20</v>
      </c>
      <c r="V60" s="34">
        <v>2.8935185185185189E-4</v>
      </c>
      <c r="W60" s="34">
        <v>3.9351851851851858E-4</v>
      </c>
      <c r="X60" s="34">
        <v>6.7708333333333336E-3</v>
      </c>
      <c r="Y60" s="34">
        <v>8.9699074074074073E-3</v>
      </c>
      <c r="Z60" s="34">
        <v>2.5462962962962961E-4</v>
      </c>
      <c r="AA60" s="34" t="s">
        <v>18</v>
      </c>
      <c r="AB60" s="34">
        <v>3.9351851851851858E-4</v>
      </c>
      <c r="AC60" s="34">
        <v>2.1990740740740738E-3</v>
      </c>
      <c r="AD60" s="34">
        <v>2.8703703703703699E-3</v>
      </c>
      <c r="AE60" s="34">
        <v>8.1481481481481474E-3</v>
      </c>
    </row>
    <row r="61" spans="1:35">
      <c r="B61" s="34">
        <v>3.1712962962962962E-3</v>
      </c>
      <c r="C61" s="34">
        <v>2.3148148148148149E-4</v>
      </c>
      <c r="D61" s="34">
        <v>1.2731481481481483E-3</v>
      </c>
      <c r="E61" s="34" t="s">
        <v>17</v>
      </c>
      <c r="F61" s="34">
        <v>7.8703703703703694E-4</v>
      </c>
      <c r="G61" s="34">
        <v>1.4467592592592592E-3</v>
      </c>
      <c r="H61" s="34">
        <v>1.5104166666666667E-2</v>
      </c>
      <c r="I61" s="34">
        <v>1.7650462962962965E-2</v>
      </c>
      <c r="J61" s="34">
        <v>4.7453703703703704E-4</v>
      </c>
      <c r="K61" s="34" t="s">
        <v>18</v>
      </c>
      <c r="L61" s="34">
        <v>1.0648148148148147E-3</v>
      </c>
      <c r="M61" s="34">
        <v>1.7939814814814813E-3</v>
      </c>
      <c r="N61" s="34">
        <v>1.1226851851851851E-3</v>
      </c>
      <c r="O61" s="34">
        <v>1.1226851851851851E-3</v>
      </c>
      <c r="P61" s="34">
        <v>3.0405092592592591E-2</v>
      </c>
      <c r="Q61" s="34" t="s">
        <v>19</v>
      </c>
      <c r="R61" s="34">
        <v>3.4722222222222222E-5</v>
      </c>
      <c r="S61" s="34">
        <v>2.3148148148148147E-5</v>
      </c>
      <c r="T61" s="34">
        <v>6.4814814814814813E-4</v>
      </c>
      <c r="U61" s="34" t="s">
        <v>20</v>
      </c>
      <c r="V61" s="34">
        <v>6.0185185185185179E-4</v>
      </c>
      <c r="W61" s="34">
        <v>6.4814814814814813E-4</v>
      </c>
      <c r="X61" s="34">
        <v>4.3287037037037035E-3</v>
      </c>
      <c r="Y61" s="34">
        <v>5.8217592592592592E-3</v>
      </c>
      <c r="Z61" s="34">
        <v>2.8935185185185189E-4</v>
      </c>
      <c r="AA61" s="34" t="s">
        <v>18</v>
      </c>
      <c r="AB61" s="34">
        <v>7.1759259259259248E-4</v>
      </c>
      <c r="AC61" s="34">
        <v>2.4537037037037036E-3</v>
      </c>
      <c r="AD61" s="34">
        <v>3.2638888888888887E-3</v>
      </c>
      <c r="AE61" s="34">
        <v>8.6226851851851846E-3</v>
      </c>
    </row>
    <row r="62" spans="1:35">
      <c r="B62" s="34">
        <v>3.1828703703703702E-3</v>
      </c>
      <c r="C62" s="34">
        <v>6.7129629629629625E-4</v>
      </c>
      <c r="D62" s="34">
        <v>4.1666666666666669E-4</v>
      </c>
      <c r="E62" s="34" t="s">
        <v>17</v>
      </c>
      <c r="F62" s="34">
        <v>1.7245370370370368E-3</v>
      </c>
      <c r="G62" s="34">
        <v>2.1643518518518518E-3</v>
      </c>
      <c r="H62" s="34">
        <v>1.1909722222222224E-2</v>
      </c>
      <c r="I62" s="34">
        <v>1.3344907407407409E-2</v>
      </c>
      <c r="J62" s="34">
        <v>5.7870370370370378E-4</v>
      </c>
      <c r="K62" s="34" t="s">
        <v>18</v>
      </c>
      <c r="L62" s="34">
        <v>1.1689814814814813E-3</v>
      </c>
      <c r="M62" s="34">
        <v>1.4930555555555554E-3</v>
      </c>
      <c r="N62" s="34">
        <v>1.3657407407407407E-3</v>
      </c>
      <c r="O62" s="34">
        <v>1.3657407407407407E-3</v>
      </c>
      <c r="P62" s="34">
        <v>2.6874999999999996E-2</v>
      </c>
      <c r="Q62" s="34" t="s">
        <v>19</v>
      </c>
      <c r="R62" s="34">
        <v>4.6296296296296294E-5</v>
      </c>
      <c r="S62" s="34">
        <v>6.7129629629629625E-4</v>
      </c>
      <c r="T62" s="34">
        <v>7.2916666666666659E-4</v>
      </c>
      <c r="U62" s="34" t="s">
        <v>20</v>
      </c>
      <c r="V62" s="34">
        <v>2.4305555555555555E-4</v>
      </c>
      <c r="W62" s="34">
        <v>3.3564814814814812E-4</v>
      </c>
      <c r="X62" s="34">
        <v>3.0092592592592588E-3</v>
      </c>
      <c r="Y62" s="34">
        <v>4.3749999999999995E-3</v>
      </c>
      <c r="Z62" s="34">
        <v>1.8518518518518518E-4</v>
      </c>
      <c r="AA62" s="34" t="s">
        <v>18</v>
      </c>
      <c r="AB62" s="34">
        <v>2.5462962962962961E-4</v>
      </c>
      <c r="AC62" s="34">
        <v>1.2731481481481483E-3</v>
      </c>
      <c r="AD62" s="34">
        <v>1.8402777777777777E-3</v>
      </c>
      <c r="AE62" s="34">
        <v>9.2939814814814829E-3</v>
      </c>
    </row>
    <row r="63" spans="1:35">
      <c r="B63" s="34">
        <v>3.8657407407407412E-3</v>
      </c>
      <c r="C63" s="34">
        <v>1.0879629629629629E-3</v>
      </c>
      <c r="D63" s="34">
        <v>9.953703703703702E-4</v>
      </c>
      <c r="E63" s="34" t="s">
        <v>17</v>
      </c>
      <c r="F63" s="34">
        <v>4.2824074074074081E-4</v>
      </c>
      <c r="G63" s="34">
        <v>1.4236111111111112E-3</v>
      </c>
      <c r="H63" s="34">
        <v>1.1006944444444444E-2</v>
      </c>
      <c r="I63" s="34">
        <v>1.2650462962962961E-2</v>
      </c>
      <c r="J63" s="34">
        <v>7.6388888888888882E-4</v>
      </c>
      <c r="K63" s="34" t="s">
        <v>18</v>
      </c>
      <c r="L63" s="34">
        <v>1.1111111111111111E-3</v>
      </c>
      <c r="M63" s="34">
        <v>2.9861111111111113E-3</v>
      </c>
      <c r="N63" s="34">
        <v>1.2152777777777778E-3</v>
      </c>
      <c r="O63" s="34">
        <v>1.2152777777777778E-3</v>
      </c>
      <c r="P63" s="34">
        <v>2.9398148148148145E-2</v>
      </c>
      <c r="Q63" s="34"/>
      <c r="R63" s="34" t="s">
        <v>58</v>
      </c>
      <c r="S63" s="34" t="s">
        <v>58</v>
      </c>
      <c r="T63" s="34" t="s">
        <v>58</v>
      </c>
      <c r="U63" s="34" t="s">
        <v>58</v>
      </c>
      <c r="V63" s="34" t="s">
        <v>58</v>
      </c>
      <c r="W63" s="34" t="s">
        <v>58</v>
      </c>
      <c r="X63" s="34" t="s">
        <v>58</v>
      </c>
      <c r="Y63" s="34" t="s">
        <v>58</v>
      </c>
      <c r="Z63" s="34" t="s">
        <v>58</v>
      </c>
      <c r="AA63" s="34" t="s">
        <v>58</v>
      </c>
      <c r="AB63" s="34" t="s">
        <v>58</v>
      </c>
      <c r="AC63" s="34" t="s">
        <v>58</v>
      </c>
      <c r="AD63" s="34" t="s">
        <v>58</v>
      </c>
      <c r="AE63" s="34" t="s">
        <v>58</v>
      </c>
    </row>
    <row r="64" spans="1:35">
      <c r="B64" s="34">
        <v>2.662037037037037E-3</v>
      </c>
      <c r="C64" s="34">
        <v>3.1249999999999997E-3</v>
      </c>
      <c r="D64" s="34">
        <v>2.1180555555555553E-3</v>
      </c>
      <c r="E64" s="34" t="s">
        <v>17</v>
      </c>
      <c r="F64" s="34">
        <v>3.4374999999999996E-3</v>
      </c>
      <c r="G64" s="34">
        <v>3.8541666666666663E-3</v>
      </c>
      <c r="H64" s="34">
        <v>1.215277777777778E-2</v>
      </c>
      <c r="I64" s="34">
        <v>1.3310185185185187E-2</v>
      </c>
      <c r="J64" s="34">
        <v>1.1226851851851851E-3</v>
      </c>
      <c r="K64" s="34" t="s">
        <v>18</v>
      </c>
      <c r="L64" s="34">
        <v>3.1828703703703702E-3</v>
      </c>
      <c r="M64" s="34">
        <v>5.0347222222222225E-3</v>
      </c>
      <c r="N64" s="34">
        <v>3.9351851851851858E-4</v>
      </c>
      <c r="O64" s="34">
        <v>1.6319444444444443E-3</v>
      </c>
      <c r="P64" s="34">
        <v>5.5057870370370375E-2</v>
      </c>
      <c r="Q64" s="34"/>
      <c r="R64" s="34" t="s">
        <v>58</v>
      </c>
      <c r="S64" s="34" t="s">
        <v>58</v>
      </c>
      <c r="T64" s="34" t="s">
        <v>58</v>
      </c>
      <c r="U64" s="34" t="s">
        <v>58</v>
      </c>
      <c r="V64" s="34" t="s">
        <v>58</v>
      </c>
      <c r="W64" s="34" t="s">
        <v>58</v>
      </c>
      <c r="X64" s="34" t="s">
        <v>58</v>
      </c>
      <c r="Y64" s="34" t="s">
        <v>58</v>
      </c>
      <c r="Z64" s="34" t="s">
        <v>58</v>
      </c>
      <c r="AA64" s="34" t="s">
        <v>58</v>
      </c>
      <c r="AB64" s="34" t="s">
        <v>58</v>
      </c>
      <c r="AC64" s="34" t="s">
        <v>58</v>
      </c>
      <c r="AD64" s="34" t="s">
        <v>58</v>
      </c>
      <c r="AE64" s="34" t="s">
        <v>58</v>
      </c>
    </row>
    <row r="65" spans="2:31">
      <c r="B65" s="34">
        <v>3.2754629629629627E-3</v>
      </c>
      <c r="C65" s="34">
        <v>1.5624999999999999E-3</v>
      </c>
      <c r="D65" s="34">
        <v>1.4699074074074072E-3</v>
      </c>
      <c r="E65" s="34" t="s">
        <v>17</v>
      </c>
      <c r="F65" s="34">
        <v>1.8171296296296295E-3</v>
      </c>
      <c r="G65" s="34">
        <v>3.2407407407407406E-3</v>
      </c>
      <c r="H65" s="34">
        <v>1.744212962962963E-2</v>
      </c>
      <c r="I65" s="34">
        <v>1.9710648148148151E-2</v>
      </c>
      <c r="J65" s="34">
        <v>2.7893518518518515E-3</v>
      </c>
      <c r="K65" s="34" t="s">
        <v>18</v>
      </c>
      <c r="L65" s="34">
        <v>2.627314814814815E-3</v>
      </c>
      <c r="M65" s="34">
        <v>3.2870370370370371E-3</v>
      </c>
      <c r="N65" s="37">
        <v>2.8819444444444439E-3</v>
      </c>
      <c r="O65" s="34">
        <v>2.8819444444444439E-3</v>
      </c>
      <c r="P65" s="34">
        <v>5.8287037037037047E-2</v>
      </c>
      <c r="Q65" s="34" t="s">
        <v>19</v>
      </c>
      <c r="R65" s="37">
        <v>1.5046296296296295E-4</v>
      </c>
      <c r="S65" s="37">
        <v>2.5462962962962961E-4</v>
      </c>
      <c r="T65" s="37">
        <v>1.5046296296296295E-4</v>
      </c>
      <c r="U65" s="34" t="s">
        <v>20</v>
      </c>
      <c r="V65" s="37">
        <v>1.0416666666666667E-4</v>
      </c>
      <c r="W65" s="34">
        <v>1.3888888888888889E-4</v>
      </c>
      <c r="X65" s="37">
        <v>5.6828703703703694E-3</v>
      </c>
      <c r="Y65" s="34">
        <v>8.067129629629629E-3</v>
      </c>
      <c r="Z65" s="37">
        <v>1.1574074074074075E-4</v>
      </c>
      <c r="AA65" s="34" t="s">
        <v>18</v>
      </c>
      <c r="AB65" s="37">
        <v>5.2083333333333333E-4</v>
      </c>
      <c r="AC65" s="34">
        <v>3.2407407407407402E-3</v>
      </c>
      <c r="AD65" s="37">
        <v>1.5046296296296294E-3</v>
      </c>
      <c r="AE65" s="37">
        <v>1.1099537037037038E-2</v>
      </c>
    </row>
    <row r="66" spans="2:31">
      <c r="B66" s="34">
        <v>2.627314814814815E-3</v>
      </c>
      <c r="C66" s="34">
        <v>1.423611111111111E-3</v>
      </c>
      <c r="D66" s="34">
        <v>1.3194444444444443E-3</v>
      </c>
      <c r="E66" s="34" t="s">
        <v>17</v>
      </c>
      <c r="F66" s="34">
        <v>1.5277777777777776E-3</v>
      </c>
      <c r="G66" s="34">
        <v>2.0717592592592593E-3</v>
      </c>
      <c r="H66" s="34">
        <v>1.5497685185185186E-2</v>
      </c>
      <c r="I66" s="34">
        <v>1.7476851851851855E-2</v>
      </c>
      <c r="J66" s="34">
        <v>3.2754629629629627E-3</v>
      </c>
      <c r="K66" s="34" t="s">
        <v>18</v>
      </c>
      <c r="L66" s="34">
        <v>5.2083333333333333E-4</v>
      </c>
      <c r="M66" s="34">
        <v>2.4305555555555552E-3</v>
      </c>
      <c r="N66" s="37">
        <v>7.0601851851851847E-4</v>
      </c>
      <c r="O66" s="37">
        <v>4.0740740740740737E-3</v>
      </c>
      <c r="P66" s="34">
        <v>4.2685185185185194E-2</v>
      </c>
      <c r="Q66" s="34" t="s">
        <v>19</v>
      </c>
      <c r="R66" s="37">
        <v>3.4722222222222222E-5</v>
      </c>
      <c r="S66" s="37">
        <v>2.4305555555555555E-4</v>
      </c>
      <c r="T66" s="37">
        <v>9.4907407407407397E-4</v>
      </c>
      <c r="U66" s="34" t="s">
        <v>20</v>
      </c>
      <c r="V66" s="37">
        <v>3.4722222222222222E-5</v>
      </c>
      <c r="W66" s="34">
        <v>9.2592592592592602E-5</v>
      </c>
      <c r="X66" s="37">
        <v>5.6134259259259254E-3</v>
      </c>
      <c r="Y66" s="34">
        <v>7.5347222222222213E-3</v>
      </c>
      <c r="Z66" s="37">
        <v>1.9675925925925929E-4</v>
      </c>
      <c r="AA66" s="34" t="s">
        <v>18</v>
      </c>
      <c r="AB66" s="37">
        <v>2.6620370370370372E-4</v>
      </c>
      <c r="AC66" s="34">
        <v>2.3958333333333331E-3</v>
      </c>
      <c r="AD66" s="37">
        <v>2.2685185185185187E-3</v>
      </c>
      <c r="AE66" s="37">
        <v>1.2094907407407407E-2</v>
      </c>
    </row>
    <row r="69" spans="2:31">
      <c r="B69" s="2" t="s">
        <v>59</v>
      </c>
      <c r="C69" s="2" t="s">
        <v>61</v>
      </c>
      <c r="D69" s="2" t="s">
        <v>62</v>
      </c>
      <c r="E69" s="1"/>
      <c r="F69" s="2" t="s">
        <v>3</v>
      </c>
      <c r="G69" s="2" t="s">
        <v>65</v>
      </c>
      <c r="H69" s="2" t="s">
        <v>4</v>
      </c>
      <c r="I69" s="2" t="s">
        <v>67</v>
      </c>
      <c r="J69" s="2" t="s">
        <v>69</v>
      </c>
      <c r="K69" s="2" t="s">
        <v>5</v>
      </c>
      <c r="L69" s="2" t="s">
        <v>6</v>
      </c>
      <c r="M69" s="2" t="s">
        <v>71</v>
      </c>
      <c r="N69" s="2" t="s">
        <v>7</v>
      </c>
      <c r="O69" s="2" t="s">
        <v>72</v>
      </c>
      <c r="P69" s="3" t="s">
        <v>8</v>
      </c>
      <c r="Q69" s="1"/>
      <c r="R69" s="2" t="s">
        <v>60</v>
      </c>
      <c r="S69" s="2" t="s">
        <v>63</v>
      </c>
      <c r="T69" s="2" t="s">
        <v>64</v>
      </c>
      <c r="U69" s="2" t="s">
        <v>2</v>
      </c>
      <c r="V69" s="2" t="s">
        <v>3</v>
      </c>
      <c r="W69" s="2" t="s">
        <v>66</v>
      </c>
      <c r="X69" s="2" t="s">
        <v>4</v>
      </c>
      <c r="Y69" s="2" t="s">
        <v>68</v>
      </c>
      <c r="Z69" s="2" t="s">
        <v>70</v>
      </c>
      <c r="AA69" s="2" t="s">
        <v>5</v>
      </c>
      <c r="AB69" s="2" t="s">
        <v>6</v>
      </c>
      <c r="AC69" s="2" t="s">
        <v>73</v>
      </c>
      <c r="AD69" s="2" t="s">
        <v>7</v>
      </c>
      <c r="AE69" s="2" t="s">
        <v>74</v>
      </c>
    </row>
    <row r="70" spans="2:31">
      <c r="B70" s="38">
        <f>SECOND(B60)+MINUTE(B60)*60+HOUR(B60)*60*60</f>
        <v>255</v>
      </c>
      <c r="C70" s="38">
        <f t="shared" ref="C70:AE70" si="0">SECOND(C60)+MINUTE(C60)*60+HOUR(C60)*60*60</f>
        <v>131</v>
      </c>
      <c r="D70" s="38">
        <f t="shared" si="0"/>
        <v>90</v>
      </c>
      <c r="E70" s="38" t="e">
        <f t="shared" si="0"/>
        <v>#VALUE!</v>
      </c>
      <c r="F70" s="38">
        <f t="shared" si="0"/>
        <v>200</v>
      </c>
      <c r="G70" s="38">
        <f t="shared" si="0"/>
        <v>273</v>
      </c>
      <c r="H70" s="38">
        <f t="shared" si="0"/>
        <v>961</v>
      </c>
      <c r="I70" s="38">
        <f t="shared" si="0"/>
        <v>1298</v>
      </c>
      <c r="J70" s="38">
        <f t="shared" si="0"/>
        <v>150</v>
      </c>
      <c r="K70" s="38" t="e">
        <f t="shared" si="0"/>
        <v>#VALUE!</v>
      </c>
      <c r="L70" s="38">
        <f t="shared" si="0"/>
        <v>160</v>
      </c>
      <c r="M70" s="38">
        <f t="shared" si="0"/>
        <v>284</v>
      </c>
      <c r="N70" s="38">
        <f t="shared" si="0"/>
        <v>61</v>
      </c>
      <c r="O70" s="38">
        <f t="shared" si="0"/>
        <v>121</v>
      </c>
      <c r="P70" s="38">
        <f t="shared" si="0"/>
        <v>3159</v>
      </c>
      <c r="Q70" s="38" t="e">
        <f t="shared" si="0"/>
        <v>#VALUE!</v>
      </c>
      <c r="R70" s="38">
        <f t="shared" si="0"/>
        <v>11</v>
      </c>
      <c r="S70" s="38">
        <f t="shared" si="0"/>
        <v>37</v>
      </c>
      <c r="T70" s="38">
        <f t="shared" si="0"/>
        <v>17</v>
      </c>
      <c r="U70" s="38" t="e">
        <f t="shared" si="0"/>
        <v>#VALUE!</v>
      </c>
      <c r="V70" s="38">
        <f t="shared" si="0"/>
        <v>25</v>
      </c>
      <c r="W70" s="38">
        <f t="shared" si="0"/>
        <v>34</v>
      </c>
      <c r="X70" s="38">
        <f t="shared" si="0"/>
        <v>585</v>
      </c>
      <c r="Y70" s="38">
        <f t="shared" si="0"/>
        <v>775</v>
      </c>
      <c r="Z70" s="38">
        <f t="shared" si="0"/>
        <v>22</v>
      </c>
      <c r="AA70" s="38" t="e">
        <f t="shared" si="0"/>
        <v>#VALUE!</v>
      </c>
      <c r="AB70" s="38">
        <f t="shared" si="0"/>
        <v>34</v>
      </c>
      <c r="AC70" s="38">
        <f t="shared" si="0"/>
        <v>190</v>
      </c>
      <c r="AD70" s="38">
        <f t="shared" si="0"/>
        <v>248</v>
      </c>
      <c r="AE70" s="38">
        <f t="shared" si="0"/>
        <v>704</v>
      </c>
    </row>
    <row r="71" spans="2:31">
      <c r="B71" s="38">
        <f t="shared" ref="B71:AE71" si="1">SECOND(B61)+MINUTE(B61)*60+HOUR(B61)*60*60</f>
        <v>274</v>
      </c>
      <c r="C71" s="38">
        <f t="shared" si="1"/>
        <v>20</v>
      </c>
      <c r="D71" s="38">
        <f t="shared" si="1"/>
        <v>110</v>
      </c>
      <c r="E71" s="38" t="e">
        <f t="shared" si="1"/>
        <v>#VALUE!</v>
      </c>
      <c r="F71" s="38">
        <f t="shared" si="1"/>
        <v>68</v>
      </c>
      <c r="G71" s="38">
        <f t="shared" si="1"/>
        <v>125</v>
      </c>
      <c r="H71" s="38">
        <f t="shared" si="1"/>
        <v>1305</v>
      </c>
      <c r="I71" s="38">
        <f t="shared" si="1"/>
        <v>1525</v>
      </c>
      <c r="J71" s="38">
        <f t="shared" si="1"/>
        <v>41</v>
      </c>
      <c r="K71" s="38" t="e">
        <f t="shared" si="1"/>
        <v>#VALUE!</v>
      </c>
      <c r="L71" s="38">
        <f t="shared" si="1"/>
        <v>92</v>
      </c>
      <c r="M71" s="38">
        <f t="shared" si="1"/>
        <v>155</v>
      </c>
      <c r="N71" s="38">
        <f t="shared" si="1"/>
        <v>97</v>
      </c>
      <c r="O71" s="38">
        <f t="shared" si="1"/>
        <v>97</v>
      </c>
      <c r="P71" s="38">
        <f t="shared" si="1"/>
        <v>2627</v>
      </c>
      <c r="Q71" s="38" t="e">
        <f t="shared" si="1"/>
        <v>#VALUE!</v>
      </c>
      <c r="R71" s="38">
        <f t="shared" si="1"/>
        <v>3</v>
      </c>
      <c r="S71" s="38">
        <f t="shared" si="1"/>
        <v>2</v>
      </c>
      <c r="T71" s="38">
        <f t="shared" si="1"/>
        <v>56</v>
      </c>
      <c r="U71" s="38" t="e">
        <f t="shared" si="1"/>
        <v>#VALUE!</v>
      </c>
      <c r="V71" s="38">
        <f t="shared" si="1"/>
        <v>52</v>
      </c>
      <c r="W71" s="38">
        <f t="shared" si="1"/>
        <v>56</v>
      </c>
      <c r="X71" s="38">
        <f t="shared" si="1"/>
        <v>374</v>
      </c>
      <c r="Y71" s="38">
        <f t="shared" si="1"/>
        <v>503</v>
      </c>
      <c r="Z71" s="38">
        <f t="shared" si="1"/>
        <v>25</v>
      </c>
      <c r="AA71" s="38" t="e">
        <f t="shared" si="1"/>
        <v>#VALUE!</v>
      </c>
      <c r="AB71" s="38">
        <f t="shared" si="1"/>
        <v>62</v>
      </c>
      <c r="AC71" s="38">
        <f t="shared" si="1"/>
        <v>212</v>
      </c>
      <c r="AD71" s="38">
        <f t="shared" si="1"/>
        <v>282</v>
      </c>
      <c r="AE71" s="38">
        <f t="shared" si="1"/>
        <v>745</v>
      </c>
    </row>
    <row r="72" spans="2:31">
      <c r="B72" s="38">
        <f t="shared" ref="B72:AE72" si="2">SECOND(B62)+MINUTE(B62)*60+HOUR(B62)*60*60</f>
        <v>275</v>
      </c>
      <c r="C72" s="38">
        <f t="shared" si="2"/>
        <v>58</v>
      </c>
      <c r="D72" s="38">
        <f t="shared" si="2"/>
        <v>36</v>
      </c>
      <c r="E72" s="38" t="e">
        <f t="shared" si="2"/>
        <v>#VALUE!</v>
      </c>
      <c r="F72" s="38">
        <f t="shared" si="2"/>
        <v>149</v>
      </c>
      <c r="G72" s="38">
        <f t="shared" si="2"/>
        <v>187</v>
      </c>
      <c r="H72" s="38">
        <f t="shared" si="2"/>
        <v>1029</v>
      </c>
      <c r="I72" s="38">
        <f t="shared" si="2"/>
        <v>1153</v>
      </c>
      <c r="J72" s="38">
        <f t="shared" si="2"/>
        <v>50</v>
      </c>
      <c r="K72" s="38" t="e">
        <f t="shared" si="2"/>
        <v>#VALUE!</v>
      </c>
      <c r="L72" s="38">
        <f t="shared" si="2"/>
        <v>101</v>
      </c>
      <c r="M72" s="38">
        <f t="shared" si="2"/>
        <v>129</v>
      </c>
      <c r="N72" s="38">
        <f t="shared" si="2"/>
        <v>118</v>
      </c>
      <c r="O72" s="38">
        <f t="shared" si="2"/>
        <v>118</v>
      </c>
      <c r="P72" s="38">
        <f t="shared" si="2"/>
        <v>2322</v>
      </c>
      <c r="Q72" s="38" t="e">
        <f t="shared" si="2"/>
        <v>#VALUE!</v>
      </c>
      <c r="R72" s="38">
        <f t="shared" si="2"/>
        <v>4</v>
      </c>
      <c r="S72" s="38">
        <f t="shared" si="2"/>
        <v>58</v>
      </c>
      <c r="T72" s="38">
        <f t="shared" si="2"/>
        <v>63</v>
      </c>
      <c r="U72" s="38" t="e">
        <f t="shared" si="2"/>
        <v>#VALUE!</v>
      </c>
      <c r="V72" s="38">
        <f t="shared" si="2"/>
        <v>21</v>
      </c>
      <c r="W72" s="38">
        <f t="shared" si="2"/>
        <v>29</v>
      </c>
      <c r="X72" s="38">
        <f t="shared" si="2"/>
        <v>260</v>
      </c>
      <c r="Y72" s="38">
        <f t="shared" si="2"/>
        <v>378</v>
      </c>
      <c r="Z72" s="38">
        <f t="shared" si="2"/>
        <v>16</v>
      </c>
      <c r="AA72" s="38" t="e">
        <f t="shared" si="2"/>
        <v>#VALUE!</v>
      </c>
      <c r="AB72" s="38">
        <f t="shared" si="2"/>
        <v>22</v>
      </c>
      <c r="AC72" s="38">
        <f t="shared" si="2"/>
        <v>110</v>
      </c>
      <c r="AD72" s="38">
        <f t="shared" si="2"/>
        <v>159</v>
      </c>
      <c r="AE72" s="38">
        <f t="shared" si="2"/>
        <v>803</v>
      </c>
    </row>
    <row r="73" spans="2:31">
      <c r="B73" s="38">
        <f t="shared" ref="B73:O73" si="3">SECOND(B63)+MINUTE(B63)*60+HOUR(B63)*60*60</f>
        <v>334</v>
      </c>
      <c r="C73" s="38">
        <f t="shared" si="3"/>
        <v>94</v>
      </c>
      <c r="D73" s="38">
        <f t="shared" si="3"/>
        <v>86</v>
      </c>
      <c r="E73" s="38" t="e">
        <f t="shared" si="3"/>
        <v>#VALUE!</v>
      </c>
      <c r="F73" s="38">
        <f t="shared" si="3"/>
        <v>37</v>
      </c>
      <c r="G73" s="38">
        <f t="shared" si="3"/>
        <v>123</v>
      </c>
      <c r="H73" s="38">
        <f t="shared" si="3"/>
        <v>951</v>
      </c>
      <c r="I73" s="38">
        <f t="shared" si="3"/>
        <v>1093</v>
      </c>
      <c r="J73" s="38">
        <f t="shared" si="3"/>
        <v>66</v>
      </c>
      <c r="K73" s="38" t="e">
        <f t="shared" si="3"/>
        <v>#VALUE!</v>
      </c>
      <c r="L73" s="38">
        <f t="shared" si="3"/>
        <v>96</v>
      </c>
      <c r="M73" s="38">
        <f t="shared" si="3"/>
        <v>258</v>
      </c>
      <c r="N73" s="38">
        <f t="shared" si="3"/>
        <v>105</v>
      </c>
      <c r="O73" s="38">
        <f t="shared" si="3"/>
        <v>105</v>
      </c>
      <c r="P73" s="34">
        <v>2.9398148148148145E-2</v>
      </c>
      <c r="Q73" s="34"/>
      <c r="R73" s="34" t="s">
        <v>58</v>
      </c>
      <c r="S73" s="34" t="s">
        <v>58</v>
      </c>
      <c r="T73" s="34" t="s">
        <v>58</v>
      </c>
      <c r="U73" s="34" t="s">
        <v>58</v>
      </c>
      <c r="V73" s="34" t="s">
        <v>58</v>
      </c>
      <c r="W73" s="34" t="s">
        <v>58</v>
      </c>
      <c r="X73" s="34" t="s">
        <v>58</v>
      </c>
      <c r="Y73" s="34" t="s">
        <v>58</v>
      </c>
      <c r="Z73" s="34" t="s">
        <v>58</v>
      </c>
      <c r="AA73" s="34" t="s">
        <v>58</v>
      </c>
      <c r="AB73" s="34" t="s">
        <v>58</v>
      </c>
      <c r="AC73" s="34" t="s">
        <v>58</v>
      </c>
      <c r="AD73" s="34" t="s">
        <v>58</v>
      </c>
      <c r="AE73" s="34" t="s">
        <v>58</v>
      </c>
    </row>
    <row r="74" spans="2:31">
      <c r="B74" s="38">
        <f t="shared" ref="B74:O74" si="4">SECOND(B64)+MINUTE(B64)*60+HOUR(B64)*60*60</f>
        <v>230</v>
      </c>
      <c r="C74" s="38">
        <f t="shared" si="4"/>
        <v>270</v>
      </c>
      <c r="D74" s="38">
        <f t="shared" si="4"/>
        <v>183</v>
      </c>
      <c r="E74" s="38" t="e">
        <f t="shared" si="4"/>
        <v>#VALUE!</v>
      </c>
      <c r="F74" s="38">
        <f t="shared" si="4"/>
        <v>297</v>
      </c>
      <c r="G74" s="38">
        <f t="shared" si="4"/>
        <v>333</v>
      </c>
      <c r="H74" s="38">
        <f t="shared" si="4"/>
        <v>1050</v>
      </c>
      <c r="I74" s="38">
        <f t="shared" si="4"/>
        <v>1150</v>
      </c>
      <c r="J74" s="38">
        <f t="shared" si="4"/>
        <v>97</v>
      </c>
      <c r="K74" s="38" t="e">
        <f t="shared" si="4"/>
        <v>#VALUE!</v>
      </c>
      <c r="L74" s="38">
        <f t="shared" si="4"/>
        <v>275</v>
      </c>
      <c r="M74" s="38">
        <f t="shared" si="4"/>
        <v>435</v>
      </c>
      <c r="N74" s="38">
        <f t="shared" si="4"/>
        <v>34</v>
      </c>
      <c r="O74" s="38">
        <f t="shared" si="4"/>
        <v>141</v>
      </c>
      <c r="P74" s="34">
        <v>5.5057870370370375E-2</v>
      </c>
      <c r="Q74" s="34"/>
      <c r="R74" s="34" t="s">
        <v>58</v>
      </c>
      <c r="S74" s="34" t="s">
        <v>58</v>
      </c>
      <c r="T74" s="34" t="s">
        <v>58</v>
      </c>
      <c r="U74" s="34" t="s">
        <v>58</v>
      </c>
      <c r="V74" s="34" t="s">
        <v>58</v>
      </c>
      <c r="W74" s="34" t="s">
        <v>58</v>
      </c>
      <c r="X74" s="34" t="s">
        <v>58</v>
      </c>
      <c r="Y74" s="34" t="s">
        <v>58</v>
      </c>
      <c r="Z74" s="34" t="s">
        <v>58</v>
      </c>
      <c r="AA74" s="34" t="s">
        <v>58</v>
      </c>
      <c r="AB74" s="34" t="s">
        <v>58</v>
      </c>
      <c r="AC74" s="34" t="s">
        <v>58</v>
      </c>
      <c r="AD74" s="34" t="s">
        <v>58</v>
      </c>
      <c r="AE74" s="34" t="s">
        <v>58</v>
      </c>
    </row>
    <row r="75" spans="2:31">
      <c r="B75" s="38">
        <f t="shared" ref="B75:AE75" si="5">SECOND(B65)+MINUTE(B65)*60+HOUR(B65)*60*60</f>
        <v>283</v>
      </c>
      <c r="C75" s="38">
        <f t="shared" si="5"/>
        <v>135</v>
      </c>
      <c r="D75" s="38">
        <f t="shared" si="5"/>
        <v>127</v>
      </c>
      <c r="E75" s="38" t="e">
        <f t="shared" si="5"/>
        <v>#VALUE!</v>
      </c>
      <c r="F75" s="38">
        <f t="shared" si="5"/>
        <v>157</v>
      </c>
      <c r="G75" s="38">
        <f t="shared" si="5"/>
        <v>280</v>
      </c>
      <c r="H75" s="38">
        <f t="shared" si="5"/>
        <v>1507</v>
      </c>
      <c r="I75" s="38">
        <f t="shared" si="5"/>
        <v>1703</v>
      </c>
      <c r="J75" s="38">
        <f t="shared" si="5"/>
        <v>241</v>
      </c>
      <c r="K75" s="38" t="e">
        <f t="shared" si="5"/>
        <v>#VALUE!</v>
      </c>
      <c r="L75" s="38">
        <f t="shared" si="5"/>
        <v>227</v>
      </c>
      <c r="M75" s="38">
        <f t="shared" si="5"/>
        <v>284</v>
      </c>
      <c r="N75" s="38">
        <f t="shared" si="5"/>
        <v>249</v>
      </c>
      <c r="O75" s="38">
        <f t="shared" si="5"/>
        <v>249</v>
      </c>
      <c r="P75" s="38">
        <f t="shared" si="5"/>
        <v>5036</v>
      </c>
      <c r="Q75" s="38" t="e">
        <f t="shared" si="5"/>
        <v>#VALUE!</v>
      </c>
      <c r="R75" s="38">
        <f t="shared" si="5"/>
        <v>13</v>
      </c>
      <c r="S75" s="38">
        <f t="shared" si="5"/>
        <v>22</v>
      </c>
      <c r="T75" s="38">
        <f t="shared" si="5"/>
        <v>13</v>
      </c>
      <c r="U75" s="38" t="e">
        <f t="shared" si="5"/>
        <v>#VALUE!</v>
      </c>
      <c r="V75" s="38">
        <f t="shared" si="5"/>
        <v>9</v>
      </c>
      <c r="W75" s="38">
        <f t="shared" si="5"/>
        <v>12</v>
      </c>
      <c r="X75" s="38">
        <f t="shared" si="5"/>
        <v>491</v>
      </c>
      <c r="Y75" s="38">
        <f t="shared" si="5"/>
        <v>697</v>
      </c>
      <c r="Z75" s="38">
        <f t="shared" si="5"/>
        <v>10</v>
      </c>
      <c r="AA75" s="38" t="e">
        <f t="shared" si="5"/>
        <v>#VALUE!</v>
      </c>
      <c r="AB75" s="38">
        <f t="shared" si="5"/>
        <v>45</v>
      </c>
      <c r="AC75" s="38">
        <f t="shared" si="5"/>
        <v>280</v>
      </c>
      <c r="AD75" s="38">
        <f t="shared" si="5"/>
        <v>130</v>
      </c>
      <c r="AE75" s="38">
        <f t="shared" si="5"/>
        <v>959</v>
      </c>
    </row>
    <row r="76" spans="2:31">
      <c r="B76" s="38">
        <f t="shared" ref="B76:AE76" si="6">SECOND(B66)+MINUTE(B66)*60+HOUR(B66)*60*60</f>
        <v>227</v>
      </c>
      <c r="C76" s="38">
        <f t="shared" si="6"/>
        <v>123</v>
      </c>
      <c r="D76" s="38">
        <f t="shared" si="6"/>
        <v>114</v>
      </c>
      <c r="E76" s="38" t="e">
        <f t="shared" si="6"/>
        <v>#VALUE!</v>
      </c>
      <c r="F76" s="38">
        <f t="shared" si="6"/>
        <v>132</v>
      </c>
      <c r="G76" s="38">
        <f t="shared" si="6"/>
        <v>179</v>
      </c>
      <c r="H76" s="38">
        <f t="shared" si="6"/>
        <v>1339</v>
      </c>
      <c r="I76" s="38">
        <f t="shared" si="6"/>
        <v>1510</v>
      </c>
      <c r="J76" s="38">
        <f t="shared" si="6"/>
        <v>283</v>
      </c>
      <c r="K76" s="38" t="e">
        <f t="shared" si="6"/>
        <v>#VALUE!</v>
      </c>
      <c r="L76" s="38">
        <f t="shared" si="6"/>
        <v>45</v>
      </c>
      <c r="M76" s="38">
        <f t="shared" si="6"/>
        <v>210</v>
      </c>
      <c r="N76" s="38">
        <f t="shared" si="6"/>
        <v>61</v>
      </c>
      <c r="O76" s="38">
        <f t="shared" si="6"/>
        <v>352</v>
      </c>
      <c r="P76" s="38">
        <f t="shared" si="6"/>
        <v>3688</v>
      </c>
      <c r="Q76" s="38" t="e">
        <f t="shared" si="6"/>
        <v>#VALUE!</v>
      </c>
      <c r="R76" s="38">
        <f t="shared" si="6"/>
        <v>3</v>
      </c>
      <c r="S76" s="38">
        <f t="shared" si="6"/>
        <v>21</v>
      </c>
      <c r="T76" s="38">
        <f t="shared" si="6"/>
        <v>82</v>
      </c>
      <c r="U76" s="38" t="e">
        <f t="shared" si="6"/>
        <v>#VALUE!</v>
      </c>
      <c r="V76" s="38">
        <f t="shared" si="6"/>
        <v>3</v>
      </c>
      <c r="W76" s="38">
        <f t="shared" si="6"/>
        <v>8</v>
      </c>
      <c r="X76" s="38">
        <f t="shared" si="6"/>
        <v>485</v>
      </c>
      <c r="Y76" s="38">
        <f t="shared" si="6"/>
        <v>651</v>
      </c>
      <c r="Z76" s="38">
        <f t="shared" si="6"/>
        <v>17</v>
      </c>
      <c r="AA76" s="38" t="e">
        <f t="shared" si="6"/>
        <v>#VALUE!</v>
      </c>
      <c r="AB76" s="38">
        <f t="shared" si="6"/>
        <v>23</v>
      </c>
      <c r="AC76" s="38">
        <f t="shared" si="6"/>
        <v>207</v>
      </c>
      <c r="AD76" s="38">
        <f t="shared" si="6"/>
        <v>196</v>
      </c>
      <c r="AE76" s="38">
        <f t="shared" si="6"/>
        <v>1045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23"/>
  <sheetViews>
    <sheetView workbookViewId="0"/>
  </sheetViews>
  <sheetFormatPr baseColWidth="10" defaultRowHeight="15.75" customHeight="1"/>
  <cols>
    <col min="1" max="1" width="24.1640625" style="5" customWidth="1"/>
    <col min="2" max="1024" width="20" style="5" customWidth="1"/>
  </cols>
  <sheetData>
    <row r="1" spans="1:26" ht="18">
      <c r="A1" s="35" t="s">
        <v>56</v>
      </c>
    </row>
    <row r="2" spans="1:26" ht="18">
      <c r="A2" s="35"/>
    </row>
    <row r="3" spans="1:26" ht="16">
      <c r="A3" s="36"/>
      <c r="B3" s="1"/>
      <c r="C3" s="2" t="s">
        <v>0</v>
      </c>
      <c r="D3" s="2" t="s">
        <v>1</v>
      </c>
      <c r="E3" s="2" t="s">
        <v>2</v>
      </c>
      <c r="F3" s="1"/>
      <c r="G3" s="2" t="s">
        <v>3</v>
      </c>
      <c r="H3" s="2" t="s">
        <v>4</v>
      </c>
      <c r="I3" s="2" t="s">
        <v>5</v>
      </c>
      <c r="J3" s="1"/>
      <c r="K3" s="2" t="s">
        <v>6</v>
      </c>
      <c r="L3" s="2" t="s">
        <v>7</v>
      </c>
      <c r="M3" s="27" t="s">
        <v>8</v>
      </c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spans="1:26" ht="16">
      <c r="A4" s="18" t="s">
        <v>22</v>
      </c>
      <c r="B4" s="23" t="s">
        <v>19</v>
      </c>
      <c r="C4" s="9">
        <v>1.0416666666666667E-4</v>
      </c>
      <c r="D4" s="9">
        <v>5.2083333333333333E-4</v>
      </c>
      <c r="E4" s="9">
        <v>2.4305555555555555E-4</v>
      </c>
      <c r="F4" s="9" t="s">
        <v>20</v>
      </c>
      <c r="G4" s="9">
        <v>3.4722222222222218E-4</v>
      </c>
      <c r="H4" s="9">
        <v>5.9027777777777768E-3</v>
      </c>
      <c r="I4" s="9">
        <v>5.2083333333333333E-4</v>
      </c>
      <c r="J4" s="9" t="s">
        <v>18</v>
      </c>
      <c r="K4" s="9">
        <v>6.3657407407407402E-4</v>
      </c>
      <c r="L4" s="9">
        <v>1.9675925925925929E-4</v>
      </c>
      <c r="M4" s="19">
        <f>SUM(C4:E4,G4:I5,K4:L7)</f>
        <v>1.0960648148148146E-2</v>
      </c>
    </row>
    <row r="5" spans="1:26" ht="16">
      <c r="B5" s="24" t="s">
        <v>57</v>
      </c>
      <c r="C5" s="19"/>
      <c r="D5" s="19"/>
      <c r="E5" s="19"/>
      <c r="F5" s="9" t="s">
        <v>25</v>
      </c>
      <c r="G5" s="9">
        <v>1.7361111111111109E-4</v>
      </c>
      <c r="H5" s="9">
        <v>1.0995370370370369E-3</v>
      </c>
      <c r="I5" s="19"/>
      <c r="J5" s="9" t="s">
        <v>24</v>
      </c>
      <c r="K5" s="9">
        <v>1.7361111111111109E-4</v>
      </c>
      <c r="L5" s="9">
        <v>5.2083333333333333E-4</v>
      </c>
      <c r="M5" s="19"/>
    </row>
    <row r="6" spans="1:26" ht="16">
      <c r="B6" s="19"/>
      <c r="C6" s="19"/>
      <c r="D6" s="19"/>
      <c r="E6" s="19"/>
      <c r="F6" s="19"/>
      <c r="G6" s="19"/>
      <c r="H6" s="19"/>
      <c r="I6" s="19"/>
      <c r="J6" s="9" t="s">
        <v>27</v>
      </c>
      <c r="K6" s="9">
        <v>5.2083333333333333E-4</v>
      </c>
      <c r="L6" s="9"/>
      <c r="M6" s="19"/>
    </row>
    <row r="7" spans="1:26" ht="16">
      <c r="B7" s="19"/>
      <c r="C7" s="19"/>
      <c r="D7" s="19"/>
      <c r="E7" s="19"/>
      <c r="F7" s="19"/>
      <c r="G7" s="19"/>
      <c r="H7" s="19"/>
      <c r="I7" s="19"/>
      <c r="J7" s="9"/>
      <c r="K7" s="9"/>
      <c r="L7" s="19"/>
      <c r="M7" s="19"/>
    </row>
    <row r="9" spans="1:26" ht="16">
      <c r="A9" s="36"/>
      <c r="B9" s="1"/>
      <c r="C9" s="2" t="s">
        <v>0</v>
      </c>
      <c r="D9" s="2" t="s">
        <v>1</v>
      </c>
      <c r="E9" s="2" t="s">
        <v>2</v>
      </c>
      <c r="F9" s="1"/>
      <c r="G9" s="2" t="s">
        <v>3</v>
      </c>
      <c r="H9" s="2" t="s">
        <v>4</v>
      </c>
      <c r="I9" s="2" t="s">
        <v>5</v>
      </c>
      <c r="J9" s="1"/>
      <c r="K9" s="2" t="s">
        <v>6</v>
      </c>
      <c r="L9" s="2" t="s">
        <v>7</v>
      </c>
      <c r="M9" s="27" t="s">
        <v>8</v>
      </c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spans="1:26" ht="16">
      <c r="A10" s="18" t="s">
        <v>36</v>
      </c>
      <c r="B10" s="23" t="s">
        <v>19</v>
      </c>
      <c r="C10" s="9">
        <v>5.7870370370370373E-5</v>
      </c>
      <c r="D10" s="9">
        <v>3.4722222222222222E-5</v>
      </c>
      <c r="E10" s="9">
        <v>4.861111111111111E-4</v>
      </c>
      <c r="F10" s="9" t="s">
        <v>20</v>
      </c>
      <c r="G10" s="9">
        <v>5.5555555555555556E-4</v>
      </c>
      <c r="H10" s="9">
        <v>5.5208333333333333E-3</v>
      </c>
      <c r="I10" s="9">
        <v>5.7870370370370378E-4</v>
      </c>
      <c r="J10" s="9" t="s">
        <v>18</v>
      </c>
      <c r="K10" s="9">
        <v>4.9768518518518521E-4</v>
      </c>
      <c r="L10" s="19"/>
      <c r="M10" s="19">
        <f>SUM(K10,G10:H11,C10:E10,I10)</f>
        <v>9.5486111111111101E-3</v>
      </c>
    </row>
    <row r="11" spans="1:26" ht="16">
      <c r="B11" s="24" t="s">
        <v>57</v>
      </c>
      <c r="C11" s="19"/>
      <c r="D11" s="19"/>
      <c r="E11" s="19"/>
      <c r="F11" s="9" t="s">
        <v>25</v>
      </c>
      <c r="G11" s="9">
        <v>5.7870370370370373E-5</v>
      </c>
      <c r="H11" s="9">
        <v>1.759259259259259E-3</v>
      </c>
      <c r="I11" s="19"/>
      <c r="J11" s="19"/>
      <c r="K11" s="19"/>
      <c r="L11" s="19"/>
      <c r="M11" s="19"/>
    </row>
    <row r="13" spans="1:26" ht="16">
      <c r="A13" s="28"/>
      <c r="B13" s="1"/>
      <c r="C13" s="2" t="s">
        <v>0</v>
      </c>
      <c r="D13" s="2" t="s">
        <v>1</v>
      </c>
      <c r="E13" s="2" t="s">
        <v>2</v>
      </c>
      <c r="F13" s="1"/>
      <c r="G13" s="2" t="s">
        <v>3</v>
      </c>
      <c r="H13" s="2" t="s">
        <v>4</v>
      </c>
      <c r="I13" s="2" t="s">
        <v>5</v>
      </c>
      <c r="J13" s="1"/>
      <c r="K13" s="2" t="s">
        <v>6</v>
      </c>
      <c r="L13" s="2" t="s">
        <v>7</v>
      </c>
      <c r="M13" s="27" t="s">
        <v>8</v>
      </c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t="16">
      <c r="A14" s="18" t="s">
        <v>39</v>
      </c>
      <c r="B14" s="23" t="s">
        <v>19</v>
      </c>
      <c r="C14" s="9">
        <v>1.1574074074074075E-4</v>
      </c>
      <c r="D14" s="9">
        <v>1.0879629629629629E-3</v>
      </c>
      <c r="E14" s="9">
        <v>2.6620370370370372E-4</v>
      </c>
      <c r="F14" s="9" t="s">
        <v>20</v>
      </c>
      <c r="G14" s="9">
        <v>3.2407407407407406E-4</v>
      </c>
      <c r="H14" s="9">
        <v>3.3217592592592591E-3</v>
      </c>
      <c r="I14" s="9">
        <v>1.0300925925925924E-3</v>
      </c>
      <c r="J14" s="9" t="s">
        <v>18</v>
      </c>
      <c r="K14" s="9">
        <v>6.8287037037037036E-4</v>
      </c>
      <c r="L14" s="19"/>
      <c r="M14" s="19">
        <f>SUM(K14,G14:H15,C14:E14,I14)</f>
        <v>8.1712962962962963E-3</v>
      </c>
    </row>
    <row r="15" spans="1:26" ht="16">
      <c r="B15" s="24" t="s">
        <v>57</v>
      </c>
      <c r="C15" s="19"/>
      <c r="D15" s="19"/>
      <c r="E15" s="19"/>
      <c r="F15" s="9" t="s">
        <v>25</v>
      </c>
      <c r="G15" s="9">
        <v>1.5046296296296295E-4</v>
      </c>
      <c r="H15" s="9">
        <v>1.1921296296296296E-3</v>
      </c>
      <c r="I15" s="19"/>
      <c r="J15" s="19"/>
      <c r="K15" s="19"/>
      <c r="L15" s="19"/>
      <c r="M15" s="19"/>
    </row>
    <row r="16" spans="1:26" ht="16"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</row>
    <row r="17" spans="1:26" ht="16">
      <c r="A17" s="36"/>
      <c r="B17" s="1"/>
      <c r="C17" s="2" t="s">
        <v>0</v>
      </c>
      <c r="D17" s="2" t="s">
        <v>1</v>
      </c>
      <c r="E17" s="2" t="s">
        <v>2</v>
      </c>
      <c r="F17" s="1"/>
      <c r="G17" s="2" t="s">
        <v>3</v>
      </c>
      <c r="H17" s="2" t="s">
        <v>4</v>
      </c>
      <c r="I17" s="2" t="s">
        <v>5</v>
      </c>
      <c r="J17" s="1"/>
      <c r="K17" s="2" t="s">
        <v>6</v>
      </c>
      <c r="L17" s="2" t="s">
        <v>7</v>
      </c>
      <c r="M17" s="27" t="s">
        <v>8</v>
      </c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26" ht="16">
      <c r="A18" s="18" t="s">
        <v>40</v>
      </c>
      <c r="B18" s="23" t="s">
        <v>19</v>
      </c>
      <c r="C18" s="9">
        <v>9.2592592592592588E-5</v>
      </c>
      <c r="D18" s="9">
        <v>1.5046296296296295E-4</v>
      </c>
      <c r="E18" s="9">
        <v>1.3888888888888889E-4</v>
      </c>
      <c r="F18" s="9" t="s">
        <v>20</v>
      </c>
      <c r="G18" s="9">
        <v>4.861111111111111E-4</v>
      </c>
      <c r="H18" s="9">
        <v>7.1296296296296299E-3</v>
      </c>
      <c r="I18" s="9">
        <v>6.2500000000000001E-4</v>
      </c>
      <c r="J18" s="9" t="s">
        <v>18</v>
      </c>
      <c r="K18" s="9">
        <v>1.1805555555555554E-3</v>
      </c>
      <c r="L18" s="9">
        <v>1.770833333333333E-3</v>
      </c>
      <c r="M18" s="19">
        <f>SUM(K18,G18:H19,C18:E18,I18,K19,L18)</f>
        <v>1.3171296296296297E-2</v>
      </c>
    </row>
    <row r="19" spans="1:26" ht="16">
      <c r="B19" s="24" t="s">
        <v>57</v>
      </c>
      <c r="C19" s="19"/>
      <c r="D19" s="19"/>
      <c r="E19" s="19"/>
      <c r="F19" s="9" t="s">
        <v>25</v>
      </c>
      <c r="G19" s="9">
        <v>1.1574074074074075E-4</v>
      </c>
      <c r="H19" s="9">
        <v>1.0995370370370369E-3</v>
      </c>
      <c r="I19" s="19"/>
      <c r="J19" s="9" t="s">
        <v>24</v>
      </c>
      <c r="K19" s="9">
        <v>3.8194444444444441E-4</v>
      </c>
      <c r="L19" s="19"/>
    </row>
    <row r="21" spans="1:26" ht="16">
      <c r="A21" s="36"/>
      <c r="B21" s="1"/>
      <c r="C21" s="2" t="s">
        <v>0</v>
      </c>
      <c r="D21" s="2" t="s">
        <v>1</v>
      </c>
      <c r="E21" s="2" t="s">
        <v>2</v>
      </c>
      <c r="F21" s="1"/>
      <c r="G21" s="2" t="s">
        <v>3</v>
      </c>
      <c r="H21" s="2" t="s">
        <v>4</v>
      </c>
      <c r="I21" s="2" t="s">
        <v>5</v>
      </c>
      <c r="J21" s="1"/>
      <c r="K21" s="2" t="s">
        <v>6</v>
      </c>
      <c r="L21" s="2" t="s">
        <v>7</v>
      </c>
      <c r="M21" s="27" t="s">
        <v>8</v>
      </c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spans="1:26" ht="16">
      <c r="A22" s="18" t="s">
        <v>42</v>
      </c>
      <c r="B22" s="23" t="s">
        <v>19</v>
      </c>
      <c r="C22" s="9">
        <v>1.7361111111111109E-4</v>
      </c>
      <c r="D22" s="9">
        <v>3.3564814814814812E-4</v>
      </c>
      <c r="E22" s="9">
        <v>3.7037037037037035E-4</v>
      </c>
      <c r="F22" s="9" t="s">
        <v>20</v>
      </c>
      <c r="G22" s="9">
        <v>1.3888888888888889E-4</v>
      </c>
      <c r="H22" s="9">
        <v>9.3055555555555548E-3</v>
      </c>
      <c r="I22" s="9">
        <v>3.4722222222222218E-4</v>
      </c>
      <c r="J22" s="9" t="s">
        <v>18</v>
      </c>
      <c r="K22" s="9">
        <v>5.2083333333333333E-4</v>
      </c>
      <c r="L22" s="16">
        <v>3.5879629629629629E-4</v>
      </c>
      <c r="M22" s="19">
        <f>SUM(G22:I23,K22:L23)</f>
        <v>1.2118055555555554E-2</v>
      </c>
    </row>
    <row r="23" spans="1:26" ht="16">
      <c r="B23" s="24" t="s">
        <v>57</v>
      </c>
      <c r="C23" s="19"/>
      <c r="D23" s="19"/>
      <c r="E23" s="19"/>
      <c r="F23" s="9" t="s">
        <v>25</v>
      </c>
      <c r="G23" s="9">
        <v>5.7870370370370373E-5</v>
      </c>
      <c r="H23" s="9">
        <v>1.3078703703703703E-3</v>
      </c>
      <c r="I23" s="19"/>
      <c r="J23" s="9" t="s">
        <v>24</v>
      </c>
      <c r="K23" s="19">
        <v>8.1018518518518516E-5</v>
      </c>
    </row>
  </sheetData>
  <pageMargins left="0.74805555555555558" right="0.74805555555555558" top="1.3776388888888889" bottom="1.3776388888888889" header="0.98388888888888892" footer="0.98388888888888892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4248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Gueltige_Evaluierung</vt:lpstr>
      <vt:lpstr>ALL TIMES</vt:lpstr>
      <vt:lpstr>Ungueltige_Evaluierungen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15</cp:revision>
  <dcterms:created xsi:type="dcterms:W3CDTF">2019-05-08T10:02:51Z</dcterms:created>
  <dcterms:modified xsi:type="dcterms:W3CDTF">2019-05-27T09:22:05Z</dcterms:modified>
</cp:coreProperties>
</file>