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laei\Desktop\"/>
    </mc:Choice>
  </mc:AlternateContent>
  <bookViews>
    <workbookView xWindow="108" yWindow="0" windowWidth="19200" windowHeight="14760" tabRatio="754"/>
  </bookViews>
  <sheets>
    <sheet name="آتش سوزى" sheetId="1" r:id="rId1"/>
    <sheet name="باربرى" sheetId="2" r:id="rId2"/>
    <sheet name="حوادث" sheetId="3" r:id="rId3"/>
    <sheet name="حوادث راننده" sheetId="15" r:id="rId4"/>
    <sheet name="بدنه اتومبيل" sheetId="4" r:id="rId5"/>
    <sheet name="شخص ثالث و مازاد" sheetId="5" r:id="rId6"/>
    <sheet name="درمان" sheetId="6" r:id="rId7"/>
    <sheet name="كشتى" sheetId="7" r:id="rId8"/>
    <sheet name="هواپيما" sheetId="8" r:id="rId9"/>
    <sheet name="مهندسى" sheetId="9" r:id="rId10"/>
    <sheet name="پول" sheetId="10" r:id="rId11"/>
    <sheet name="مسئوليت" sheetId="16" r:id="rId12"/>
    <sheet name="اعتبار" sheetId="18" r:id="rId13"/>
    <sheet name="نفت و انرژی" sheetId="17" r:id="rId14"/>
    <sheet name="ساير انواع بيمه" sheetId="11" r:id="rId15"/>
    <sheet name="جمع غير زندگى" sheetId="12" r:id="rId16"/>
    <sheet name="زندگى" sheetId="13" r:id="rId17"/>
    <sheet name="جمع کل" sheetId="14"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xlnm.Print_Area" localSheetId="0">'آتش سوزى'!$A$1:$S$42</definedName>
    <definedName name="_xlnm.Print_Area" localSheetId="1">باربرى!$A$1:$S$41</definedName>
    <definedName name="_xlnm.Print_Area" localSheetId="4">'بدنه اتومبيل'!$A$1:$S$41</definedName>
    <definedName name="_xlnm.Print_Area" localSheetId="10">پول!$A$1:$S$41</definedName>
    <definedName name="_xlnm.Print_Area" localSheetId="15">'جمع غير زندگى'!$A$1:$S$45</definedName>
    <definedName name="_xlnm.Print_Area" localSheetId="17">'جمع کل'!$A$1:$S$45</definedName>
    <definedName name="_xlnm.Print_Area" localSheetId="2">حوادث!$A$1:$S$41</definedName>
    <definedName name="_xlnm.Print_Area" localSheetId="3">'حوادث راننده'!$A$1:$S$51</definedName>
    <definedName name="_xlnm.Print_Area" localSheetId="6">درمان!$A$1:$S$41</definedName>
    <definedName name="_xlnm.Print_Area" localSheetId="16">زندگى!$A$1:$S$41</definedName>
    <definedName name="_xlnm.Print_Area" localSheetId="14">'ساير انواع بيمه'!$A$1:$S$41</definedName>
    <definedName name="_xlnm.Print_Area" localSheetId="5">'شخص ثالث و مازاد'!$A$1:$S$51</definedName>
    <definedName name="_xlnm.Print_Area" localSheetId="7">كشتى!$A$1:$S$41</definedName>
    <definedName name="_xlnm.Print_Area" localSheetId="11">مسئوليت!$A$1:$S$41</definedName>
    <definedName name="_xlnm.Print_Area" localSheetId="9">مهندسى!$A$1:$S$41</definedName>
    <definedName name="_xlnm.Print_Area" localSheetId="13">'نفت و انرژی'!$A$1:$S$41</definedName>
    <definedName name="_xlnm.Print_Area" localSheetId="8">هواپيما!$A$1:$S$41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8" i="12" l="1"/>
  <c r="B48" i="12"/>
  <c r="J50" i="12" l="1"/>
  <c r="I50" i="12"/>
  <c r="J49" i="12"/>
  <c r="I49" i="12"/>
  <c r="J48" i="12"/>
  <c r="I48" i="12"/>
  <c r="J47" i="12"/>
  <c r="J48" i="14" s="1"/>
  <c r="I47" i="12"/>
  <c r="I48" i="14" s="1"/>
  <c r="J46" i="12"/>
  <c r="J47" i="14" s="1"/>
  <c r="I46" i="12"/>
  <c r="I47" i="14" s="1"/>
  <c r="J45" i="12"/>
  <c r="I45" i="12"/>
  <c r="J44" i="12"/>
  <c r="I44" i="12"/>
  <c r="J43" i="12"/>
  <c r="I43" i="12"/>
  <c r="C43" i="12" s="1"/>
  <c r="C44" i="14" s="1"/>
  <c r="J42" i="12"/>
  <c r="I42" i="12"/>
  <c r="C42" i="12" s="1"/>
  <c r="C43" i="14" s="1"/>
  <c r="I41" i="12"/>
  <c r="J41" i="12"/>
  <c r="J42" i="14" s="1"/>
  <c r="J51" i="14"/>
  <c r="I51" i="14"/>
  <c r="J50" i="14"/>
  <c r="I50" i="14"/>
  <c r="J49" i="14"/>
  <c r="I49" i="14"/>
  <c r="J46" i="14"/>
  <c r="I46" i="14"/>
  <c r="J45" i="14"/>
  <c r="I45" i="14"/>
  <c r="J44" i="14"/>
  <c r="I44" i="14"/>
  <c r="J43" i="14"/>
  <c r="I43" i="14"/>
  <c r="I42" i="14"/>
  <c r="B49" i="14"/>
  <c r="A49" i="14"/>
  <c r="B50" i="12"/>
  <c r="B51" i="14" s="1"/>
  <c r="A50" i="12"/>
  <c r="A51" i="14" s="1"/>
  <c r="B49" i="12"/>
  <c r="B50" i="14" s="1"/>
  <c r="A49" i="12"/>
  <c r="A50" i="14" s="1"/>
  <c r="B47" i="12"/>
  <c r="B48" i="14" s="1"/>
  <c r="A47" i="12"/>
  <c r="A48" i="14" s="1"/>
  <c r="B46" i="12"/>
  <c r="B47" i="14" s="1"/>
  <c r="A46" i="12"/>
  <c r="A47" i="14" s="1"/>
  <c r="B45" i="12"/>
  <c r="B46" i="14" s="1"/>
  <c r="A45" i="12"/>
  <c r="A46" i="14" s="1"/>
  <c r="B44" i="12"/>
  <c r="B45" i="14" s="1"/>
  <c r="A44" i="12"/>
  <c r="A45" i="14" s="1"/>
  <c r="B43" i="12"/>
  <c r="B44" i="14" s="1"/>
  <c r="A43" i="12"/>
  <c r="A44" i="14" s="1"/>
  <c r="B42" i="12"/>
  <c r="B43" i="14" s="1"/>
  <c r="A42" i="12"/>
  <c r="A43" i="14" s="1"/>
  <c r="A41" i="12"/>
  <c r="B41" i="12"/>
  <c r="D43" i="12"/>
  <c r="D44" i="14" s="1"/>
  <c r="D42" i="12"/>
  <c r="D43" i="14" s="1"/>
  <c r="D43" i="4"/>
  <c r="D50" i="4"/>
  <c r="C50" i="4"/>
  <c r="D49" i="4"/>
  <c r="C49" i="4"/>
  <c r="D48" i="4"/>
  <c r="C48" i="4"/>
  <c r="D47" i="4"/>
  <c r="C47" i="4"/>
  <c r="D46" i="4"/>
  <c r="C46" i="4"/>
  <c r="D45" i="4"/>
  <c r="C45" i="4"/>
  <c r="D44" i="4"/>
  <c r="C44" i="4"/>
  <c r="C43" i="4"/>
  <c r="D42" i="4"/>
  <c r="C42" i="4"/>
  <c r="C41" i="4"/>
  <c r="D41" i="4"/>
  <c r="D50" i="5"/>
  <c r="C50" i="5"/>
  <c r="D49" i="5"/>
  <c r="C49" i="5"/>
  <c r="D48" i="5"/>
  <c r="C48" i="5"/>
  <c r="D47" i="5"/>
  <c r="C47" i="5"/>
  <c r="D46" i="5"/>
  <c r="C46" i="5"/>
  <c r="D45" i="5"/>
  <c r="C45" i="5"/>
  <c r="D44" i="5"/>
  <c r="C44" i="5"/>
  <c r="D43" i="5"/>
  <c r="C43" i="5"/>
  <c r="D42" i="5"/>
  <c r="C42" i="5"/>
  <c r="C41" i="5"/>
  <c r="D41" i="5"/>
  <c r="D50" i="13"/>
  <c r="C50" i="13"/>
  <c r="D49" i="13"/>
  <c r="C49" i="13"/>
  <c r="D48" i="13"/>
  <c r="C48" i="13"/>
  <c r="D47" i="13"/>
  <c r="C47" i="13"/>
  <c r="D46" i="13"/>
  <c r="C46" i="13"/>
  <c r="D45" i="13"/>
  <c r="C45" i="13"/>
  <c r="D44" i="13"/>
  <c r="C44" i="13"/>
  <c r="D43" i="13"/>
  <c r="C43" i="13"/>
  <c r="D42" i="13"/>
  <c r="C42" i="13"/>
  <c r="C41" i="13"/>
  <c r="D41" i="13"/>
  <c r="D50" i="11"/>
  <c r="C50" i="11"/>
  <c r="D49" i="11"/>
  <c r="C49" i="11"/>
  <c r="D48" i="11"/>
  <c r="C48" i="11"/>
  <c r="D47" i="11"/>
  <c r="C47" i="11"/>
  <c r="D46" i="11"/>
  <c r="C46" i="11"/>
  <c r="D45" i="11"/>
  <c r="C45" i="11"/>
  <c r="D44" i="11"/>
  <c r="C44" i="11"/>
  <c r="D43" i="11"/>
  <c r="C43" i="11"/>
  <c r="D42" i="11"/>
  <c r="C42" i="11"/>
  <c r="D50" i="17"/>
  <c r="C50" i="17"/>
  <c r="D49" i="17"/>
  <c r="C49" i="17"/>
  <c r="D48" i="17"/>
  <c r="C48" i="17"/>
  <c r="D47" i="17"/>
  <c r="C47" i="17"/>
  <c r="D46" i="17"/>
  <c r="C46" i="17"/>
  <c r="D45" i="17"/>
  <c r="C45" i="17"/>
  <c r="D44" i="17"/>
  <c r="C44" i="17"/>
  <c r="D43" i="17"/>
  <c r="C43" i="17"/>
  <c r="D42" i="17"/>
  <c r="C42" i="17"/>
  <c r="C41" i="17"/>
  <c r="D41" i="17"/>
  <c r="D50" i="18"/>
  <c r="C50" i="18"/>
  <c r="D49" i="18"/>
  <c r="C49" i="18"/>
  <c r="D48" i="18"/>
  <c r="C48" i="18"/>
  <c r="D47" i="18"/>
  <c r="C47" i="18"/>
  <c r="D46" i="18"/>
  <c r="C46" i="18"/>
  <c r="D45" i="18"/>
  <c r="C45" i="18"/>
  <c r="D44" i="18"/>
  <c r="C44" i="18"/>
  <c r="D43" i="18"/>
  <c r="C43" i="18"/>
  <c r="D42" i="18"/>
  <c r="C42" i="18"/>
  <c r="C41" i="18"/>
  <c r="D41" i="18"/>
  <c r="D50" i="16"/>
  <c r="C50" i="16"/>
  <c r="D49" i="16"/>
  <c r="C49" i="16"/>
  <c r="D48" i="16"/>
  <c r="C48" i="16"/>
  <c r="D47" i="16"/>
  <c r="C47" i="16"/>
  <c r="D46" i="16"/>
  <c r="C46" i="16"/>
  <c r="D45" i="16"/>
  <c r="C45" i="16"/>
  <c r="D44" i="16"/>
  <c r="C44" i="16"/>
  <c r="D43" i="16"/>
  <c r="C43" i="16"/>
  <c r="D42" i="16"/>
  <c r="C42" i="16"/>
  <c r="C41" i="16"/>
  <c r="D41" i="16"/>
  <c r="D50" i="10"/>
  <c r="C50" i="10"/>
  <c r="D49" i="10"/>
  <c r="C49" i="10"/>
  <c r="D48" i="10"/>
  <c r="C48" i="10"/>
  <c r="D47" i="10"/>
  <c r="C47" i="10"/>
  <c r="D46" i="10"/>
  <c r="C46" i="10"/>
  <c r="D45" i="10"/>
  <c r="C45" i="10"/>
  <c r="D44" i="10"/>
  <c r="C44" i="10"/>
  <c r="D43" i="10"/>
  <c r="C43" i="10"/>
  <c r="D42" i="10"/>
  <c r="C42" i="10"/>
  <c r="C41" i="10"/>
  <c r="D41" i="10"/>
  <c r="D50" i="9"/>
  <c r="C50" i="9"/>
  <c r="D49" i="9"/>
  <c r="C49" i="9"/>
  <c r="D48" i="9"/>
  <c r="C48" i="9"/>
  <c r="D47" i="9"/>
  <c r="C47" i="9"/>
  <c r="D46" i="9"/>
  <c r="C46" i="9"/>
  <c r="D45" i="9"/>
  <c r="C45" i="9"/>
  <c r="D44" i="9"/>
  <c r="C44" i="9"/>
  <c r="D43" i="9"/>
  <c r="C43" i="9"/>
  <c r="D42" i="9"/>
  <c r="C42" i="9"/>
  <c r="C41" i="9"/>
  <c r="D41" i="9"/>
  <c r="D50" i="8"/>
  <c r="C50" i="8"/>
  <c r="D49" i="8"/>
  <c r="C49" i="8"/>
  <c r="D48" i="8"/>
  <c r="C48" i="8"/>
  <c r="D47" i="8"/>
  <c r="C47" i="8"/>
  <c r="D46" i="8"/>
  <c r="C46" i="8"/>
  <c r="D45" i="8"/>
  <c r="C45" i="8"/>
  <c r="D44" i="8"/>
  <c r="C44" i="8"/>
  <c r="D43" i="8"/>
  <c r="C43" i="8"/>
  <c r="D42" i="8"/>
  <c r="C42" i="8"/>
  <c r="C41" i="8"/>
  <c r="D41" i="8"/>
  <c r="D50" i="7"/>
  <c r="C50" i="7"/>
  <c r="D49" i="7"/>
  <c r="C49" i="7"/>
  <c r="D48" i="7"/>
  <c r="C48" i="7"/>
  <c r="D47" i="7"/>
  <c r="C47" i="7"/>
  <c r="D46" i="7"/>
  <c r="C46" i="7"/>
  <c r="D45" i="7"/>
  <c r="C45" i="7"/>
  <c r="D44" i="7"/>
  <c r="C44" i="7"/>
  <c r="D43" i="7"/>
  <c r="C43" i="7"/>
  <c r="D42" i="7"/>
  <c r="C42" i="7"/>
  <c r="C41" i="7"/>
  <c r="D41" i="7"/>
  <c r="D50" i="6"/>
  <c r="C50" i="6"/>
  <c r="D49" i="6"/>
  <c r="C49" i="6"/>
  <c r="D48" i="6"/>
  <c r="C48" i="6"/>
  <c r="D47" i="6"/>
  <c r="C47" i="6"/>
  <c r="D46" i="6"/>
  <c r="C46" i="6"/>
  <c r="D45" i="6"/>
  <c r="C45" i="6"/>
  <c r="D44" i="6"/>
  <c r="C44" i="6"/>
  <c r="D43" i="6"/>
  <c r="C43" i="6"/>
  <c r="D42" i="6"/>
  <c r="C42" i="6"/>
  <c r="C41" i="6"/>
  <c r="D50" i="3"/>
  <c r="C50" i="3"/>
  <c r="D49" i="3"/>
  <c r="C49" i="3"/>
  <c r="D48" i="3"/>
  <c r="C48" i="3"/>
  <c r="D47" i="3"/>
  <c r="C47" i="3"/>
  <c r="D46" i="3"/>
  <c r="C46" i="3"/>
  <c r="D45" i="3"/>
  <c r="C45" i="3"/>
  <c r="D44" i="3"/>
  <c r="C44" i="3"/>
  <c r="D43" i="3"/>
  <c r="C43" i="3"/>
  <c r="D42" i="3"/>
  <c r="C42" i="3"/>
  <c r="C41" i="3"/>
  <c r="D41" i="3"/>
  <c r="D50" i="2"/>
  <c r="C50" i="2"/>
  <c r="D49" i="2"/>
  <c r="C49" i="2"/>
  <c r="D48" i="2"/>
  <c r="C48" i="2"/>
  <c r="D47" i="2"/>
  <c r="C47" i="2"/>
  <c r="D46" i="2"/>
  <c r="C46" i="2"/>
  <c r="D45" i="2"/>
  <c r="C45" i="2"/>
  <c r="D44" i="2"/>
  <c r="C44" i="2"/>
  <c r="D43" i="2"/>
  <c r="C43" i="2"/>
  <c r="D42" i="2"/>
  <c r="C42" i="2"/>
  <c r="C41" i="2"/>
  <c r="D41" i="2"/>
  <c r="C47" i="1"/>
  <c r="D47" i="1"/>
  <c r="D50" i="1"/>
  <c r="C50" i="1"/>
  <c r="D49" i="1"/>
  <c r="C49" i="1"/>
  <c r="D48" i="1"/>
  <c r="C48" i="1"/>
  <c r="D46" i="1"/>
  <c r="C46" i="1"/>
  <c r="D45" i="1"/>
  <c r="C45" i="1"/>
  <c r="D44" i="1"/>
  <c r="C44" i="1"/>
  <c r="D43" i="1"/>
  <c r="C43" i="1"/>
  <c r="D42" i="1"/>
  <c r="C42" i="1"/>
  <c r="C42" i="15" l="1"/>
  <c r="C43" i="15"/>
  <c r="C44" i="15"/>
  <c r="C45" i="15"/>
  <c r="C46" i="15"/>
  <c r="C47" i="15"/>
  <c r="C48" i="15"/>
  <c r="C49" i="15"/>
  <c r="C50" i="15"/>
  <c r="D42" i="15"/>
  <c r="D43" i="15"/>
  <c r="D44" i="15"/>
  <c r="D45" i="15"/>
  <c r="D46" i="15"/>
  <c r="D47" i="15"/>
  <c r="D48" i="15"/>
  <c r="D49" i="15"/>
  <c r="D50" i="15"/>
  <c r="B35" i="1" l="1"/>
  <c r="B30" i="1"/>
  <c r="B31" i="18"/>
  <c r="J31" i="18"/>
  <c r="B31" i="16"/>
  <c r="K35" i="13"/>
  <c r="M35" i="13"/>
  <c r="O35" i="13"/>
  <c r="Q35" i="13"/>
  <c r="K35" i="11"/>
  <c r="M35" i="11"/>
  <c r="Q35" i="11"/>
  <c r="K35" i="17"/>
  <c r="O35" i="17"/>
  <c r="K35" i="18"/>
  <c r="M35" i="18"/>
  <c r="O35" i="18"/>
  <c r="K35" i="16"/>
  <c r="M35" i="16"/>
  <c r="O35" i="16"/>
  <c r="Q35" i="16"/>
  <c r="K35" i="10"/>
  <c r="M35" i="10"/>
  <c r="O35" i="10"/>
  <c r="Q35" i="10"/>
  <c r="K35" i="9"/>
  <c r="M35" i="9"/>
  <c r="O35" i="9"/>
  <c r="Q35" i="9"/>
  <c r="K35" i="8"/>
  <c r="M35" i="8"/>
  <c r="O35" i="8"/>
  <c r="Q35" i="8"/>
  <c r="K35" i="7"/>
  <c r="M35" i="7"/>
  <c r="O35" i="7"/>
  <c r="Q35" i="7"/>
  <c r="K35" i="6"/>
  <c r="M35" i="6"/>
  <c r="O35" i="6"/>
  <c r="Q35" i="6"/>
  <c r="K35" i="5"/>
  <c r="M35" i="5"/>
  <c r="O35" i="5"/>
  <c r="Q35" i="5"/>
  <c r="K35" i="4"/>
  <c r="M35" i="4"/>
  <c r="O35" i="4"/>
  <c r="Q35" i="4"/>
  <c r="K35" i="15"/>
  <c r="M35" i="15"/>
  <c r="O35" i="15"/>
  <c r="Q35" i="15"/>
  <c r="K35" i="3"/>
  <c r="M35" i="3"/>
  <c r="O35" i="3"/>
  <c r="Q35" i="3"/>
  <c r="K35" i="2"/>
  <c r="M35" i="2"/>
  <c r="O35" i="2"/>
  <c r="Q35" i="2"/>
  <c r="K35" i="1"/>
  <c r="M35" i="1"/>
  <c r="O35" i="1"/>
  <c r="Q35" i="1"/>
  <c r="L35" i="13"/>
  <c r="N35" i="13"/>
  <c r="P35" i="13"/>
  <c r="R35" i="13"/>
  <c r="L35" i="11"/>
  <c r="N35" i="11"/>
  <c r="R35" i="11"/>
  <c r="P35" i="17"/>
  <c r="P35" i="18"/>
  <c r="R35" i="18"/>
  <c r="L35" i="16"/>
  <c r="N35" i="16"/>
  <c r="P35" i="16"/>
  <c r="R35" i="16"/>
  <c r="L35" i="10"/>
  <c r="N35" i="10"/>
  <c r="P35" i="10"/>
  <c r="R35" i="10"/>
  <c r="L35" i="9"/>
  <c r="N35" i="9"/>
  <c r="P35" i="9"/>
  <c r="R35" i="9"/>
  <c r="L35" i="8"/>
  <c r="N35" i="8"/>
  <c r="P35" i="8"/>
  <c r="R35" i="8"/>
  <c r="L35" i="7"/>
  <c r="N35" i="7"/>
  <c r="P35" i="7"/>
  <c r="R35" i="7"/>
  <c r="L35" i="6"/>
  <c r="N35" i="6"/>
  <c r="P35" i="6"/>
  <c r="R35" i="6"/>
  <c r="L35" i="5"/>
  <c r="N35" i="5"/>
  <c r="P35" i="5"/>
  <c r="R35" i="5"/>
  <c r="L35" i="4"/>
  <c r="N35" i="4"/>
  <c r="P35" i="4"/>
  <c r="R35" i="4"/>
  <c r="L35" i="15"/>
  <c r="N35" i="15"/>
  <c r="P35" i="15"/>
  <c r="R35" i="15"/>
  <c r="L35" i="3"/>
  <c r="N35" i="3"/>
  <c r="P35" i="3"/>
  <c r="R35" i="3"/>
  <c r="L35" i="2"/>
  <c r="N35" i="2"/>
  <c r="P35" i="2"/>
  <c r="R35" i="2"/>
  <c r="L35" i="1"/>
  <c r="N35" i="1"/>
  <c r="P35" i="1"/>
  <c r="R35" i="1"/>
  <c r="I39" i="14"/>
  <c r="I38" i="13"/>
  <c r="I38" i="12"/>
  <c r="I38" i="11"/>
  <c r="I38" i="17"/>
  <c r="I38" i="18"/>
  <c r="I38" i="16"/>
  <c r="I38" i="10"/>
  <c r="I38" i="9"/>
  <c r="I38" i="8"/>
  <c r="I38" i="7"/>
  <c r="I38" i="6"/>
  <c r="I38" i="5"/>
  <c r="I38" i="4"/>
  <c r="I38" i="15"/>
  <c r="I38" i="3"/>
  <c r="J39" i="14"/>
  <c r="J38" i="13"/>
  <c r="J38" i="12"/>
  <c r="J38" i="11"/>
  <c r="J38" i="17"/>
  <c r="J38" i="18"/>
  <c r="J38" i="16"/>
  <c r="J38" i="10"/>
  <c r="J38" i="9"/>
  <c r="J38" i="8"/>
  <c r="J38" i="7"/>
  <c r="J38" i="6"/>
  <c r="J38" i="5"/>
  <c r="J38" i="4"/>
  <c r="J38" i="15"/>
  <c r="J38" i="3"/>
  <c r="I38" i="2"/>
  <c r="J38" i="2"/>
  <c r="I38" i="1"/>
  <c r="I39" i="1"/>
  <c r="J38" i="1"/>
  <c r="J35" i="1" l="1"/>
  <c r="J35" i="2"/>
  <c r="B31" i="1" l="1"/>
  <c r="D31" i="1"/>
  <c r="B27" i="1"/>
  <c r="I37" i="14"/>
  <c r="I36" i="13"/>
  <c r="I36" i="12"/>
  <c r="I36" i="11"/>
  <c r="I36" i="17"/>
  <c r="I36" i="18"/>
  <c r="I36" i="16"/>
  <c r="I36" i="10"/>
  <c r="I36" i="9"/>
  <c r="I36" i="8"/>
  <c r="I36" i="7"/>
  <c r="I36" i="6"/>
  <c r="I36" i="5"/>
  <c r="I36" i="4"/>
  <c r="I36" i="15"/>
  <c r="I36" i="3"/>
  <c r="I36" i="2"/>
  <c r="I36" i="1"/>
  <c r="J37" i="14"/>
  <c r="J36" i="13"/>
  <c r="J36" i="12"/>
  <c r="J36" i="11"/>
  <c r="J36" i="17"/>
  <c r="J36" i="18"/>
  <c r="J36" i="16"/>
  <c r="J36" i="10"/>
  <c r="J36" i="9"/>
  <c r="J36" i="8"/>
  <c r="J36" i="7"/>
  <c r="J36" i="6"/>
  <c r="J36" i="5"/>
  <c r="J36" i="4"/>
  <c r="J36" i="15"/>
  <c r="J36" i="3"/>
  <c r="J36" i="2"/>
  <c r="J36" i="1"/>
  <c r="I38" i="14"/>
  <c r="I37" i="13"/>
  <c r="I37" i="12"/>
  <c r="I37" i="11"/>
  <c r="I37" i="17"/>
  <c r="I37" i="18"/>
  <c r="I37" i="16"/>
  <c r="I37" i="10"/>
  <c r="I37" i="9"/>
  <c r="I37" i="8"/>
  <c r="I37" i="7"/>
  <c r="I37" i="6"/>
  <c r="I37" i="5"/>
  <c r="I37" i="4"/>
  <c r="I37" i="15"/>
  <c r="I37" i="3"/>
  <c r="I37" i="2"/>
  <c r="I37" i="1"/>
  <c r="J38" i="14"/>
  <c r="J37" i="13"/>
  <c r="J37" i="12"/>
  <c r="J37" i="11"/>
  <c r="J37" i="17"/>
  <c r="J37" i="18"/>
  <c r="J37" i="16"/>
  <c r="J37" i="10"/>
  <c r="J37" i="9"/>
  <c r="J37" i="8"/>
  <c r="J37" i="7"/>
  <c r="J37" i="6"/>
  <c r="J37" i="5"/>
  <c r="J37" i="4"/>
  <c r="J37" i="15"/>
  <c r="J37" i="3"/>
  <c r="J37" i="2"/>
  <c r="J37" i="1"/>
  <c r="A38" i="15"/>
  <c r="B38" i="15"/>
  <c r="D38" i="15" s="1"/>
  <c r="A33" i="15"/>
  <c r="A34" i="15"/>
  <c r="A35" i="15"/>
  <c r="A36" i="15"/>
  <c r="A37" i="15"/>
  <c r="A39" i="15"/>
  <c r="A40" i="15"/>
  <c r="B33" i="15"/>
  <c r="B34" i="15"/>
  <c r="B35" i="15"/>
  <c r="B36" i="15"/>
  <c r="D36" i="15" s="1"/>
  <c r="B37" i="15"/>
  <c r="D37" i="15" s="1"/>
  <c r="B39" i="15"/>
  <c r="B40" i="15"/>
  <c r="A37" i="13"/>
  <c r="C37" i="13" s="1"/>
  <c r="B37" i="13"/>
  <c r="D37" i="13" s="1"/>
  <c r="A38" i="13"/>
  <c r="C38" i="13" s="1"/>
  <c r="B38" i="13"/>
  <c r="D38" i="13" s="1"/>
  <c r="A39" i="13"/>
  <c r="B39" i="13"/>
  <c r="I40" i="13"/>
  <c r="A40" i="13"/>
  <c r="J40" i="13"/>
  <c r="B40" i="13"/>
  <c r="I41" i="13"/>
  <c r="A33" i="13"/>
  <c r="A34" i="13"/>
  <c r="A35" i="13"/>
  <c r="A36" i="13"/>
  <c r="A32" i="13"/>
  <c r="C36" i="13"/>
  <c r="B36" i="13"/>
  <c r="I40" i="12"/>
  <c r="J40" i="12"/>
  <c r="A37" i="11"/>
  <c r="C37" i="11" s="1"/>
  <c r="B37" i="11"/>
  <c r="A38" i="11"/>
  <c r="C38" i="11" s="1"/>
  <c r="B38" i="11"/>
  <c r="D38" i="11" s="1"/>
  <c r="A39" i="11"/>
  <c r="B39" i="11"/>
  <c r="I40" i="11"/>
  <c r="A40" i="11"/>
  <c r="J40" i="11"/>
  <c r="B40" i="11"/>
  <c r="I41" i="11"/>
  <c r="C41" i="11" s="1"/>
  <c r="J41" i="11"/>
  <c r="D41" i="11" s="1"/>
  <c r="A36" i="11"/>
  <c r="C36" i="11" s="1"/>
  <c r="B36" i="11"/>
  <c r="A37" i="17"/>
  <c r="C37" i="17" s="1"/>
  <c r="B37" i="17"/>
  <c r="D37" i="17" s="1"/>
  <c r="A38" i="17"/>
  <c r="C38" i="17" s="1"/>
  <c r="B38" i="17"/>
  <c r="D38" i="17" s="1"/>
  <c r="A39" i="17"/>
  <c r="B39" i="17"/>
  <c r="I40" i="17"/>
  <c r="A40" i="17"/>
  <c r="J40" i="17"/>
  <c r="B40" i="17"/>
  <c r="I41" i="17"/>
  <c r="J41" i="17"/>
  <c r="A36" i="17"/>
  <c r="C36" i="17" s="1"/>
  <c r="B36" i="17"/>
  <c r="D36" i="17" s="1"/>
  <c r="A37" i="18"/>
  <c r="C37" i="18" s="1"/>
  <c r="B37" i="18"/>
  <c r="A38" i="18"/>
  <c r="C38" i="18" s="1"/>
  <c r="B38" i="18"/>
  <c r="D38" i="18" s="1"/>
  <c r="A39" i="18"/>
  <c r="B39" i="18"/>
  <c r="I40" i="18"/>
  <c r="A40" i="18"/>
  <c r="J40" i="18"/>
  <c r="B40" i="18"/>
  <c r="I41" i="18"/>
  <c r="J41" i="18"/>
  <c r="A36" i="18"/>
  <c r="C36" i="18" s="1"/>
  <c r="B36" i="18"/>
  <c r="A37" i="16"/>
  <c r="C37" i="16" s="1"/>
  <c r="B37" i="16"/>
  <c r="D37" i="16" s="1"/>
  <c r="A38" i="16"/>
  <c r="C38" i="16" s="1"/>
  <c r="B38" i="16"/>
  <c r="D38" i="16" s="1"/>
  <c r="A39" i="16"/>
  <c r="B39" i="16"/>
  <c r="I40" i="16"/>
  <c r="A40" i="16"/>
  <c r="J40" i="16"/>
  <c r="B40" i="16"/>
  <c r="D40" i="16" s="1"/>
  <c r="I41" i="16"/>
  <c r="A36" i="16"/>
  <c r="C36" i="16" s="1"/>
  <c r="B36" i="16"/>
  <c r="D36" i="16" s="1"/>
  <c r="A37" i="10"/>
  <c r="C37" i="10" s="1"/>
  <c r="B37" i="10"/>
  <c r="D37" i="10" s="1"/>
  <c r="A38" i="10"/>
  <c r="C38" i="10" s="1"/>
  <c r="B38" i="10"/>
  <c r="D38" i="10" s="1"/>
  <c r="A39" i="10"/>
  <c r="B39" i="10"/>
  <c r="I40" i="10"/>
  <c r="A40" i="10"/>
  <c r="C40" i="10" s="1"/>
  <c r="J40" i="10"/>
  <c r="B40" i="10"/>
  <c r="D40" i="10" s="1"/>
  <c r="I41" i="10"/>
  <c r="J41" i="10"/>
  <c r="B36" i="10"/>
  <c r="A36" i="10"/>
  <c r="C36" i="10" s="1"/>
  <c r="A37" i="9"/>
  <c r="C37" i="9" s="1"/>
  <c r="B37" i="9"/>
  <c r="D37" i="9" s="1"/>
  <c r="A38" i="9"/>
  <c r="C38" i="9" s="1"/>
  <c r="B38" i="9"/>
  <c r="D38" i="9" s="1"/>
  <c r="A39" i="9"/>
  <c r="B39" i="9"/>
  <c r="I40" i="9"/>
  <c r="A40" i="9"/>
  <c r="J40" i="9"/>
  <c r="B40" i="9"/>
  <c r="I41" i="9"/>
  <c r="J41" i="9"/>
  <c r="B36" i="9"/>
  <c r="D36" i="9" s="1"/>
  <c r="A36" i="9"/>
  <c r="C36" i="9" s="1"/>
  <c r="A37" i="8"/>
  <c r="B37" i="8"/>
  <c r="D37" i="8" s="1"/>
  <c r="A38" i="8"/>
  <c r="C38" i="8" s="1"/>
  <c r="B38" i="8"/>
  <c r="D38" i="8" s="1"/>
  <c r="A39" i="8"/>
  <c r="B39" i="8"/>
  <c r="I40" i="8"/>
  <c r="A40" i="8"/>
  <c r="J40" i="8"/>
  <c r="B40" i="8"/>
  <c r="I41" i="8"/>
  <c r="J41" i="8"/>
  <c r="B36" i="8"/>
  <c r="A36" i="8"/>
  <c r="C36" i="8" s="1"/>
  <c r="A37" i="7"/>
  <c r="C37" i="7" s="1"/>
  <c r="B37" i="7"/>
  <c r="D37" i="7" s="1"/>
  <c r="A38" i="7"/>
  <c r="C38" i="7" s="1"/>
  <c r="B38" i="7"/>
  <c r="D38" i="7" s="1"/>
  <c r="A39" i="7"/>
  <c r="B39" i="7"/>
  <c r="I40" i="7"/>
  <c r="A40" i="7"/>
  <c r="J40" i="7"/>
  <c r="B40" i="7"/>
  <c r="D40" i="7" s="1"/>
  <c r="J41" i="7"/>
  <c r="A36" i="7"/>
  <c r="C36" i="7" s="1"/>
  <c r="B36" i="7"/>
  <c r="D36" i="7" s="1"/>
  <c r="A37" i="6"/>
  <c r="C37" i="6" s="1"/>
  <c r="B37" i="6"/>
  <c r="D37" i="6" s="1"/>
  <c r="A38" i="6"/>
  <c r="C38" i="6" s="1"/>
  <c r="B38" i="6"/>
  <c r="D38" i="6" s="1"/>
  <c r="A39" i="6"/>
  <c r="B39" i="6"/>
  <c r="I40" i="6"/>
  <c r="A40" i="6"/>
  <c r="J40" i="6"/>
  <c r="B40" i="6"/>
  <c r="A36" i="6"/>
  <c r="C36" i="6" s="1"/>
  <c r="B36" i="6"/>
  <c r="A37" i="5"/>
  <c r="C37" i="5" s="1"/>
  <c r="B37" i="5"/>
  <c r="D37" i="5" s="1"/>
  <c r="A38" i="5"/>
  <c r="C38" i="5" s="1"/>
  <c r="B38" i="5"/>
  <c r="D38" i="5" s="1"/>
  <c r="A39" i="5"/>
  <c r="B39" i="5"/>
  <c r="I40" i="5"/>
  <c r="A40" i="5"/>
  <c r="J40" i="5"/>
  <c r="B40" i="5"/>
  <c r="J41" i="5"/>
  <c r="B36" i="5"/>
  <c r="D36" i="5" s="1"/>
  <c r="A36" i="5"/>
  <c r="C36" i="5" s="1"/>
  <c r="A37" i="4"/>
  <c r="C37" i="4" s="1"/>
  <c r="B37" i="4"/>
  <c r="A38" i="4"/>
  <c r="C38" i="4" s="1"/>
  <c r="B38" i="4"/>
  <c r="D38" i="4" s="1"/>
  <c r="A39" i="4"/>
  <c r="B39" i="4"/>
  <c r="I40" i="4"/>
  <c r="A40" i="4"/>
  <c r="J40" i="4"/>
  <c r="B40" i="4"/>
  <c r="J41" i="4"/>
  <c r="A36" i="4"/>
  <c r="C36" i="4" s="1"/>
  <c r="B36" i="4"/>
  <c r="C37" i="15"/>
  <c r="I39" i="15"/>
  <c r="C39" i="15" s="1"/>
  <c r="J39" i="15"/>
  <c r="I40" i="15"/>
  <c r="C40" i="15" s="1"/>
  <c r="J40" i="15"/>
  <c r="I41" i="15"/>
  <c r="C41" i="15" s="1"/>
  <c r="J41" i="15"/>
  <c r="C36" i="15"/>
  <c r="A37" i="3"/>
  <c r="C37" i="3" s="1"/>
  <c r="B37" i="3"/>
  <c r="A38" i="3"/>
  <c r="C38" i="3" s="1"/>
  <c r="B38" i="3"/>
  <c r="D38" i="3" s="1"/>
  <c r="A39" i="3"/>
  <c r="B39" i="3"/>
  <c r="I40" i="3"/>
  <c r="A40" i="3"/>
  <c r="J40" i="3"/>
  <c r="B40" i="3"/>
  <c r="D40" i="3" s="1"/>
  <c r="A36" i="3"/>
  <c r="B36" i="3"/>
  <c r="D36" i="3" s="1"/>
  <c r="A37" i="2"/>
  <c r="C37" i="2" s="1"/>
  <c r="B37" i="2"/>
  <c r="D37" i="2" s="1"/>
  <c r="A38" i="2"/>
  <c r="C38" i="2" s="1"/>
  <c r="B38" i="2"/>
  <c r="D38" i="2" s="1"/>
  <c r="A39" i="2"/>
  <c r="B39" i="2"/>
  <c r="I40" i="2"/>
  <c r="A40" i="2"/>
  <c r="J40" i="2"/>
  <c r="B40" i="2"/>
  <c r="I41" i="2"/>
  <c r="J41" i="2"/>
  <c r="A36" i="2"/>
  <c r="C36" i="2" s="1"/>
  <c r="B36" i="2"/>
  <c r="D36" i="2" s="1"/>
  <c r="A37" i="1"/>
  <c r="C37" i="1" s="1"/>
  <c r="B37" i="1"/>
  <c r="A38" i="1"/>
  <c r="C38" i="1" s="1"/>
  <c r="B38" i="1"/>
  <c r="D38" i="1" s="1"/>
  <c r="A39" i="1"/>
  <c r="A39" i="12" s="1"/>
  <c r="A40" i="14" s="1"/>
  <c r="B39" i="1"/>
  <c r="I40" i="1"/>
  <c r="A40" i="1"/>
  <c r="J40" i="1"/>
  <c r="B40" i="1"/>
  <c r="A36" i="1"/>
  <c r="C36" i="1" s="1"/>
  <c r="B36" i="1"/>
  <c r="I40" i="14"/>
  <c r="I39" i="13"/>
  <c r="I39" i="12"/>
  <c r="I39" i="11"/>
  <c r="I39" i="17"/>
  <c r="C39" i="17" s="1"/>
  <c r="I39" i="18"/>
  <c r="I39" i="16"/>
  <c r="C39" i="16" s="1"/>
  <c r="I39" i="10"/>
  <c r="I39" i="9"/>
  <c r="C39" i="9" s="1"/>
  <c r="I39" i="8"/>
  <c r="I39" i="7"/>
  <c r="I39" i="6"/>
  <c r="I39" i="5"/>
  <c r="C39" i="5" s="1"/>
  <c r="I39" i="4"/>
  <c r="I39" i="3"/>
  <c r="C39" i="3" s="1"/>
  <c r="I39" i="2"/>
  <c r="J40" i="14"/>
  <c r="J39" i="13"/>
  <c r="J39" i="12"/>
  <c r="J39" i="11"/>
  <c r="J39" i="17"/>
  <c r="D39" i="17" s="1"/>
  <c r="J39" i="18"/>
  <c r="J39" i="16"/>
  <c r="D39" i="16" s="1"/>
  <c r="J39" i="10"/>
  <c r="J39" i="9"/>
  <c r="D39" i="9" s="1"/>
  <c r="J39" i="8"/>
  <c r="J39" i="7"/>
  <c r="D39" i="7" s="1"/>
  <c r="J39" i="6"/>
  <c r="D39" i="6" s="1"/>
  <c r="J39" i="5"/>
  <c r="D39" i="5" s="1"/>
  <c r="J39" i="4"/>
  <c r="D39" i="4" s="1"/>
  <c r="J39" i="3"/>
  <c r="J39" i="2"/>
  <c r="D39" i="2" s="1"/>
  <c r="J39" i="1"/>
  <c r="I41" i="14"/>
  <c r="J41" i="14"/>
  <c r="G28" i="12"/>
  <c r="G29" i="14" s="1"/>
  <c r="C29" i="14" s="1"/>
  <c r="H28" i="12"/>
  <c r="H29" i="14" s="1"/>
  <c r="D29" i="14" s="1"/>
  <c r="G29" i="12"/>
  <c r="G30" i="14" s="1"/>
  <c r="C30" i="14" s="1"/>
  <c r="H29" i="12"/>
  <c r="H30" i="14" s="1"/>
  <c r="D30" i="14" s="1"/>
  <c r="G30" i="12"/>
  <c r="G31" i="14" s="1"/>
  <c r="C31" i="14" s="1"/>
  <c r="H30" i="12"/>
  <c r="H31" i="14" s="1"/>
  <c r="D31" i="14" s="1"/>
  <c r="G31" i="12"/>
  <c r="G32" i="14" s="1"/>
  <c r="C32" i="14" s="1"/>
  <c r="H31" i="12"/>
  <c r="H32" i="14" s="1"/>
  <c r="D32" i="14" s="1"/>
  <c r="E32" i="12"/>
  <c r="E33" i="14" s="1"/>
  <c r="G32" i="12"/>
  <c r="F32" i="12"/>
  <c r="F33" i="14" s="1"/>
  <c r="H32" i="12"/>
  <c r="H33" i="14" s="1"/>
  <c r="E33" i="12"/>
  <c r="E34" i="14" s="1"/>
  <c r="G33" i="12"/>
  <c r="H33" i="12"/>
  <c r="H34" i="14" s="1"/>
  <c r="F34" i="14"/>
  <c r="G34" i="15"/>
  <c r="H34" i="15"/>
  <c r="G35" i="15"/>
  <c r="H35" i="15"/>
  <c r="G27" i="12"/>
  <c r="G28" i="14" s="1"/>
  <c r="C28" i="14" s="1"/>
  <c r="H27" i="12"/>
  <c r="H28" i="14" s="1"/>
  <c r="D28" i="14" s="1"/>
  <c r="K28" i="12"/>
  <c r="M28" i="12"/>
  <c r="M29" i="14" s="1"/>
  <c r="O28" i="12"/>
  <c r="O29" i="14" s="1"/>
  <c r="Q28" i="12"/>
  <c r="Q29" i="14" s="1"/>
  <c r="L28" i="12"/>
  <c r="L29" i="14" s="1"/>
  <c r="N28" i="12"/>
  <c r="N29" i="14" s="1"/>
  <c r="P28" i="12"/>
  <c r="P29" i="14" s="1"/>
  <c r="R28" i="12"/>
  <c r="R29" i="14" s="1"/>
  <c r="K29" i="12"/>
  <c r="M29" i="12"/>
  <c r="M30" i="14" s="1"/>
  <c r="O29" i="12"/>
  <c r="O30" i="14" s="1"/>
  <c r="Q29" i="12"/>
  <c r="Q30" i="14" s="1"/>
  <c r="L29" i="12"/>
  <c r="L30" i="14" s="1"/>
  <c r="N29" i="12"/>
  <c r="N30" i="14" s="1"/>
  <c r="P29" i="12"/>
  <c r="P30" i="14" s="1"/>
  <c r="R29" i="12"/>
  <c r="R30" i="14" s="1"/>
  <c r="K30" i="12"/>
  <c r="M30" i="12"/>
  <c r="M31" i="14" s="1"/>
  <c r="O30" i="12"/>
  <c r="O31" i="14" s="1"/>
  <c r="Q30" i="12"/>
  <c r="Q31" i="14" s="1"/>
  <c r="L30" i="12"/>
  <c r="L31" i="14" s="1"/>
  <c r="N30" i="12"/>
  <c r="N31" i="14" s="1"/>
  <c r="P30" i="12"/>
  <c r="P31" i="14" s="1"/>
  <c r="R30" i="12"/>
  <c r="R31" i="14" s="1"/>
  <c r="K31" i="12"/>
  <c r="M31" i="12"/>
  <c r="M32" i="14" s="1"/>
  <c r="O31" i="12"/>
  <c r="O32" i="14" s="1"/>
  <c r="Q31" i="12"/>
  <c r="Q32" i="14" s="1"/>
  <c r="L31" i="12"/>
  <c r="L32" i="14" s="1"/>
  <c r="N31" i="12"/>
  <c r="N32" i="14" s="1"/>
  <c r="P31" i="12"/>
  <c r="P32" i="14" s="1"/>
  <c r="R31" i="12"/>
  <c r="R32" i="14" s="1"/>
  <c r="K32" i="12"/>
  <c r="M32" i="12"/>
  <c r="M33" i="14" s="1"/>
  <c r="O32" i="12"/>
  <c r="O33" i="14" s="1"/>
  <c r="Q32" i="12"/>
  <c r="Q33" i="14" s="1"/>
  <c r="L32" i="12"/>
  <c r="L33" i="14" s="1"/>
  <c r="N32" i="12"/>
  <c r="N33" i="14" s="1"/>
  <c r="P32" i="12"/>
  <c r="P33" i="14" s="1"/>
  <c r="R32" i="12"/>
  <c r="R33" i="14" s="1"/>
  <c r="K33" i="12"/>
  <c r="M33" i="12"/>
  <c r="M34" i="14" s="1"/>
  <c r="O33" i="12"/>
  <c r="O34" i="14" s="1"/>
  <c r="Q33" i="12"/>
  <c r="Q34" i="14" s="1"/>
  <c r="L33" i="12"/>
  <c r="L34" i="14" s="1"/>
  <c r="N33" i="12"/>
  <c r="N34" i="14" s="1"/>
  <c r="P33" i="12"/>
  <c r="P34" i="14" s="1"/>
  <c r="R33" i="12"/>
  <c r="R34" i="14" s="1"/>
  <c r="K34" i="15"/>
  <c r="M34" i="15"/>
  <c r="O34" i="15"/>
  <c r="Q34" i="15"/>
  <c r="L34" i="15"/>
  <c r="N34" i="15"/>
  <c r="P34" i="15"/>
  <c r="R34" i="15"/>
  <c r="K27" i="12"/>
  <c r="M27" i="12"/>
  <c r="M28" i="14" s="1"/>
  <c r="O27" i="12"/>
  <c r="O28" i="14" s="1"/>
  <c r="Q27" i="12"/>
  <c r="Q28" i="14" s="1"/>
  <c r="L27" i="12"/>
  <c r="L28" i="14" s="1"/>
  <c r="N27" i="12"/>
  <c r="N28" i="14" s="1"/>
  <c r="P27" i="12"/>
  <c r="P28" i="14" s="1"/>
  <c r="R27" i="12"/>
  <c r="R28" i="14" s="1"/>
  <c r="C28" i="13"/>
  <c r="D28" i="13"/>
  <c r="C29" i="13"/>
  <c r="D29" i="13"/>
  <c r="C30" i="13"/>
  <c r="D30" i="13"/>
  <c r="C31" i="13"/>
  <c r="D31" i="13"/>
  <c r="C32" i="13"/>
  <c r="D32" i="13"/>
  <c r="C33" i="13"/>
  <c r="D33" i="13"/>
  <c r="C27" i="13"/>
  <c r="D27" i="13"/>
  <c r="I28" i="13"/>
  <c r="J28" i="13"/>
  <c r="I29" i="13"/>
  <c r="J29" i="13"/>
  <c r="I30" i="13"/>
  <c r="J30" i="13"/>
  <c r="I31" i="13"/>
  <c r="J31" i="13"/>
  <c r="I32" i="13"/>
  <c r="J32" i="13"/>
  <c r="I33" i="13"/>
  <c r="J33" i="13"/>
  <c r="K34" i="13"/>
  <c r="M34" i="13"/>
  <c r="O34" i="13"/>
  <c r="Q34" i="13"/>
  <c r="L34" i="13"/>
  <c r="N34" i="13"/>
  <c r="P34" i="13"/>
  <c r="R34" i="13"/>
  <c r="J34" i="13"/>
  <c r="I27" i="13"/>
  <c r="J27" i="13"/>
  <c r="E28" i="12"/>
  <c r="F28" i="12"/>
  <c r="E29" i="12"/>
  <c r="F29" i="12"/>
  <c r="E30" i="12"/>
  <c r="F30" i="12"/>
  <c r="E31" i="12"/>
  <c r="F31" i="12"/>
  <c r="E27" i="12"/>
  <c r="F27" i="12"/>
  <c r="C28" i="11"/>
  <c r="D28" i="11"/>
  <c r="C29" i="11"/>
  <c r="D29" i="11"/>
  <c r="C30" i="11"/>
  <c r="D30" i="11"/>
  <c r="C31" i="11"/>
  <c r="D31" i="11"/>
  <c r="C32" i="11"/>
  <c r="D32" i="11"/>
  <c r="C33" i="11"/>
  <c r="D33" i="11"/>
  <c r="C27" i="11"/>
  <c r="D27" i="11"/>
  <c r="I28" i="11"/>
  <c r="J28" i="11"/>
  <c r="I29" i="11"/>
  <c r="J29" i="11"/>
  <c r="I30" i="11"/>
  <c r="J30" i="11"/>
  <c r="I31" i="11"/>
  <c r="J31" i="11"/>
  <c r="I32" i="11"/>
  <c r="J32" i="11"/>
  <c r="I33" i="11"/>
  <c r="J33" i="11"/>
  <c r="K34" i="11"/>
  <c r="M34" i="11"/>
  <c r="I34" i="11" s="1"/>
  <c r="O34" i="11"/>
  <c r="Q34" i="11"/>
  <c r="L34" i="11"/>
  <c r="N34" i="11"/>
  <c r="P34" i="11"/>
  <c r="R34" i="11"/>
  <c r="O35" i="11"/>
  <c r="I35" i="11" s="1"/>
  <c r="P35" i="11"/>
  <c r="I27" i="11"/>
  <c r="J27" i="11"/>
  <c r="C33" i="17"/>
  <c r="D33" i="17"/>
  <c r="C32" i="17"/>
  <c r="D32" i="17"/>
  <c r="I33" i="17"/>
  <c r="J33" i="17"/>
  <c r="K34" i="17"/>
  <c r="M34" i="17"/>
  <c r="O34" i="17"/>
  <c r="Q34" i="17"/>
  <c r="L34" i="17"/>
  <c r="N34" i="17"/>
  <c r="P34" i="17"/>
  <c r="R34" i="17"/>
  <c r="M35" i="17"/>
  <c r="Q35" i="17"/>
  <c r="I35" i="17"/>
  <c r="L35" i="17"/>
  <c r="N35" i="17"/>
  <c r="R35" i="17"/>
  <c r="I32" i="17"/>
  <c r="J32" i="17"/>
  <c r="C32" i="18"/>
  <c r="D32" i="18"/>
  <c r="C33" i="18"/>
  <c r="D33" i="18"/>
  <c r="C31" i="18"/>
  <c r="D31" i="18"/>
  <c r="I32" i="18"/>
  <c r="J32" i="18"/>
  <c r="I33" i="18"/>
  <c r="J33" i="18"/>
  <c r="K34" i="18"/>
  <c r="M34" i="18"/>
  <c r="O34" i="18"/>
  <c r="Q34" i="18"/>
  <c r="I34" i="18"/>
  <c r="L34" i="18"/>
  <c r="N34" i="18"/>
  <c r="P34" i="18"/>
  <c r="R34" i="18"/>
  <c r="Q35" i="18"/>
  <c r="L35" i="18"/>
  <c r="N35" i="18"/>
  <c r="I31" i="18"/>
  <c r="C28" i="16"/>
  <c r="D28" i="16"/>
  <c r="C29" i="16"/>
  <c r="D29" i="16"/>
  <c r="C30" i="16"/>
  <c r="D30" i="16"/>
  <c r="C31" i="16"/>
  <c r="D31" i="16"/>
  <c r="C32" i="16"/>
  <c r="D32" i="16"/>
  <c r="C33" i="16"/>
  <c r="D33" i="16"/>
  <c r="C27" i="16"/>
  <c r="D27" i="16"/>
  <c r="I28" i="16"/>
  <c r="J28" i="16"/>
  <c r="I29" i="16"/>
  <c r="J29" i="16"/>
  <c r="I30" i="16"/>
  <c r="J30" i="16"/>
  <c r="I31" i="16"/>
  <c r="J31" i="16"/>
  <c r="I32" i="16"/>
  <c r="J32" i="16"/>
  <c r="I33" i="16"/>
  <c r="J33" i="16"/>
  <c r="K34" i="16"/>
  <c r="M34" i="16"/>
  <c r="O34" i="16"/>
  <c r="Q34" i="16"/>
  <c r="L34" i="16"/>
  <c r="N34" i="16"/>
  <c r="P34" i="16"/>
  <c r="R34" i="16"/>
  <c r="I27" i="16"/>
  <c r="J27" i="16"/>
  <c r="C28" i="10"/>
  <c r="D28" i="10"/>
  <c r="C29" i="10"/>
  <c r="D29" i="10"/>
  <c r="C30" i="10"/>
  <c r="D30" i="10"/>
  <c r="C31" i="10"/>
  <c r="D31" i="10"/>
  <c r="C32" i="10"/>
  <c r="D32" i="10"/>
  <c r="C33" i="10"/>
  <c r="D33" i="10"/>
  <c r="C27" i="10"/>
  <c r="D27" i="10"/>
  <c r="I28" i="10"/>
  <c r="J28" i="10"/>
  <c r="I29" i="10"/>
  <c r="J29" i="10"/>
  <c r="I30" i="10"/>
  <c r="J30" i="10"/>
  <c r="I31" i="10"/>
  <c r="J31" i="10"/>
  <c r="I32" i="10"/>
  <c r="J32" i="10"/>
  <c r="I33" i="10"/>
  <c r="J33" i="10"/>
  <c r="K34" i="10"/>
  <c r="M34" i="10"/>
  <c r="O34" i="10"/>
  <c r="Q34" i="10"/>
  <c r="I34" i="10"/>
  <c r="L34" i="10"/>
  <c r="N34" i="10"/>
  <c r="P34" i="10"/>
  <c r="R34" i="10"/>
  <c r="I27" i="10"/>
  <c r="J27" i="10"/>
  <c r="C28" i="9"/>
  <c r="D28" i="9"/>
  <c r="C29" i="9"/>
  <c r="D29" i="9"/>
  <c r="C30" i="9"/>
  <c r="D30" i="9"/>
  <c r="C31" i="9"/>
  <c r="D31" i="9"/>
  <c r="C32" i="9"/>
  <c r="D32" i="9"/>
  <c r="C33" i="9"/>
  <c r="D33" i="9"/>
  <c r="C27" i="9"/>
  <c r="D27" i="9"/>
  <c r="I28" i="9"/>
  <c r="J28" i="9"/>
  <c r="I29" i="9"/>
  <c r="J29" i="9"/>
  <c r="I30" i="9"/>
  <c r="J30" i="9"/>
  <c r="I31" i="9"/>
  <c r="J31" i="9"/>
  <c r="I32" i="9"/>
  <c r="J32" i="9"/>
  <c r="I33" i="9"/>
  <c r="J33" i="9"/>
  <c r="K34" i="9"/>
  <c r="M34" i="9"/>
  <c r="O34" i="9"/>
  <c r="Q34" i="9"/>
  <c r="L34" i="9"/>
  <c r="N34" i="9"/>
  <c r="P34" i="9"/>
  <c r="R34" i="9"/>
  <c r="I35" i="9"/>
  <c r="I27" i="9"/>
  <c r="J27" i="9"/>
  <c r="C28" i="8"/>
  <c r="D28" i="8"/>
  <c r="C29" i="8"/>
  <c r="D29" i="8"/>
  <c r="C30" i="8"/>
  <c r="D30" i="8"/>
  <c r="C31" i="8"/>
  <c r="D31" i="8"/>
  <c r="C32" i="8"/>
  <c r="D32" i="8"/>
  <c r="C33" i="8"/>
  <c r="D33" i="8"/>
  <c r="C27" i="8"/>
  <c r="D27" i="8"/>
  <c r="I28" i="8"/>
  <c r="J28" i="8"/>
  <c r="I29" i="8"/>
  <c r="J29" i="8"/>
  <c r="I30" i="8"/>
  <c r="J30" i="8"/>
  <c r="I31" i="8"/>
  <c r="J31" i="8"/>
  <c r="I32" i="8"/>
  <c r="J32" i="8"/>
  <c r="I33" i="8"/>
  <c r="J33" i="8"/>
  <c r="K34" i="8"/>
  <c r="M34" i="8"/>
  <c r="O34" i="8"/>
  <c r="Q34" i="8"/>
  <c r="L34" i="8"/>
  <c r="N34" i="8"/>
  <c r="P34" i="8"/>
  <c r="R34" i="8"/>
  <c r="I35" i="8"/>
  <c r="I27" i="8"/>
  <c r="J27" i="8"/>
  <c r="C28" i="7"/>
  <c r="D28" i="7"/>
  <c r="C29" i="7"/>
  <c r="D29" i="7"/>
  <c r="C30" i="7"/>
  <c r="D30" i="7"/>
  <c r="C31" i="7"/>
  <c r="D31" i="7"/>
  <c r="C32" i="7"/>
  <c r="D32" i="7"/>
  <c r="C33" i="7"/>
  <c r="D33" i="7"/>
  <c r="C27" i="7"/>
  <c r="D27" i="7"/>
  <c r="I28" i="7"/>
  <c r="J28" i="7"/>
  <c r="I29" i="7"/>
  <c r="J29" i="7"/>
  <c r="I30" i="7"/>
  <c r="J30" i="7"/>
  <c r="I31" i="7"/>
  <c r="J31" i="7"/>
  <c r="I32" i="7"/>
  <c r="J32" i="7"/>
  <c r="I33" i="7"/>
  <c r="J33" i="7"/>
  <c r="K34" i="7"/>
  <c r="M34" i="7"/>
  <c r="O34" i="7"/>
  <c r="Q34" i="7"/>
  <c r="L34" i="7"/>
  <c r="N34" i="7"/>
  <c r="P34" i="7"/>
  <c r="R34" i="7"/>
  <c r="I35" i="7"/>
  <c r="I27" i="7"/>
  <c r="J27" i="7"/>
  <c r="C28" i="6"/>
  <c r="D28" i="6"/>
  <c r="C29" i="6"/>
  <c r="D29" i="6"/>
  <c r="C30" i="6"/>
  <c r="D30" i="6"/>
  <c r="C31" i="6"/>
  <c r="D31" i="6"/>
  <c r="C32" i="6"/>
  <c r="D32" i="6"/>
  <c r="C33" i="6"/>
  <c r="D33" i="6"/>
  <c r="C27" i="6"/>
  <c r="D27" i="6"/>
  <c r="I28" i="6"/>
  <c r="J28" i="6"/>
  <c r="I29" i="6"/>
  <c r="J29" i="6"/>
  <c r="I30" i="6"/>
  <c r="J30" i="6"/>
  <c r="I31" i="6"/>
  <c r="J31" i="6"/>
  <c r="I32" i="6"/>
  <c r="J32" i="6"/>
  <c r="I33" i="6"/>
  <c r="J33" i="6"/>
  <c r="K34" i="6"/>
  <c r="M34" i="6"/>
  <c r="O34" i="6"/>
  <c r="Q34" i="6"/>
  <c r="L34" i="6"/>
  <c r="N34" i="6"/>
  <c r="P34" i="6"/>
  <c r="R34" i="6"/>
  <c r="I35" i="6"/>
  <c r="I27" i="6"/>
  <c r="J27" i="6"/>
  <c r="C28" i="5"/>
  <c r="D28" i="5"/>
  <c r="C29" i="5"/>
  <c r="D29" i="5"/>
  <c r="C30" i="5"/>
  <c r="D30" i="5"/>
  <c r="C31" i="5"/>
  <c r="D31" i="5"/>
  <c r="C32" i="5"/>
  <c r="D32" i="5"/>
  <c r="C33" i="5"/>
  <c r="D33" i="5"/>
  <c r="C27" i="5"/>
  <c r="D27" i="5"/>
  <c r="I28" i="5"/>
  <c r="J28" i="5"/>
  <c r="I29" i="5"/>
  <c r="J29" i="5"/>
  <c r="I30" i="5"/>
  <c r="J30" i="5"/>
  <c r="I31" i="5"/>
  <c r="J31" i="5"/>
  <c r="I32" i="5"/>
  <c r="J32" i="5"/>
  <c r="I33" i="5"/>
  <c r="J33" i="5"/>
  <c r="K34" i="5"/>
  <c r="M34" i="5"/>
  <c r="O34" i="5"/>
  <c r="Q34" i="5"/>
  <c r="L34" i="5"/>
  <c r="N34" i="5"/>
  <c r="P34" i="5"/>
  <c r="R34" i="5"/>
  <c r="I27" i="5"/>
  <c r="J27" i="5"/>
  <c r="C28" i="4"/>
  <c r="D28" i="4"/>
  <c r="C29" i="4"/>
  <c r="D29" i="4"/>
  <c r="C30" i="4"/>
  <c r="D30" i="4"/>
  <c r="C31" i="4"/>
  <c r="D31" i="4"/>
  <c r="C32" i="4"/>
  <c r="D32" i="4"/>
  <c r="C33" i="4"/>
  <c r="D33" i="4"/>
  <c r="C27" i="4"/>
  <c r="D27" i="4"/>
  <c r="I28" i="4"/>
  <c r="J28" i="4"/>
  <c r="I29" i="4"/>
  <c r="J29" i="4"/>
  <c r="I30" i="4"/>
  <c r="J30" i="4"/>
  <c r="I31" i="4"/>
  <c r="J31" i="4"/>
  <c r="I32" i="4"/>
  <c r="J32" i="4"/>
  <c r="I33" i="4"/>
  <c r="J33" i="4"/>
  <c r="K34" i="4"/>
  <c r="M34" i="4"/>
  <c r="O34" i="4"/>
  <c r="Q34" i="4"/>
  <c r="I34" i="4"/>
  <c r="L34" i="4"/>
  <c r="N34" i="4"/>
  <c r="P34" i="4"/>
  <c r="R34" i="4"/>
  <c r="I35" i="4"/>
  <c r="I27" i="4"/>
  <c r="J27" i="4"/>
  <c r="C28" i="15"/>
  <c r="D28" i="15"/>
  <c r="C29" i="15"/>
  <c r="D29" i="15"/>
  <c r="C30" i="15"/>
  <c r="D30" i="15"/>
  <c r="C31" i="15"/>
  <c r="D31" i="15"/>
  <c r="C32" i="15"/>
  <c r="D32" i="15"/>
  <c r="C33" i="15"/>
  <c r="D33" i="15"/>
  <c r="E34" i="15"/>
  <c r="C34" i="15" s="1"/>
  <c r="F34" i="15"/>
  <c r="D34" i="15" s="1"/>
  <c r="E35" i="15"/>
  <c r="F35" i="15"/>
  <c r="C27" i="15"/>
  <c r="D27" i="15"/>
  <c r="I28" i="15"/>
  <c r="J28" i="15"/>
  <c r="I29" i="15"/>
  <c r="J29" i="15"/>
  <c r="I30" i="15"/>
  <c r="J30" i="15"/>
  <c r="I31" i="15"/>
  <c r="J31" i="15"/>
  <c r="I32" i="15"/>
  <c r="J32" i="15"/>
  <c r="I33" i="15"/>
  <c r="J33" i="15"/>
  <c r="I34" i="15"/>
  <c r="J34" i="15"/>
  <c r="I35" i="15"/>
  <c r="J35" i="15"/>
  <c r="D35" i="15" s="1"/>
  <c r="I27" i="15"/>
  <c r="J27" i="15"/>
  <c r="C28" i="3"/>
  <c r="D28" i="3"/>
  <c r="C29" i="3"/>
  <c r="D29" i="3"/>
  <c r="C30" i="3"/>
  <c r="D30" i="3"/>
  <c r="C31" i="3"/>
  <c r="D31" i="3"/>
  <c r="C32" i="3"/>
  <c r="D32" i="3"/>
  <c r="C33" i="3"/>
  <c r="D33" i="3"/>
  <c r="C27" i="3"/>
  <c r="D27" i="3"/>
  <c r="I28" i="3"/>
  <c r="J28" i="3"/>
  <c r="I29" i="3"/>
  <c r="J29" i="3"/>
  <c r="I30" i="3"/>
  <c r="J30" i="3"/>
  <c r="I31" i="3"/>
  <c r="J31" i="3"/>
  <c r="I32" i="3"/>
  <c r="J32" i="3"/>
  <c r="I33" i="3"/>
  <c r="J33" i="3"/>
  <c r="I27" i="3"/>
  <c r="J27" i="3"/>
  <c r="I28" i="2"/>
  <c r="J28" i="2"/>
  <c r="I29" i="2"/>
  <c r="J29" i="2"/>
  <c r="I30" i="2"/>
  <c r="J30" i="2"/>
  <c r="I31" i="2"/>
  <c r="J31" i="2"/>
  <c r="I32" i="2"/>
  <c r="J32" i="2"/>
  <c r="I33" i="2"/>
  <c r="J33" i="2"/>
  <c r="I27" i="2"/>
  <c r="J27" i="2"/>
  <c r="C28" i="2"/>
  <c r="D28" i="2"/>
  <c r="C29" i="2"/>
  <c r="D29" i="2"/>
  <c r="C30" i="2"/>
  <c r="D30" i="2"/>
  <c r="C31" i="2"/>
  <c r="D31" i="2"/>
  <c r="C32" i="2"/>
  <c r="D32" i="2"/>
  <c r="C33" i="2"/>
  <c r="D33" i="2"/>
  <c r="C27" i="2"/>
  <c r="D27" i="2"/>
  <c r="C28" i="1"/>
  <c r="D28" i="1"/>
  <c r="C29" i="1"/>
  <c r="D29" i="1"/>
  <c r="C30" i="1"/>
  <c r="D30" i="1"/>
  <c r="C31" i="1"/>
  <c r="C32" i="1"/>
  <c r="D32" i="1"/>
  <c r="C33" i="1"/>
  <c r="D33" i="1"/>
  <c r="C27" i="1"/>
  <c r="D27" i="1"/>
  <c r="I28" i="1"/>
  <c r="J28" i="1"/>
  <c r="I29" i="1"/>
  <c r="J29" i="1"/>
  <c r="I30" i="1"/>
  <c r="J30" i="1"/>
  <c r="I31" i="1"/>
  <c r="J31" i="1"/>
  <c r="I32" i="1"/>
  <c r="J32" i="1"/>
  <c r="I33" i="1"/>
  <c r="J33" i="1"/>
  <c r="I27" i="1"/>
  <c r="J27" i="1"/>
  <c r="B32" i="13"/>
  <c r="B33" i="13"/>
  <c r="B34" i="13"/>
  <c r="B35" i="13"/>
  <c r="A33" i="11"/>
  <c r="B33" i="11"/>
  <c r="A34" i="11"/>
  <c r="B34" i="11"/>
  <c r="A35" i="11"/>
  <c r="B35" i="11"/>
  <c r="A32" i="11"/>
  <c r="B32" i="11"/>
  <c r="A33" i="17"/>
  <c r="B33" i="17"/>
  <c r="A34" i="17"/>
  <c r="B34" i="17"/>
  <c r="A35" i="17"/>
  <c r="B35" i="17"/>
  <c r="A32" i="17"/>
  <c r="B32" i="17"/>
  <c r="A33" i="18"/>
  <c r="B33" i="18"/>
  <c r="A34" i="18"/>
  <c r="B34" i="18"/>
  <c r="A35" i="18"/>
  <c r="B35" i="18"/>
  <c r="A32" i="18"/>
  <c r="B32" i="18"/>
  <c r="A33" i="16"/>
  <c r="B33" i="16"/>
  <c r="A34" i="16"/>
  <c r="B34" i="16"/>
  <c r="A35" i="16"/>
  <c r="B35" i="16"/>
  <c r="A32" i="16"/>
  <c r="B32" i="16"/>
  <c r="A33" i="10"/>
  <c r="B33" i="10"/>
  <c r="A34" i="10"/>
  <c r="B34" i="10"/>
  <c r="A35" i="10"/>
  <c r="B35" i="10"/>
  <c r="A32" i="10"/>
  <c r="B32" i="10"/>
  <c r="A33" i="9"/>
  <c r="B33" i="9"/>
  <c r="A34" i="9"/>
  <c r="B34" i="9"/>
  <c r="A35" i="9"/>
  <c r="B35" i="9"/>
  <c r="A32" i="9"/>
  <c r="B32" i="9"/>
  <c r="A33" i="8"/>
  <c r="B33" i="8"/>
  <c r="A34" i="8"/>
  <c r="B34" i="8"/>
  <c r="A35" i="8"/>
  <c r="B35" i="8"/>
  <c r="A32" i="8"/>
  <c r="B32" i="8"/>
  <c r="A33" i="7"/>
  <c r="A34" i="7"/>
  <c r="A35" i="7"/>
  <c r="A32" i="7"/>
  <c r="B33" i="7"/>
  <c r="B34" i="7"/>
  <c r="B35" i="7"/>
  <c r="B32" i="7"/>
  <c r="A33" i="6"/>
  <c r="B33" i="6"/>
  <c r="A34" i="6"/>
  <c r="B34" i="6"/>
  <c r="A35" i="6"/>
  <c r="B35" i="6"/>
  <c r="A32" i="6"/>
  <c r="B32" i="6"/>
  <c r="A33" i="5"/>
  <c r="A34" i="5"/>
  <c r="A35" i="5"/>
  <c r="A32" i="5"/>
  <c r="B33" i="5"/>
  <c r="B34" i="5"/>
  <c r="B35" i="5"/>
  <c r="B32" i="5"/>
  <c r="A33" i="4"/>
  <c r="B33" i="4"/>
  <c r="A34" i="4"/>
  <c r="B34" i="4"/>
  <c r="A35" i="4"/>
  <c r="B35" i="4"/>
  <c r="A32" i="4"/>
  <c r="B32" i="4"/>
  <c r="A32" i="15"/>
  <c r="B32" i="15"/>
  <c r="A33" i="3"/>
  <c r="B33" i="3"/>
  <c r="A34" i="3"/>
  <c r="B34" i="3"/>
  <c r="A35" i="3"/>
  <c r="B35" i="3"/>
  <c r="A32" i="3"/>
  <c r="B32" i="3"/>
  <c r="A33" i="2"/>
  <c r="B33" i="2"/>
  <c r="A34" i="2"/>
  <c r="B34" i="2"/>
  <c r="A35" i="2"/>
  <c r="B35" i="2"/>
  <c r="D35" i="2" s="1"/>
  <c r="A32" i="2"/>
  <c r="B32" i="2"/>
  <c r="A33" i="1"/>
  <c r="A33" i="12" s="1"/>
  <c r="A34" i="14" s="1"/>
  <c r="B33" i="1"/>
  <c r="A34" i="1"/>
  <c r="A34" i="12" s="1"/>
  <c r="A35" i="14" s="1"/>
  <c r="B34" i="1"/>
  <c r="B34" i="12" s="1"/>
  <c r="A35" i="1"/>
  <c r="A35" i="12" s="1"/>
  <c r="A36" i="14" s="1"/>
  <c r="A32" i="1"/>
  <c r="B32" i="1"/>
  <c r="G34" i="4"/>
  <c r="E34" i="4" s="1"/>
  <c r="C34" i="4" s="1"/>
  <c r="H34" i="4"/>
  <c r="D34" i="4" s="1"/>
  <c r="G34" i="16"/>
  <c r="G34" i="1"/>
  <c r="G34" i="2"/>
  <c r="G34" i="3"/>
  <c r="G34" i="5"/>
  <c r="G34" i="6"/>
  <c r="G34" i="7"/>
  <c r="G34" i="8"/>
  <c r="G34" i="9"/>
  <c r="G34" i="10"/>
  <c r="G34" i="18"/>
  <c r="G34" i="17"/>
  <c r="G34" i="11"/>
  <c r="H34" i="16"/>
  <c r="H34" i="1"/>
  <c r="F34" i="1" s="1"/>
  <c r="D34" i="1" s="1"/>
  <c r="H34" i="2"/>
  <c r="H34" i="3"/>
  <c r="F34" i="3" s="1"/>
  <c r="D34" i="3" s="1"/>
  <c r="H34" i="5"/>
  <c r="H34" i="6"/>
  <c r="H34" i="7"/>
  <c r="H34" i="8"/>
  <c r="H34" i="9"/>
  <c r="H34" i="10"/>
  <c r="H34" i="18"/>
  <c r="H34" i="17"/>
  <c r="H34" i="11"/>
  <c r="G35" i="16"/>
  <c r="E35" i="16" s="1"/>
  <c r="G35" i="1"/>
  <c r="G35" i="2"/>
  <c r="E35" i="2" s="1"/>
  <c r="G35" i="3"/>
  <c r="G35" i="4"/>
  <c r="E35" i="4" s="1"/>
  <c r="G35" i="5"/>
  <c r="G35" i="6"/>
  <c r="E35" i="6" s="1"/>
  <c r="G35" i="7"/>
  <c r="G35" i="8"/>
  <c r="G35" i="9"/>
  <c r="G35" i="10"/>
  <c r="G35" i="18"/>
  <c r="G35" i="17"/>
  <c r="G35" i="11"/>
  <c r="H35" i="16"/>
  <c r="F35" i="16" s="1"/>
  <c r="H35" i="1"/>
  <c r="F35" i="1" s="1"/>
  <c r="H35" i="2"/>
  <c r="F35" i="2" s="1"/>
  <c r="H35" i="3"/>
  <c r="H35" i="4"/>
  <c r="H35" i="5"/>
  <c r="H35" i="6"/>
  <c r="F35" i="6" s="1"/>
  <c r="H35" i="7"/>
  <c r="H35" i="8"/>
  <c r="H35" i="9"/>
  <c r="H35" i="10"/>
  <c r="H35" i="18"/>
  <c r="H35" i="17"/>
  <c r="H35" i="11"/>
  <c r="O34" i="3"/>
  <c r="G35" i="13"/>
  <c r="G34" i="13"/>
  <c r="H35" i="13"/>
  <c r="H34" i="13"/>
  <c r="E35" i="13"/>
  <c r="E34" i="13"/>
  <c r="C34" i="13" s="1"/>
  <c r="F35" i="13"/>
  <c r="F34" i="13"/>
  <c r="J35" i="3"/>
  <c r="I35" i="1"/>
  <c r="I35" i="2"/>
  <c r="I35" i="3"/>
  <c r="E35" i="11"/>
  <c r="E34" i="11"/>
  <c r="C34" i="11" s="1"/>
  <c r="F35" i="11"/>
  <c r="F34" i="11"/>
  <c r="E35" i="17"/>
  <c r="E34" i="17"/>
  <c r="C34" i="17" s="1"/>
  <c r="F35" i="17"/>
  <c r="F34" i="17"/>
  <c r="D34" i="17" s="1"/>
  <c r="A29" i="17"/>
  <c r="B29" i="17"/>
  <c r="A30" i="17"/>
  <c r="B30" i="17"/>
  <c r="A31" i="17"/>
  <c r="B31" i="17"/>
  <c r="E35" i="18"/>
  <c r="E34" i="18"/>
  <c r="C34" i="18" s="1"/>
  <c r="F35" i="18"/>
  <c r="F34" i="18"/>
  <c r="D34" i="18" s="1"/>
  <c r="E34" i="16"/>
  <c r="C34" i="16" s="1"/>
  <c r="F34" i="16"/>
  <c r="D34" i="16" s="1"/>
  <c r="E35" i="10"/>
  <c r="E34" i="10"/>
  <c r="C34" i="10" s="1"/>
  <c r="F35" i="10"/>
  <c r="F34" i="10"/>
  <c r="D34" i="10" s="1"/>
  <c r="E35" i="9"/>
  <c r="E34" i="9"/>
  <c r="C34" i="9" s="1"/>
  <c r="F35" i="9"/>
  <c r="F34" i="9"/>
  <c r="D34" i="9" s="1"/>
  <c r="E35" i="8"/>
  <c r="E34" i="8"/>
  <c r="C34" i="8" s="1"/>
  <c r="F35" i="8"/>
  <c r="F34" i="8"/>
  <c r="D34" i="8" s="1"/>
  <c r="E35" i="7"/>
  <c r="E34" i="7"/>
  <c r="C34" i="7" s="1"/>
  <c r="F35" i="7"/>
  <c r="F34" i="7"/>
  <c r="D34" i="7" s="1"/>
  <c r="E34" i="6"/>
  <c r="C34" i="6" s="1"/>
  <c r="F34" i="6"/>
  <c r="D34" i="6" s="1"/>
  <c r="E35" i="5"/>
  <c r="E34" i="5"/>
  <c r="C34" i="5" s="1"/>
  <c r="F35" i="5"/>
  <c r="F34" i="5"/>
  <c r="D34" i="5" s="1"/>
  <c r="F35" i="4"/>
  <c r="E35" i="3"/>
  <c r="E34" i="3"/>
  <c r="C34" i="3" s="1"/>
  <c r="F35" i="3"/>
  <c r="K34" i="3"/>
  <c r="M34" i="3"/>
  <c r="Q34" i="3"/>
  <c r="L34" i="3"/>
  <c r="N34" i="3"/>
  <c r="P34" i="3"/>
  <c r="R34" i="3"/>
  <c r="E35" i="1"/>
  <c r="E34" i="1"/>
  <c r="C34" i="1" s="1"/>
  <c r="E34" i="2"/>
  <c r="C34" i="2" s="1"/>
  <c r="F34" i="2"/>
  <c r="D34" i="2" s="1"/>
  <c r="K34" i="2"/>
  <c r="M34" i="2"/>
  <c r="O34" i="2"/>
  <c r="Q34" i="2"/>
  <c r="L34" i="2"/>
  <c r="N34" i="2"/>
  <c r="P34" i="2"/>
  <c r="R34" i="2"/>
  <c r="K34" i="1"/>
  <c r="M34" i="1"/>
  <c r="O34" i="1"/>
  <c r="Q34" i="1"/>
  <c r="L34" i="1"/>
  <c r="N34" i="1"/>
  <c r="N34" i="12" s="1"/>
  <c r="P34" i="1"/>
  <c r="R34" i="1"/>
  <c r="R34" i="12" s="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A25" i="1"/>
  <c r="A26" i="1"/>
  <c r="B26" i="1"/>
  <c r="A27" i="1"/>
  <c r="A28" i="1"/>
  <c r="B28" i="1"/>
  <c r="A29" i="1"/>
  <c r="B29" i="1"/>
  <c r="A30" i="1"/>
  <c r="A31" i="1"/>
  <c r="A24" i="7"/>
  <c r="A25" i="7"/>
  <c r="A26" i="7"/>
  <c r="A27" i="7"/>
  <c r="B27" i="7"/>
  <c r="A28" i="7"/>
  <c r="B28" i="7"/>
  <c r="A29" i="7"/>
  <c r="B29" i="7"/>
  <c r="A30" i="7"/>
  <c r="B30" i="7"/>
  <c r="A31" i="7"/>
  <c r="B31" i="7"/>
  <c r="B26" i="18"/>
  <c r="B26" i="2"/>
  <c r="B26" i="3"/>
  <c r="B26" i="4"/>
  <c r="B26" i="5"/>
  <c r="B26" i="6"/>
  <c r="B26" i="9"/>
  <c r="B26" i="11"/>
  <c r="B25" i="12"/>
  <c r="B24" i="18"/>
  <c r="B24" i="12" s="1"/>
  <c r="B25" i="14" s="1"/>
  <c r="B26" i="14"/>
  <c r="A25" i="18"/>
  <c r="A25" i="2"/>
  <c r="A25" i="3"/>
  <c r="A25" i="15"/>
  <c r="A25" i="4"/>
  <c r="A25" i="5"/>
  <c r="A25" i="6"/>
  <c r="A25" i="8"/>
  <c r="A25" i="9"/>
  <c r="A25" i="10"/>
  <c r="A25" i="16"/>
  <c r="A25" i="11"/>
  <c r="A24" i="18"/>
  <c r="A24" i="2"/>
  <c r="A24" i="3"/>
  <c r="A24" i="15"/>
  <c r="A24" i="4"/>
  <c r="A24" i="5"/>
  <c r="A24" i="6"/>
  <c r="A24" i="8"/>
  <c r="A24" i="9"/>
  <c r="A24" i="10"/>
  <c r="A24" i="16"/>
  <c r="A24" i="11"/>
  <c r="B27" i="2"/>
  <c r="B26" i="13"/>
  <c r="B11" i="4"/>
  <c r="A31" i="4"/>
  <c r="B31" i="4"/>
  <c r="A30" i="4"/>
  <c r="B30" i="4"/>
  <c r="A29" i="4"/>
  <c r="B29" i="4"/>
  <c r="B28" i="4"/>
  <c r="A28" i="4"/>
  <c r="B5" i="4"/>
  <c r="A5" i="4"/>
  <c r="B27" i="4"/>
  <c r="A27" i="4"/>
  <c r="A26" i="4"/>
  <c r="B23" i="4"/>
  <c r="A23" i="4"/>
  <c r="B22" i="4"/>
  <c r="A22" i="4"/>
  <c r="B21" i="4"/>
  <c r="A21" i="4"/>
  <c r="B20" i="4"/>
  <c r="A20" i="4"/>
  <c r="B19" i="4"/>
  <c r="A19" i="4"/>
  <c r="B18" i="4"/>
  <c r="A18" i="4"/>
  <c r="B17" i="4"/>
  <c r="A17" i="4"/>
  <c r="B16" i="4"/>
  <c r="A16" i="4"/>
  <c r="B15" i="4"/>
  <c r="A15" i="4"/>
  <c r="B14" i="4"/>
  <c r="A14" i="4"/>
  <c r="B13" i="4"/>
  <c r="A13" i="4"/>
  <c r="B12" i="4"/>
  <c r="A12" i="4"/>
  <c r="A11" i="4"/>
  <c r="B10" i="4"/>
  <c r="A10" i="4"/>
  <c r="B9" i="4"/>
  <c r="A9" i="4"/>
  <c r="B8" i="4"/>
  <c r="A8" i="4"/>
  <c r="B7" i="4"/>
  <c r="A7" i="4"/>
  <c r="B6" i="4"/>
  <c r="A6" i="4"/>
  <c r="A31" i="18"/>
  <c r="A30" i="18"/>
  <c r="A29" i="18"/>
  <c r="A28" i="18"/>
  <c r="A27" i="18"/>
  <c r="A26" i="18"/>
  <c r="A23" i="18"/>
  <c r="B30" i="18"/>
  <c r="B29" i="18"/>
  <c r="B28" i="18"/>
  <c r="B27" i="18"/>
  <c r="B23" i="18"/>
  <c r="B22" i="18"/>
  <c r="A22" i="18"/>
  <c r="B11" i="2"/>
  <c r="A27" i="2"/>
  <c r="A31" i="2"/>
  <c r="B31" i="2"/>
  <c r="A30" i="2"/>
  <c r="B30" i="2"/>
  <c r="A29" i="2"/>
  <c r="B29" i="2"/>
  <c r="B21" i="2"/>
  <c r="B28" i="2"/>
  <c r="A28" i="2"/>
  <c r="B5" i="2"/>
  <c r="A5" i="2"/>
  <c r="B6" i="2"/>
  <c r="A6" i="2"/>
  <c r="A26" i="2"/>
  <c r="B23" i="2"/>
  <c r="A23" i="2"/>
  <c r="B22" i="2"/>
  <c r="A22" i="2"/>
  <c r="A21" i="2"/>
  <c r="B20" i="2"/>
  <c r="A20" i="2"/>
  <c r="B19" i="2"/>
  <c r="A19" i="2"/>
  <c r="B18" i="2"/>
  <c r="A18" i="2"/>
  <c r="B17" i="2"/>
  <c r="A17" i="2"/>
  <c r="B16" i="2"/>
  <c r="A16" i="2"/>
  <c r="B15" i="2"/>
  <c r="A15" i="2"/>
  <c r="B14" i="2"/>
  <c r="A14" i="2"/>
  <c r="B13" i="2"/>
  <c r="A13" i="2"/>
  <c r="B12" i="2"/>
  <c r="A12" i="2"/>
  <c r="A11" i="2"/>
  <c r="B10" i="2"/>
  <c r="A10" i="2"/>
  <c r="B9" i="2"/>
  <c r="A9" i="2"/>
  <c r="B8" i="2"/>
  <c r="A8" i="2"/>
  <c r="B7" i="2"/>
  <c r="A7" i="2"/>
  <c r="B31" i="10"/>
  <c r="A31" i="10"/>
  <c r="B30" i="10"/>
  <c r="A30" i="10"/>
  <c r="B29" i="10"/>
  <c r="A29" i="10"/>
  <c r="B27" i="10"/>
  <c r="A28" i="10"/>
  <c r="B5" i="10"/>
  <c r="A5" i="10"/>
  <c r="B28" i="10"/>
  <c r="A27" i="10"/>
  <c r="A26"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O22" i="12"/>
  <c r="O23" i="14" s="1"/>
  <c r="E26" i="12"/>
  <c r="G26" i="12"/>
  <c r="G27" i="14" s="1"/>
  <c r="K26" i="12"/>
  <c r="K27" i="14" s="1"/>
  <c r="M26" i="12"/>
  <c r="M27" i="14" s="1"/>
  <c r="O26" i="12"/>
  <c r="O27" i="14" s="1"/>
  <c r="Q26" i="12"/>
  <c r="Q27" i="14" s="1"/>
  <c r="E25" i="12"/>
  <c r="G25" i="12"/>
  <c r="G26" i="14" s="1"/>
  <c r="K25" i="12"/>
  <c r="K26" i="14" s="1"/>
  <c r="M25" i="12"/>
  <c r="M26" i="14" s="1"/>
  <c r="O25" i="12"/>
  <c r="Q25" i="12"/>
  <c r="Q26" i="14" s="1"/>
  <c r="E24" i="12"/>
  <c r="G24" i="12"/>
  <c r="G25" i="14" s="1"/>
  <c r="K24" i="12"/>
  <c r="K25" i="14" s="1"/>
  <c r="M24" i="12"/>
  <c r="M25" i="14" s="1"/>
  <c r="O24" i="12"/>
  <c r="O25" i="14" s="1"/>
  <c r="Q24" i="12"/>
  <c r="Q25" i="14" s="1"/>
  <c r="E23" i="12"/>
  <c r="G23" i="12"/>
  <c r="G24" i="14" s="1"/>
  <c r="K23" i="12"/>
  <c r="K24" i="14" s="1"/>
  <c r="M23" i="12"/>
  <c r="M24" i="14" s="1"/>
  <c r="O23" i="12"/>
  <c r="O24" i="14" s="1"/>
  <c r="Q23" i="12"/>
  <c r="Q24" i="14" s="1"/>
  <c r="E22" i="12"/>
  <c r="G22" i="12"/>
  <c r="G23" i="14" s="1"/>
  <c r="K22" i="12"/>
  <c r="K23" i="14" s="1"/>
  <c r="M22" i="12"/>
  <c r="M23" i="14" s="1"/>
  <c r="Q22" i="12"/>
  <c r="Q23" i="14" s="1"/>
  <c r="E21" i="12"/>
  <c r="G21" i="12"/>
  <c r="G22" i="14" s="1"/>
  <c r="K21" i="12"/>
  <c r="K22" i="14" s="1"/>
  <c r="M21" i="12"/>
  <c r="M22" i="14" s="1"/>
  <c r="O21" i="12"/>
  <c r="O22" i="14" s="1"/>
  <c r="Q21" i="12"/>
  <c r="E20" i="12"/>
  <c r="G20" i="12"/>
  <c r="G21" i="14" s="1"/>
  <c r="K20" i="12"/>
  <c r="K21" i="14" s="1"/>
  <c r="M20" i="12"/>
  <c r="M21" i="14" s="1"/>
  <c r="O20" i="12"/>
  <c r="O21" i="14" s="1"/>
  <c r="Q20" i="12"/>
  <c r="Q21" i="14" s="1"/>
  <c r="E19" i="12"/>
  <c r="G19" i="12"/>
  <c r="G20" i="14" s="1"/>
  <c r="K19" i="12"/>
  <c r="K20" i="14" s="1"/>
  <c r="M19" i="12"/>
  <c r="M20" i="14" s="1"/>
  <c r="O19" i="12"/>
  <c r="O20" i="14" s="1"/>
  <c r="Q19" i="12"/>
  <c r="Q20" i="14" s="1"/>
  <c r="E18" i="12"/>
  <c r="G18" i="12"/>
  <c r="K18" i="12"/>
  <c r="K19" i="14" s="1"/>
  <c r="M18" i="12"/>
  <c r="M19" i="14" s="1"/>
  <c r="O18" i="12"/>
  <c r="O19" i="14" s="1"/>
  <c r="Q18" i="12"/>
  <c r="Q19" i="14" s="1"/>
  <c r="E17" i="12"/>
  <c r="G17" i="12"/>
  <c r="G18" i="14" s="1"/>
  <c r="K17" i="12"/>
  <c r="K18" i="14" s="1"/>
  <c r="M17" i="12"/>
  <c r="M18" i="14" s="1"/>
  <c r="O17" i="12"/>
  <c r="O18" i="14" s="1"/>
  <c r="Q17" i="12"/>
  <c r="E16" i="12"/>
  <c r="G16" i="12"/>
  <c r="G17" i="14" s="1"/>
  <c r="K16" i="12"/>
  <c r="K17" i="14" s="1"/>
  <c r="M16" i="12"/>
  <c r="M17" i="14" s="1"/>
  <c r="O16" i="12"/>
  <c r="O17" i="14" s="1"/>
  <c r="Q16" i="12"/>
  <c r="Q17" i="14" s="1"/>
  <c r="E15" i="12"/>
  <c r="G15" i="12"/>
  <c r="K15" i="12"/>
  <c r="K16" i="14" s="1"/>
  <c r="M15" i="12"/>
  <c r="M16" i="14" s="1"/>
  <c r="O15" i="12"/>
  <c r="O16" i="14" s="1"/>
  <c r="Q15" i="12"/>
  <c r="Q16" i="14" s="1"/>
  <c r="E14" i="12"/>
  <c r="G14" i="12"/>
  <c r="G15" i="14" s="1"/>
  <c r="K14" i="12"/>
  <c r="K15" i="14" s="1"/>
  <c r="M14" i="12"/>
  <c r="M15" i="14" s="1"/>
  <c r="O14" i="12"/>
  <c r="O15" i="14" s="1"/>
  <c r="Q14" i="12"/>
  <c r="Q15" i="14" s="1"/>
  <c r="E13" i="12"/>
  <c r="G13" i="12"/>
  <c r="G14" i="14" s="1"/>
  <c r="K13" i="12"/>
  <c r="K14" i="14" s="1"/>
  <c r="M13" i="12"/>
  <c r="M14" i="14" s="1"/>
  <c r="O13" i="12"/>
  <c r="O14" i="14" s="1"/>
  <c r="Q13" i="12"/>
  <c r="Q14" i="14" s="1"/>
  <c r="E12" i="12"/>
  <c r="G12" i="12"/>
  <c r="G13" i="14" s="1"/>
  <c r="K12" i="12"/>
  <c r="K13" i="14" s="1"/>
  <c r="M12" i="12"/>
  <c r="M13" i="14" s="1"/>
  <c r="O12" i="12"/>
  <c r="O13" i="14" s="1"/>
  <c r="Q12" i="12"/>
  <c r="Q13" i="14" s="1"/>
  <c r="E11" i="12"/>
  <c r="G11" i="12"/>
  <c r="G12" i="14" s="1"/>
  <c r="K11" i="12"/>
  <c r="K12" i="14" s="1"/>
  <c r="M11" i="12"/>
  <c r="M12" i="14" s="1"/>
  <c r="O11" i="12"/>
  <c r="O12" i="14" s="1"/>
  <c r="Q11" i="12"/>
  <c r="Q12" i="14" s="1"/>
  <c r="E10" i="12"/>
  <c r="G10" i="12"/>
  <c r="K10" i="12"/>
  <c r="K11" i="14" s="1"/>
  <c r="M10" i="12"/>
  <c r="M11" i="14" s="1"/>
  <c r="O10" i="12"/>
  <c r="O11" i="14" s="1"/>
  <c r="Q10" i="12"/>
  <c r="Q11" i="14" s="1"/>
  <c r="E9" i="12"/>
  <c r="G9" i="12"/>
  <c r="G10" i="14" s="1"/>
  <c r="K9" i="12"/>
  <c r="K10" i="14" s="1"/>
  <c r="M9" i="12"/>
  <c r="M10" i="14" s="1"/>
  <c r="O9" i="12"/>
  <c r="O10" i="14" s="1"/>
  <c r="Q9" i="12"/>
  <c r="E8" i="12"/>
  <c r="G8" i="12"/>
  <c r="G9" i="14" s="1"/>
  <c r="K8" i="12"/>
  <c r="K9" i="14" s="1"/>
  <c r="M8" i="12"/>
  <c r="M9" i="14" s="1"/>
  <c r="O8" i="12"/>
  <c r="O9" i="14" s="1"/>
  <c r="Q8" i="12"/>
  <c r="Q9" i="14" s="1"/>
  <c r="E7" i="12"/>
  <c r="G7" i="12"/>
  <c r="G8" i="14" s="1"/>
  <c r="K7" i="12"/>
  <c r="K8" i="14" s="1"/>
  <c r="M7" i="12"/>
  <c r="M8" i="14" s="1"/>
  <c r="O7" i="12"/>
  <c r="O8" i="14" s="1"/>
  <c r="Q7" i="12"/>
  <c r="Q8" i="14" s="1"/>
  <c r="E6" i="12"/>
  <c r="G6" i="12"/>
  <c r="K6" i="12"/>
  <c r="K7" i="14" s="1"/>
  <c r="M6" i="12"/>
  <c r="M7" i="14" s="1"/>
  <c r="O6" i="12"/>
  <c r="O7" i="14" s="1"/>
  <c r="Q6" i="12"/>
  <c r="Q7" i="14" s="1"/>
  <c r="E5" i="12"/>
  <c r="G5" i="12"/>
  <c r="G6" i="14" s="1"/>
  <c r="K5" i="12"/>
  <c r="K6" i="14" s="1"/>
  <c r="M5" i="12"/>
  <c r="M6" i="14" s="1"/>
  <c r="O5" i="12"/>
  <c r="O6" i="14" s="1"/>
  <c r="Q5" i="12"/>
  <c r="Q6" i="14" s="1"/>
  <c r="F26" i="12"/>
  <c r="H26" i="12"/>
  <c r="H27" i="14" s="1"/>
  <c r="L26" i="12"/>
  <c r="L27" i="14" s="1"/>
  <c r="N26" i="12"/>
  <c r="N27" i="14" s="1"/>
  <c r="P26" i="12"/>
  <c r="P27" i="14" s="1"/>
  <c r="R26" i="12"/>
  <c r="R27" i="14" s="1"/>
  <c r="F25" i="12"/>
  <c r="H25" i="12"/>
  <c r="H26" i="14" s="1"/>
  <c r="L25" i="12"/>
  <c r="N25" i="12"/>
  <c r="P25" i="12"/>
  <c r="F24" i="12"/>
  <c r="H24" i="12"/>
  <c r="H25" i="14" s="1"/>
  <c r="L24" i="12"/>
  <c r="N24" i="12"/>
  <c r="P24" i="12"/>
  <c r="R24" i="12"/>
  <c r="F23" i="12"/>
  <c r="H23" i="12"/>
  <c r="H24" i="14" s="1"/>
  <c r="L23" i="12"/>
  <c r="L24" i="14" s="1"/>
  <c r="N23" i="12"/>
  <c r="N24" i="14" s="1"/>
  <c r="P23" i="12"/>
  <c r="P24" i="14" s="1"/>
  <c r="R23" i="12"/>
  <c r="R24" i="14" s="1"/>
  <c r="F22" i="12"/>
  <c r="H22" i="12"/>
  <c r="L22" i="12"/>
  <c r="L23" i="14" s="1"/>
  <c r="N22" i="12"/>
  <c r="N23" i="14" s="1"/>
  <c r="P22" i="12"/>
  <c r="P23" i="14" s="1"/>
  <c r="R22" i="12"/>
  <c r="R23" i="14" s="1"/>
  <c r="F21" i="12"/>
  <c r="H21" i="12"/>
  <c r="H22" i="14" s="1"/>
  <c r="L21" i="12"/>
  <c r="L22" i="14" s="1"/>
  <c r="N21" i="12"/>
  <c r="N22" i="14" s="1"/>
  <c r="P21" i="12"/>
  <c r="P22" i="14" s="1"/>
  <c r="R21" i="12"/>
  <c r="R22" i="14" s="1"/>
  <c r="F20" i="12"/>
  <c r="H20" i="12"/>
  <c r="H21" i="14" s="1"/>
  <c r="L20" i="12"/>
  <c r="L21" i="14" s="1"/>
  <c r="N20" i="12"/>
  <c r="N21" i="14" s="1"/>
  <c r="P20" i="12"/>
  <c r="P21" i="14" s="1"/>
  <c r="R20" i="12"/>
  <c r="R21" i="14" s="1"/>
  <c r="F19" i="12"/>
  <c r="H19" i="12"/>
  <c r="H20" i="14" s="1"/>
  <c r="L19" i="12"/>
  <c r="L20" i="14" s="1"/>
  <c r="N19" i="12"/>
  <c r="N20" i="14" s="1"/>
  <c r="P19" i="12"/>
  <c r="P20" i="14" s="1"/>
  <c r="R19" i="12"/>
  <c r="R20" i="14" s="1"/>
  <c r="F18" i="12"/>
  <c r="H18" i="12"/>
  <c r="H19" i="14" s="1"/>
  <c r="L18" i="12"/>
  <c r="L19" i="14" s="1"/>
  <c r="N18" i="12"/>
  <c r="N19" i="14" s="1"/>
  <c r="P18" i="12"/>
  <c r="P19" i="14" s="1"/>
  <c r="R18" i="12"/>
  <c r="R19" i="14" s="1"/>
  <c r="F17" i="12"/>
  <c r="H17" i="12"/>
  <c r="H18" i="14" s="1"/>
  <c r="L17" i="12"/>
  <c r="L18" i="14" s="1"/>
  <c r="N17" i="12"/>
  <c r="N18" i="14" s="1"/>
  <c r="P17" i="12"/>
  <c r="P18" i="14" s="1"/>
  <c r="R17" i="12"/>
  <c r="R18" i="14" s="1"/>
  <c r="F16" i="12"/>
  <c r="H16" i="12"/>
  <c r="H17" i="14" s="1"/>
  <c r="L16" i="12"/>
  <c r="L17" i="14" s="1"/>
  <c r="N16" i="12"/>
  <c r="N17" i="14" s="1"/>
  <c r="P16" i="12"/>
  <c r="P17" i="14" s="1"/>
  <c r="R16" i="12"/>
  <c r="R17" i="14" s="1"/>
  <c r="F15" i="12"/>
  <c r="H15" i="12"/>
  <c r="H16" i="14" s="1"/>
  <c r="L15" i="12"/>
  <c r="L16" i="14" s="1"/>
  <c r="N15" i="12"/>
  <c r="N16" i="14" s="1"/>
  <c r="P15" i="12"/>
  <c r="P16" i="14" s="1"/>
  <c r="R15" i="12"/>
  <c r="R16" i="14" s="1"/>
  <c r="F14" i="12"/>
  <c r="H14" i="12"/>
  <c r="H15" i="14" s="1"/>
  <c r="L14" i="12"/>
  <c r="L15" i="14" s="1"/>
  <c r="N14" i="12"/>
  <c r="N15" i="14" s="1"/>
  <c r="P14" i="12"/>
  <c r="P15" i="14" s="1"/>
  <c r="R14" i="12"/>
  <c r="R15" i="14" s="1"/>
  <c r="F13" i="12"/>
  <c r="H13" i="12"/>
  <c r="H14" i="14" s="1"/>
  <c r="L13" i="12"/>
  <c r="L14" i="14" s="1"/>
  <c r="N13" i="12"/>
  <c r="N14" i="14" s="1"/>
  <c r="P13" i="12"/>
  <c r="P14" i="14" s="1"/>
  <c r="R13" i="12"/>
  <c r="R14" i="14" s="1"/>
  <c r="F12" i="12"/>
  <c r="H12" i="12"/>
  <c r="H13" i="14" s="1"/>
  <c r="L12" i="12"/>
  <c r="L13" i="14" s="1"/>
  <c r="N12" i="12"/>
  <c r="N13" i="14" s="1"/>
  <c r="P12" i="12"/>
  <c r="P13" i="14" s="1"/>
  <c r="R12" i="12"/>
  <c r="R13" i="14" s="1"/>
  <c r="F11" i="12"/>
  <c r="H11" i="12"/>
  <c r="H12" i="14" s="1"/>
  <c r="L11" i="12"/>
  <c r="L12" i="14" s="1"/>
  <c r="N11" i="12"/>
  <c r="N12" i="14" s="1"/>
  <c r="P11" i="12"/>
  <c r="P12" i="14" s="1"/>
  <c r="R11" i="12"/>
  <c r="R12" i="14" s="1"/>
  <c r="F10" i="12"/>
  <c r="H10" i="12"/>
  <c r="H11" i="14" s="1"/>
  <c r="L10" i="12"/>
  <c r="L11" i="14" s="1"/>
  <c r="N10" i="12"/>
  <c r="N11" i="14" s="1"/>
  <c r="P10" i="12"/>
  <c r="P11" i="14" s="1"/>
  <c r="R10" i="12"/>
  <c r="R11" i="14" s="1"/>
  <c r="F9" i="12"/>
  <c r="H9" i="12"/>
  <c r="H10" i="14" s="1"/>
  <c r="L9" i="12"/>
  <c r="L10" i="14" s="1"/>
  <c r="N9" i="12"/>
  <c r="N10" i="14" s="1"/>
  <c r="P9" i="12"/>
  <c r="P10" i="14" s="1"/>
  <c r="R9" i="12"/>
  <c r="R10" i="14" s="1"/>
  <c r="F8" i="12"/>
  <c r="H8" i="12"/>
  <c r="H9" i="14" s="1"/>
  <c r="L8" i="12"/>
  <c r="L9" i="14" s="1"/>
  <c r="N8" i="12"/>
  <c r="N9" i="14" s="1"/>
  <c r="P8" i="12"/>
  <c r="P9" i="14" s="1"/>
  <c r="R8" i="12"/>
  <c r="R9" i="14" s="1"/>
  <c r="F7" i="12"/>
  <c r="H7" i="12"/>
  <c r="H8" i="14" s="1"/>
  <c r="L7" i="12"/>
  <c r="L8" i="14" s="1"/>
  <c r="N7" i="12"/>
  <c r="N8" i="14" s="1"/>
  <c r="P7" i="12"/>
  <c r="P8" i="14" s="1"/>
  <c r="R7" i="12"/>
  <c r="R8" i="14" s="1"/>
  <c r="F6" i="12"/>
  <c r="H6" i="12"/>
  <c r="H7" i="14" s="1"/>
  <c r="L6" i="12"/>
  <c r="L7" i="14" s="1"/>
  <c r="N6" i="12"/>
  <c r="N7" i="14" s="1"/>
  <c r="P6" i="12"/>
  <c r="P7" i="14" s="1"/>
  <c r="R6" i="12"/>
  <c r="R7" i="14" s="1"/>
  <c r="P5" i="12"/>
  <c r="P6" i="14" s="1"/>
  <c r="N5" i="12"/>
  <c r="N6" i="14" s="1"/>
  <c r="L5" i="12"/>
  <c r="L6" i="14" s="1"/>
  <c r="H5" i="12"/>
  <c r="H6" i="14" s="1"/>
  <c r="F5" i="12"/>
  <c r="R5" i="12"/>
  <c r="R6" i="14" s="1"/>
  <c r="B11" i="3"/>
  <c r="B21" i="3"/>
  <c r="A21" i="3"/>
  <c r="B19" i="3"/>
  <c r="A19" i="3"/>
  <c r="A27" i="3"/>
  <c r="A23" i="3"/>
  <c r="B6" i="3"/>
  <c r="A6" i="3"/>
  <c r="A30" i="3"/>
  <c r="B28" i="3"/>
  <c r="B27" i="3"/>
  <c r="A26" i="3"/>
  <c r="B15" i="3"/>
  <c r="A15" i="3"/>
  <c r="B14" i="3"/>
  <c r="A14" i="3"/>
  <c r="B13" i="3"/>
  <c r="A13" i="3"/>
  <c r="B12" i="3"/>
  <c r="A12" i="3"/>
  <c r="B8" i="3"/>
  <c r="A8" i="3"/>
  <c r="B7" i="3"/>
  <c r="A7" i="3"/>
  <c r="B5" i="3"/>
  <c r="A5" i="3"/>
  <c r="B16" i="3"/>
  <c r="A16" i="3"/>
  <c r="B17" i="3"/>
  <c r="A17" i="3"/>
  <c r="B18" i="3"/>
  <c r="A18" i="3"/>
  <c r="A20" i="3"/>
  <c r="B20" i="3"/>
  <c r="A22" i="3"/>
  <c r="B22" i="3"/>
  <c r="B23" i="3"/>
  <c r="A28" i="3"/>
  <c r="A29" i="3"/>
  <c r="B30" i="3"/>
  <c r="B9" i="3"/>
  <c r="B10" i="3"/>
  <c r="A9" i="3"/>
  <c r="A10" i="3"/>
  <c r="A11" i="3"/>
  <c r="B29" i="3"/>
  <c r="B31" i="3"/>
  <c r="A31" i="3"/>
  <c r="B21" i="6"/>
  <c r="A21" i="6"/>
  <c r="B19" i="6"/>
  <c r="A19" i="6"/>
  <c r="A27" i="6"/>
  <c r="A23" i="6"/>
  <c r="A30" i="6"/>
  <c r="B28" i="6"/>
  <c r="B27" i="6"/>
  <c r="A26" i="6"/>
  <c r="B15" i="6"/>
  <c r="A15" i="6"/>
  <c r="B14" i="6"/>
  <c r="A14" i="6"/>
  <c r="B13" i="6"/>
  <c r="A13" i="6"/>
  <c r="B12" i="6"/>
  <c r="A12" i="6"/>
  <c r="B8" i="6"/>
  <c r="A8" i="6"/>
  <c r="B7" i="6"/>
  <c r="A7" i="6"/>
  <c r="B5" i="6"/>
  <c r="A5" i="6"/>
  <c r="B16" i="6"/>
  <c r="A16" i="6"/>
  <c r="B17" i="6"/>
  <c r="A17" i="6"/>
  <c r="B18" i="6"/>
  <c r="A18" i="6"/>
  <c r="A20" i="6"/>
  <c r="B20" i="6"/>
  <c r="A22" i="6"/>
  <c r="B22" i="6"/>
  <c r="B23" i="6"/>
  <c r="A28" i="6"/>
  <c r="A29" i="6"/>
  <c r="B30" i="6"/>
  <c r="B9" i="6"/>
  <c r="B10" i="6"/>
  <c r="B11" i="6"/>
  <c r="A9" i="6"/>
  <c r="A10" i="6"/>
  <c r="A11" i="6"/>
  <c r="B29" i="6"/>
  <c r="B31" i="6"/>
  <c r="A31" i="6"/>
  <c r="A26" i="13"/>
  <c r="A25" i="13"/>
  <c r="A24" i="13"/>
  <c r="B23" i="13"/>
  <c r="A23" i="13"/>
  <c r="B22" i="13"/>
  <c r="A22" i="13"/>
  <c r="B21" i="13"/>
  <c r="A21" i="13"/>
  <c r="B20" i="13"/>
  <c r="A20" i="13"/>
  <c r="B19" i="13"/>
  <c r="A19" i="13"/>
  <c r="B18" i="13"/>
  <c r="A18" i="13"/>
  <c r="B17" i="13"/>
  <c r="A17" i="13"/>
  <c r="B16" i="13"/>
  <c r="A16" i="13"/>
  <c r="B15" i="13"/>
  <c r="A15" i="13"/>
  <c r="B14" i="13"/>
  <c r="A14" i="13"/>
  <c r="B13" i="13"/>
  <c r="A13" i="13"/>
  <c r="B12" i="13"/>
  <c r="A12" i="13"/>
  <c r="B11" i="13"/>
  <c r="A11" i="13"/>
  <c r="B10" i="13"/>
  <c r="A10" i="13"/>
  <c r="B9" i="13"/>
  <c r="A9" i="13"/>
  <c r="B8" i="13"/>
  <c r="A8" i="13"/>
  <c r="B7" i="13"/>
  <c r="A7" i="13"/>
  <c r="B6" i="13"/>
  <c r="A6" i="13"/>
  <c r="B5" i="13"/>
  <c r="A5" i="13"/>
  <c r="B31" i="11"/>
  <c r="A31" i="11"/>
  <c r="A29" i="11"/>
  <c r="B21" i="11"/>
  <c r="A21" i="11"/>
  <c r="B19" i="11"/>
  <c r="A19" i="11"/>
  <c r="A27" i="11"/>
  <c r="A23" i="11"/>
  <c r="B6" i="11"/>
  <c r="A6" i="11"/>
  <c r="A30" i="11"/>
  <c r="B28" i="11"/>
  <c r="B27" i="11"/>
  <c r="A26" i="11"/>
  <c r="B15" i="11"/>
  <c r="A15" i="11"/>
  <c r="B14" i="11"/>
  <c r="A14" i="11"/>
  <c r="B13" i="11"/>
  <c r="A13" i="11"/>
  <c r="B12" i="11"/>
  <c r="A12" i="11"/>
  <c r="B8" i="11"/>
  <c r="A8" i="11"/>
  <c r="B7" i="11"/>
  <c r="A7" i="11"/>
  <c r="B5" i="11"/>
  <c r="A5" i="11"/>
  <c r="B16" i="11"/>
  <c r="A16" i="11"/>
  <c r="B17" i="11"/>
  <c r="A17" i="11"/>
  <c r="B18" i="11"/>
  <c r="A18" i="11"/>
  <c r="A20" i="11"/>
  <c r="B20" i="11"/>
  <c r="A22" i="11"/>
  <c r="B23" i="11"/>
  <c r="A28" i="11"/>
  <c r="B30" i="11"/>
  <c r="B9" i="11"/>
  <c r="B10" i="11"/>
  <c r="B11" i="11"/>
  <c r="A9" i="11"/>
  <c r="A10" i="11"/>
  <c r="A11" i="11"/>
  <c r="B29" i="11"/>
  <c r="A27" i="15"/>
  <c r="A23" i="15"/>
  <c r="B6" i="15"/>
  <c r="A6" i="15"/>
  <c r="A30" i="15"/>
  <c r="B28" i="15"/>
  <c r="B27" i="15"/>
  <c r="A26" i="15"/>
  <c r="B15" i="15"/>
  <c r="A15" i="15"/>
  <c r="B14" i="15"/>
  <c r="A14" i="15"/>
  <c r="B13" i="15"/>
  <c r="A13" i="15"/>
  <c r="B12" i="15"/>
  <c r="A12" i="15"/>
  <c r="B8" i="15"/>
  <c r="A8" i="15"/>
  <c r="B7" i="15"/>
  <c r="A7" i="15"/>
  <c r="B5" i="15"/>
  <c r="A5" i="15"/>
  <c r="B16" i="15"/>
  <c r="A16" i="15"/>
  <c r="B17" i="15"/>
  <c r="A17" i="15"/>
  <c r="B18" i="15"/>
  <c r="A18" i="15"/>
  <c r="A20" i="15"/>
  <c r="B20" i="15"/>
  <c r="A22" i="15"/>
  <c r="B22" i="15"/>
  <c r="B23" i="15"/>
  <c r="A28" i="15"/>
  <c r="A29" i="15"/>
  <c r="B30" i="15"/>
  <c r="B9" i="15"/>
  <c r="B10" i="15"/>
  <c r="B11" i="15"/>
  <c r="A9" i="15"/>
  <c r="A10" i="15"/>
  <c r="A11" i="15"/>
  <c r="B29" i="15"/>
  <c r="B31" i="15"/>
  <c r="A31" i="15"/>
  <c r="B11" i="5"/>
  <c r="B21" i="5"/>
  <c r="A21" i="5"/>
  <c r="B19" i="5"/>
  <c r="A19" i="5"/>
  <c r="A27" i="5"/>
  <c r="A23" i="5"/>
  <c r="B6" i="5"/>
  <c r="A6" i="5"/>
  <c r="A30" i="5"/>
  <c r="B28" i="5"/>
  <c r="B27" i="5"/>
  <c r="A26" i="5"/>
  <c r="B15" i="5"/>
  <c r="A15" i="5"/>
  <c r="B14" i="5"/>
  <c r="A14" i="5"/>
  <c r="B13" i="5"/>
  <c r="A13" i="5"/>
  <c r="B12" i="5"/>
  <c r="A12" i="5"/>
  <c r="B8" i="5"/>
  <c r="A8" i="5"/>
  <c r="B7" i="5"/>
  <c r="A7" i="5"/>
  <c r="B5" i="5"/>
  <c r="A5" i="5"/>
  <c r="B16" i="5"/>
  <c r="A16" i="5"/>
  <c r="B17" i="5"/>
  <c r="A17" i="5"/>
  <c r="B18" i="5"/>
  <c r="A18" i="5"/>
  <c r="A20" i="5"/>
  <c r="B20" i="5"/>
  <c r="A22" i="5"/>
  <c r="B22" i="5"/>
  <c r="B23" i="5"/>
  <c r="A28" i="5"/>
  <c r="A29" i="5"/>
  <c r="B30" i="5"/>
  <c r="B9" i="5"/>
  <c r="B10" i="5"/>
  <c r="A9" i="5"/>
  <c r="A10" i="5"/>
  <c r="A11" i="5"/>
  <c r="B29" i="5"/>
  <c r="B31" i="5"/>
  <c r="A31" i="5"/>
  <c r="G19" i="14"/>
  <c r="G11" i="14"/>
  <c r="Q22" i="14"/>
  <c r="O26" i="14"/>
  <c r="B21" i="7"/>
  <c r="A21" i="7"/>
  <c r="B19" i="7"/>
  <c r="A19" i="7"/>
  <c r="A23" i="7"/>
  <c r="B6" i="7"/>
  <c r="A6" i="7"/>
  <c r="B15" i="7"/>
  <c r="A15" i="7"/>
  <c r="B14" i="7"/>
  <c r="A14" i="7"/>
  <c r="B13" i="7"/>
  <c r="A13" i="7"/>
  <c r="B12" i="7"/>
  <c r="A12" i="7"/>
  <c r="B8" i="7"/>
  <c r="A8" i="7"/>
  <c r="B7" i="7"/>
  <c r="A7" i="7"/>
  <c r="B5" i="7"/>
  <c r="A5" i="7"/>
  <c r="B16" i="7"/>
  <c r="A16" i="7"/>
  <c r="B17" i="7"/>
  <c r="A17" i="7"/>
  <c r="B18" i="7"/>
  <c r="A18" i="7"/>
  <c r="A20" i="7"/>
  <c r="B20" i="7"/>
  <c r="A22" i="7"/>
  <c r="B22" i="7"/>
  <c r="B23" i="7"/>
  <c r="B9" i="7"/>
  <c r="B10" i="7"/>
  <c r="B11" i="7"/>
  <c r="A9" i="7"/>
  <c r="A10" i="7"/>
  <c r="A11" i="7"/>
  <c r="B11" i="16"/>
  <c r="B21" i="16"/>
  <c r="A21" i="16"/>
  <c r="A27" i="16"/>
  <c r="A23" i="16"/>
  <c r="B6" i="16"/>
  <c r="A6" i="16"/>
  <c r="A30" i="16"/>
  <c r="B28" i="16"/>
  <c r="B27" i="16"/>
  <c r="A26" i="16"/>
  <c r="B8" i="16"/>
  <c r="A8" i="16"/>
  <c r="B7" i="16"/>
  <c r="A7" i="16"/>
  <c r="B5" i="16"/>
  <c r="A5" i="16"/>
  <c r="B16" i="16"/>
  <c r="A16" i="16"/>
  <c r="B17" i="16"/>
  <c r="A17" i="16"/>
  <c r="B18" i="16"/>
  <c r="A18" i="16"/>
  <c r="A20" i="16"/>
  <c r="B20" i="16"/>
  <c r="A22" i="16"/>
  <c r="B22" i="16"/>
  <c r="B23" i="16"/>
  <c r="A28" i="16"/>
  <c r="A29" i="16"/>
  <c r="B30" i="16"/>
  <c r="B9" i="16"/>
  <c r="B10" i="16"/>
  <c r="A9" i="16"/>
  <c r="A10" i="16"/>
  <c r="A11" i="16"/>
  <c r="B29" i="16"/>
  <c r="A31" i="16"/>
  <c r="B21" i="9"/>
  <c r="A21" i="9"/>
  <c r="B19" i="9"/>
  <c r="A19" i="9"/>
  <c r="A27" i="9"/>
  <c r="A23" i="9"/>
  <c r="B6" i="9"/>
  <c r="A6" i="9"/>
  <c r="A30" i="9"/>
  <c r="B28" i="9"/>
  <c r="B27" i="9"/>
  <c r="A26" i="9"/>
  <c r="B15" i="9"/>
  <c r="A15" i="9"/>
  <c r="B14" i="9"/>
  <c r="A14" i="9"/>
  <c r="B13" i="9"/>
  <c r="A13" i="9"/>
  <c r="B12" i="9"/>
  <c r="A12" i="9"/>
  <c r="B8" i="9"/>
  <c r="A8" i="9"/>
  <c r="B7" i="9"/>
  <c r="A7" i="9"/>
  <c r="B5" i="9"/>
  <c r="A5" i="9"/>
  <c r="B16" i="9"/>
  <c r="A16" i="9"/>
  <c r="B17" i="9"/>
  <c r="A17" i="9"/>
  <c r="B18" i="9"/>
  <c r="A18" i="9"/>
  <c r="A20" i="9"/>
  <c r="B20" i="9"/>
  <c r="A22" i="9"/>
  <c r="B22" i="9"/>
  <c r="B23" i="9"/>
  <c r="A28" i="9"/>
  <c r="A29" i="9"/>
  <c r="B30" i="9"/>
  <c r="B9" i="9"/>
  <c r="B10" i="9"/>
  <c r="B11" i="9"/>
  <c r="A9" i="9"/>
  <c r="A10" i="9"/>
  <c r="A11" i="9"/>
  <c r="B29" i="9"/>
  <c r="B31" i="9"/>
  <c r="A31" i="9"/>
  <c r="B11" i="8"/>
  <c r="B21" i="8"/>
  <c r="A21" i="8"/>
  <c r="B19" i="8"/>
  <c r="A19" i="8"/>
  <c r="A27" i="8"/>
  <c r="A23" i="8"/>
  <c r="B6" i="8"/>
  <c r="A6" i="8"/>
  <c r="A30" i="8"/>
  <c r="B28" i="8"/>
  <c r="B27" i="8"/>
  <c r="A26" i="8"/>
  <c r="B15" i="8"/>
  <c r="A15" i="8"/>
  <c r="B14" i="8"/>
  <c r="A14" i="8"/>
  <c r="B13" i="8"/>
  <c r="A13" i="8"/>
  <c r="B12" i="8"/>
  <c r="A12" i="8"/>
  <c r="B8" i="8"/>
  <c r="A8" i="8"/>
  <c r="B7" i="8"/>
  <c r="A7" i="8"/>
  <c r="B5" i="8"/>
  <c r="A5" i="8"/>
  <c r="B16" i="8"/>
  <c r="A16" i="8"/>
  <c r="B17" i="8"/>
  <c r="A17" i="8"/>
  <c r="B18" i="8"/>
  <c r="A18" i="8"/>
  <c r="A20" i="8"/>
  <c r="B20" i="8"/>
  <c r="A22" i="8"/>
  <c r="B22" i="8"/>
  <c r="B23" i="8"/>
  <c r="A28" i="8"/>
  <c r="A29" i="8"/>
  <c r="B30" i="8"/>
  <c r="B9" i="8"/>
  <c r="B10" i="8"/>
  <c r="A9" i="8"/>
  <c r="A10" i="8"/>
  <c r="A11" i="8"/>
  <c r="B29" i="8"/>
  <c r="B31" i="8"/>
  <c r="A31" i="8"/>
  <c r="D41" i="12" l="1"/>
  <c r="D42" i="14" s="1"/>
  <c r="C41" i="12"/>
  <c r="C42" i="14" s="1"/>
  <c r="Q34" i="12"/>
  <c r="M34" i="12"/>
  <c r="M35" i="14" s="1"/>
  <c r="D34" i="11"/>
  <c r="J33" i="12"/>
  <c r="C44" i="12"/>
  <c r="C45" i="14" s="1"/>
  <c r="C45" i="12"/>
  <c r="C46" i="14" s="1"/>
  <c r="D46" i="12"/>
  <c r="D47" i="14" s="1"/>
  <c r="C48" i="12"/>
  <c r="C49" i="14" s="1"/>
  <c r="C49" i="12"/>
  <c r="C50" i="14" s="1"/>
  <c r="D44" i="12"/>
  <c r="D45" i="14" s="1"/>
  <c r="D45" i="12"/>
  <c r="D46" i="14" s="1"/>
  <c r="C46" i="12"/>
  <c r="C47" i="14" s="1"/>
  <c r="C47" i="12"/>
  <c r="C48" i="14" s="1"/>
  <c r="D48" i="12"/>
  <c r="D49" i="14" s="1"/>
  <c r="D49" i="12"/>
  <c r="D50" i="14" s="1"/>
  <c r="C50" i="12"/>
  <c r="C51" i="14" s="1"/>
  <c r="D50" i="12"/>
  <c r="D51" i="14" s="1"/>
  <c r="C35" i="17"/>
  <c r="A28" i="12"/>
  <c r="A29" i="14" s="1"/>
  <c r="A30" i="12"/>
  <c r="A31" i="14" s="1"/>
  <c r="B32" i="12"/>
  <c r="B35" i="12"/>
  <c r="B36" i="14" s="1"/>
  <c r="J29" i="12"/>
  <c r="D39" i="3"/>
  <c r="A9" i="12"/>
  <c r="A10" i="14" s="1"/>
  <c r="J31" i="12"/>
  <c r="D33" i="12"/>
  <c r="Q10" i="14"/>
  <c r="J32" i="12"/>
  <c r="J30" i="12"/>
  <c r="J28" i="12"/>
  <c r="C27" i="12"/>
  <c r="D32" i="12"/>
  <c r="C31" i="12"/>
  <c r="C30" i="12"/>
  <c r="C29" i="12"/>
  <c r="C28" i="12"/>
  <c r="C35" i="15"/>
  <c r="D39" i="18"/>
  <c r="D39" i="11"/>
  <c r="C39" i="8"/>
  <c r="C39" i="10"/>
  <c r="C39" i="13"/>
  <c r="D40" i="15"/>
  <c r="A10" i="12"/>
  <c r="A11" i="14" s="1"/>
  <c r="B30" i="12"/>
  <c r="B31" i="14" s="1"/>
  <c r="A29" i="12"/>
  <c r="A30" i="14" s="1"/>
  <c r="I34" i="5"/>
  <c r="C35" i="6"/>
  <c r="I34" i="7"/>
  <c r="C35" i="8"/>
  <c r="I34" i="9"/>
  <c r="I34" i="17"/>
  <c r="G34" i="14"/>
  <c r="C34" i="14" s="1"/>
  <c r="C33" i="12"/>
  <c r="G33" i="14"/>
  <c r="C33" i="14" s="1"/>
  <c r="C32" i="12"/>
  <c r="C40" i="14"/>
  <c r="A31" i="12"/>
  <c r="A32" i="14" s="1"/>
  <c r="C35" i="3"/>
  <c r="C35" i="1"/>
  <c r="A32" i="12"/>
  <c r="A33" i="14" s="1"/>
  <c r="B27" i="12"/>
  <c r="B28" i="14" s="1"/>
  <c r="B31" i="12"/>
  <c r="B32" i="14" s="1"/>
  <c r="A17" i="12"/>
  <c r="B29" i="12"/>
  <c r="B30" i="14" s="1"/>
  <c r="B28" i="12"/>
  <c r="B29" i="14" s="1"/>
  <c r="A27" i="12"/>
  <c r="A28" i="14" s="1"/>
  <c r="P34" i="12"/>
  <c r="L34" i="12"/>
  <c r="J34" i="12" s="1"/>
  <c r="O34" i="12"/>
  <c r="C35" i="2"/>
  <c r="D35" i="3"/>
  <c r="B33" i="14"/>
  <c r="B35" i="14"/>
  <c r="B33" i="12"/>
  <c r="B34" i="14" s="1"/>
  <c r="I34" i="6"/>
  <c r="C35" i="7"/>
  <c r="I34" i="8"/>
  <c r="C35" i="9"/>
  <c r="I34" i="16"/>
  <c r="D27" i="12"/>
  <c r="D31" i="12"/>
  <c r="D30" i="12"/>
  <c r="D29" i="12"/>
  <c r="D28" i="12"/>
  <c r="K28" i="14"/>
  <c r="I28" i="14" s="1"/>
  <c r="I27" i="12"/>
  <c r="K34" i="14"/>
  <c r="I33" i="12"/>
  <c r="K33" i="14"/>
  <c r="I33" i="14" s="1"/>
  <c r="I32" i="12"/>
  <c r="K32" i="14"/>
  <c r="I32" i="14" s="1"/>
  <c r="I31" i="12"/>
  <c r="K31" i="14"/>
  <c r="I31" i="14" s="1"/>
  <c r="I30" i="12"/>
  <c r="K30" i="14"/>
  <c r="I30" i="14" s="1"/>
  <c r="I29" i="12"/>
  <c r="K29" i="14"/>
  <c r="I29" i="14" s="1"/>
  <c r="I28" i="12"/>
  <c r="C35" i="4"/>
  <c r="J35" i="17"/>
  <c r="C35" i="11"/>
  <c r="D34" i="14"/>
  <c r="D39" i="8"/>
  <c r="D39" i="10"/>
  <c r="D39" i="13"/>
  <c r="C39" i="2"/>
  <c r="C39" i="4"/>
  <c r="C39" i="6"/>
  <c r="C39" i="18"/>
  <c r="C39" i="11"/>
  <c r="D36" i="1"/>
  <c r="B42" i="14"/>
  <c r="A42" i="14"/>
  <c r="B40" i="12"/>
  <c r="B41" i="14" s="1"/>
  <c r="D41" i="14" s="1"/>
  <c r="A40" i="12"/>
  <c r="A41" i="14" s="1"/>
  <c r="C41" i="14" s="1"/>
  <c r="B39" i="12"/>
  <c r="B40" i="14" s="1"/>
  <c r="D40" i="14" s="1"/>
  <c r="D37" i="1"/>
  <c r="C36" i="3"/>
  <c r="D37" i="3"/>
  <c r="D41" i="15"/>
  <c r="D39" i="15"/>
  <c r="D36" i="4"/>
  <c r="D37" i="4"/>
  <c r="D40" i="5"/>
  <c r="D36" i="6"/>
  <c r="D41" i="6"/>
  <c r="D40" i="6"/>
  <c r="C40" i="6"/>
  <c r="D36" i="8"/>
  <c r="C37" i="8"/>
  <c r="D36" i="10"/>
  <c r="D36" i="18"/>
  <c r="D37" i="18"/>
  <c r="D36" i="11"/>
  <c r="D37" i="11"/>
  <c r="D36" i="13"/>
  <c r="D40" i="17"/>
  <c r="A36" i="12"/>
  <c r="A37" i="12"/>
  <c r="A38" i="12"/>
  <c r="D40" i="2"/>
  <c r="C40" i="2"/>
  <c r="B36" i="12"/>
  <c r="B37" i="12"/>
  <c r="B38" i="12"/>
  <c r="B39" i="14" s="1"/>
  <c r="D39" i="14" s="1"/>
  <c r="D40" i="9"/>
  <c r="D40" i="13"/>
  <c r="C40" i="13"/>
  <c r="J27" i="12"/>
  <c r="C39" i="1"/>
  <c r="D41" i="1"/>
  <c r="C41" i="1"/>
  <c r="D40" i="1"/>
  <c r="C40" i="1"/>
  <c r="D39" i="1"/>
  <c r="D40" i="4"/>
  <c r="I35" i="5"/>
  <c r="C35" i="5" s="1"/>
  <c r="B22" i="12"/>
  <c r="B23" i="14" s="1"/>
  <c r="A15" i="12"/>
  <c r="A16" i="14" s="1"/>
  <c r="A6" i="12"/>
  <c r="A7" i="14" s="1"/>
  <c r="A18" i="12"/>
  <c r="A19" i="14" s="1"/>
  <c r="Q18" i="14"/>
  <c r="G7" i="14"/>
  <c r="G16" i="14"/>
  <c r="H23" i="14"/>
  <c r="B21" i="12"/>
  <c r="B22" i="14" s="1"/>
  <c r="A5" i="12"/>
  <c r="A6" i="14" s="1"/>
  <c r="D40" i="8"/>
  <c r="C40" i="8"/>
  <c r="C40" i="9"/>
  <c r="I35" i="10"/>
  <c r="C35" i="10" s="1"/>
  <c r="I35" i="16"/>
  <c r="C35" i="16" s="1"/>
  <c r="D40" i="18"/>
  <c r="C40" i="18"/>
  <c r="I35" i="18"/>
  <c r="C35" i="18" s="1"/>
  <c r="D40" i="11"/>
  <c r="C40" i="11"/>
  <c r="D40" i="12"/>
  <c r="J35" i="13"/>
  <c r="D35" i="13" s="1"/>
  <c r="A18" i="14"/>
  <c r="I35" i="13"/>
  <c r="C35" i="13" s="1"/>
  <c r="I34" i="13"/>
  <c r="C39" i="12"/>
  <c r="D38" i="12"/>
  <c r="A8" i="12"/>
  <c r="A9" i="14" s="1"/>
  <c r="A16" i="12"/>
  <c r="A17" i="14" s="1"/>
  <c r="J34" i="11"/>
  <c r="A14" i="12"/>
  <c r="A15" i="14" s="1"/>
  <c r="A21" i="12"/>
  <c r="A22" i="14" s="1"/>
  <c r="J35" i="11"/>
  <c r="D35" i="11" s="1"/>
  <c r="D35" i="17"/>
  <c r="A7" i="12"/>
  <c r="A8" i="14" s="1"/>
  <c r="A11" i="12"/>
  <c r="A12" i="14" s="1"/>
  <c r="A12" i="12"/>
  <c r="A13" i="14" s="1"/>
  <c r="A13" i="12"/>
  <c r="A14" i="14" s="1"/>
  <c r="A19" i="12"/>
  <c r="A20" i="14" s="1"/>
  <c r="A20" i="12"/>
  <c r="A21" i="14" s="1"/>
  <c r="J34" i="17"/>
  <c r="C40" i="17"/>
  <c r="J35" i="18"/>
  <c r="D35" i="18" s="1"/>
  <c r="J34" i="18"/>
  <c r="J34" i="16"/>
  <c r="J35" i="16"/>
  <c r="D35" i="16" s="1"/>
  <c r="C40" i="16"/>
  <c r="J35" i="10"/>
  <c r="D35" i="10" s="1"/>
  <c r="J34" i="10"/>
  <c r="J35" i="9"/>
  <c r="D35" i="9" s="1"/>
  <c r="J34" i="9"/>
  <c r="J35" i="8"/>
  <c r="D35" i="8" s="1"/>
  <c r="J34" i="8"/>
  <c r="J35" i="7"/>
  <c r="D35" i="7" s="1"/>
  <c r="J34" i="7"/>
  <c r="C39" i="7"/>
  <c r="C40" i="7"/>
  <c r="J35" i="6"/>
  <c r="D35" i="6" s="1"/>
  <c r="J34" i="6"/>
  <c r="J34" i="5"/>
  <c r="J35" i="5"/>
  <c r="D35" i="5" s="1"/>
  <c r="C40" i="5"/>
  <c r="J34" i="4"/>
  <c r="A24" i="12"/>
  <c r="A25" i="14" s="1"/>
  <c r="J35" i="4"/>
  <c r="D35" i="4" s="1"/>
  <c r="C40" i="4"/>
  <c r="C38" i="15"/>
  <c r="A25" i="12"/>
  <c r="A26" i="14" s="1"/>
  <c r="I34" i="3"/>
  <c r="B26" i="12"/>
  <c r="B27" i="14" s="1"/>
  <c r="J34" i="3"/>
  <c r="M35" i="12"/>
  <c r="M36" i="14" s="1"/>
  <c r="O35" i="12"/>
  <c r="O36" i="14" s="1"/>
  <c r="Q35" i="12"/>
  <c r="Q36" i="14" s="1"/>
  <c r="H34" i="12"/>
  <c r="F34" i="12" s="1"/>
  <c r="D34" i="12" s="1"/>
  <c r="C40" i="3"/>
  <c r="I34" i="1"/>
  <c r="J34" i="2"/>
  <c r="I34" i="2"/>
  <c r="B6" i="12"/>
  <c r="B7" i="14" s="1"/>
  <c r="L35" i="12"/>
  <c r="L36" i="14" s="1"/>
  <c r="N35" i="12"/>
  <c r="N36" i="14" s="1"/>
  <c r="P35" i="12"/>
  <c r="P36" i="14" s="1"/>
  <c r="R35" i="12"/>
  <c r="R36" i="14" s="1"/>
  <c r="H35" i="12"/>
  <c r="F35" i="12" s="1"/>
  <c r="D35" i="12" s="1"/>
  <c r="G35" i="12"/>
  <c r="E35" i="12" s="1"/>
  <c r="C35" i="12" s="1"/>
  <c r="G34" i="12"/>
  <c r="E34" i="12" s="1"/>
  <c r="C34" i="12" s="1"/>
  <c r="B14" i="12"/>
  <c r="B15" i="14" s="1"/>
  <c r="B10" i="12"/>
  <c r="B11" i="14" s="1"/>
  <c r="B18" i="12"/>
  <c r="B19" i="14" s="1"/>
  <c r="B8" i="12"/>
  <c r="B9" i="14" s="1"/>
  <c r="B16" i="12"/>
  <c r="B17" i="14" s="1"/>
  <c r="A22" i="12"/>
  <c r="A23" i="14" s="1"/>
  <c r="B12" i="12"/>
  <c r="B13" i="14" s="1"/>
  <c r="B20" i="12"/>
  <c r="B21" i="14" s="1"/>
  <c r="A23" i="12"/>
  <c r="A24" i="14" s="1"/>
  <c r="B5" i="12"/>
  <c r="B6" i="14" s="1"/>
  <c r="B9" i="12"/>
  <c r="B10" i="14" s="1"/>
  <c r="B13" i="12"/>
  <c r="B14" i="14" s="1"/>
  <c r="B17" i="12"/>
  <c r="B18" i="14" s="1"/>
  <c r="A26" i="12"/>
  <c r="A27" i="14" s="1"/>
  <c r="J29" i="14"/>
  <c r="B7" i="12"/>
  <c r="B8" i="14" s="1"/>
  <c r="B11" i="12"/>
  <c r="B12" i="14" s="1"/>
  <c r="B15" i="12"/>
  <c r="B16" i="14" s="1"/>
  <c r="B19" i="12"/>
  <c r="B20" i="14" s="1"/>
  <c r="B23" i="12"/>
  <c r="B24" i="14" s="1"/>
  <c r="J32" i="14"/>
  <c r="J31" i="14"/>
  <c r="J30" i="14"/>
  <c r="J28" i="14"/>
  <c r="J34" i="14"/>
  <c r="J33" i="14"/>
  <c r="D33" i="14"/>
  <c r="P35" i="14"/>
  <c r="O35" i="14"/>
  <c r="R35" i="14"/>
  <c r="N35" i="14"/>
  <c r="Q35" i="14"/>
  <c r="I34" i="14"/>
  <c r="D35" i="1"/>
  <c r="J34" i="1"/>
  <c r="D34" i="13"/>
  <c r="K35" i="12"/>
  <c r="K34" i="12"/>
  <c r="D39" i="12" l="1"/>
  <c r="I34" i="12"/>
  <c r="L35" i="14"/>
  <c r="D47" i="12"/>
  <c r="D48" i="14" s="1"/>
  <c r="C40" i="12"/>
  <c r="E36" i="14"/>
  <c r="B38" i="14"/>
  <c r="D38" i="14" s="1"/>
  <c r="D37" i="12"/>
  <c r="A39" i="14"/>
  <c r="C39" i="14" s="1"/>
  <c r="C38" i="12"/>
  <c r="A37" i="14"/>
  <c r="C37" i="14" s="1"/>
  <c r="C36" i="12"/>
  <c r="D36" i="12"/>
  <c r="B37" i="14"/>
  <c r="D37" i="14" s="1"/>
  <c r="A38" i="14"/>
  <c r="C38" i="14" s="1"/>
  <c r="C37" i="12"/>
  <c r="E35" i="14"/>
  <c r="I35" i="12"/>
  <c r="H35" i="14"/>
  <c r="F35" i="14"/>
  <c r="G36" i="14"/>
  <c r="F36" i="14"/>
  <c r="J35" i="12"/>
  <c r="G35" i="14"/>
  <c r="H36" i="14"/>
  <c r="J36" i="14"/>
  <c r="K36" i="14"/>
  <c r="I36" i="14" s="1"/>
  <c r="K35" i="14"/>
  <c r="I35" i="14" s="1"/>
  <c r="J35" i="14"/>
  <c r="C36" i="14" l="1"/>
  <c r="C35" i="14"/>
  <c r="D35" i="14"/>
  <c r="D36" i="14"/>
</calcChain>
</file>

<file path=xl/comments1.xml><?xml version="1.0" encoding="utf-8"?>
<comments xmlns="http://schemas.openxmlformats.org/spreadsheetml/2006/main">
  <authors>
    <author>alaiexp</author>
  </authors>
  <commentList>
    <comment ref="B24" authorId="0" shapeId="0">
      <text>
        <r>
          <rPr>
            <b/>
            <sz val="8"/>
            <color indexed="81"/>
            <rFont val="Tahoma"/>
            <charset val="178"/>
          </rPr>
          <t>alaiexp:با سرنشین جمع می شده است.</t>
        </r>
      </text>
    </comment>
    <comment ref="B25" authorId="0" shapeId="0">
      <text>
        <r>
          <rPr>
            <b/>
            <sz val="8"/>
            <color indexed="81"/>
            <rFont val="Tahoma"/>
            <charset val="178"/>
          </rPr>
          <t>alaiexp:با سرنشین جمع می شده است.</t>
        </r>
      </text>
    </comment>
    <comment ref="B26" authorId="0" shapeId="0">
      <text>
        <r>
          <rPr>
            <b/>
            <sz val="8"/>
            <color indexed="81"/>
            <rFont val="Tahoma"/>
            <charset val="178"/>
          </rPr>
          <t>alaiexp:با سرنشین جمع می شده است.</t>
        </r>
      </text>
    </comment>
  </commentList>
</comments>
</file>

<file path=xl/comments2.xml><?xml version="1.0" encoding="utf-8"?>
<comments xmlns="http://schemas.openxmlformats.org/spreadsheetml/2006/main">
  <authors>
    <author>alaiexp</author>
  </authors>
  <commentList>
    <comment ref="B24" authorId="0" shapeId="0">
      <text>
        <r>
          <rPr>
            <b/>
            <sz val="8"/>
            <color indexed="81"/>
            <rFont val="Tahoma"/>
            <charset val="178"/>
          </rPr>
          <t>با حوادث جمع می شده است</t>
        </r>
      </text>
    </comment>
    <comment ref="B25" authorId="0" shapeId="0">
      <text>
        <r>
          <rPr>
            <b/>
            <sz val="8"/>
            <color indexed="81"/>
            <rFont val="Tahoma"/>
            <charset val="178"/>
          </rPr>
          <t>با حوادث جمع می شده است</t>
        </r>
      </text>
    </comment>
    <comment ref="B26" authorId="0" shapeId="0">
      <text>
        <r>
          <rPr>
            <b/>
            <sz val="8"/>
            <color indexed="81"/>
            <rFont val="Tahoma"/>
            <charset val="178"/>
          </rPr>
          <t>با حوادث جمع می شده است</t>
        </r>
      </text>
    </comment>
  </commentList>
</comments>
</file>

<file path=xl/comments3.xml><?xml version="1.0" encoding="utf-8"?>
<comments xmlns="http://schemas.openxmlformats.org/spreadsheetml/2006/main">
  <authors>
    <author>biglaria</author>
    <author>alaiexp</author>
  </authors>
  <commentList>
    <comment ref="B31" authorId="0" shapeId="0">
      <text>
        <r>
          <rPr>
            <b/>
            <sz val="8"/>
            <color indexed="81"/>
            <rFont val="Tahoma"/>
            <charset val="178"/>
          </rPr>
          <t>biglaria:</t>
        </r>
        <r>
          <rPr>
            <sz val="8"/>
            <color indexed="81"/>
            <rFont val="Tahoma"/>
            <charset val="178"/>
          </rPr>
          <t xml:space="preserve">
116188 صحيح مي باشد</t>
        </r>
      </text>
    </comment>
    <comment ref="R31" authorId="1" shapeId="0">
      <text>
        <r>
          <rPr>
            <b/>
            <sz val="8"/>
            <color indexed="81"/>
            <rFont val="Tahoma"/>
            <charset val="178"/>
          </rPr>
          <t>alaiexp:</t>
        </r>
        <r>
          <rPr>
            <sz val="8"/>
            <color indexed="81"/>
            <rFont val="Tahoma"/>
            <charset val="178"/>
          </rPr>
          <t xml:space="preserve">
جمع اعتبار و مسئولیت</t>
        </r>
      </text>
    </comment>
    <comment ref="R32" authorId="1" shapeId="0">
      <text>
        <r>
          <rPr>
            <b/>
            <sz val="8"/>
            <color indexed="81"/>
            <rFont val="Tahoma"/>
            <charset val="178"/>
          </rPr>
          <t>alaiexp:</t>
        </r>
        <r>
          <rPr>
            <sz val="8"/>
            <color indexed="81"/>
            <rFont val="Tahoma"/>
            <charset val="178"/>
          </rPr>
          <t xml:space="preserve">
جمع اعتبار و مسئولیت</t>
        </r>
      </text>
    </comment>
  </commentList>
</comments>
</file>

<file path=xl/comments4.xml><?xml version="1.0" encoding="utf-8"?>
<comments xmlns="http://schemas.openxmlformats.org/spreadsheetml/2006/main">
  <authors>
    <author>alaiexp</author>
  </authors>
  <commentList>
    <comment ref="R31" authorId="0" shapeId="0">
      <text>
        <r>
          <rPr>
            <b/>
            <sz val="8"/>
            <color indexed="81"/>
            <rFont val="Tahoma"/>
            <charset val="178"/>
          </rPr>
          <t>alaiexp:</t>
        </r>
        <r>
          <rPr>
            <sz val="8"/>
            <color indexed="81"/>
            <rFont val="Tahoma"/>
            <charset val="178"/>
          </rPr>
          <t xml:space="preserve">
جمع اعتبار و مسئولیت</t>
        </r>
      </text>
    </comment>
    <comment ref="R32" authorId="0" shapeId="0">
      <text>
        <r>
          <rPr>
            <b/>
            <sz val="8"/>
            <color indexed="81"/>
            <rFont val="Tahoma"/>
            <charset val="178"/>
          </rPr>
          <t>alaiexp:</t>
        </r>
        <r>
          <rPr>
            <sz val="8"/>
            <color indexed="81"/>
            <rFont val="Tahoma"/>
            <charset val="178"/>
          </rPr>
          <t xml:space="preserve">
جمع اعتبار و مسئولیت</t>
        </r>
      </text>
    </comment>
  </commentList>
</comments>
</file>

<file path=xl/comments5.xml><?xml version="1.0" encoding="utf-8"?>
<comments xmlns="http://schemas.openxmlformats.org/spreadsheetml/2006/main">
  <authors>
    <author>alaiexp</author>
  </authors>
  <commentList>
    <comment ref="S29" authorId="0" shapeId="0">
      <text>
        <r>
          <rPr>
            <b/>
            <sz val="8"/>
            <color indexed="81"/>
            <rFont val="Tahoma"/>
            <charset val="178"/>
          </rPr>
          <t>alaiexp:</t>
        </r>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S30" authorId="0" shapeId="0">
      <text>
        <r>
          <rPr>
            <b/>
            <sz val="8"/>
            <color indexed="81"/>
            <rFont val="Tahoma"/>
            <charset val="178"/>
          </rPr>
          <t>alaiexp:</t>
        </r>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S31" authorId="0" shapeId="0">
      <text>
        <r>
          <rPr>
            <b/>
            <sz val="8"/>
            <color indexed="81"/>
            <rFont val="Tahoma"/>
            <charset val="178"/>
          </rPr>
          <t>alaiexp:</t>
        </r>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List>
</comments>
</file>

<file path=xl/comments6.xml><?xml version="1.0" encoding="utf-8"?>
<comments xmlns="http://schemas.openxmlformats.org/spreadsheetml/2006/main">
  <authors>
    <author>alaiexp</author>
    <author>biglaria</author>
  </authors>
  <commentList>
    <comment ref="S29" authorId="0" shapeId="0">
      <text>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S30" authorId="0" shapeId="0">
      <text>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B31" authorId="1" shapeId="0">
      <text>
        <r>
          <rPr>
            <b/>
            <sz val="8"/>
            <color indexed="81"/>
            <rFont val="Tahoma"/>
            <family val="2"/>
          </rPr>
          <t>biglaria:</t>
        </r>
        <r>
          <rPr>
            <sz val="8"/>
            <color indexed="81"/>
            <rFont val="Tahoma"/>
            <family val="2"/>
          </rPr>
          <t xml:space="preserve">
با سالنامه همخواني ندارد</t>
        </r>
      </text>
    </comment>
    <comment ref="S31" authorId="0" shapeId="0">
      <text>
        <r>
          <rPr>
            <sz val="8"/>
            <color indexed="81"/>
            <rFont val="Tahoma"/>
            <charset val="178"/>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F33" authorId="0" shapeId="0">
      <text>
        <r>
          <rPr>
            <b/>
            <sz val="8"/>
            <color indexed="81"/>
            <rFont val="Tahoma"/>
            <charset val="178"/>
          </rPr>
          <t>alaiexp:</t>
        </r>
        <r>
          <rPr>
            <sz val="8"/>
            <color indexed="81"/>
            <rFont val="Tahoma"/>
            <charset val="178"/>
          </rPr>
          <t xml:space="preserve">
-80</t>
        </r>
      </text>
    </comment>
  </commentList>
</comments>
</file>

<file path=xl/sharedStrings.xml><?xml version="1.0" encoding="utf-8"?>
<sst xmlns="http://schemas.openxmlformats.org/spreadsheetml/2006/main" count="543" uniqueCount="36">
  <si>
    <t>بيمه ايران</t>
  </si>
  <si>
    <t>بيمه آسيا</t>
  </si>
  <si>
    <t>بيمه البرز</t>
  </si>
  <si>
    <t>بيمه دانا</t>
  </si>
  <si>
    <t>بيمه صادرات وسرمايه گذاري</t>
  </si>
  <si>
    <t>صنعت بيمه كشور</t>
  </si>
  <si>
    <t>سال</t>
  </si>
  <si>
    <t>بخش خصوصی</t>
  </si>
  <si>
    <t>تعداد خسارت</t>
  </si>
  <si>
    <t>تعداد بيمه نامه</t>
  </si>
  <si>
    <t>تعداد بیمه نامه و تعداد خسارت پرداختی صنعت بيمه كشور در رشته  آتش سوزي</t>
  </si>
  <si>
    <t xml:space="preserve"> </t>
  </si>
  <si>
    <t>بخش دولتي</t>
  </si>
  <si>
    <t>بخش غیردولتی</t>
  </si>
  <si>
    <t xml:space="preserve">تعداد خسارت </t>
  </si>
  <si>
    <t>1376 -1399</t>
  </si>
  <si>
    <t>1380 -1399</t>
  </si>
  <si>
    <t>1381 -1399</t>
  </si>
  <si>
    <t>تعداد بیمه نامه و تعداد خسارت پرداختی صنعت بيمه كشور در رشته  باربری</t>
  </si>
  <si>
    <t>تعداد بیمه نامه و تعداد خسارت پرداختی صنعت بيمه كشور در رشته  حوادث</t>
  </si>
  <si>
    <t>تعداد بیمه نامه و تعداد خسارت پرداختی صنعت بيمه كشور در رشته  بدنه اتومبیل</t>
  </si>
  <si>
    <t>تعداد بیمه نامه و تعداد خسارت پرداختی صنعت بيمه كشور در رشته  شخص ثالث و مازاد</t>
  </si>
  <si>
    <t>تعداد بیمه نامه و تعداد خسارت پرداختی صنعت بيمه كشور در رشته  درمان</t>
  </si>
  <si>
    <t>تعداد بیمه نامه و تعداد خسارت پرداختی صنعت بيمه كشور در رشته کشتی</t>
  </si>
  <si>
    <t>تعداد بیمه نامه و تعداد خسارت پرداختی صنعت بيمه كشور در رشته هواپیما</t>
  </si>
  <si>
    <t>تعداد بیمه نامه و تعداد خسارت پرداختی صنعت بيمه كشور در رشته مهندسی</t>
  </si>
  <si>
    <t>تعداد بیمه نامه و تعداد خسارت پرداختی صنعت بيمه كشور در رشته پول</t>
  </si>
  <si>
    <t>تعداد بیمه نامه و تعداد خسارت پرداختی صنعت بيمه كشور در رشته مسئولیت</t>
  </si>
  <si>
    <t>تعداد بیمه نامه و تعداد خسارت پرداختی صنعت بيمه كشور در رشته اعتبار</t>
  </si>
  <si>
    <t>تعداد بیمه نامه و تعداد خسارت پرداختی صنعت بيمه كشور در رشته نفت و انرژی</t>
  </si>
  <si>
    <t>تعداد بیمه نامه و تعداد خسارت پرداختی صنعت بيمه كشور در سایر انواع بیمه</t>
  </si>
  <si>
    <t>تعداد بیمه نامه و تعداد خسارت پرداختی صنعت بيمه كشور در رشته های غیرزندگی</t>
  </si>
  <si>
    <t>تعداد بیمه نامه و تعداد خسارت پرداختی صنعت بيمه كشور در رشته زندگی (عمر)</t>
  </si>
  <si>
    <t>تعداد بیمه نامه و تعداد خسارت پرداختی صنعت بيمه كشور در مجموع رشته های بیمه</t>
  </si>
  <si>
    <t>هرگونه تغییر در روند آمار تعداد بیمه نامه صادره و تعداد خسارت پرداختی برای سالهای 1394 به بعد در مقایسه با سالهای قبل از آن، به دلیل تغییر در نحوه احصای آمار از شیوه خوداظهاری شرکتهای بیمه به شیوه واکشی اطلاعات از پایگاههای داده آنها و سپس استقرار سیستم وب سرویس در قالب سامانه سنهاب بوده است. همچنین تغییرات فاحش در آمار تعداد خسارتهای پرداختی بیمه حوادث راننده به دلیل آن است که اغلب شرکتهای بیمه هنگام ثبت اطلاعات، آمار مربوط به این رشته را در مجموعه شخص ثالث و مازاد ثبت کرده اند.</t>
  </si>
  <si>
    <t>تعداد بیمه نامه و تعداد خسارت پرداختی صنعت بيمه كشور در رشته  حوادث راننده (قبل از سال 1388 حوادث سرنشین)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</si>
</sst>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3">
    <font>
      <sz val="10"/>
      <name val="Mitra Bold Mazar"/>
      <charset val="178"/>
    </font>
    <font>
      <sz val="10"/>
      <name val="Mitra Bold Mazar"/>
      <charset val="178"/>
    </font>
    <font>
      <b/>
      <sz val="10"/>
      <name val="Mitra Bold Mazar"/>
      <charset val="178"/>
    </font>
    <font>
      <sz val="8"/>
      <color indexed="81"/>
      <name val="Tahoma"/>
      <charset val="178"/>
    </font>
    <font>
      <b/>
      <sz val="8"/>
      <color indexed="81"/>
      <name val="Tahoma"/>
      <charset val="178"/>
    </font>
    <font>
      <sz val="10"/>
      <color indexed="8"/>
      <name val="Mitra Bold Mazar"/>
      <charset val="178"/>
    </font>
    <font>
      <b/>
      <sz val="18"/>
      <name val="Mitra Bold Mazar"/>
      <charset val="178"/>
    </font>
    <font>
      <b/>
      <sz val="14"/>
      <name val="Mitra Bold Mazar"/>
      <charset val="178"/>
    </font>
    <font>
      <sz val="14"/>
      <name val="Mitra Bold Mazar"/>
      <charset val="178"/>
    </font>
    <font>
      <b/>
      <sz val="16"/>
      <name val="Mitra Bold Mazar"/>
      <charset val="178"/>
    </font>
    <font>
      <sz val="13"/>
      <name val="Mitra Bold Mazar"/>
      <charset val="178"/>
    </font>
    <font>
      <sz val="8"/>
      <color indexed="81"/>
      <name val="Tahoma"/>
      <family val="2"/>
    </font>
    <font>
      <b/>
      <sz val="8"/>
      <color indexed="81"/>
      <name val="Tahoma"/>
      <family val="2"/>
    </font>
  </fonts>
  <fills count="3">
    <fill>
      <patternFill patternType="none"/>
    </fill>
    <fill>
      <patternFill patternType="gray125"/>
    </fill>
    <fill>
      <patternFill patternType="solid">
        <fgColor indexed="9"/>
        <bgColor indexed="64"/>
      </patternFill>
    </fill>
  </fills>
  <borders count="66">
    <border>
      <left/>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s>
  <cellStyleXfs count="1">
    <xf numFmtId="0" fontId="0" fillId="0" borderId="0">
      <alignment horizontal="right" indent="1"/>
    </xf>
  </cellStyleXfs>
  <cellXfs count="415">
    <xf numFmtId="0" fontId="0" fillId="0" borderId="0" xfId="0">
      <alignment horizontal="right" indent="1"/>
    </xf>
    <xf numFmtId="0" fontId="0" fillId="0" borderId="0" xfId="0" applyBorder="1">
      <alignment horizontal="right" indent="1"/>
    </xf>
    <xf numFmtId="0" fontId="0" fillId="2" borderId="0" xfId="0" applyFill="1">
      <alignment horizontal="right" indent="1"/>
    </xf>
    <xf numFmtId="3" fontId="0" fillId="2" borderId="2" xfId="0" applyNumberFormat="1" applyFill="1" applyBorder="1" applyAlignment="1">
      <alignment horizontal="right" vertical="center" indent="1"/>
    </xf>
    <xf numFmtId="3" fontId="0" fillId="2" borderId="3" xfId="0" applyNumberFormat="1" applyFill="1" applyBorder="1" applyAlignment="1">
      <alignment horizontal="right" vertical="center" indent="1"/>
    </xf>
    <xf numFmtId="0" fontId="2" fillId="2" borderId="16" xfId="0" applyFont="1" applyFill="1" applyBorder="1" applyAlignment="1">
      <alignment horizontal="center" vertical="center"/>
    </xf>
    <xf numFmtId="3" fontId="0" fillId="2" borderId="14" xfId="0" applyNumberFormat="1" applyFill="1" applyBorder="1" applyAlignment="1">
      <alignment horizontal="right" vertical="center" indent="1"/>
    </xf>
    <xf numFmtId="3" fontId="0" fillId="2" borderId="15" xfId="0" applyNumberFormat="1" applyFill="1" applyBorder="1" applyAlignment="1">
      <alignment horizontal="right" vertical="center" indent="1"/>
    </xf>
    <xf numFmtId="0" fontId="2" fillId="2" borderId="21" xfId="0" applyFont="1" applyFill="1" applyBorder="1" applyAlignment="1">
      <alignment horizontal="center" vertical="center"/>
    </xf>
    <xf numFmtId="0" fontId="0" fillId="2" borderId="0" xfId="0" applyFill="1" applyBorder="1">
      <alignment horizontal="right" indent="1"/>
    </xf>
    <xf numFmtId="3" fontId="0" fillId="2" borderId="32" xfId="0" applyNumberFormat="1" applyFill="1" applyBorder="1" applyAlignment="1">
      <alignment horizontal="right" vertical="center" indent="1"/>
    </xf>
    <xf numFmtId="0" fontId="0" fillId="2" borderId="0" xfId="0" applyFill="1" applyBorder="1" applyAlignment="1">
      <alignment horizontal="left"/>
    </xf>
    <xf numFmtId="3" fontId="0" fillId="2" borderId="27" xfId="0" applyNumberFormat="1" applyFill="1" applyBorder="1" applyAlignment="1">
      <alignment horizontal="right" vertical="center" indent="1"/>
    </xf>
    <xf numFmtId="3" fontId="0" fillId="0" borderId="3" xfId="0" applyNumberFormat="1" applyFill="1" applyBorder="1" applyAlignment="1">
      <alignment horizontal="right" vertical="center" indent="1"/>
    </xf>
    <xf numFmtId="3" fontId="0" fillId="0" borderId="2" xfId="0" applyNumberFormat="1" applyFill="1" applyBorder="1" applyAlignment="1">
      <alignment horizontal="right" vertical="center" indent="1"/>
    </xf>
    <xf numFmtId="3" fontId="0" fillId="0" borderId="0" xfId="0" applyNumberFormat="1">
      <alignment horizontal="right" indent="1"/>
    </xf>
    <xf numFmtId="164" fontId="0" fillId="0" borderId="2" xfId="0" applyNumberFormat="1" applyFill="1" applyBorder="1" applyAlignment="1">
      <alignment horizontal="right" vertical="center" indent="1"/>
    </xf>
    <xf numFmtId="3" fontId="0" fillId="0" borderId="11" xfId="0" applyNumberFormat="1" applyFill="1" applyBorder="1" applyAlignment="1">
      <alignment horizontal="right" vertical="center" indent="1"/>
    </xf>
    <xf numFmtId="3" fontId="0" fillId="0" borderId="32" xfId="0" applyNumberFormat="1" applyFill="1" applyBorder="1" applyAlignment="1">
      <alignment horizontal="right" vertical="center" indent="1"/>
    </xf>
    <xf numFmtId="3" fontId="0" fillId="0" borderId="0" xfId="0" applyNumberFormat="1" applyFill="1" applyBorder="1" applyAlignment="1">
      <alignment horizontal="right" vertical="center" indent="1"/>
    </xf>
    <xf numFmtId="3" fontId="0" fillId="0" borderId="12" xfId="0" applyNumberFormat="1" applyFill="1" applyBorder="1" applyAlignment="1">
      <alignment horizontal="right" vertical="center" indent="1"/>
    </xf>
    <xf numFmtId="3" fontId="5" fillId="0" borderId="4" xfId="0" applyNumberFormat="1" applyFont="1" applyFill="1" applyBorder="1" applyAlignment="1">
      <alignment horizontal="right" vertical="center" indent="1"/>
    </xf>
    <xf numFmtId="3" fontId="0" fillId="0" borderId="29" xfId="0" applyNumberFormat="1" applyFill="1" applyBorder="1" applyAlignment="1">
      <alignment horizontal="right" vertical="center" indent="1"/>
    </xf>
    <xf numFmtId="0" fontId="9" fillId="2" borderId="40" xfId="0" applyFont="1" applyFill="1" applyBorder="1" applyAlignment="1">
      <alignment horizontal="center" vertical="center"/>
    </xf>
    <xf numFmtId="0" fontId="9" fillId="2" borderId="41" xfId="0" applyFont="1" applyFill="1" applyBorder="1" applyAlignment="1">
      <alignment horizontal="center" vertical="center"/>
    </xf>
    <xf numFmtId="0" fontId="7" fillId="2" borderId="42"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43" xfId="0" applyFont="1" applyFill="1" applyBorder="1" applyAlignment="1">
      <alignment horizontal="center" vertical="center"/>
    </xf>
    <xf numFmtId="3" fontId="8" fillId="2" borderId="2"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0" borderId="3" xfId="0" applyNumberFormat="1" applyFont="1" applyFill="1" applyBorder="1" applyAlignment="1">
      <alignment horizontal="center" vertical="center"/>
    </xf>
    <xf numFmtId="3" fontId="8" fillId="2" borderId="13" xfId="0" applyNumberFormat="1" applyFont="1" applyFill="1" applyBorder="1" applyAlignment="1">
      <alignment horizontal="center" vertical="center"/>
    </xf>
    <xf numFmtId="3" fontId="8" fillId="2" borderId="11" xfId="0" applyNumberFormat="1" applyFont="1" applyFill="1" applyBorder="1" applyAlignment="1">
      <alignment horizontal="center" vertical="center"/>
    </xf>
    <xf numFmtId="3" fontId="8" fillId="2" borderId="32" xfId="0" applyNumberFormat="1" applyFont="1" applyFill="1" applyBorder="1" applyAlignment="1">
      <alignment horizontal="center" vertical="center"/>
    </xf>
    <xf numFmtId="3" fontId="8" fillId="2" borderId="37" xfId="0" applyNumberFormat="1" applyFont="1" applyFill="1" applyBorder="1" applyAlignment="1">
      <alignment horizontal="center" vertical="center"/>
    </xf>
    <xf numFmtId="3" fontId="8" fillId="0" borderId="36" xfId="0" applyNumberFormat="1" applyFont="1" applyBorder="1" applyAlignment="1">
      <alignment horizontal="center" vertical="center"/>
    </xf>
    <xf numFmtId="3" fontId="8" fillId="0" borderId="11" xfId="0" applyNumberFormat="1" applyFont="1" applyBorder="1" applyAlignment="1">
      <alignment horizontal="center" vertical="center"/>
    </xf>
    <xf numFmtId="3" fontId="8" fillId="2" borderId="36" xfId="0" applyNumberFormat="1" applyFont="1" applyFill="1" applyBorder="1" applyAlignment="1">
      <alignment horizontal="center" vertical="center"/>
    </xf>
    <xf numFmtId="3" fontId="8" fillId="0" borderId="37" xfId="0" applyNumberFormat="1" applyFont="1" applyBorder="1" applyAlignment="1">
      <alignment horizontal="center" vertical="center"/>
    </xf>
    <xf numFmtId="3" fontId="8" fillId="0" borderId="32" xfId="0" applyNumberFormat="1" applyFont="1" applyBorder="1" applyAlignment="1">
      <alignment horizontal="center" vertical="center"/>
    </xf>
    <xf numFmtId="0" fontId="7" fillId="0" borderId="43" xfId="0" applyFont="1" applyBorder="1" applyAlignment="1">
      <alignment horizontal="center" vertical="center"/>
    </xf>
    <xf numFmtId="0" fontId="7" fillId="0" borderId="16" xfId="0" applyFont="1" applyBorder="1" applyAlignment="1">
      <alignment horizontal="center" vertical="center"/>
    </xf>
    <xf numFmtId="3" fontId="8" fillId="0" borderId="11" xfId="0" applyNumberFormat="1" applyFont="1" applyFill="1" applyBorder="1" applyAlignment="1">
      <alignment horizontal="right" vertical="center" indent="1"/>
    </xf>
    <xf numFmtId="3" fontId="8" fillId="0" borderId="3" xfId="0" applyNumberFormat="1" applyFont="1" applyFill="1" applyBorder="1" applyAlignment="1">
      <alignment horizontal="right" vertical="center" indent="1"/>
    </xf>
    <xf numFmtId="0" fontId="8" fillId="0" borderId="2" xfId="0" applyNumberFormat="1" applyFont="1" applyFill="1" applyBorder="1" applyAlignment="1">
      <alignment horizontal="right" vertical="center" indent="1"/>
    </xf>
    <xf numFmtId="1" fontId="8" fillId="0" borderId="11" xfId="0" applyNumberFormat="1" applyFont="1" applyFill="1" applyBorder="1" applyAlignment="1">
      <alignment horizontal="right" vertical="center" indent="1"/>
    </xf>
    <xf numFmtId="0" fontId="7" fillId="0" borderId="18" xfId="0" applyFont="1" applyBorder="1" applyAlignment="1">
      <alignment horizontal="center" vertical="center"/>
    </xf>
    <xf numFmtId="3" fontId="10" fillId="0" borderId="3" xfId="0" applyNumberFormat="1" applyFont="1" applyBorder="1" applyAlignment="1">
      <alignment horizontal="center" vertical="center"/>
    </xf>
    <xf numFmtId="3" fontId="10" fillId="0" borderId="32" xfId="0" applyNumberFormat="1" applyFont="1" applyBorder="1" applyAlignment="1">
      <alignment horizontal="center" vertical="center"/>
    </xf>
    <xf numFmtId="3" fontId="10" fillId="0" borderId="11" xfId="0" applyNumberFormat="1" applyFont="1" applyBorder="1" applyAlignment="1">
      <alignment horizontal="center" vertical="center"/>
    </xf>
    <xf numFmtId="3" fontId="10" fillId="0" borderId="36" xfId="0" applyNumberFormat="1" applyFont="1" applyBorder="1" applyAlignment="1">
      <alignment horizontal="center" vertical="center"/>
    </xf>
    <xf numFmtId="0" fontId="9" fillId="2" borderId="58" xfId="0" applyFont="1" applyFill="1" applyBorder="1" applyAlignment="1">
      <alignment horizontal="center" vertical="center"/>
    </xf>
    <xf numFmtId="0" fontId="9" fillId="2" borderId="49" xfId="0" applyFont="1" applyFill="1" applyBorder="1" applyAlignment="1">
      <alignment horizontal="center" vertical="center"/>
    </xf>
    <xf numFmtId="3" fontId="10" fillId="0" borderId="37" xfId="0" applyNumberFormat="1" applyFont="1" applyBorder="1" applyAlignment="1">
      <alignment horizontal="center" vertical="center"/>
    </xf>
    <xf numFmtId="3" fontId="10" fillId="0" borderId="11" xfId="0" applyNumberFormat="1" applyFont="1" applyFill="1" applyBorder="1" applyAlignment="1">
      <alignment horizontal="center" vertical="center"/>
    </xf>
    <xf numFmtId="3" fontId="10" fillId="0" borderId="3" xfId="0" applyNumberFormat="1" applyFont="1" applyFill="1" applyBorder="1" applyAlignment="1">
      <alignment horizontal="center" vertical="center"/>
    </xf>
    <xf numFmtId="3" fontId="10" fillId="0" borderId="32" xfId="0" applyNumberFormat="1" applyFont="1" applyFill="1" applyBorder="1" applyAlignment="1">
      <alignment horizontal="center" vertical="center"/>
    </xf>
    <xf numFmtId="3" fontId="10" fillId="0" borderId="37" xfId="0" applyNumberFormat="1" applyFont="1" applyFill="1" applyBorder="1" applyAlignment="1">
      <alignment horizontal="center" vertical="center"/>
    </xf>
    <xf numFmtId="3" fontId="10" fillId="0" borderId="0" xfId="0" applyNumberFormat="1" applyFont="1" applyFill="1" applyBorder="1" applyAlignment="1">
      <alignment horizontal="center" vertical="center"/>
    </xf>
    <xf numFmtId="0" fontId="10" fillId="0" borderId="2" xfId="0" applyNumberFormat="1" applyFont="1" applyFill="1" applyBorder="1" applyAlignment="1">
      <alignment horizontal="center" vertical="center"/>
    </xf>
    <xf numFmtId="0" fontId="10" fillId="0" borderId="4" xfId="0" applyNumberFormat="1" applyFont="1" applyFill="1" applyBorder="1" applyAlignment="1">
      <alignment horizontal="center" vertical="center"/>
    </xf>
    <xf numFmtId="1" fontId="10" fillId="0" borderId="32" xfId="0" applyNumberFormat="1" applyFont="1" applyFill="1" applyBorder="1" applyAlignment="1">
      <alignment horizontal="center" vertical="center"/>
    </xf>
    <xf numFmtId="3" fontId="0" fillId="2" borderId="55" xfId="0" applyNumberFormat="1" applyFill="1" applyBorder="1" applyAlignment="1">
      <alignment horizontal="right" vertical="center" indent="1"/>
    </xf>
    <xf numFmtId="3" fontId="10" fillId="2" borderId="3" xfId="0" applyNumberFormat="1" applyFont="1" applyFill="1" applyBorder="1" applyAlignment="1">
      <alignment horizontal="center" vertical="center"/>
    </xf>
    <xf numFmtId="3" fontId="10" fillId="2" borderId="32" xfId="0" applyNumberFormat="1" applyFont="1" applyFill="1" applyBorder="1" applyAlignment="1">
      <alignment horizontal="center" vertical="center"/>
    </xf>
    <xf numFmtId="3" fontId="10" fillId="2" borderId="37" xfId="0" applyNumberFormat="1" applyFont="1" applyFill="1" applyBorder="1" applyAlignment="1">
      <alignment horizontal="center" vertical="center"/>
    </xf>
    <xf numFmtId="3" fontId="10" fillId="2" borderId="2" xfId="0" applyNumberFormat="1" applyFont="1" applyFill="1" applyBorder="1" applyAlignment="1">
      <alignment horizontal="center" vertical="center"/>
    </xf>
    <xf numFmtId="3" fontId="10" fillId="2" borderId="13" xfId="0" applyNumberFormat="1" applyFont="1" applyFill="1" applyBorder="1" applyAlignment="1">
      <alignment horizontal="center" vertical="center"/>
    </xf>
    <xf numFmtId="3" fontId="10" fillId="2" borderId="11" xfId="0" applyNumberFormat="1" applyFont="1" applyFill="1" applyBorder="1" applyAlignment="1">
      <alignment horizontal="center" vertical="center"/>
    </xf>
    <xf numFmtId="3" fontId="10" fillId="0" borderId="9" xfId="0" applyNumberFormat="1" applyFont="1" applyFill="1" applyBorder="1" applyAlignment="1">
      <alignment horizontal="center" vertical="center"/>
    </xf>
    <xf numFmtId="3" fontId="10" fillId="0" borderId="36" xfId="0" applyNumberFormat="1" applyFont="1" applyFill="1" applyBorder="1" applyAlignment="1">
      <alignment horizontal="center" vertical="center"/>
    </xf>
    <xf numFmtId="3" fontId="10" fillId="0" borderId="10" xfId="0" applyNumberFormat="1" applyFont="1" applyFill="1" applyBorder="1" applyAlignment="1">
      <alignment horizontal="center" vertical="center"/>
    </xf>
    <xf numFmtId="3" fontId="10" fillId="0" borderId="53" xfId="0" applyNumberFormat="1" applyFont="1" applyFill="1" applyBorder="1" applyAlignment="1">
      <alignment horizontal="center" vertical="center"/>
    </xf>
    <xf numFmtId="3" fontId="10" fillId="0" borderId="12" xfId="0" applyNumberFormat="1" applyFont="1" applyFill="1" applyBorder="1" applyAlignment="1">
      <alignment horizontal="center" vertical="center"/>
    </xf>
    <xf numFmtId="3" fontId="10" fillId="0" borderId="27" xfId="0" applyNumberFormat="1" applyFont="1" applyFill="1" applyBorder="1" applyAlignment="1">
      <alignment horizontal="center" vertical="center"/>
    </xf>
    <xf numFmtId="3" fontId="10" fillId="0" borderId="48" xfId="0" applyNumberFormat="1" applyFont="1" applyFill="1" applyBorder="1" applyAlignment="1">
      <alignment horizontal="center" vertical="center"/>
    </xf>
    <xf numFmtId="3" fontId="10" fillId="0" borderId="4" xfId="0" applyNumberFormat="1" applyFont="1" applyFill="1" applyBorder="1" applyAlignment="1">
      <alignment horizontal="center" vertical="center"/>
    </xf>
    <xf numFmtId="3" fontId="10" fillId="0" borderId="18" xfId="0" applyNumberFormat="1" applyFont="1" applyFill="1" applyBorder="1" applyAlignment="1">
      <alignment horizontal="center" vertical="center"/>
    </xf>
    <xf numFmtId="3" fontId="10" fillId="0" borderId="16" xfId="0" applyNumberFormat="1" applyFont="1" applyFill="1" applyBorder="1" applyAlignment="1">
      <alignment horizontal="center" vertical="center"/>
    </xf>
    <xf numFmtId="3" fontId="10" fillId="0" borderId="13" xfId="0" applyNumberFormat="1" applyFont="1" applyFill="1" applyBorder="1" applyAlignment="1">
      <alignment horizontal="center" vertical="center"/>
    </xf>
    <xf numFmtId="3" fontId="10" fillId="0" borderId="2" xfId="0" applyNumberFormat="1" applyFont="1" applyFill="1" applyBorder="1" applyAlignment="1">
      <alignment horizontal="center" vertical="center"/>
    </xf>
    <xf numFmtId="3" fontId="0" fillId="2" borderId="59" xfId="0" applyNumberFormat="1" applyFill="1" applyBorder="1" applyAlignment="1">
      <alignment horizontal="right" vertical="center" indent="1"/>
    </xf>
    <xf numFmtId="3" fontId="8" fillId="2" borderId="27" xfId="0" applyNumberFormat="1" applyFont="1" applyFill="1" applyBorder="1" applyAlignment="1">
      <alignment horizontal="center" vertical="center"/>
    </xf>
    <xf numFmtId="3" fontId="8" fillId="2" borderId="10" xfId="0" applyNumberFormat="1" applyFont="1" applyFill="1" applyBorder="1" applyAlignment="1">
      <alignment horizontal="center" vertical="center"/>
    </xf>
    <xf numFmtId="3" fontId="10" fillId="2" borderId="27" xfId="0" applyNumberFormat="1" applyFont="1" applyFill="1" applyBorder="1" applyAlignment="1">
      <alignment horizontal="center" vertical="center"/>
    </xf>
    <xf numFmtId="3" fontId="10" fillId="2" borderId="10" xfId="0" applyNumberFormat="1" applyFont="1" applyFill="1" applyBorder="1" applyAlignment="1">
      <alignment horizontal="center" vertical="center"/>
    </xf>
    <xf numFmtId="3" fontId="10" fillId="0" borderId="41" xfId="0" applyNumberFormat="1" applyFont="1" applyFill="1" applyBorder="1" applyAlignment="1">
      <alignment horizontal="center" vertical="center"/>
    </xf>
    <xf numFmtId="3" fontId="10" fillId="0" borderId="3" xfId="0" applyNumberFormat="1" applyFont="1" applyFill="1" applyBorder="1" applyAlignment="1">
      <alignment horizontal="center"/>
    </xf>
    <xf numFmtId="0" fontId="7" fillId="0" borderId="16" xfId="0" applyFont="1" applyFill="1" applyBorder="1" applyAlignment="1">
      <alignment horizontal="center" vertical="center"/>
    </xf>
    <xf numFmtId="164" fontId="0" fillId="0" borderId="12" xfId="0" applyNumberFormat="1" applyFill="1" applyBorder="1" applyAlignment="1">
      <alignment horizontal="right" vertical="center" indent="1"/>
    </xf>
    <xf numFmtId="164" fontId="0" fillId="0" borderId="11" xfId="0" applyNumberFormat="1" applyFill="1" applyBorder="1" applyAlignment="1">
      <alignment horizontal="right" vertical="center" indent="1"/>
    </xf>
    <xf numFmtId="164" fontId="0" fillId="0" borderId="37" xfId="0" applyNumberFormat="1" applyFill="1" applyBorder="1" applyAlignment="1">
      <alignment horizontal="right" vertical="center" indent="1"/>
    </xf>
    <xf numFmtId="0" fontId="10" fillId="0" borderId="14" xfId="0" applyNumberFormat="1" applyFont="1" applyFill="1" applyBorder="1" applyAlignment="1">
      <alignment horizontal="center" vertical="center"/>
    </xf>
    <xf numFmtId="0" fontId="10" fillId="0" borderId="30" xfId="0" applyNumberFormat="1" applyFont="1" applyFill="1" applyBorder="1" applyAlignment="1">
      <alignment horizontal="center" vertical="center"/>
    </xf>
    <xf numFmtId="1" fontId="10" fillId="0" borderId="55" xfId="0" applyNumberFormat="1" applyFont="1" applyFill="1" applyBorder="1" applyAlignment="1">
      <alignment horizontal="center" vertical="center"/>
    </xf>
    <xf numFmtId="0" fontId="8" fillId="0" borderId="14" xfId="0" applyNumberFormat="1" applyFont="1" applyFill="1" applyBorder="1" applyAlignment="1">
      <alignment horizontal="right" vertical="center" indent="1"/>
    </xf>
    <xf numFmtId="3" fontId="10" fillId="0" borderId="1" xfId="0" applyNumberFormat="1" applyFont="1" applyFill="1" applyBorder="1" applyAlignment="1">
      <alignment horizontal="center" vertical="center"/>
    </xf>
    <xf numFmtId="3" fontId="10" fillId="0" borderId="1" xfId="0" applyNumberFormat="1" applyFont="1" applyFill="1" applyBorder="1" applyAlignment="1">
      <alignment horizontal="center"/>
    </xf>
    <xf numFmtId="0" fontId="7" fillId="0" borderId="3" xfId="0" applyFont="1" applyFill="1" applyBorder="1" applyAlignment="1">
      <alignment horizontal="center"/>
    </xf>
    <xf numFmtId="0" fontId="7" fillId="0" borderId="41" xfId="0" applyFont="1" applyFill="1" applyBorder="1" applyAlignment="1">
      <alignment horizontal="center"/>
    </xf>
    <xf numFmtId="0" fontId="7" fillId="0" borderId="3" xfId="0" applyFont="1" applyFill="1" applyBorder="1" applyAlignment="1">
      <alignment horizontal="center" vertical="center"/>
    </xf>
    <xf numFmtId="0" fontId="7" fillId="0" borderId="41" xfId="0" applyFont="1" applyFill="1" applyBorder="1" applyAlignment="1">
      <alignment horizontal="center" vertical="center"/>
    </xf>
    <xf numFmtId="0" fontId="7" fillId="0" borderId="48" xfId="0" applyFont="1" applyFill="1" applyBorder="1" applyAlignment="1">
      <alignment horizontal="center" vertical="center"/>
    </xf>
    <xf numFmtId="3" fontId="10" fillId="0" borderId="40" xfId="0" applyNumberFormat="1" applyFont="1" applyFill="1" applyBorder="1" applyAlignment="1">
      <alignment horizontal="center" vertical="center"/>
    </xf>
    <xf numFmtId="1" fontId="10" fillId="0" borderId="64" xfId="0" applyNumberFormat="1" applyFont="1" applyFill="1" applyBorder="1" applyAlignment="1">
      <alignment horizontal="center" vertical="center"/>
    </xf>
    <xf numFmtId="1" fontId="10" fillId="0" borderId="48" xfId="0" applyNumberFormat="1" applyFont="1" applyFill="1" applyBorder="1" applyAlignment="1">
      <alignment horizontal="center" vertical="center"/>
    </xf>
    <xf numFmtId="3" fontId="10" fillId="0" borderId="50" xfId="0" applyNumberFormat="1" applyFont="1" applyFill="1" applyBorder="1" applyAlignment="1">
      <alignment horizontal="center" vertical="center"/>
    </xf>
    <xf numFmtId="3" fontId="10" fillId="0" borderId="52" xfId="0" applyNumberFormat="1" applyFont="1" applyFill="1" applyBorder="1" applyAlignment="1">
      <alignment horizontal="center" vertical="center"/>
    </xf>
    <xf numFmtId="3" fontId="10" fillId="0" borderId="49" xfId="0" applyNumberFormat="1" applyFont="1" applyFill="1" applyBorder="1" applyAlignment="1">
      <alignment horizontal="center" vertical="center"/>
    </xf>
    <xf numFmtId="0" fontId="7" fillId="0" borderId="5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49" xfId="0" applyFont="1" applyFill="1" applyBorder="1" applyAlignment="1">
      <alignment horizontal="center" vertical="center"/>
    </xf>
    <xf numFmtId="0" fontId="10" fillId="0" borderId="10"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3" fontId="10" fillId="0" borderId="6" xfId="0" applyNumberFormat="1" applyFont="1" applyFill="1" applyBorder="1" applyAlignment="1">
      <alignment horizontal="center"/>
    </xf>
    <xf numFmtId="3" fontId="10" fillId="0" borderId="7" xfId="0" applyNumberFormat="1" applyFont="1" applyFill="1" applyBorder="1" applyAlignment="1">
      <alignment horizontal="center"/>
    </xf>
    <xf numFmtId="3" fontId="10" fillId="0" borderId="9" xfId="0" applyNumberFormat="1" applyFont="1" applyFill="1" applyBorder="1" applyAlignment="1">
      <alignment horizontal="center"/>
    </xf>
    <xf numFmtId="3" fontId="10" fillId="0" borderId="14" xfId="0" applyNumberFormat="1" applyFont="1" applyFill="1" applyBorder="1" applyAlignment="1">
      <alignment horizontal="center" vertical="center"/>
    </xf>
    <xf numFmtId="3" fontId="10" fillId="0" borderId="15" xfId="0" applyNumberFormat="1" applyFont="1" applyFill="1" applyBorder="1" applyAlignment="1">
      <alignment horizontal="center" vertical="center"/>
    </xf>
    <xf numFmtId="3" fontId="10" fillId="0" borderId="55" xfId="0" applyNumberFormat="1" applyFont="1" applyFill="1" applyBorder="1" applyAlignment="1">
      <alignment horizontal="center" vertical="center"/>
    </xf>
    <xf numFmtId="1" fontId="10" fillId="0" borderId="59" xfId="0" applyNumberFormat="1" applyFont="1" applyFill="1" applyBorder="1" applyAlignment="1">
      <alignment horizontal="center" vertical="center"/>
    </xf>
    <xf numFmtId="1" fontId="10" fillId="0" borderId="15" xfId="0" applyNumberFormat="1" applyFont="1" applyFill="1" applyBorder="1" applyAlignment="1">
      <alignment horizontal="center" vertical="center"/>
    </xf>
    <xf numFmtId="1" fontId="10" fillId="0" borderId="27" xfId="0" applyNumberFormat="1" applyFont="1" applyFill="1" applyBorder="1" applyAlignment="1">
      <alignment horizontal="center" vertical="center"/>
    </xf>
    <xf numFmtId="1" fontId="10" fillId="0" borderId="3" xfId="0" applyNumberFormat="1" applyFont="1" applyFill="1" applyBorder="1" applyAlignment="1">
      <alignment horizontal="center" vertical="center"/>
    </xf>
    <xf numFmtId="1" fontId="10" fillId="0" borderId="2" xfId="0" applyNumberFormat="1" applyFont="1" applyFill="1" applyBorder="1" applyAlignment="1">
      <alignment horizontal="center" vertical="center"/>
    </xf>
    <xf numFmtId="1" fontId="10" fillId="0" borderId="4" xfId="0" applyNumberFormat="1" applyFont="1" applyFill="1" applyBorder="1" applyAlignment="1">
      <alignment horizontal="center" vertical="center"/>
    </xf>
    <xf numFmtId="1" fontId="10" fillId="0" borderId="10" xfId="0" applyNumberFormat="1" applyFont="1" applyFill="1" applyBorder="1" applyAlignment="1">
      <alignment horizontal="center" vertical="center"/>
    </xf>
    <xf numFmtId="1" fontId="10" fillId="0" borderId="11" xfId="0" applyNumberFormat="1" applyFont="1" applyFill="1" applyBorder="1" applyAlignment="1">
      <alignment horizontal="center" vertical="center"/>
    </xf>
    <xf numFmtId="1" fontId="10" fillId="0" borderId="13" xfId="0" applyNumberFormat="1" applyFont="1" applyFill="1" applyBorder="1" applyAlignment="1">
      <alignment horizontal="center" vertical="center"/>
    </xf>
    <xf numFmtId="1" fontId="10" fillId="0" borderId="12" xfId="0" applyNumberFormat="1" applyFont="1" applyFill="1" applyBorder="1" applyAlignment="1">
      <alignment horizontal="center" vertical="center"/>
    </xf>
    <xf numFmtId="3" fontId="10" fillId="0" borderId="8" xfId="0" applyNumberFormat="1" applyFont="1" applyFill="1" applyBorder="1" applyAlignment="1">
      <alignment horizontal="center"/>
    </xf>
    <xf numFmtId="0" fontId="7" fillId="0" borderId="43" xfId="0" applyFont="1" applyFill="1" applyBorder="1" applyAlignment="1">
      <alignment horizontal="center"/>
    </xf>
    <xf numFmtId="0" fontId="0" fillId="0" borderId="48" xfId="0" applyFill="1" applyBorder="1">
      <alignment horizontal="right" indent="1"/>
    </xf>
    <xf numFmtId="0" fontId="0" fillId="0" borderId="50" xfId="0" applyFill="1" applyBorder="1">
      <alignment horizontal="right" indent="1"/>
    </xf>
    <xf numFmtId="0" fontId="0" fillId="0" borderId="27" xfId="0" applyFill="1" applyBorder="1">
      <alignment horizontal="right" indent="1"/>
    </xf>
    <xf numFmtId="0" fontId="0" fillId="0" borderId="49" xfId="0" applyFill="1" applyBorder="1">
      <alignment horizontal="right" indent="1"/>
    </xf>
    <xf numFmtId="0" fontId="0" fillId="0" borderId="32" xfId="0" applyFill="1" applyBorder="1">
      <alignment horizontal="right" indent="1"/>
    </xf>
    <xf numFmtId="0" fontId="7" fillId="0" borderId="20" xfId="0" applyFont="1" applyFill="1" applyBorder="1" applyAlignment="1">
      <alignment horizontal="center" vertical="center"/>
    </xf>
    <xf numFmtId="3" fontId="0" fillId="0" borderId="27" xfId="0" applyNumberFormat="1" applyFill="1" applyBorder="1">
      <alignment horizontal="right" indent="1"/>
    </xf>
    <xf numFmtId="3" fontId="0" fillId="0" borderId="48" xfId="0" applyNumberFormat="1" applyFill="1" applyBorder="1">
      <alignment horizontal="right" indent="1"/>
    </xf>
    <xf numFmtId="3" fontId="0" fillId="0" borderId="49" xfId="0" applyNumberFormat="1" applyFill="1" applyBorder="1">
      <alignment horizontal="right" indent="1"/>
    </xf>
    <xf numFmtId="3" fontId="0" fillId="0" borderId="50" xfId="0" applyNumberFormat="1" applyFill="1" applyBorder="1">
      <alignment horizontal="right" indent="1"/>
    </xf>
    <xf numFmtId="3" fontId="10" fillId="0" borderId="28" xfId="0" applyNumberFormat="1" applyFont="1" applyFill="1" applyBorder="1" applyAlignment="1">
      <alignment horizontal="center" vertical="center"/>
    </xf>
    <xf numFmtId="3" fontId="10" fillId="0" borderId="58" xfId="0" applyNumberFormat="1" applyFont="1" applyFill="1" applyBorder="1" applyAlignment="1">
      <alignment horizontal="center" vertical="center"/>
    </xf>
    <xf numFmtId="3" fontId="10" fillId="0" borderId="37" xfId="0" applyNumberFormat="1" applyFont="1" applyFill="1" applyBorder="1" applyAlignment="1">
      <alignment horizontal="center"/>
    </xf>
    <xf numFmtId="3" fontId="10" fillId="0" borderId="11" xfId="0" applyNumberFormat="1" applyFont="1" applyFill="1" applyBorder="1" applyAlignment="1">
      <alignment horizontal="center"/>
    </xf>
    <xf numFmtId="3" fontId="10" fillId="0" borderId="45" xfId="0" applyNumberFormat="1" applyFont="1" applyFill="1" applyBorder="1" applyAlignment="1">
      <alignment horizontal="center"/>
    </xf>
    <xf numFmtId="3" fontId="10" fillId="0" borderId="41" xfId="0" applyNumberFormat="1" applyFont="1" applyFill="1" applyBorder="1" applyAlignment="1">
      <alignment horizontal="center"/>
    </xf>
    <xf numFmtId="3" fontId="10" fillId="0" borderId="2" xfId="0" applyNumberFormat="1" applyFont="1" applyFill="1" applyBorder="1" applyAlignment="1">
      <alignment horizontal="center"/>
    </xf>
    <xf numFmtId="3" fontId="10" fillId="0" borderId="40" xfId="0" applyNumberFormat="1" applyFont="1" applyFill="1" applyBorder="1" applyAlignment="1">
      <alignment horizontal="center"/>
    </xf>
    <xf numFmtId="3" fontId="10" fillId="0" borderId="58" xfId="0" applyNumberFormat="1" applyFont="1" applyFill="1" applyBorder="1" applyAlignment="1">
      <alignment horizontal="center"/>
    </xf>
    <xf numFmtId="3" fontId="10" fillId="0" borderId="47" xfId="0" applyNumberFormat="1" applyFont="1" applyFill="1" applyBorder="1" applyAlignment="1">
      <alignment horizontal="center" vertical="center"/>
    </xf>
    <xf numFmtId="0" fontId="0" fillId="0" borderId="4" xfId="0" applyFill="1" applyBorder="1">
      <alignment horizontal="right" indent="1"/>
    </xf>
    <xf numFmtId="0" fontId="0" fillId="0" borderId="52" xfId="0" applyFill="1" applyBorder="1">
      <alignment horizontal="right" indent="1"/>
    </xf>
    <xf numFmtId="3" fontId="10" fillId="0" borderId="48" xfId="0" applyNumberFormat="1" applyFont="1" applyFill="1" applyBorder="1" applyAlignment="1">
      <alignment horizontal="center"/>
    </xf>
    <xf numFmtId="3" fontId="10" fillId="0" borderId="4" xfId="0" applyNumberFormat="1" applyFont="1" applyFill="1" applyBorder="1" applyAlignment="1">
      <alignment horizontal="center"/>
    </xf>
    <xf numFmtId="3" fontId="10" fillId="0" borderId="50" xfId="0" applyNumberFormat="1" applyFont="1" applyFill="1" applyBorder="1" applyAlignment="1">
      <alignment horizontal="center"/>
    </xf>
    <xf numFmtId="3" fontId="10" fillId="0" borderId="52" xfId="0" applyNumberFormat="1" applyFont="1" applyFill="1" applyBorder="1" applyAlignment="1">
      <alignment horizontal="center"/>
    </xf>
    <xf numFmtId="3" fontId="10" fillId="0" borderId="60" xfId="0" applyNumberFormat="1" applyFont="1" applyFill="1" applyBorder="1" applyAlignment="1">
      <alignment horizontal="center"/>
    </xf>
    <xf numFmtId="3" fontId="10" fillId="0" borderId="47" xfId="0" applyNumberFormat="1" applyFont="1" applyFill="1" applyBorder="1" applyAlignment="1">
      <alignment horizontal="center"/>
    </xf>
    <xf numFmtId="3" fontId="10" fillId="0" borderId="46" xfId="0" applyNumberFormat="1" applyFont="1" applyFill="1" applyBorder="1" applyAlignment="1">
      <alignment horizontal="center" vertical="center"/>
    </xf>
    <xf numFmtId="0" fontId="0" fillId="0" borderId="27" xfId="0" applyFill="1" applyBorder="1" applyAlignment="1"/>
    <xf numFmtId="0" fontId="0" fillId="0" borderId="48" xfId="0" applyFill="1" applyBorder="1" applyAlignment="1"/>
    <xf numFmtId="3" fontId="10" fillId="0" borderId="31" xfId="0" applyNumberFormat="1" applyFont="1" applyFill="1" applyBorder="1" applyAlignment="1">
      <alignment horizontal="center"/>
    </xf>
    <xf numFmtId="3" fontId="10" fillId="0" borderId="62" xfId="0" applyNumberFormat="1" applyFont="1" applyFill="1" applyBorder="1" applyAlignment="1">
      <alignment horizontal="center"/>
    </xf>
    <xf numFmtId="0" fontId="0" fillId="0" borderId="57" xfId="0" applyFill="1" applyBorder="1">
      <alignment horizontal="right" indent="1"/>
    </xf>
    <xf numFmtId="0" fontId="0" fillId="0" borderId="63" xfId="0" applyFill="1" applyBorder="1">
      <alignment horizontal="right" indent="1"/>
    </xf>
    <xf numFmtId="0" fontId="7" fillId="0" borderId="1" xfId="0" applyFont="1" applyFill="1" applyBorder="1" applyAlignment="1">
      <alignment horizontal="center"/>
    </xf>
    <xf numFmtId="3" fontId="10" fillId="0" borderId="63" xfId="0" applyNumberFormat="1" applyFont="1" applyFill="1" applyBorder="1" applyAlignment="1">
      <alignment horizontal="center" vertical="center"/>
    </xf>
    <xf numFmtId="3" fontId="10" fillId="0" borderId="0" xfId="0" applyNumberFormat="1" applyFont="1" applyFill="1" applyBorder="1" applyAlignment="1">
      <alignment horizontal="center"/>
    </xf>
    <xf numFmtId="3" fontId="10" fillId="0" borderId="54" xfId="0" applyNumberFormat="1" applyFont="1" applyFill="1" applyBorder="1" applyAlignment="1">
      <alignment horizontal="center" vertical="center"/>
    </xf>
    <xf numFmtId="3" fontId="10" fillId="0" borderId="3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3" xfId="0" applyFont="1" applyFill="1" applyBorder="1" applyAlignment="1">
      <alignment horizontal="center" vertical="center"/>
    </xf>
    <xf numFmtId="3" fontId="10" fillId="0" borderId="32" xfId="0" applyNumberFormat="1" applyFont="1" applyFill="1" applyBorder="1" applyAlignment="1">
      <alignment horizontal="center"/>
    </xf>
    <xf numFmtId="0" fontId="0" fillId="0" borderId="57" xfId="0" applyFill="1" applyBorder="1" applyAlignment="1">
      <alignment horizontal="right"/>
    </xf>
    <xf numFmtId="0" fontId="0" fillId="0" borderId="63" xfId="0" applyFill="1" applyBorder="1" applyAlignment="1">
      <alignment horizontal="right"/>
    </xf>
    <xf numFmtId="3" fontId="10" fillId="0" borderId="62" xfId="0" applyNumberFormat="1" applyFont="1" applyFill="1" applyBorder="1" applyAlignment="1">
      <alignment horizontal="center" vertical="center"/>
    </xf>
    <xf numFmtId="0" fontId="0" fillId="0" borderId="27" xfId="0" applyFill="1" applyBorder="1" applyAlignment="1">
      <alignment horizontal="right" indent="1"/>
    </xf>
    <xf numFmtId="0" fontId="0" fillId="0" borderId="48" xfId="0" applyFill="1" applyBorder="1" applyAlignment="1">
      <alignment horizontal="right" indent="1"/>
    </xf>
    <xf numFmtId="3" fontId="10" fillId="0" borderId="36" xfId="0" applyNumberFormat="1" applyFont="1" applyFill="1" applyBorder="1" applyAlignment="1">
      <alignment horizontal="center"/>
    </xf>
    <xf numFmtId="3" fontId="0" fillId="0" borderId="37" xfId="0" applyNumberFormat="1" applyFill="1" applyBorder="1" applyAlignment="1">
      <alignment horizontal="right" vertical="center" indent="1"/>
    </xf>
    <xf numFmtId="0" fontId="7" fillId="0" borderId="43" xfId="0" applyFont="1" applyFill="1" applyBorder="1" applyAlignment="1">
      <alignment horizontal="center" vertical="center"/>
    </xf>
    <xf numFmtId="3" fontId="8" fillId="0" borderId="32" xfId="0" applyNumberFormat="1" applyFont="1" applyFill="1" applyBorder="1" applyAlignment="1">
      <alignment horizontal="right" vertical="center" indent="1"/>
    </xf>
    <xf numFmtId="3" fontId="8" fillId="0" borderId="0" xfId="0" applyNumberFormat="1" applyFont="1" applyFill="1" applyBorder="1" applyAlignment="1">
      <alignment horizontal="right" vertical="center" indent="1"/>
    </xf>
    <xf numFmtId="0" fontId="7" fillId="0" borderId="17" xfId="0" applyFont="1" applyFill="1" applyBorder="1" applyAlignment="1">
      <alignment horizontal="center" vertical="center"/>
    </xf>
    <xf numFmtId="3" fontId="10" fillId="0" borderId="6" xfId="0" applyNumberFormat="1" applyFont="1" applyFill="1" applyBorder="1" applyAlignment="1">
      <alignment horizontal="center" vertical="center"/>
    </xf>
    <xf numFmtId="3" fontId="10" fillId="0" borderId="65" xfId="0" applyNumberFormat="1" applyFont="1" applyFill="1" applyBorder="1" applyAlignment="1">
      <alignment horizontal="center" vertical="center"/>
    </xf>
    <xf numFmtId="3" fontId="10" fillId="0" borderId="8" xfId="0" applyNumberFormat="1" applyFont="1" applyFill="1" applyBorder="1" applyAlignment="1">
      <alignment horizontal="center" vertical="center"/>
    </xf>
    <xf numFmtId="3" fontId="10" fillId="0" borderId="17" xfId="0" applyNumberFormat="1" applyFont="1" applyFill="1" applyBorder="1" applyAlignment="1">
      <alignment horizontal="center" vertical="center"/>
    </xf>
    <xf numFmtId="3" fontId="0" fillId="0" borderId="6" xfId="0" applyNumberFormat="1" applyFill="1" applyBorder="1" applyAlignment="1">
      <alignment horizontal="right" vertical="center" indent="1"/>
    </xf>
    <xf numFmtId="3" fontId="0" fillId="0" borderId="65" xfId="0" applyNumberFormat="1" applyFill="1" applyBorder="1" applyAlignment="1">
      <alignment horizontal="right" vertical="center" indent="1"/>
    </xf>
    <xf numFmtId="0" fontId="7" fillId="0" borderId="7" xfId="0" applyFont="1" applyFill="1" applyBorder="1" applyAlignment="1">
      <alignment horizontal="center" vertical="center"/>
    </xf>
    <xf numFmtId="3" fontId="8" fillId="0" borderId="37" xfId="0" applyNumberFormat="1" applyFont="1" applyFill="1" applyBorder="1" applyAlignment="1">
      <alignment horizontal="right" vertical="center" indent="1"/>
    </xf>
    <xf numFmtId="0" fontId="7" fillId="0" borderId="18" xfId="0" applyFont="1" applyFill="1" applyBorder="1" applyAlignment="1">
      <alignment horizontal="center" vertical="center"/>
    </xf>
    <xf numFmtId="3" fontId="8" fillId="0" borderId="0" xfId="0" applyNumberFormat="1" applyFont="1" applyFill="1" applyBorder="1" applyAlignment="1">
      <alignment horizontal="center" vertical="center"/>
    </xf>
    <xf numFmtId="3" fontId="8" fillId="0" borderId="53" xfId="0" applyNumberFormat="1" applyFont="1" applyFill="1" applyBorder="1" applyAlignment="1">
      <alignment horizontal="right" vertical="center" indent="1"/>
    </xf>
    <xf numFmtId="3" fontId="8" fillId="0" borderId="12" xfId="0" applyNumberFormat="1" applyFont="1" applyFill="1" applyBorder="1" applyAlignment="1">
      <alignment horizontal="right" vertical="center" indent="1"/>
    </xf>
    <xf numFmtId="3" fontId="10" fillId="0" borderId="13" xfId="0" applyNumberFormat="1" applyFont="1" applyFill="1" applyBorder="1" applyAlignment="1">
      <alignment horizontal="center"/>
    </xf>
    <xf numFmtId="3" fontId="8" fillId="0" borderId="10" xfId="0" applyNumberFormat="1" applyFont="1" applyFill="1" applyBorder="1" applyAlignment="1">
      <alignment horizontal="right" vertical="center" indent="1"/>
    </xf>
    <xf numFmtId="0" fontId="7" fillId="0" borderId="11" xfId="0" applyFont="1" applyFill="1" applyBorder="1" applyAlignment="1">
      <alignment horizontal="center" vertical="center"/>
    </xf>
    <xf numFmtId="3" fontId="10" fillId="0" borderId="28" xfId="0" applyNumberFormat="1" applyFont="1" applyFill="1" applyBorder="1" applyAlignment="1">
      <alignment horizontal="center"/>
    </xf>
    <xf numFmtId="3" fontId="10" fillId="0" borderId="16" xfId="0" applyNumberFormat="1" applyFont="1" applyFill="1" applyBorder="1" applyAlignment="1">
      <alignment horizontal="center"/>
    </xf>
    <xf numFmtId="3" fontId="10" fillId="0" borderId="20" xfId="0" applyNumberFormat="1" applyFont="1" applyFill="1" applyBorder="1" applyAlignment="1">
      <alignment horizontal="center" vertical="center"/>
    </xf>
    <xf numFmtId="3" fontId="0" fillId="0" borderId="20" xfId="0" applyNumberFormat="1" applyFill="1" applyBorder="1" applyAlignment="1">
      <alignment horizontal="right" vertical="center" indent="1"/>
    </xf>
    <xf numFmtId="3" fontId="10" fillId="0" borderId="18" xfId="0" applyNumberFormat="1" applyFont="1" applyFill="1" applyBorder="1" applyAlignment="1">
      <alignment horizontal="center"/>
    </xf>
    <xf numFmtId="3" fontId="10" fillId="0" borderId="38" xfId="0" applyNumberFormat="1" applyFont="1" applyFill="1" applyBorder="1" applyAlignment="1">
      <alignment horizontal="center" vertical="center"/>
    </xf>
    <xf numFmtId="3" fontId="0" fillId="0" borderId="38" xfId="0" applyNumberFormat="1" applyFill="1" applyBorder="1" applyAlignment="1">
      <alignment horizontal="right" vertical="center" indent="1"/>
    </xf>
    <xf numFmtId="0" fontId="7" fillId="0" borderId="38" xfId="0" applyFont="1" applyFill="1" applyBorder="1" applyAlignment="1">
      <alignment horizontal="center" vertical="center"/>
    </xf>
    <xf numFmtId="0" fontId="10" fillId="0" borderId="0" xfId="0" applyFont="1" applyFill="1" applyBorder="1" applyAlignment="1">
      <alignment horizontal="center"/>
    </xf>
    <xf numFmtId="0" fontId="0" fillId="0" borderId="0" xfId="0" applyFill="1" applyBorder="1">
      <alignment horizontal="right" indent="1"/>
    </xf>
    <xf numFmtId="3" fontId="0" fillId="0" borderId="37" xfId="0" applyNumberFormat="1" applyFill="1" applyBorder="1" applyAlignment="1">
      <alignment horizontal="right" indent="1"/>
    </xf>
    <xf numFmtId="3" fontId="0" fillId="0" borderId="37" xfId="0" applyNumberFormat="1" applyFill="1" applyBorder="1" applyAlignment="1">
      <alignment horizontal="right" indent="1" shrinkToFit="1"/>
    </xf>
    <xf numFmtId="0" fontId="7" fillId="0" borderId="18" xfId="0" applyFont="1" applyFill="1" applyBorder="1" applyAlignment="1">
      <alignment horizontal="center"/>
    </xf>
    <xf numFmtId="3" fontId="10" fillId="0" borderId="56" xfId="0" applyNumberFormat="1" applyFont="1" applyFill="1" applyBorder="1" applyAlignment="1">
      <alignment horizontal="center" vertical="center"/>
    </xf>
    <xf numFmtId="3" fontId="0" fillId="0" borderId="32" xfId="0" applyNumberFormat="1" applyFill="1" applyBorder="1" applyAlignment="1">
      <alignment horizontal="right" indent="1"/>
    </xf>
    <xf numFmtId="0" fontId="7" fillId="0" borderId="20" xfId="0" applyFont="1" applyFill="1" applyBorder="1" applyAlignment="1">
      <alignment horizontal="center"/>
    </xf>
    <xf numFmtId="0" fontId="0" fillId="0" borderId="0" xfId="0" applyFill="1">
      <alignment horizontal="right" indent="1"/>
    </xf>
    <xf numFmtId="0" fontId="9" fillId="0" borderId="40" xfId="0" applyFont="1" applyFill="1" applyBorder="1" applyAlignment="1">
      <alignment horizontal="center" vertical="center"/>
    </xf>
    <xf numFmtId="0" fontId="9" fillId="0" borderId="41" xfId="0" applyFont="1" applyFill="1" applyBorder="1" applyAlignment="1">
      <alignment horizontal="center" vertical="center"/>
    </xf>
    <xf numFmtId="3" fontId="0" fillId="0" borderId="14" xfId="0" applyNumberFormat="1" applyFill="1" applyBorder="1" applyAlignment="1">
      <alignment horizontal="right" vertical="center" indent="1"/>
    </xf>
    <xf numFmtId="3" fontId="0" fillId="0" borderId="15" xfId="0" applyNumberFormat="1" applyFill="1" applyBorder="1" applyAlignment="1">
      <alignment horizontal="right" vertical="center" indent="1"/>
    </xf>
    <xf numFmtId="3" fontId="0" fillId="0" borderId="55" xfId="0" applyNumberFormat="1" applyFill="1" applyBorder="1" applyAlignment="1">
      <alignment horizontal="right" vertical="center" indent="1"/>
    </xf>
    <xf numFmtId="1" fontId="2" fillId="0" borderId="19" xfId="0" applyNumberFormat="1" applyFont="1" applyFill="1" applyBorder="1" applyAlignment="1">
      <alignment horizontal="center" vertical="center"/>
    </xf>
    <xf numFmtId="1" fontId="2" fillId="0" borderId="20" xfId="0" applyNumberFormat="1" applyFont="1" applyFill="1" applyBorder="1" applyAlignment="1">
      <alignment horizontal="center" vertical="center"/>
    </xf>
    <xf numFmtId="3" fontId="0" fillId="0" borderId="27" xfId="0" applyNumberFormat="1" applyFill="1" applyBorder="1" applyAlignment="1">
      <alignment horizontal="right" vertical="center" indent="1"/>
    </xf>
    <xf numFmtId="1" fontId="7" fillId="0" borderId="20" xfId="0" applyNumberFormat="1" applyFont="1" applyFill="1" applyBorder="1" applyAlignment="1">
      <alignment horizontal="center" vertical="center"/>
    </xf>
    <xf numFmtId="3" fontId="10" fillId="0" borderId="57" xfId="0" applyNumberFormat="1" applyFont="1" applyFill="1" applyBorder="1" applyAlignment="1">
      <alignment horizontal="center" vertical="center"/>
    </xf>
    <xf numFmtId="3" fontId="0" fillId="0" borderId="57" xfId="0" applyNumberFormat="1" applyFill="1" applyBorder="1" applyAlignment="1">
      <alignment horizontal="right" vertical="center" indent="1"/>
    </xf>
    <xf numFmtId="3" fontId="0" fillId="0" borderId="1" xfId="0" applyNumberFormat="1" applyFill="1" applyBorder="1" applyAlignment="1">
      <alignment horizontal="right" vertical="center" indent="1"/>
    </xf>
    <xf numFmtId="3" fontId="0" fillId="0" borderId="31" xfId="0" applyNumberFormat="1" applyFill="1" applyBorder="1" applyAlignment="1">
      <alignment horizontal="right" vertical="center" indent="1"/>
    </xf>
    <xf numFmtId="1" fontId="7" fillId="0" borderId="35" xfId="0" applyNumberFormat="1" applyFont="1" applyFill="1" applyBorder="1" applyAlignment="1">
      <alignment horizontal="center" vertical="center"/>
    </xf>
    <xf numFmtId="3" fontId="0" fillId="0" borderId="6" xfId="0" applyNumberFormat="1" applyFill="1" applyBorder="1" applyAlignment="1">
      <alignment horizontal="right" indent="1"/>
    </xf>
    <xf numFmtId="3" fontId="0" fillId="0" borderId="7" xfId="0" applyNumberFormat="1" applyFill="1" applyBorder="1" applyAlignment="1">
      <alignment horizontal="right" indent="1"/>
    </xf>
    <xf numFmtId="3" fontId="0" fillId="0" borderId="9" xfId="0" applyNumberFormat="1" applyFill="1" applyBorder="1" applyAlignment="1">
      <alignment horizontal="right" indent="1"/>
    </xf>
    <xf numFmtId="0" fontId="7" fillId="0" borderId="38" xfId="0" applyFont="1" applyFill="1" applyBorder="1" applyAlignment="1">
      <alignment horizontal="center"/>
    </xf>
    <xf numFmtId="3" fontId="10" fillId="0" borderId="10" xfId="0" applyNumberFormat="1" applyFont="1" applyFill="1" applyBorder="1" applyAlignment="1">
      <alignment horizontal="center"/>
    </xf>
    <xf numFmtId="3" fontId="10" fillId="0" borderId="12" xfId="0" applyNumberFormat="1" applyFont="1" applyFill="1" applyBorder="1" applyAlignment="1">
      <alignment horizontal="center"/>
    </xf>
    <xf numFmtId="3" fontId="0" fillId="0" borderId="11" xfId="0" applyNumberFormat="1" applyFill="1" applyBorder="1" applyAlignment="1">
      <alignment horizontal="right" indent="1"/>
    </xf>
    <xf numFmtId="3" fontId="0" fillId="0" borderId="13" xfId="0" applyNumberFormat="1" applyFill="1" applyBorder="1" applyAlignment="1">
      <alignment horizontal="right" indent="1"/>
    </xf>
    <xf numFmtId="3" fontId="0" fillId="0" borderId="12" xfId="0" applyNumberFormat="1" applyFill="1" applyBorder="1" applyAlignment="1">
      <alignment horizontal="right" inden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xf>
    <xf numFmtId="3" fontId="10" fillId="0" borderId="5" xfId="0" applyNumberFormat="1" applyFont="1" applyFill="1" applyBorder="1" applyAlignment="1">
      <alignment horizontal="center"/>
    </xf>
    <xf numFmtId="3" fontId="10" fillId="0" borderId="56" xfId="0" applyNumberFormat="1" applyFont="1" applyFill="1" applyBorder="1" applyAlignment="1">
      <alignment horizontal="center"/>
    </xf>
    <xf numFmtId="3" fontId="0" fillId="0" borderId="56" xfId="0" applyNumberFormat="1" applyFill="1" applyBorder="1" applyAlignment="1">
      <alignment horizontal="right" indent="1"/>
    </xf>
    <xf numFmtId="3" fontId="0" fillId="0" borderId="1" xfId="0" applyNumberFormat="1" applyFill="1" applyBorder="1" applyAlignment="1">
      <alignment horizontal="right" indent="1"/>
    </xf>
    <xf numFmtId="3" fontId="0" fillId="0" borderId="33" xfId="0" applyNumberFormat="1" applyFill="1" applyBorder="1" applyAlignment="1">
      <alignment horizontal="right" indent="1" shrinkToFit="1"/>
    </xf>
    <xf numFmtId="3" fontId="0" fillId="0" borderId="34" xfId="0" applyNumberFormat="1" applyFill="1" applyBorder="1" applyAlignment="1">
      <alignment horizontal="right" indent="1" shrinkToFit="1"/>
    </xf>
    <xf numFmtId="3" fontId="0" fillId="0" borderId="5" xfId="0" applyNumberFormat="1" applyFill="1" applyBorder="1" applyAlignment="1">
      <alignment horizontal="right" indent="1"/>
    </xf>
    <xf numFmtId="0" fontId="7" fillId="0" borderId="35" xfId="0" applyFont="1" applyFill="1" applyBorder="1" applyAlignment="1">
      <alignment horizontal="center"/>
    </xf>
    <xf numFmtId="3" fontId="0" fillId="0" borderId="3" xfId="0" applyNumberFormat="1" applyFill="1" applyBorder="1" applyAlignment="1">
      <alignment horizontal="right" indent="1"/>
    </xf>
    <xf numFmtId="3" fontId="0" fillId="0" borderId="28" xfId="0" applyNumberFormat="1" applyFill="1" applyBorder="1" applyAlignment="1">
      <alignment horizontal="right" indent="1" shrinkToFit="1"/>
    </xf>
    <xf numFmtId="3" fontId="0" fillId="0" borderId="3" xfId="0" applyNumberFormat="1" applyFill="1" applyBorder="1" applyAlignment="1">
      <alignment horizontal="right" indent="1" shrinkToFit="1"/>
    </xf>
    <xf numFmtId="3" fontId="0" fillId="0" borderId="28" xfId="0" applyNumberFormat="1" applyFill="1" applyBorder="1" applyAlignment="1">
      <alignment horizontal="right" indent="1"/>
    </xf>
    <xf numFmtId="3" fontId="10" fillId="0" borderId="29" xfId="0" applyNumberFormat="1" applyFont="1" applyFill="1" applyBorder="1" applyAlignment="1">
      <alignment horizontal="center"/>
    </xf>
    <xf numFmtId="3" fontId="0" fillId="0" borderId="0" xfId="0" applyNumberFormat="1" applyFill="1" applyBorder="1" applyAlignment="1">
      <alignment horizontal="right" indent="1"/>
    </xf>
    <xf numFmtId="3" fontId="0" fillId="0" borderId="36" xfId="0" applyNumberFormat="1" applyFill="1" applyBorder="1" applyAlignment="1">
      <alignment horizontal="right" indent="1" shrinkToFit="1"/>
    </xf>
    <xf numFmtId="3" fontId="0" fillId="0" borderId="11" xfId="0" applyNumberFormat="1" applyFill="1" applyBorder="1" applyAlignment="1">
      <alignment horizontal="right" indent="1" shrinkToFit="1"/>
    </xf>
    <xf numFmtId="3" fontId="0" fillId="0" borderId="29" xfId="0" applyNumberFormat="1" applyFill="1" applyBorder="1" applyAlignment="1">
      <alignment horizontal="right" indent="1"/>
    </xf>
    <xf numFmtId="3" fontId="0" fillId="0" borderId="36" xfId="0" applyNumberFormat="1" applyFill="1" applyBorder="1" applyAlignment="1">
      <alignment horizontal="right" indent="1"/>
    </xf>
    <xf numFmtId="3" fontId="0" fillId="0" borderId="32" xfId="0" applyNumberFormat="1" applyFill="1" applyBorder="1" applyAlignment="1">
      <alignment horizontal="right" indent="1" shrinkToFit="1"/>
    </xf>
    <xf numFmtId="0" fontId="7" fillId="0" borderId="16" xfId="0" applyFont="1" applyFill="1" applyBorder="1" applyAlignment="1">
      <alignment horizontal="center"/>
    </xf>
    <xf numFmtId="0" fontId="9" fillId="0" borderId="52" xfId="0" applyFont="1" applyFill="1" applyBorder="1" applyAlignment="1">
      <alignment horizontal="center" vertical="center"/>
    </xf>
    <xf numFmtId="0" fontId="9" fillId="0" borderId="46" xfId="0" applyFont="1" applyFill="1" applyBorder="1" applyAlignment="1">
      <alignment horizontal="center" vertical="center"/>
    </xf>
    <xf numFmtId="3" fontId="0" fillId="0" borderId="30" xfId="0" applyNumberFormat="1" applyFill="1" applyBorder="1" applyAlignment="1">
      <alignment horizontal="right" vertical="center" indent="1"/>
    </xf>
    <xf numFmtId="165" fontId="0" fillId="0" borderId="14" xfId="0" applyNumberFormat="1" applyFill="1" applyBorder="1" applyAlignment="1">
      <alignment horizontal="right" vertical="center" indent="1"/>
    </xf>
    <xf numFmtId="3" fontId="0" fillId="0" borderId="4" xfId="0" applyNumberFormat="1" applyFill="1" applyBorder="1" applyAlignment="1">
      <alignment horizontal="right" vertical="center" indent="1"/>
    </xf>
    <xf numFmtId="165" fontId="0" fillId="0" borderId="2" xfId="0" applyNumberFormat="1" applyFill="1" applyBorder="1" applyAlignment="1">
      <alignment horizontal="right" vertical="center" indent="1"/>
    </xf>
    <xf numFmtId="4" fontId="0" fillId="0" borderId="2" xfId="0" applyNumberFormat="1" applyFill="1" applyBorder="1" applyAlignment="1">
      <alignment horizontal="right" vertical="center" indent="1"/>
    </xf>
    <xf numFmtId="165" fontId="0" fillId="0" borderId="3" xfId="0" applyNumberFormat="1" applyFill="1" applyBorder="1" applyAlignment="1">
      <alignment horizontal="right" vertical="center" indent="1"/>
    </xf>
    <xf numFmtId="4" fontId="0" fillId="0" borderId="3" xfId="0" applyNumberFormat="1" applyFill="1" applyBorder="1" applyAlignment="1">
      <alignment horizontal="right" vertical="center" indent="1"/>
    </xf>
    <xf numFmtId="3" fontId="0" fillId="0" borderId="36" xfId="0" applyNumberFormat="1" applyFill="1" applyBorder="1" applyAlignment="1">
      <alignment horizontal="right" vertical="center" indent="1"/>
    </xf>
    <xf numFmtId="3" fontId="0" fillId="0" borderId="0" xfId="0" applyNumberFormat="1" applyFill="1">
      <alignment horizontal="right" indent="1"/>
    </xf>
    <xf numFmtId="3" fontId="0" fillId="0" borderId="14" xfId="0" applyNumberFormat="1" applyFill="1" applyBorder="1" applyAlignment="1">
      <alignment horizontal="right" indent="1"/>
    </xf>
    <xf numFmtId="3" fontId="0" fillId="0" borderId="15" xfId="0" applyNumberFormat="1" applyFill="1" applyBorder="1" applyAlignment="1">
      <alignment horizontal="right" indent="1"/>
    </xf>
    <xf numFmtId="3" fontId="0" fillId="0" borderId="55" xfId="0" applyNumberFormat="1" applyFill="1" applyBorder="1" applyAlignment="1">
      <alignment horizontal="right" indent="1"/>
    </xf>
    <xf numFmtId="3" fontId="0" fillId="0" borderId="2" xfId="0" applyNumberFormat="1" applyFill="1" applyBorder="1" applyAlignment="1">
      <alignment horizontal="right" indent="1"/>
    </xf>
    <xf numFmtId="0" fontId="8" fillId="0" borderId="0" xfId="0" applyFont="1" applyFill="1">
      <alignment horizontal="right" indent="1"/>
    </xf>
    <xf numFmtId="0" fontId="9" fillId="0" borderId="58" xfId="0" applyFont="1" applyFill="1" applyBorder="1" applyAlignment="1">
      <alignment horizontal="center" vertical="center"/>
    </xf>
    <xf numFmtId="0" fontId="9" fillId="0" borderId="49" xfId="0" applyFont="1" applyFill="1" applyBorder="1" applyAlignment="1">
      <alignment horizontal="center" vertical="center"/>
    </xf>
    <xf numFmtId="3" fontId="0" fillId="0" borderId="59" xfId="0" applyNumberFormat="1" applyFill="1" applyBorder="1" applyAlignment="1">
      <alignment horizontal="right" vertical="center" indent="1"/>
    </xf>
    <xf numFmtId="3" fontId="0" fillId="0" borderId="28" xfId="0" applyNumberFormat="1" applyFill="1" applyBorder="1" applyAlignment="1">
      <alignment horizontal="right" vertical="center" indent="1"/>
    </xf>
    <xf numFmtId="3" fontId="10" fillId="0" borderId="7" xfId="0" applyNumberFormat="1" applyFont="1" applyFill="1" applyBorder="1" applyAlignment="1">
      <alignment horizontal="center" vertical="center"/>
    </xf>
    <xf numFmtId="3" fontId="10" fillId="0" borderId="29" xfId="0" applyNumberFormat="1" applyFont="1" applyFill="1" applyBorder="1" applyAlignment="1">
      <alignment horizontal="center" vertical="center"/>
    </xf>
    <xf numFmtId="3" fontId="0" fillId="0" borderId="7" xfId="0" applyNumberFormat="1" applyFill="1" applyBorder="1" applyAlignment="1">
      <alignment horizontal="right" vertical="center" indent="1"/>
    </xf>
    <xf numFmtId="0" fontId="10" fillId="0" borderId="32" xfId="0" applyFont="1" applyFill="1" applyBorder="1" applyAlignment="1">
      <alignment horizontal="center"/>
    </xf>
    <xf numFmtId="0" fontId="0" fillId="0" borderId="32" xfId="0" applyFill="1" applyBorder="1" applyAlignment="1"/>
    <xf numFmtId="3" fontId="1" fillId="0" borderId="2" xfId="0" applyNumberFormat="1" applyFont="1" applyFill="1" applyBorder="1" applyAlignment="1">
      <alignment horizontal="right" vertical="center" indent="1"/>
    </xf>
    <xf numFmtId="3" fontId="1" fillId="0" borderId="4" xfId="0" applyNumberFormat="1" applyFont="1" applyFill="1" applyBorder="1" applyAlignment="1">
      <alignment horizontal="right" vertical="center" indent="1"/>
    </xf>
    <xf numFmtId="3" fontId="1" fillId="0" borderId="32" xfId="0" applyNumberFormat="1" applyFont="1" applyFill="1" applyBorder="1" applyAlignment="1">
      <alignment horizontal="right" vertical="center" indent="1"/>
    </xf>
    <xf numFmtId="3" fontId="0" fillId="0" borderId="13" xfId="0" applyNumberFormat="1" applyFill="1" applyBorder="1" applyAlignment="1">
      <alignment horizontal="right" vertical="center" indent="1"/>
    </xf>
    <xf numFmtId="3" fontId="1" fillId="0" borderId="2" xfId="0" applyNumberFormat="1" applyFont="1" applyFill="1" applyBorder="1" applyAlignment="1">
      <alignment horizontal="right" indent="1"/>
    </xf>
    <xf numFmtId="3" fontId="1" fillId="0" borderId="3" xfId="0" applyNumberFormat="1" applyFont="1" applyFill="1" applyBorder="1" applyAlignment="1">
      <alignment horizontal="right" indent="1"/>
    </xf>
    <xf numFmtId="3" fontId="1" fillId="0" borderId="32" xfId="0" applyNumberFormat="1" applyFont="1" applyFill="1" applyBorder="1" applyAlignment="1">
      <alignment horizontal="right" indent="1"/>
    </xf>
    <xf numFmtId="3" fontId="0" fillId="0" borderId="56" xfId="0" applyNumberFormat="1" applyFill="1" applyBorder="1" applyAlignment="1">
      <alignment horizontal="right" vertical="center" indent="1"/>
    </xf>
    <xf numFmtId="0" fontId="2" fillId="0" borderId="35" xfId="0" applyFont="1" applyFill="1" applyBorder="1" applyAlignment="1">
      <alignment horizontal="center" vertical="center"/>
    </xf>
    <xf numFmtId="3" fontId="0" fillId="0" borderId="22" xfId="0" applyNumberFormat="1" applyFill="1" applyBorder="1" applyAlignment="1">
      <alignment horizontal="right" vertical="center" indent="1"/>
    </xf>
    <xf numFmtId="3" fontId="0" fillId="0" borderId="61" xfId="0" applyNumberFormat="1" applyFill="1" applyBorder="1" applyAlignment="1">
      <alignment horizontal="right" vertical="center" indent="1"/>
    </xf>
    <xf numFmtId="3" fontId="0" fillId="0" borderId="24" xfId="0" applyNumberFormat="1" applyFill="1" applyBorder="1" applyAlignment="1">
      <alignment horizontal="right" vertical="center" indent="1"/>
    </xf>
    <xf numFmtId="3" fontId="0" fillId="0" borderId="25" xfId="0" applyNumberFormat="1" applyFill="1" applyBorder="1" applyAlignment="1">
      <alignment horizontal="right" vertical="center" indent="1"/>
    </xf>
    <xf numFmtId="3" fontId="0" fillId="0" borderId="26" xfId="0" applyNumberFormat="1" applyFill="1" applyBorder="1" applyAlignment="1">
      <alignment horizontal="right" vertical="center" indent="1"/>
    </xf>
    <xf numFmtId="3" fontId="0" fillId="0" borderId="23" xfId="0" applyNumberFormat="1" applyFill="1" applyBorder="1" applyAlignment="1">
      <alignment horizontal="right" vertical="center" indent="1"/>
    </xf>
    <xf numFmtId="3" fontId="0" fillId="0" borderId="5" xfId="0" applyNumberFormat="1" applyFill="1" applyBorder="1" applyAlignment="1">
      <alignment horizontal="right" vertical="center" indent="1"/>
    </xf>
    <xf numFmtId="165" fontId="0" fillId="0" borderId="4" xfId="0" applyNumberFormat="1" applyFill="1" applyBorder="1" applyAlignment="1">
      <alignment horizontal="right" vertical="center" indent="1"/>
    </xf>
    <xf numFmtId="165" fontId="0" fillId="0" borderId="27" xfId="0" applyNumberFormat="1" applyFill="1" applyBorder="1" applyAlignment="1">
      <alignment horizontal="right" vertical="center" indent="1"/>
    </xf>
    <xf numFmtId="3" fontId="10" fillId="0" borderId="5" xfId="0" applyNumberFormat="1" applyFont="1" applyFill="1" applyBorder="1" applyAlignment="1">
      <alignment horizontal="center" vertical="center"/>
    </xf>
    <xf numFmtId="3" fontId="0" fillId="0" borderId="9" xfId="0" applyNumberFormat="1" applyFill="1" applyBorder="1" applyAlignment="1">
      <alignment horizontal="right" vertical="center" indent="1"/>
    </xf>
    <xf numFmtId="3" fontId="0" fillId="0" borderId="8" xfId="0" applyNumberFormat="1" applyFill="1" applyBorder="1" applyAlignment="1">
      <alignment horizontal="right" vertical="center" indent="1"/>
    </xf>
    <xf numFmtId="3" fontId="0" fillId="0" borderId="10" xfId="0" applyNumberFormat="1" applyFill="1" applyBorder="1" applyAlignment="1">
      <alignment horizontal="right" vertical="center" indent="1"/>
    </xf>
    <xf numFmtId="3" fontId="10" fillId="0" borderId="27" xfId="0" applyNumberFormat="1" applyFont="1" applyFill="1" applyBorder="1" applyAlignment="1">
      <alignment horizontal="center"/>
    </xf>
    <xf numFmtId="3" fontId="0" fillId="0" borderId="27" xfId="0" applyNumberFormat="1" applyFill="1" applyBorder="1" applyAlignment="1">
      <alignment horizontal="right" indent="1"/>
    </xf>
    <xf numFmtId="3" fontId="0" fillId="0" borderId="4" xfId="0" applyNumberFormat="1" applyFill="1" applyBorder="1" applyAlignment="1">
      <alignment horizontal="right" indent="1"/>
    </xf>
    <xf numFmtId="3" fontId="0" fillId="0" borderId="10" xfId="0" applyNumberFormat="1" applyFill="1" applyBorder="1" applyAlignment="1">
      <alignment horizontal="right" indent="1"/>
    </xf>
    <xf numFmtId="4" fontId="0" fillId="0" borderId="15" xfId="0" applyNumberFormat="1" applyFill="1" applyBorder="1" applyAlignment="1">
      <alignment horizontal="right" vertical="center" indent="1"/>
    </xf>
    <xf numFmtId="1" fontId="9" fillId="0" borderId="40" xfId="0" applyNumberFormat="1" applyFont="1" applyFill="1" applyBorder="1" applyAlignment="1">
      <alignment horizontal="center" vertical="center"/>
    </xf>
    <xf numFmtId="1" fontId="9" fillId="0" borderId="41" xfId="0" applyNumberFormat="1" applyFont="1" applyFill="1" applyBorder="1" applyAlignment="1">
      <alignment horizontal="center" vertical="center"/>
    </xf>
    <xf numFmtId="1" fontId="9" fillId="0" borderId="49" xfId="0" applyNumberFormat="1" applyFont="1" applyFill="1" applyBorder="1" applyAlignment="1">
      <alignment horizontal="center" vertical="center"/>
    </xf>
    <xf numFmtId="1" fontId="0" fillId="0" borderId="0" xfId="0" applyNumberFormat="1" applyFill="1">
      <alignment horizontal="right" indent="1"/>
    </xf>
    <xf numFmtId="1" fontId="0" fillId="0" borderId="14" xfId="0" applyNumberFormat="1" applyFill="1" applyBorder="1" applyAlignment="1">
      <alignment horizontal="right" indent="1"/>
    </xf>
    <xf numFmtId="1" fontId="0" fillId="0" borderId="15" xfId="0" applyNumberFormat="1" applyFill="1" applyBorder="1" applyAlignment="1">
      <alignment horizontal="right" indent="1"/>
    </xf>
    <xf numFmtId="1" fontId="0" fillId="0" borderId="55" xfId="0" applyNumberFormat="1" applyFill="1" applyBorder="1" applyAlignment="1">
      <alignment horizontal="right" indent="1"/>
    </xf>
    <xf numFmtId="1" fontId="0" fillId="0" borderId="59" xfId="0" applyNumberFormat="1" applyFill="1" applyBorder="1" applyAlignment="1">
      <alignment horizontal="right" indent="1"/>
    </xf>
    <xf numFmtId="1" fontId="2" fillId="0" borderId="21" xfId="0" applyNumberFormat="1" applyFont="1" applyFill="1" applyBorder="1" applyAlignment="1">
      <alignment horizontal="center" vertical="center"/>
    </xf>
    <xf numFmtId="1" fontId="0" fillId="0" borderId="2" xfId="0" applyNumberFormat="1" applyFill="1" applyBorder="1" applyAlignment="1">
      <alignment horizontal="right" indent="1"/>
    </xf>
    <xf numFmtId="1" fontId="0" fillId="0" borderId="3" xfId="0" applyNumberFormat="1" applyFill="1" applyBorder="1" applyAlignment="1">
      <alignment horizontal="right" indent="1"/>
    </xf>
    <xf numFmtId="1" fontId="0" fillId="0" borderId="32" xfId="0" applyNumberFormat="1" applyFill="1" applyBorder="1" applyAlignment="1">
      <alignment horizontal="right" indent="1"/>
    </xf>
    <xf numFmtId="1" fontId="0" fillId="0" borderId="27" xfId="0" applyNumberFormat="1" applyFill="1" applyBorder="1" applyAlignment="1">
      <alignment horizontal="right" indent="1"/>
    </xf>
    <xf numFmtId="1" fontId="5" fillId="0" borderId="27" xfId="0" applyNumberFormat="1" applyFont="1" applyFill="1" applyBorder="1" applyAlignment="1">
      <alignment horizontal="right" indent="1"/>
    </xf>
    <xf numFmtId="1" fontId="2" fillId="0" borderId="16" xfId="0" applyNumberFormat="1" applyFont="1" applyFill="1" applyBorder="1" applyAlignment="1">
      <alignment horizontal="center" vertical="center"/>
    </xf>
    <xf numFmtId="1" fontId="8" fillId="0" borderId="27" xfId="0" applyNumberFormat="1" applyFont="1" applyFill="1" applyBorder="1" applyAlignment="1">
      <alignment horizontal="right" indent="1"/>
    </xf>
    <xf numFmtId="1" fontId="8" fillId="0" borderId="3" xfId="0" applyNumberFormat="1" applyFont="1" applyFill="1" applyBorder="1" applyAlignment="1">
      <alignment horizontal="right" indent="1"/>
    </xf>
    <xf numFmtId="1" fontId="8" fillId="0" borderId="2" xfId="0" applyNumberFormat="1" applyFont="1" applyFill="1" applyBorder="1" applyAlignment="1">
      <alignment horizontal="right" indent="1"/>
    </xf>
    <xf numFmtId="1" fontId="7" fillId="0" borderId="16" xfId="0" applyNumberFormat="1" applyFont="1" applyFill="1" applyBorder="1" applyAlignment="1">
      <alignment horizontal="center" vertical="center"/>
    </xf>
    <xf numFmtId="1" fontId="7" fillId="0" borderId="17" xfId="0" applyNumberFormat="1" applyFont="1" applyFill="1" applyBorder="1" applyAlignment="1">
      <alignment horizontal="center" vertical="center"/>
    </xf>
    <xf numFmtId="1" fontId="7" fillId="0" borderId="18" xfId="0" applyNumberFormat="1" applyFont="1" applyFill="1" applyBorder="1" applyAlignment="1">
      <alignment horizontal="center" vertical="center"/>
    </xf>
    <xf numFmtId="1" fontId="8" fillId="0" borderId="10" xfId="0" applyNumberFormat="1" applyFont="1" applyFill="1" applyBorder="1" applyAlignment="1">
      <alignment horizontal="right" indent="1"/>
    </xf>
    <xf numFmtId="1" fontId="8" fillId="0" borderId="11" xfId="0" applyNumberFormat="1" applyFont="1" applyFill="1" applyBorder="1" applyAlignment="1">
      <alignment horizontal="right" indent="1"/>
    </xf>
    <xf numFmtId="1" fontId="8" fillId="0" borderId="13" xfId="0" applyNumberFormat="1" applyFont="1" applyFill="1" applyBorder="1" applyAlignment="1">
      <alignment horizontal="right" indent="1"/>
    </xf>
    <xf numFmtId="1" fontId="8" fillId="0" borderId="6" xfId="0" applyNumberFormat="1" applyFont="1" applyFill="1" applyBorder="1" applyAlignment="1">
      <alignment horizontal="right" indent="1"/>
    </xf>
    <xf numFmtId="1" fontId="8" fillId="0" borderId="7" xfId="0" applyNumberFormat="1" applyFont="1" applyFill="1" applyBorder="1" applyAlignment="1">
      <alignment horizontal="right" indent="1"/>
    </xf>
    <xf numFmtId="1" fontId="8" fillId="0" borderId="9" xfId="0" applyNumberFormat="1" applyFont="1" applyFill="1" applyBorder="1" applyAlignment="1">
      <alignment horizontal="right" indent="1"/>
    </xf>
    <xf numFmtId="1" fontId="7" fillId="0" borderId="17" xfId="0" applyNumberFormat="1" applyFont="1" applyFill="1" applyBorder="1" applyAlignment="1">
      <alignment horizontal="center"/>
    </xf>
    <xf numFmtId="3" fontId="8" fillId="0" borderId="36" xfId="0" applyNumberFormat="1" applyFont="1" applyFill="1" applyBorder="1" applyAlignment="1">
      <alignment horizontal="right" vertical="center" indent="1"/>
    </xf>
    <xf numFmtId="3" fontId="8" fillId="0" borderId="27" xfId="0" applyNumberFormat="1" applyFont="1" applyFill="1" applyBorder="1" applyAlignment="1">
      <alignment horizontal="right" vertical="center" indent="1"/>
    </xf>
    <xf numFmtId="3" fontId="8" fillId="0" borderId="48" xfId="0" applyNumberFormat="1" applyFont="1" applyFill="1" applyBorder="1" applyAlignment="1">
      <alignment horizontal="right" vertical="center" indent="1"/>
    </xf>
    <xf numFmtId="3" fontId="0" fillId="0" borderId="22" xfId="0" applyNumberFormat="1" applyFill="1" applyBorder="1" applyAlignment="1">
      <alignment horizontal="right" indent="1"/>
    </xf>
    <xf numFmtId="3" fontId="0" fillId="0" borderId="59" xfId="0" applyNumberFormat="1" applyFill="1" applyBorder="1" applyAlignment="1">
      <alignment horizontal="right" indent="1"/>
    </xf>
    <xf numFmtId="3" fontId="0" fillId="0" borderId="23" xfId="0" applyNumberFormat="1" applyFill="1" applyBorder="1" applyAlignment="1">
      <alignment horizontal="right" indent="1"/>
    </xf>
    <xf numFmtId="3" fontId="0" fillId="0" borderId="24" xfId="0" applyNumberFormat="1" applyFill="1" applyBorder="1" applyAlignment="1">
      <alignment horizontal="right" indent="1"/>
    </xf>
    <xf numFmtId="3" fontId="8" fillId="0" borderId="2" xfId="0" applyNumberFormat="1" applyFont="1" applyFill="1" applyBorder="1" applyAlignment="1">
      <alignment horizontal="right" vertical="center" indent="1"/>
    </xf>
    <xf numFmtId="3" fontId="8" fillId="0" borderId="6" xfId="0" applyNumberFormat="1" applyFont="1" applyFill="1" applyBorder="1" applyAlignment="1">
      <alignment horizontal="right" vertical="center" indent="1"/>
    </xf>
    <xf numFmtId="3" fontId="8" fillId="0" borderId="7" xfId="0" applyNumberFormat="1" applyFont="1" applyFill="1" applyBorder="1" applyAlignment="1">
      <alignment horizontal="right" vertical="center" indent="1"/>
    </xf>
    <xf numFmtId="3" fontId="8" fillId="0" borderId="9" xfId="0" applyNumberFormat="1" applyFont="1" applyFill="1" applyBorder="1" applyAlignment="1">
      <alignment horizontal="right" vertical="center" indent="1"/>
    </xf>
    <xf numFmtId="3" fontId="8" fillId="0" borderId="13" xfId="0" applyNumberFormat="1" applyFont="1" applyFill="1" applyBorder="1" applyAlignment="1">
      <alignment horizontal="right" vertical="center" indent="1"/>
    </xf>
    <xf numFmtId="3" fontId="8" fillId="0" borderId="6" xfId="0" applyNumberFormat="1" applyFont="1" applyFill="1" applyBorder="1" applyAlignment="1">
      <alignment horizontal="right" indent="1"/>
    </xf>
    <xf numFmtId="3" fontId="8" fillId="0" borderId="7" xfId="0" applyNumberFormat="1" applyFont="1" applyFill="1" applyBorder="1" applyAlignment="1">
      <alignment horizontal="right" indent="1"/>
    </xf>
    <xf numFmtId="3" fontId="8" fillId="0" borderId="9" xfId="0" applyNumberFormat="1" applyFont="1" applyFill="1" applyBorder="1" applyAlignment="1">
      <alignment horizontal="right" indent="1"/>
    </xf>
    <xf numFmtId="0" fontId="8" fillId="0" borderId="38" xfId="0" applyFont="1" applyFill="1" applyBorder="1" applyAlignment="1">
      <alignment horizontal="center"/>
    </xf>
    <xf numFmtId="3" fontId="0" fillId="0" borderId="62" xfId="0" applyNumberFormat="1" applyFill="1" applyBorder="1" applyAlignment="1">
      <alignment horizontal="right" vertical="center" indent="1"/>
    </xf>
    <xf numFmtId="0" fontId="0" fillId="0" borderId="16" xfId="0" applyNumberFormat="1" applyFill="1" applyBorder="1" applyAlignment="1">
      <alignment horizontal="right" vertical="center" indent="1"/>
    </xf>
    <xf numFmtId="0" fontId="0" fillId="0" borderId="3" xfId="0" applyNumberFormat="1" applyFill="1" applyBorder="1" applyAlignment="1">
      <alignment horizontal="right" vertical="center" indent="1"/>
    </xf>
    <xf numFmtId="0" fontId="0" fillId="0" borderId="4" xfId="0" applyNumberFormat="1" applyFill="1" applyBorder="1" applyAlignment="1">
      <alignment horizontal="right" vertical="center" indent="1"/>
    </xf>
    <xf numFmtId="0" fontId="2" fillId="0" borderId="21" xfId="0" applyFont="1" applyFill="1" applyBorder="1" applyAlignment="1">
      <alignment horizontal="center" vertical="center"/>
    </xf>
    <xf numFmtId="0" fontId="2" fillId="0" borderId="16" xfId="0" applyFont="1" applyFill="1" applyBorder="1" applyAlignment="1">
      <alignment horizontal="center" vertical="center"/>
    </xf>
    <xf numFmtId="0" fontId="0" fillId="0" borderId="27" xfId="0" applyNumberFormat="1" applyFill="1" applyBorder="1" applyAlignment="1">
      <alignment horizontal="right" vertical="center" indent="1"/>
    </xf>
    <xf numFmtId="0" fontId="2" fillId="0" borderId="17" xfId="0" applyFont="1" applyFill="1" applyBorder="1" applyAlignment="1">
      <alignment horizontal="center" vertical="center"/>
    </xf>
    <xf numFmtId="0" fontId="2" fillId="0" borderId="18" xfId="0" applyFont="1" applyFill="1" applyBorder="1" applyAlignment="1">
      <alignment horizontal="center" vertical="center"/>
    </xf>
    <xf numFmtId="3" fontId="0" fillId="0" borderId="17" xfId="0" applyNumberFormat="1" applyFill="1" applyBorder="1" applyAlignment="1">
      <alignment horizontal="right" vertical="center" indent="1"/>
    </xf>
    <xf numFmtId="1" fontId="8" fillId="0" borderId="2" xfId="0" applyNumberFormat="1" applyFont="1" applyFill="1" applyBorder="1" applyAlignment="1">
      <alignment horizontal="right" vertical="center" indent="1"/>
    </xf>
    <xf numFmtId="1" fontId="8" fillId="0" borderId="27" xfId="0" applyNumberFormat="1" applyFont="1" applyFill="1" applyBorder="1" applyAlignment="1">
      <alignment horizontal="right" vertical="center" indent="1"/>
    </xf>
    <xf numFmtId="1" fontId="10" fillId="0" borderId="0" xfId="0" applyNumberFormat="1" applyFont="1" applyFill="1" applyBorder="1" applyAlignment="1">
      <alignment horizontal="center"/>
    </xf>
    <xf numFmtId="0" fontId="7" fillId="0" borderId="17" xfId="0" applyFont="1" applyFill="1" applyBorder="1" applyAlignment="1">
      <alignment horizontal="center"/>
    </xf>
    <xf numFmtId="165" fontId="0" fillId="0" borderId="28" xfId="0" applyNumberFormat="1" applyFill="1" applyBorder="1" applyAlignment="1">
      <alignment horizontal="right" vertical="center" indent="1"/>
    </xf>
    <xf numFmtId="1" fontId="0" fillId="0" borderId="27" xfId="0" applyNumberFormat="1" applyFill="1" applyBorder="1" applyAlignment="1">
      <alignment horizontal="right" vertical="center" indent="1"/>
    </xf>
    <xf numFmtId="1" fontId="0" fillId="0" borderId="3" xfId="0" applyNumberFormat="1" applyFill="1" applyBorder="1" applyAlignment="1">
      <alignment horizontal="right" vertical="center" indent="1"/>
    </xf>
    <xf numFmtId="1" fontId="0" fillId="0" borderId="2" xfId="0" applyNumberFormat="1" applyFill="1" applyBorder="1" applyAlignment="1">
      <alignment horizontal="right" vertical="center" indent="1"/>
    </xf>
    <xf numFmtId="1" fontId="0" fillId="0" borderId="4" xfId="0" applyNumberFormat="1" applyFill="1" applyBorder="1" applyAlignment="1">
      <alignment horizontal="right" vertical="center" indent="1"/>
    </xf>
    <xf numFmtId="1" fontId="0" fillId="0" borderId="32" xfId="0" applyNumberFormat="1" applyFill="1" applyBorder="1" applyAlignment="1">
      <alignment horizontal="right" vertical="center" indent="1"/>
    </xf>
    <xf numFmtId="1" fontId="0" fillId="0" borderId="28" xfId="0" applyNumberFormat="1" applyFill="1" applyBorder="1" applyAlignment="1">
      <alignment horizontal="right" vertical="center" indent="1"/>
    </xf>
    <xf numFmtId="1" fontId="0" fillId="0" borderId="10" xfId="0" applyNumberFormat="1" applyFill="1" applyBorder="1" applyAlignment="1">
      <alignment horizontal="right" vertical="center" indent="1"/>
    </xf>
    <xf numFmtId="1" fontId="0" fillId="0" borderId="11" xfId="0" applyNumberFormat="1" applyFill="1" applyBorder="1" applyAlignment="1">
      <alignment horizontal="right" vertical="center" indent="1"/>
    </xf>
    <xf numFmtId="1" fontId="0" fillId="0" borderId="13" xfId="0" applyNumberFormat="1" applyFill="1" applyBorder="1" applyAlignment="1">
      <alignment horizontal="right" vertical="center" indent="1"/>
    </xf>
    <xf numFmtId="0" fontId="2" fillId="0" borderId="43" xfId="0" applyFont="1" applyFill="1" applyBorder="1" applyAlignment="1">
      <alignment horizontal="center" vertical="center"/>
    </xf>
    <xf numFmtId="1" fontId="8" fillId="0" borderId="14" xfId="0" applyNumberFormat="1" applyFont="1" applyFill="1" applyBorder="1" applyAlignment="1">
      <alignment horizontal="right" vertical="center" indent="1"/>
    </xf>
    <xf numFmtId="1" fontId="8" fillId="0" borderId="15" xfId="0" applyNumberFormat="1" applyFont="1" applyFill="1" applyBorder="1" applyAlignment="1">
      <alignment horizontal="right" vertical="center" indent="1"/>
    </xf>
    <xf numFmtId="0" fontId="7" fillId="0" borderId="19" xfId="0" applyFont="1" applyFill="1" applyBorder="1" applyAlignment="1">
      <alignment horizontal="center" vertical="center"/>
    </xf>
    <xf numFmtId="1" fontId="8" fillId="0" borderId="3" xfId="0" applyNumberFormat="1" applyFont="1" applyFill="1" applyBorder="1" applyAlignment="1">
      <alignment horizontal="right" vertical="center" indent="1"/>
    </xf>
    <xf numFmtId="1" fontId="8" fillId="0" borderId="9" xfId="0" applyNumberFormat="1" applyFont="1" applyFill="1" applyBorder="1" applyAlignment="1">
      <alignment horizontal="right" vertical="center" indent="1"/>
    </xf>
    <xf numFmtId="1" fontId="8" fillId="0" borderId="7" xfId="0" applyNumberFormat="1" applyFont="1" applyFill="1" applyBorder="1" applyAlignment="1">
      <alignment horizontal="right" vertical="center" indent="1"/>
    </xf>
    <xf numFmtId="1" fontId="8" fillId="0" borderId="13" xfId="0" applyNumberFormat="1" applyFont="1" applyFill="1" applyBorder="1" applyAlignment="1">
      <alignment horizontal="right" vertical="center" indent="1"/>
    </xf>
    <xf numFmtId="3" fontId="8" fillId="0" borderId="4" xfId="0" applyNumberFormat="1" applyFont="1" applyFill="1" applyBorder="1" applyAlignment="1">
      <alignment horizontal="right" vertical="center" indent="1"/>
    </xf>
    <xf numFmtId="3" fontId="0" fillId="0" borderId="16" xfId="0" applyNumberFormat="1" applyFill="1" applyBorder="1" applyAlignment="1">
      <alignment horizontal="right" vertical="center" indent="1"/>
    </xf>
    <xf numFmtId="3" fontId="0" fillId="0" borderId="53" xfId="0" applyNumberFormat="1" applyFill="1" applyBorder="1" applyAlignment="1">
      <alignment horizontal="right" vertical="center" indent="1"/>
    </xf>
    <xf numFmtId="3" fontId="0" fillId="0" borderId="48" xfId="0" applyNumberFormat="1" applyFill="1" applyBorder="1" applyAlignment="1">
      <alignment horizontal="right" vertical="center" indent="1"/>
    </xf>
    <xf numFmtId="0" fontId="9" fillId="0" borderId="0" xfId="0" applyFont="1" applyFill="1" applyAlignment="1">
      <alignment horizontal="center" vertical="center"/>
    </xf>
    <xf numFmtId="0" fontId="6" fillId="0" borderId="0" xfId="0" applyFont="1" applyFill="1" applyAlignment="1">
      <alignment horizontal="center" vertical="center"/>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51" xfId="0" applyFont="1" applyFill="1" applyBorder="1" applyAlignment="1">
      <alignment horizontal="center" vertical="center"/>
    </xf>
    <xf numFmtId="0" fontId="9" fillId="0" borderId="44" xfId="0" applyFont="1" applyFill="1" applyBorder="1" applyAlignment="1">
      <alignment horizontal="center" vertical="center"/>
    </xf>
    <xf numFmtId="0" fontId="0" fillId="0" borderId="27" xfId="0" applyFill="1" applyBorder="1" applyAlignment="1">
      <alignment horizontal="center"/>
    </xf>
    <xf numFmtId="0" fontId="0" fillId="0" borderId="48" xfId="0" applyFill="1" applyBorder="1" applyAlignment="1">
      <alignment horizontal="center"/>
    </xf>
    <xf numFmtId="0" fontId="2" fillId="0" borderId="61" xfId="0" applyFont="1" applyFill="1" applyBorder="1" applyAlignment="1">
      <alignment horizontal="right" vertical="center" wrapText="1"/>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0" fillId="2" borderId="39" xfId="0" applyFill="1" applyBorder="1" applyAlignment="1">
      <alignment horizontal="left"/>
    </xf>
    <xf numFmtId="0" fontId="9" fillId="2" borderId="51" xfId="0" applyFont="1" applyFill="1" applyBorder="1" applyAlignment="1">
      <alignment horizontal="center" vertical="center"/>
    </xf>
    <xf numFmtId="0" fontId="9" fillId="2" borderId="44" xfId="0" applyFont="1" applyFill="1" applyBorder="1" applyAlignment="1">
      <alignment horizontal="center" vertical="center"/>
    </xf>
    <xf numFmtId="0" fontId="6"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laei-pc\yearly\1390\&#1608;&#1585;&#1608;&#1583;%20&#1575;&#1591;&#1604;&#1575;&#1593;&#1575;&#1578;\&#1601;&#1589;&#1604;%204\&#1585;&#1588;&#1578;&#1607;&#8204;&#1575;&#1610;%2010%20&#1587;&#1575;&#1604;&#16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laie\yearly\1384\&#1578;&#1593;&#1583;&#1575;&#1583;%20&#1607;&#1575;\&#1578;&#1593;&#1583;&#1575;&#1583;&#1607;&#1575;&#1575;&#1586;&#1587;&#1575;&#1604;&#1606;&#1575;&#1605;&#16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laei-pc\yearly\1385\&#1608;&#1585;&#1608;&#1583;%20&#1575;&#1591;&#1604;&#1575;&#1593;&#1575;&#1578;\&#1662;&#1610;&#1608;&#1587;&#1578;%20&#1607;&#1575;\&#1575;&#1604;&#1601;\&#1578;&#1593;&#1583;&#1575;&#1583;%20&#1576;&#1610;&#1605;&#1607;%20&#1606;&#1575;&#1605;&#1607;%20&#1608;%20&#1582;&#1587;&#1575;&#1585;&#157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laei-pc\yearly\1386\&#1608;&#1585;&#1608;&#1583;%20&#1575;&#1591;&#1604;&#1575;&#1593;&#1575;&#1578;86\&#1578;&#1593;&#1583;&#1575;&#1583;&#1607;&#1575;&#1575;&#1586;&#1587;&#1575;&#1604;&#1606;&#1575;&#1605;&#1607;%20138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laei-pc\yearly\1387\&#1608;&#1585;&#1608;&#1583;%20&#1575;&#1591;&#1604;&#1575;&#1593;&#1575;&#1578;87\&#1578;&#1593;&#1583;&#1575;&#1583;&#1607;&#1575;&#1575;&#1586;&#1587;&#1575;&#1604;&#1606;&#1575;&#1605;&#1607;%20138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laei-pc\yearly\1388\&#1608;&#1585;&#1608;&#1583;%20&#1575;&#1591;&#1604;&#1575;&#1593;&#1575;&#1578;\&#1662;&#1610;&#1608;&#1587;&#1578;%20&#1607;&#1575;\&#1575;&#1604;&#1601;\&#1578;&#1593;&#1583;&#1575;&#1583;%20&#1607;&#1575;\&#1575;&#1589;&#1604;&#1575;&#1581;%20&#1578;&#1593;&#1583;&#1575;&#1583;%20&#1576;&#1610;&#1605;&#1607;%20&#1606;&#1575;&#1605;&#1607;%20&#1607;&#1575;&#1610;%20138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aei-pc\yearly\1389\&#1608;&#1585;&#1608;&#1583;%20&#1575;&#1591;&#1604;&#1575;&#1593;&#1575;&#1578;\&#1662;&#1740;&#1608;&#1587;&#1578;%20&#1575;&#1604;&#1601;\&#1578;&#1593;&#1583;&#1575;&#1583;&#1607;&#1575;%20-&#1578;&#1601;&#1603;&#1610;&#1603;%20&#1583;&#1608;&#1604;&#1578;&#1610;%20&#1594;&#1610;&#1585;%20&#1583;&#1608;&#1604;&#1578;&#1610;%20-13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aei-pc\yearly\1390\&#1608;&#1585;&#1608;&#1583;%20&#1575;&#1591;&#1604;&#1575;&#1593;&#1575;&#1578;\&#1662;&#1740;&#1608;&#1587;&#1578;%20&#1575;&#1604;&#1601;\&#1578;&#1593;&#1583;&#1575;&#1583;&#1607;&#1575;%20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نمودار و جداول رشته ها"/>
      <sheetName val="كمكي1"/>
      <sheetName val="كمكي2"/>
      <sheetName val="كمكي3"/>
    </sheetNames>
    <sheetDataSet>
      <sheetData sheetId="0" refreshError="1">
        <row r="12">
          <cell r="C12">
            <v>889.34832822800001</v>
          </cell>
          <cell r="F12">
            <v>270257</v>
          </cell>
          <cell r="G12">
            <v>30343</v>
          </cell>
          <cell r="M12">
            <v>2333832</v>
          </cell>
          <cell r="N12">
            <v>13852</v>
          </cell>
          <cell r="T12">
            <v>182964</v>
          </cell>
          <cell r="U12">
            <v>3610</v>
          </cell>
          <cell r="AA12">
            <v>577673</v>
          </cell>
          <cell r="AB12">
            <v>107667</v>
          </cell>
          <cell r="AH12">
            <v>41300</v>
          </cell>
          <cell r="AI12">
            <v>938784</v>
          </cell>
          <cell r="AO12">
            <v>4695023</v>
          </cell>
          <cell r="AP12">
            <v>699351</v>
          </cell>
          <cell r="AV12">
            <v>3618013</v>
          </cell>
          <cell r="AW12">
            <v>8591</v>
          </cell>
          <cell r="BC12">
            <v>436416</v>
          </cell>
          <cell r="BD12">
            <v>117087</v>
          </cell>
          <cell r="BJ12">
            <v>3468</v>
          </cell>
          <cell r="BK12">
            <v>239</v>
          </cell>
          <cell r="BQ12">
            <v>108</v>
          </cell>
          <cell r="BR12">
            <v>510</v>
          </cell>
          <cell r="BX12">
            <v>4967</v>
          </cell>
          <cell r="BY12">
            <v>460</v>
          </cell>
          <cell r="CF12">
            <v>168294</v>
          </cell>
          <cell r="CG12">
            <v>11647</v>
          </cell>
          <cell r="CM12">
            <v>22</v>
          </cell>
          <cell r="CN12">
            <v>0</v>
          </cell>
          <cell r="CT12">
            <v>1119</v>
          </cell>
          <cell r="CU12">
            <v>71</v>
          </cell>
          <cell r="DA12">
            <v>0</v>
          </cell>
          <cell r="DB12">
            <v>215</v>
          </cell>
          <cell r="DH12">
            <v>242</v>
          </cell>
          <cell r="DI12">
            <v>1206</v>
          </cell>
        </row>
        <row r="13">
          <cell r="F13">
            <v>165608</v>
          </cell>
          <cell r="G13">
            <v>21505</v>
          </cell>
          <cell r="M13">
            <v>2176823</v>
          </cell>
          <cell r="N13">
            <v>15820</v>
          </cell>
          <cell r="T13">
            <v>188917</v>
          </cell>
          <cell r="U13">
            <v>2911</v>
          </cell>
          <cell r="AA13">
            <v>619043</v>
          </cell>
          <cell r="AB13">
            <v>106514</v>
          </cell>
          <cell r="AH13">
            <v>71229</v>
          </cell>
          <cell r="AI13">
            <v>1443985</v>
          </cell>
          <cell r="AO13">
            <v>6128446</v>
          </cell>
          <cell r="AP13">
            <v>812955</v>
          </cell>
          <cell r="AV13">
            <v>4449366</v>
          </cell>
          <cell r="AW13">
            <v>8235</v>
          </cell>
          <cell r="BC13">
            <v>620817</v>
          </cell>
          <cell r="BD13">
            <v>178483</v>
          </cell>
          <cell r="BJ13">
            <v>1227</v>
          </cell>
          <cell r="BK13">
            <v>168</v>
          </cell>
          <cell r="BQ13">
            <v>106</v>
          </cell>
          <cell r="BR13">
            <v>185</v>
          </cell>
          <cell r="BX13">
            <v>5708</v>
          </cell>
          <cell r="BY13">
            <v>765</v>
          </cell>
          <cell r="CF13">
            <v>214391</v>
          </cell>
          <cell r="CG13">
            <v>22546</v>
          </cell>
          <cell r="CM13">
            <v>38</v>
          </cell>
          <cell r="CN13">
            <v>1</v>
          </cell>
          <cell r="CT13">
            <v>1113</v>
          </cell>
          <cell r="CU13">
            <v>73</v>
          </cell>
          <cell r="DA13">
            <v>4380</v>
          </cell>
          <cell r="DB13">
            <v>500</v>
          </cell>
          <cell r="DH13">
            <v>805</v>
          </cell>
          <cell r="DI13">
            <v>3874</v>
          </cell>
        </row>
        <row r="14">
          <cell r="F14">
            <v>315242</v>
          </cell>
          <cell r="G14">
            <v>36396</v>
          </cell>
          <cell r="M14">
            <v>2429181</v>
          </cell>
          <cell r="N14">
            <v>15999</v>
          </cell>
          <cell r="T14">
            <v>210654</v>
          </cell>
          <cell r="U14">
            <v>3186</v>
          </cell>
          <cell r="AA14">
            <v>770773</v>
          </cell>
          <cell r="AB14">
            <v>105138</v>
          </cell>
          <cell r="AH14">
            <v>129597</v>
          </cell>
          <cell r="AI14">
            <v>1113475</v>
          </cell>
          <cell r="AO14">
            <v>6028902</v>
          </cell>
          <cell r="AP14">
            <v>717694</v>
          </cell>
          <cell r="AV14">
            <v>4832164</v>
          </cell>
          <cell r="AW14">
            <v>53408</v>
          </cell>
          <cell r="BC14">
            <v>929045</v>
          </cell>
          <cell r="BD14">
            <v>251671</v>
          </cell>
          <cell r="BJ14">
            <v>778</v>
          </cell>
          <cell r="BK14">
            <v>53</v>
          </cell>
          <cell r="BQ14">
            <v>129</v>
          </cell>
          <cell r="BR14">
            <v>159</v>
          </cell>
          <cell r="BX14">
            <v>15280</v>
          </cell>
          <cell r="BY14">
            <v>854</v>
          </cell>
          <cell r="CF14">
            <v>225954</v>
          </cell>
          <cell r="CG14">
            <v>22375</v>
          </cell>
          <cell r="CM14">
            <v>60</v>
          </cell>
          <cell r="CN14">
            <v>15</v>
          </cell>
          <cell r="CT14">
            <v>9260</v>
          </cell>
          <cell r="CU14">
            <v>53</v>
          </cell>
          <cell r="DA14">
            <v>5879</v>
          </cell>
          <cell r="DB14">
            <v>637</v>
          </cell>
          <cell r="DH14">
            <v>6398</v>
          </cell>
          <cell r="DI14">
            <v>45</v>
          </cell>
        </row>
        <row r="15">
          <cell r="F15">
            <v>302717</v>
          </cell>
          <cell r="G15">
            <v>55752</v>
          </cell>
          <cell r="M15">
            <v>2304979</v>
          </cell>
          <cell r="N15">
            <v>22928</v>
          </cell>
          <cell r="T15">
            <v>215138</v>
          </cell>
          <cell r="U15">
            <v>4161</v>
          </cell>
          <cell r="AA15">
            <v>728738</v>
          </cell>
          <cell r="AB15">
            <v>110095</v>
          </cell>
          <cell r="AH15">
            <v>160296</v>
          </cell>
          <cell r="AI15">
            <v>1055312</v>
          </cell>
          <cell r="AO15">
            <v>6772758</v>
          </cell>
          <cell r="AP15">
            <v>1165282</v>
          </cell>
          <cell r="AV15">
            <v>5594465</v>
          </cell>
          <cell r="AW15">
            <v>15949</v>
          </cell>
          <cell r="BC15">
            <v>1207412</v>
          </cell>
          <cell r="BD15">
            <v>500605</v>
          </cell>
          <cell r="BJ15">
            <v>925</v>
          </cell>
          <cell r="BK15">
            <v>236</v>
          </cell>
          <cell r="BQ15">
            <v>156</v>
          </cell>
          <cell r="BR15">
            <v>72</v>
          </cell>
          <cell r="BX15">
            <v>7869</v>
          </cell>
          <cell r="BY15">
            <v>1499</v>
          </cell>
          <cell r="CF15">
            <v>273064</v>
          </cell>
          <cell r="CG15">
            <v>31291</v>
          </cell>
          <cell r="CM15">
            <v>54</v>
          </cell>
          <cell r="CN15">
            <v>13</v>
          </cell>
          <cell r="CT15">
            <v>6324</v>
          </cell>
          <cell r="CU15">
            <v>144</v>
          </cell>
          <cell r="DA15">
            <v>2377</v>
          </cell>
          <cell r="DB15">
            <v>2733</v>
          </cell>
          <cell r="DH15">
            <v>633</v>
          </cell>
          <cell r="DI15">
            <v>71</v>
          </cell>
        </row>
        <row r="16">
          <cell r="F16">
            <v>338268</v>
          </cell>
          <cell r="G16">
            <v>55966</v>
          </cell>
          <cell r="M16">
            <v>2036575</v>
          </cell>
          <cell r="N16">
            <v>17258</v>
          </cell>
          <cell r="T16">
            <v>243730</v>
          </cell>
          <cell r="U16">
            <v>3984</v>
          </cell>
          <cell r="AA16">
            <v>1023123</v>
          </cell>
          <cell r="AB16">
            <v>97594</v>
          </cell>
          <cell r="AH16">
            <v>147845</v>
          </cell>
          <cell r="AI16">
            <v>1201373</v>
          </cell>
          <cell r="AO16">
            <v>9181178</v>
          </cell>
          <cell r="AP16">
            <v>1524617</v>
          </cell>
          <cell r="AV16">
            <v>6849318</v>
          </cell>
          <cell r="AW16">
            <v>43530</v>
          </cell>
          <cell r="BC16">
            <v>1468283</v>
          </cell>
          <cell r="BD16">
            <v>514811</v>
          </cell>
          <cell r="BJ16">
            <v>3437</v>
          </cell>
          <cell r="BK16">
            <v>276</v>
          </cell>
          <cell r="BQ16">
            <v>1694</v>
          </cell>
          <cell r="BR16">
            <v>48</v>
          </cell>
          <cell r="BX16">
            <v>9815</v>
          </cell>
          <cell r="BY16">
            <v>1203</v>
          </cell>
          <cell r="CF16">
            <v>380561</v>
          </cell>
          <cell r="CG16">
            <v>27624</v>
          </cell>
          <cell r="CM16">
            <v>183</v>
          </cell>
          <cell r="CN16">
            <v>16</v>
          </cell>
          <cell r="CT16">
            <v>7706</v>
          </cell>
          <cell r="CU16">
            <v>51</v>
          </cell>
          <cell r="DA16">
            <v>3072</v>
          </cell>
          <cell r="DB16">
            <v>1357</v>
          </cell>
          <cell r="DH16">
            <v>715</v>
          </cell>
          <cell r="DI16">
            <v>54</v>
          </cell>
        </row>
        <row r="17">
          <cell r="F17">
            <v>388543</v>
          </cell>
          <cell r="G17">
            <v>62220</v>
          </cell>
          <cell r="M17">
            <v>1923874</v>
          </cell>
          <cell r="N17">
            <v>15089</v>
          </cell>
          <cell r="T17">
            <v>246153</v>
          </cell>
          <cell r="U17">
            <v>5596</v>
          </cell>
          <cell r="AA17">
            <v>1834844.1</v>
          </cell>
          <cell r="AB17">
            <v>71966</v>
          </cell>
          <cell r="AH17">
            <v>173330</v>
          </cell>
          <cell r="AI17">
            <v>1297967</v>
          </cell>
          <cell r="AO17">
            <v>11060837</v>
          </cell>
          <cell r="AP17">
            <v>1469128</v>
          </cell>
          <cell r="AV17">
            <v>7974465</v>
          </cell>
          <cell r="AW17">
            <v>64516</v>
          </cell>
          <cell r="BC17">
            <v>1350181</v>
          </cell>
          <cell r="BD17">
            <v>358739</v>
          </cell>
          <cell r="BJ17">
            <v>1233</v>
          </cell>
          <cell r="BK17">
            <v>55</v>
          </cell>
          <cell r="BQ17">
            <v>295</v>
          </cell>
          <cell r="BR17">
            <v>212</v>
          </cell>
          <cell r="BX17">
            <v>10638</v>
          </cell>
          <cell r="BY17">
            <v>1719</v>
          </cell>
          <cell r="CF17">
            <v>428159</v>
          </cell>
          <cell r="CG17">
            <v>34879</v>
          </cell>
          <cell r="CM17">
            <v>54</v>
          </cell>
          <cell r="CN17">
            <v>13</v>
          </cell>
          <cell r="CT17">
            <v>7408</v>
          </cell>
          <cell r="CU17">
            <v>39</v>
          </cell>
          <cell r="DA17">
            <v>678</v>
          </cell>
          <cell r="DB17">
            <v>495</v>
          </cell>
          <cell r="DH17">
            <v>8168</v>
          </cell>
          <cell r="DI17">
            <v>41</v>
          </cell>
        </row>
        <row r="18">
          <cell r="F18">
            <v>384946</v>
          </cell>
          <cell r="G18">
            <v>43718</v>
          </cell>
          <cell r="M18">
            <v>1837707</v>
          </cell>
          <cell r="N18">
            <v>17528</v>
          </cell>
          <cell r="T18">
            <v>246392</v>
          </cell>
          <cell r="U18">
            <v>7141</v>
          </cell>
          <cell r="AA18">
            <v>2035767.2</v>
          </cell>
          <cell r="AB18">
            <v>77758</v>
          </cell>
          <cell r="AH18">
            <v>208476</v>
          </cell>
          <cell r="AI18">
            <v>1618841</v>
          </cell>
          <cell r="AO18">
            <v>11899332</v>
          </cell>
          <cell r="AP18">
            <v>1471492</v>
          </cell>
          <cell r="AV18">
            <v>10008407</v>
          </cell>
          <cell r="AW18">
            <v>11182</v>
          </cell>
          <cell r="BC18">
            <v>1400269</v>
          </cell>
          <cell r="BD18">
            <v>350492</v>
          </cell>
          <cell r="BJ18">
            <v>2740</v>
          </cell>
          <cell r="BK18">
            <v>186</v>
          </cell>
          <cell r="BQ18">
            <v>414</v>
          </cell>
          <cell r="BR18">
            <v>236</v>
          </cell>
          <cell r="BX18">
            <v>13970</v>
          </cell>
          <cell r="BY18">
            <v>2311</v>
          </cell>
          <cell r="CF18">
            <v>527216</v>
          </cell>
          <cell r="CG18">
            <v>40241</v>
          </cell>
          <cell r="CM18">
            <v>299</v>
          </cell>
          <cell r="CN18">
            <v>34</v>
          </cell>
          <cell r="CT18">
            <v>2359</v>
          </cell>
          <cell r="CU18">
            <v>97</v>
          </cell>
          <cell r="DA18">
            <v>420</v>
          </cell>
          <cell r="DB18">
            <v>265</v>
          </cell>
          <cell r="DH18">
            <v>571</v>
          </cell>
          <cell r="DI18">
            <v>132</v>
          </cell>
        </row>
        <row r="19">
          <cell r="F19">
            <v>468362</v>
          </cell>
          <cell r="G19">
            <v>60285</v>
          </cell>
          <cell r="M19">
            <v>1832582</v>
          </cell>
          <cell r="N19">
            <v>18212</v>
          </cell>
          <cell r="T19">
            <v>256761</v>
          </cell>
          <cell r="U19">
            <v>7246</v>
          </cell>
          <cell r="AA19">
            <v>1781799</v>
          </cell>
          <cell r="AB19">
            <v>109136</v>
          </cell>
          <cell r="AH19">
            <v>239474</v>
          </cell>
          <cell r="AI19">
            <v>2289143</v>
          </cell>
          <cell r="AO19">
            <v>12698845</v>
          </cell>
          <cell r="AP19">
            <v>1150688</v>
          </cell>
          <cell r="AV19">
            <v>9465283</v>
          </cell>
          <cell r="AW19">
            <v>43594</v>
          </cell>
          <cell r="BC19">
            <v>2132499</v>
          </cell>
          <cell r="BD19">
            <v>291346</v>
          </cell>
          <cell r="BJ19">
            <v>3091</v>
          </cell>
          <cell r="BK19">
            <v>272</v>
          </cell>
          <cell r="BQ19">
            <v>476</v>
          </cell>
          <cell r="BR19">
            <v>441</v>
          </cell>
          <cell r="BX19">
            <v>22262</v>
          </cell>
          <cell r="BY19">
            <v>2762</v>
          </cell>
          <cell r="CF19">
            <v>571749</v>
          </cell>
          <cell r="CG19">
            <v>51310</v>
          </cell>
          <cell r="CM19">
            <v>128</v>
          </cell>
          <cell r="CN19">
            <v>44</v>
          </cell>
          <cell r="CT19">
            <v>2633</v>
          </cell>
          <cell r="CU19">
            <v>85</v>
          </cell>
          <cell r="DA19">
            <v>1081</v>
          </cell>
          <cell r="DB19">
            <v>153</v>
          </cell>
          <cell r="DH19">
            <v>1832</v>
          </cell>
          <cell r="DI19">
            <v>117</v>
          </cell>
        </row>
        <row r="20">
          <cell r="F20">
            <v>1679411</v>
          </cell>
          <cell r="G20">
            <v>77012</v>
          </cell>
          <cell r="M20">
            <v>2087683</v>
          </cell>
          <cell r="N20">
            <v>25581</v>
          </cell>
          <cell r="T20">
            <v>268344</v>
          </cell>
          <cell r="U20">
            <v>6566</v>
          </cell>
          <cell r="AA20">
            <v>1661162</v>
          </cell>
          <cell r="AB20">
            <v>97594</v>
          </cell>
          <cell r="AH20">
            <v>314550</v>
          </cell>
          <cell r="AI20">
            <v>4592219</v>
          </cell>
          <cell r="AO20">
            <v>13609432</v>
          </cell>
          <cell r="AP20">
            <v>1389054</v>
          </cell>
          <cell r="AV20">
            <v>9367917</v>
          </cell>
          <cell r="AW20">
            <v>10890</v>
          </cell>
          <cell r="BC20">
            <v>2128660</v>
          </cell>
          <cell r="BD20">
            <v>422168</v>
          </cell>
          <cell r="BJ20">
            <v>7028</v>
          </cell>
          <cell r="BK20">
            <v>258</v>
          </cell>
          <cell r="BQ20">
            <v>535</v>
          </cell>
          <cell r="BR20">
            <v>392</v>
          </cell>
          <cell r="BX20">
            <v>23006</v>
          </cell>
          <cell r="BY20">
            <v>4369</v>
          </cell>
          <cell r="CF20">
            <v>776048</v>
          </cell>
          <cell r="CG20">
            <v>65844</v>
          </cell>
          <cell r="CM20">
            <v>51</v>
          </cell>
          <cell r="CN20">
            <v>63</v>
          </cell>
          <cell r="CT20">
            <v>4506</v>
          </cell>
          <cell r="CU20">
            <v>175</v>
          </cell>
          <cell r="DA20">
            <v>976</v>
          </cell>
          <cell r="DB20">
            <v>240</v>
          </cell>
          <cell r="DH20">
            <v>1875</v>
          </cell>
          <cell r="DI20">
            <v>70</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غيردولتي"/>
    </sheetNames>
    <sheetDataSet>
      <sheetData sheetId="0" refreshError="1">
        <row r="7">
          <cell r="C7">
            <v>1969457</v>
          </cell>
          <cell r="G7">
            <v>144515</v>
          </cell>
          <cell r="K7">
            <v>181926</v>
          </cell>
          <cell r="O7">
            <v>89134</v>
          </cell>
          <cell r="S7">
            <v>44149</v>
          </cell>
          <cell r="T7">
            <v>91362</v>
          </cell>
        </row>
        <row r="8">
          <cell r="C8">
            <v>88887</v>
          </cell>
          <cell r="G8">
            <v>46834</v>
          </cell>
          <cell r="K8">
            <v>41471</v>
          </cell>
          <cell r="O8">
            <v>15241</v>
          </cell>
          <cell r="S8">
            <v>18221</v>
          </cell>
          <cell r="T8">
            <v>26345</v>
          </cell>
        </row>
        <row r="9">
          <cell r="C9">
            <v>260194</v>
          </cell>
          <cell r="G9">
            <v>356669</v>
          </cell>
          <cell r="K9">
            <v>93652</v>
          </cell>
          <cell r="O9">
            <v>49438</v>
          </cell>
          <cell r="S9">
            <v>10820</v>
          </cell>
          <cell r="T9">
            <v>30645</v>
          </cell>
        </row>
        <row r="10">
          <cell r="C10">
            <v>2679000</v>
          </cell>
          <cell r="G10">
            <v>1093154</v>
          </cell>
          <cell r="K10">
            <v>221283</v>
          </cell>
          <cell r="O10">
            <v>276480</v>
          </cell>
          <cell r="S10">
            <v>562247</v>
          </cell>
          <cell r="T10">
            <v>715104</v>
          </cell>
        </row>
        <row r="11">
          <cell r="C11">
            <v>434344</v>
          </cell>
          <cell r="G11">
            <v>205051</v>
          </cell>
          <cell r="K11">
            <v>82679</v>
          </cell>
          <cell r="O11">
            <v>63243</v>
          </cell>
          <cell r="T11">
            <v>173557</v>
          </cell>
        </row>
        <row r="12">
          <cell r="C12">
            <v>2599301</v>
          </cell>
          <cell r="G12">
            <v>2195188</v>
          </cell>
          <cell r="K12">
            <v>240716</v>
          </cell>
          <cell r="O12">
            <v>276480</v>
          </cell>
          <cell r="S12">
            <v>717217</v>
          </cell>
          <cell r="T12">
            <v>993453</v>
          </cell>
        </row>
        <row r="13">
          <cell r="C13">
            <v>59145</v>
          </cell>
          <cell r="G13">
            <v>10450</v>
          </cell>
          <cell r="K13">
            <v>18005</v>
          </cell>
          <cell r="O13">
            <v>7169</v>
          </cell>
          <cell r="S13">
            <v>34828</v>
          </cell>
          <cell r="T13">
            <v>41579</v>
          </cell>
        </row>
        <row r="14">
          <cell r="C14">
            <v>369</v>
          </cell>
          <cell r="G14">
            <v>211</v>
          </cell>
          <cell r="K14">
            <v>147</v>
          </cell>
          <cell r="O14">
            <v>40</v>
          </cell>
          <cell r="S14">
            <v>11</v>
          </cell>
          <cell r="T14">
            <v>63</v>
          </cell>
        </row>
        <row r="15">
          <cell r="C15">
            <v>78</v>
          </cell>
          <cell r="G15">
            <v>14</v>
          </cell>
          <cell r="K15">
            <v>25</v>
          </cell>
          <cell r="O15">
            <v>5</v>
          </cell>
          <cell r="S15">
            <v>7</v>
          </cell>
          <cell r="T15">
            <v>31</v>
          </cell>
        </row>
        <row r="16">
          <cell r="C16">
            <v>12269</v>
          </cell>
          <cell r="G16">
            <v>1173</v>
          </cell>
          <cell r="K16">
            <v>1085</v>
          </cell>
          <cell r="O16">
            <v>316</v>
          </cell>
          <cell r="S16">
            <v>437</v>
          </cell>
          <cell r="T16">
            <v>669</v>
          </cell>
        </row>
        <row r="17">
          <cell r="C17">
            <v>8447</v>
          </cell>
          <cell r="G17">
            <v>256</v>
          </cell>
          <cell r="K17">
            <v>189</v>
          </cell>
          <cell r="O17">
            <v>27</v>
          </cell>
          <cell r="S17">
            <v>341</v>
          </cell>
          <cell r="T17">
            <v>574</v>
          </cell>
        </row>
        <row r="18">
          <cell r="C18">
            <v>138140</v>
          </cell>
          <cell r="G18">
            <v>24706</v>
          </cell>
          <cell r="K18">
            <v>41158</v>
          </cell>
          <cell r="O18">
            <v>16438</v>
          </cell>
          <cell r="S18">
            <v>5512</v>
          </cell>
          <cell r="T18">
            <v>15613</v>
          </cell>
        </row>
        <row r="19">
          <cell r="C19">
            <v>5819</v>
          </cell>
          <cell r="G19">
            <v>2</v>
          </cell>
          <cell r="K19">
            <v>2</v>
          </cell>
          <cell r="L19">
            <v>0</v>
          </cell>
          <cell r="O19">
            <v>2</v>
          </cell>
          <cell r="P19">
            <v>0</v>
          </cell>
          <cell r="S19">
            <v>54</v>
          </cell>
          <cell r="T19">
            <v>65</v>
          </cell>
        </row>
        <row r="20">
          <cell r="C20">
            <v>8</v>
          </cell>
          <cell r="D20">
            <v>0</v>
          </cell>
          <cell r="G20">
            <v>29</v>
          </cell>
          <cell r="K20">
            <v>6</v>
          </cell>
          <cell r="L20">
            <v>0</v>
          </cell>
          <cell r="O20">
            <v>5</v>
          </cell>
          <cell r="P20">
            <v>4</v>
          </cell>
          <cell r="S20">
            <v>12</v>
          </cell>
          <cell r="T20">
            <v>37</v>
          </cell>
        </row>
        <row r="21">
          <cell r="C21">
            <v>6110</v>
          </cell>
          <cell r="G21">
            <v>4</v>
          </cell>
          <cell r="H21">
            <v>9</v>
          </cell>
          <cell r="K21">
            <v>12</v>
          </cell>
          <cell r="O21">
            <v>178</v>
          </cell>
          <cell r="S21">
            <v>94</v>
          </cell>
          <cell r="T21">
            <v>198</v>
          </cell>
        </row>
        <row r="22">
          <cell r="S22">
            <v>1537678</v>
          </cell>
          <cell r="T22">
            <v>2089295</v>
          </cell>
        </row>
        <row r="23">
          <cell r="C23">
            <v>153911</v>
          </cell>
          <cell r="G23">
            <v>91659</v>
          </cell>
          <cell r="K23">
            <v>30565</v>
          </cell>
          <cell r="O23">
            <v>34344</v>
          </cell>
          <cell r="S23">
            <v>4763</v>
          </cell>
          <cell r="T23">
            <v>9364</v>
          </cell>
        </row>
        <row r="31">
          <cell r="C31">
            <v>9793</v>
          </cell>
          <cell r="G31">
            <v>3327</v>
          </cell>
          <cell r="K31">
            <v>1700</v>
          </cell>
          <cell r="O31">
            <v>1072</v>
          </cell>
          <cell r="S31">
            <v>107</v>
          </cell>
          <cell r="T31">
            <v>446</v>
          </cell>
        </row>
        <row r="32">
          <cell r="C32">
            <v>1098</v>
          </cell>
          <cell r="G32">
            <v>404</v>
          </cell>
          <cell r="K32">
            <v>1482</v>
          </cell>
          <cell r="O32">
            <v>159</v>
          </cell>
          <cell r="S32">
            <v>43</v>
          </cell>
          <cell r="T32">
            <v>500</v>
          </cell>
        </row>
        <row r="33">
          <cell r="C33">
            <v>1371</v>
          </cell>
          <cell r="G33">
            <v>3073</v>
          </cell>
          <cell r="K33">
            <v>1086</v>
          </cell>
          <cell r="O33">
            <v>99442</v>
          </cell>
          <cell r="S33">
            <v>166</v>
          </cell>
          <cell r="T33">
            <v>526</v>
          </cell>
        </row>
        <row r="34">
          <cell r="C34">
            <v>47680</v>
          </cell>
          <cell r="G34">
            <v>3720</v>
          </cell>
          <cell r="K34">
            <v>864</v>
          </cell>
          <cell r="O34">
            <v>984</v>
          </cell>
          <cell r="S34">
            <v>160</v>
          </cell>
          <cell r="T34">
            <v>1194</v>
          </cell>
        </row>
        <row r="35">
          <cell r="C35">
            <v>95118</v>
          </cell>
          <cell r="G35">
            <v>90554</v>
          </cell>
          <cell r="K35">
            <v>24971</v>
          </cell>
          <cell r="O35">
            <v>20108</v>
          </cell>
          <cell r="S35">
            <v>20920</v>
          </cell>
          <cell r="T35">
            <v>70805</v>
          </cell>
        </row>
        <row r="36">
          <cell r="C36">
            <v>318155</v>
          </cell>
          <cell r="G36">
            <v>278481</v>
          </cell>
          <cell r="K36">
            <v>41692</v>
          </cell>
          <cell r="O36">
            <v>58910</v>
          </cell>
          <cell r="S36">
            <v>20456</v>
          </cell>
          <cell r="T36">
            <v>80206</v>
          </cell>
        </row>
        <row r="37">
          <cell r="C37">
            <v>285656</v>
          </cell>
          <cell r="G37">
            <v>56755</v>
          </cell>
          <cell r="K37">
            <v>182428</v>
          </cell>
          <cell r="O37">
            <v>574068</v>
          </cell>
          <cell r="S37">
            <v>14568</v>
          </cell>
          <cell r="T37">
            <v>40463</v>
          </cell>
        </row>
        <row r="38">
          <cell r="C38">
            <v>21</v>
          </cell>
          <cell r="G38">
            <v>10</v>
          </cell>
          <cell r="K38">
            <v>17</v>
          </cell>
          <cell r="O38">
            <v>4</v>
          </cell>
          <cell r="S38">
            <v>1</v>
          </cell>
          <cell r="T38">
            <v>2</v>
          </cell>
        </row>
        <row r="39">
          <cell r="C39">
            <v>151</v>
          </cell>
          <cell r="G39">
            <v>5</v>
          </cell>
          <cell r="K39">
            <v>0</v>
          </cell>
          <cell r="O39">
            <v>2</v>
          </cell>
          <cell r="S39">
            <v>1</v>
          </cell>
          <cell r="T39">
            <v>0</v>
          </cell>
        </row>
        <row r="40">
          <cell r="C40">
            <v>340</v>
          </cell>
          <cell r="G40">
            <v>91</v>
          </cell>
          <cell r="K40">
            <v>307</v>
          </cell>
          <cell r="O40">
            <v>106</v>
          </cell>
          <cell r="S40">
            <v>10</v>
          </cell>
          <cell r="T40">
            <v>74</v>
          </cell>
        </row>
        <row r="41">
          <cell r="C41">
            <v>35</v>
          </cell>
          <cell r="G41">
            <v>3</v>
          </cell>
          <cell r="K41">
            <v>12</v>
          </cell>
          <cell r="O41">
            <v>1</v>
          </cell>
          <cell r="S41">
            <v>2</v>
          </cell>
          <cell r="T41">
            <v>2</v>
          </cell>
        </row>
        <row r="42">
          <cell r="C42">
            <v>14549</v>
          </cell>
          <cell r="G42">
            <v>2581</v>
          </cell>
          <cell r="K42">
            <v>2060</v>
          </cell>
          <cell r="O42">
            <v>2521</v>
          </cell>
          <cell r="S42">
            <v>664</v>
          </cell>
          <cell r="T42">
            <v>1858</v>
          </cell>
        </row>
        <row r="43">
          <cell r="C43">
            <v>3</v>
          </cell>
          <cell r="D43">
            <v>5</v>
          </cell>
          <cell r="G43">
            <v>141</v>
          </cell>
          <cell r="K43">
            <v>20</v>
          </cell>
          <cell r="O43">
            <v>10</v>
          </cell>
          <cell r="S43">
            <v>463</v>
          </cell>
          <cell r="T43">
            <v>2486</v>
          </cell>
        </row>
        <row r="44">
          <cell r="C44">
            <v>10</v>
          </cell>
          <cell r="D44">
            <v>2</v>
          </cell>
          <cell r="G44">
            <v>4</v>
          </cell>
          <cell r="K44">
            <v>1</v>
          </cell>
          <cell r="L44">
            <v>1</v>
          </cell>
          <cell r="O44">
            <v>0</v>
          </cell>
          <cell r="S44">
            <v>0</v>
          </cell>
          <cell r="T44">
            <v>2</v>
          </cell>
        </row>
        <row r="45">
          <cell r="C45">
            <v>2</v>
          </cell>
          <cell r="G45">
            <v>1</v>
          </cell>
          <cell r="H45">
            <v>3</v>
          </cell>
          <cell r="K45">
            <v>13</v>
          </cell>
          <cell r="O45">
            <v>22</v>
          </cell>
          <cell r="S45">
            <v>7</v>
          </cell>
          <cell r="T45">
            <v>44</v>
          </cell>
        </row>
        <row r="46">
          <cell r="S46">
            <v>57568</v>
          </cell>
          <cell r="T46">
            <v>198608</v>
          </cell>
        </row>
        <row r="47">
          <cell r="C47">
            <v>23052</v>
          </cell>
          <cell r="G47">
            <v>1788</v>
          </cell>
          <cell r="K47">
            <v>1207</v>
          </cell>
          <cell r="O47">
            <v>10133</v>
          </cell>
          <cell r="S47">
            <v>216</v>
          </cell>
          <cell r="T47">
            <v>582</v>
          </cell>
        </row>
      </sheetData>
      <sheetData sheetId="1" refreshError="1">
        <row r="6">
          <cell r="B6">
            <v>2906</v>
          </cell>
          <cell r="C6">
            <v>2990</v>
          </cell>
        </row>
        <row r="7">
          <cell r="B7">
            <v>2751</v>
          </cell>
          <cell r="C7">
            <v>3219</v>
          </cell>
        </row>
        <row r="8">
          <cell r="B8">
            <v>103</v>
          </cell>
          <cell r="C8">
            <v>1312</v>
          </cell>
        </row>
        <row r="9">
          <cell r="B9">
            <v>388</v>
          </cell>
          <cell r="C9">
            <v>4129</v>
          </cell>
        </row>
        <row r="10">
          <cell r="B10">
            <v>73</v>
          </cell>
          <cell r="C10">
            <v>713</v>
          </cell>
        </row>
        <row r="11">
          <cell r="B11">
            <v>2581</v>
          </cell>
          <cell r="C11">
            <v>8258</v>
          </cell>
        </row>
        <row r="12">
          <cell r="B12">
            <v>3</v>
          </cell>
          <cell r="C12">
            <v>5</v>
          </cell>
        </row>
        <row r="13">
          <cell r="B13">
            <v>0</v>
          </cell>
          <cell r="C13">
            <v>0</v>
          </cell>
        </row>
        <row r="14">
          <cell r="B14">
            <v>0</v>
          </cell>
          <cell r="C14">
            <v>0</v>
          </cell>
        </row>
        <row r="15">
          <cell r="B15">
            <v>0</v>
          </cell>
          <cell r="C15">
            <v>17</v>
          </cell>
        </row>
        <row r="16">
          <cell r="B16">
            <v>0</v>
          </cell>
          <cell r="C16">
            <v>0</v>
          </cell>
        </row>
        <row r="17">
          <cell r="B17">
            <v>372</v>
          </cell>
          <cell r="C17">
            <v>695</v>
          </cell>
        </row>
        <row r="18">
          <cell r="B18">
            <v>26</v>
          </cell>
          <cell r="C18">
            <v>45</v>
          </cell>
        </row>
        <row r="19">
          <cell r="B19">
            <v>0</v>
          </cell>
          <cell r="C19">
            <v>0</v>
          </cell>
        </row>
        <row r="20">
          <cell r="B20">
            <v>0</v>
          </cell>
          <cell r="C20">
            <v>0</v>
          </cell>
        </row>
        <row r="22">
          <cell r="B22">
            <v>0</v>
          </cell>
          <cell r="C22">
            <v>0</v>
          </cell>
        </row>
        <row r="29">
          <cell r="B29">
            <v>23</v>
          </cell>
          <cell r="C29">
            <v>35</v>
          </cell>
        </row>
        <row r="30">
          <cell r="B30">
            <v>20</v>
          </cell>
          <cell r="C30">
            <v>11</v>
          </cell>
        </row>
        <row r="31">
          <cell r="B31">
            <v>0</v>
          </cell>
          <cell r="C31">
            <v>4</v>
          </cell>
        </row>
        <row r="32">
          <cell r="B32">
            <v>0</v>
          </cell>
          <cell r="C32">
            <v>3</v>
          </cell>
        </row>
        <row r="33">
          <cell r="B33">
            <v>7</v>
          </cell>
          <cell r="C33">
            <v>70</v>
          </cell>
        </row>
        <row r="34">
          <cell r="B34">
            <v>3</v>
          </cell>
          <cell r="C34">
            <v>171</v>
          </cell>
        </row>
        <row r="35">
          <cell r="B35">
            <v>3</v>
          </cell>
          <cell r="C35">
            <v>85</v>
          </cell>
        </row>
        <row r="36">
          <cell r="B36">
            <v>0</v>
          </cell>
          <cell r="C36">
            <v>0</v>
          </cell>
        </row>
        <row r="37">
          <cell r="B37">
            <v>0</v>
          </cell>
          <cell r="C37">
            <v>0</v>
          </cell>
        </row>
        <row r="38">
          <cell r="B38">
            <v>0</v>
          </cell>
          <cell r="C38">
            <v>1</v>
          </cell>
        </row>
        <row r="39">
          <cell r="B39">
            <v>0</v>
          </cell>
          <cell r="C39">
            <v>0</v>
          </cell>
        </row>
        <row r="40">
          <cell r="B40">
            <v>34</v>
          </cell>
          <cell r="C40">
            <v>78</v>
          </cell>
        </row>
        <row r="41">
          <cell r="B41">
            <v>1</v>
          </cell>
          <cell r="C41">
            <v>0</v>
          </cell>
        </row>
        <row r="42">
          <cell r="B42">
            <v>0</v>
          </cell>
          <cell r="C42">
            <v>0</v>
          </cell>
        </row>
        <row r="43">
          <cell r="B43">
            <v>0</v>
          </cell>
          <cell r="C43">
            <v>0</v>
          </cell>
        </row>
        <row r="45">
          <cell r="B45">
            <v>0</v>
          </cell>
          <cell r="C45">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غيردولتي"/>
    </sheetNames>
    <sheetDataSet>
      <sheetData sheetId="0">
        <row r="7">
          <cell r="C7">
            <v>1784460</v>
          </cell>
          <cell r="G7">
            <v>147712</v>
          </cell>
          <cell r="K7">
            <v>187187</v>
          </cell>
          <cell r="O7">
            <v>80618</v>
          </cell>
        </row>
        <row r="8">
          <cell r="C8">
            <v>75334</v>
          </cell>
          <cell r="G8">
            <v>45933</v>
          </cell>
          <cell r="K8">
            <v>46456</v>
          </cell>
          <cell r="O8">
            <v>14173</v>
          </cell>
        </row>
        <row r="9">
          <cell r="C9">
            <v>307179</v>
          </cell>
          <cell r="G9">
            <v>239051</v>
          </cell>
          <cell r="K9">
            <v>102283</v>
          </cell>
          <cell r="O9">
            <v>49639</v>
          </cell>
        </row>
        <row r="10">
          <cell r="C10">
            <v>3072894</v>
          </cell>
          <cell r="G10">
            <v>1150120</v>
          </cell>
          <cell r="K10">
            <v>230879</v>
          </cell>
          <cell r="O10">
            <v>368202</v>
          </cell>
        </row>
        <row r="11">
          <cell r="C11">
            <v>647342</v>
          </cell>
          <cell r="G11">
            <v>212179</v>
          </cell>
          <cell r="K11">
            <v>92775</v>
          </cell>
          <cell r="O11">
            <v>59908</v>
          </cell>
        </row>
        <row r="12">
          <cell r="C12">
            <v>3053078</v>
          </cell>
          <cell r="G12">
            <v>2320368</v>
          </cell>
          <cell r="K12">
            <v>249272</v>
          </cell>
          <cell r="O12">
            <v>368202</v>
          </cell>
        </row>
        <row r="13">
          <cell r="C13">
            <v>74523</v>
          </cell>
          <cell r="G13">
            <v>9190</v>
          </cell>
          <cell r="K13">
            <v>26264</v>
          </cell>
          <cell r="O13">
            <v>8774</v>
          </cell>
        </row>
        <row r="14">
          <cell r="C14">
            <v>505</v>
          </cell>
          <cell r="G14">
            <v>175</v>
          </cell>
          <cell r="K14">
            <v>93</v>
          </cell>
          <cell r="O14">
            <v>36</v>
          </cell>
        </row>
        <row r="15">
          <cell r="C15">
            <v>82</v>
          </cell>
          <cell r="G15">
            <v>18</v>
          </cell>
          <cell r="K15">
            <v>10</v>
          </cell>
          <cell r="O15">
            <v>4</v>
          </cell>
        </row>
        <row r="16">
          <cell r="C16">
            <v>3818</v>
          </cell>
          <cell r="G16">
            <v>1273</v>
          </cell>
          <cell r="K16">
            <v>1666</v>
          </cell>
          <cell r="O16">
            <v>300</v>
          </cell>
        </row>
        <row r="17">
          <cell r="C17">
            <v>4936</v>
          </cell>
          <cell r="G17">
            <v>319</v>
          </cell>
          <cell r="K17">
            <v>157</v>
          </cell>
          <cell r="O17">
            <v>34</v>
          </cell>
        </row>
        <row r="18">
          <cell r="C18">
            <v>153365</v>
          </cell>
          <cell r="G18">
            <v>32677</v>
          </cell>
          <cell r="K18">
            <v>48837</v>
          </cell>
          <cell r="O18">
            <v>18802</v>
          </cell>
        </row>
        <row r="19">
          <cell r="C19">
            <v>1924</v>
          </cell>
          <cell r="G19">
            <v>1</v>
          </cell>
        </row>
        <row r="20">
          <cell r="G20">
            <v>47</v>
          </cell>
        </row>
        <row r="21">
          <cell r="C21">
            <v>242</v>
          </cell>
          <cell r="K21">
            <v>119</v>
          </cell>
          <cell r="O21">
            <v>95</v>
          </cell>
        </row>
        <row r="23">
          <cell r="C23">
            <v>164136</v>
          </cell>
          <cell r="G23">
            <v>66289</v>
          </cell>
          <cell r="K23">
            <v>34073</v>
          </cell>
          <cell r="O23">
            <v>28970</v>
          </cell>
        </row>
        <row r="33">
          <cell r="C33">
            <v>16546</v>
          </cell>
          <cell r="G33">
            <v>3032</v>
          </cell>
          <cell r="K33">
            <v>1717</v>
          </cell>
          <cell r="O33">
            <v>1154</v>
          </cell>
        </row>
        <row r="34">
          <cell r="C34">
            <v>1784</v>
          </cell>
          <cell r="G34">
            <v>423</v>
          </cell>
          <cell r="K34">
            <v>1780</v>
          </cell>
          <cell r="O34">
            <v>36</v>
          </cell>
        </row>
        <row r="35">
          <cell r="C35">
            <v>15183</v>
          </cell>
          <cell r="G35">
            <v>2565</v>
          </cell>
          <cell r="K35">
            <v>1221</v>
          </cell>
          <cell r="O35">
            <v>90124</v>
          </cell>
        </row>
        <row r="36">
          <cell r="C36">
            <v>10250</v>
          </cell>
          <cell r="G36">
            <v>3718</v>
          </cell>
          <cell r="K36">
            <v>882</v>
          </cell>
          <cell r="O36">
            <v>1062</v>
          </cell>
        </row>
        <row r="37">
          <cell r="C37">
            <v>294297</v>
          </cell>
          <cell r="G37">
            <v>80879</v>
          </cell>
          <cell r="K37">
            <v>35542</v>
          </cell>
          <cell r="O37">
            <v>20410</v>
          </cell>
        </row>
        <row r="38">
          <cell r="C38">
            <v>691802</v>
          </cell>
          <cell r="G38">
            <v>287017</v>
          </cell>
          <cell r="K38">
            <v>44425</v>
          </cell>
          <cell r="O38">
            <v>53652</v>
          </cell>
        </row>
        <row r="39">
          <cell r="C39">
            <v>255813</v>
          </cell>
          <cell r="G39">
            <v>71039</v>
          </cell>
          <cell r="K39">
            <v>230087</v>
          </cell>
          <cell r="O39">
            <v>488920</v>
          </cell>
        </row>
        <row r="40">
          <cell r="C40">
            <v>31</v>
          </cell>
          <cell r="G40">
            <v>4</v>
          </cell>
          <cell r="K40">
            <v>194</v>
          </cell>
          <cell r="O40">
            <v>5</v>
          </cell>
        </row>
        <row r="41">
          <cell r="C41">
            <v>63</v>
          </cell>
          <cell r="G41">
            <v>5</v>
          </cell>
          <cell r="K41">
            <v>4</v>
          </cell>
          <cell r="O41">
            <v>0</v>
          </cell>
        </row>
        <row r="42">
          <cell r="C42">
            <v>878</v>
          </cell>
          <cell r="G42">
            <v>101</v>
          </cell>
          <cell r="K42">
            <v>335</v>
          </cell>
          <cell r="O42">
            <v>110</v>
          </cell>
        </row>
        <row r="43">
          <cell r="C43">
            <v>118</v>
          </cell>
          <cell r="G43">
            <v>2</v>
          </cell>
          <cell r="K43">
            <v>20</v>
          </cell>
          <cell r="O43">
            <v>3</v>
          </cell>
        </row>
        <row r="44">
          <cell r="C44">
            <v>18611</v>
          </cell>
          <cell r="G44">
            <v>2868</v>
          </cell>
          <cell r="K44">
            <v>2918</v>
          </cell>
          <cell r="O44">
            <v>4735</v>
          </cell>
        </row>
        <row r="45">
          <cell r="G45">
            <v>250</v>
          </cell>
          <cell r="K45">
            <v>34</v>
          </cell>
          <cell r="O45">
            <v>12</v>
          </cell>
        </row>
        <row r="46">
          <cell r="G46">
            <v>12</v>
          </cell>
          <cell r="O46">
            <v>0</v>
          </cell>
        </row>
        <row r="47">
          <cell r="C47">
            <v>6</v>
          </cell>
          <cell r="K47">
            <v>8</v>
          </cell>
          <cell r="O47">
            <v>14</v>
          </cell>
        </row>
        <row r="49">
          <cell r="C49">
            <v>22263</v>
          </cell>
          <cell r="G49">
            <v>1309</v>
          </cell>
          <cell r="K49">
            <v>1341</v>
          </cell>
          <cell r="O49">
            <v>30633</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غيردولتي"/>
    </sheetNames>
    <sheetDataSet>
      <sheetData sheetId="0">
        <row r="7">
          <cell r="C7">
            <v>1417018</v>
          </cell>
          <cell r="G7">
            <v>174159</v>
          </cell>
          <cell r="K7">
            <v>190233</v>
          </cell>
          <cell r="O7">
            <v>97072</v>
          </cell>
        </row>
        <row r="8">
          <cell r="C8">
            <v>105626</v>
          </cell>
          <cell r="G8">
            <v>42967</v>
          </cell>
          <cell r="K8">
            <v>48153</v>
          </cell>
          <cell r="O8">
            <v>9452</v>
          </cell>
        </row>
        <row r="9">
          <cell r="C9">
            <v>517999</v>
          </cell>
          <cell r="G9">
            <v>249219</v>
          </cell>
          <cell r="K9">
            <v>76176</v>
          </cell>
          <cell r="O9">
            <v>89144</v>
          </cell>
        </row>
        <row r="10">
          <cell r="C10">
            <v>3615404</v>
          </cell>
          <cell r="G10">
            <v>1299831</v>
          </cell>
          <cell r="K10">
            <v>272391</v>
          </cell>
          <cell r="O10">
            <v>486985</v>
          </cell>
        </row>
        <row r="11">
          <cell r="C11">
            <v>675281</v>
          </cell>
          <cell r="G11">
            <v>225268</v>
          </cell>
          <cell r="K11">
            <v>137568</v>
          </cell>
          <cell r="O11">
            <v>82771</v>
          </cell>
        </row>
        <row r="12">
          <cell r="C12">
            <v>3310686</v>
          </cell>
          <cell r="G12">
            <v>2581372</v>
          </cell>
          <cell r="K12">
            <v>289796</v>
          </cell>
          <cell r="O12">
            <v>998170</v>
          </cell>
        </row>
        <row r="13">
          <cell r="C13">
            <v>60719</v>
          </cell>
          <cell r="G13">
            <v>8837</v>
          </cell>
          <cell r="K13">
            <v>23684</v>
          </cell>
          <cell r="O13">
            <v>7618</v>
          </cell>
        </row>
        <row r="14">
          <cell r="C14">
            <v>380</v>
          </cell>
          <cell r="G14">
            <v>122</v>
          </cell>
          <cell r="K14">
            <v>183</v>
          </cell>
          <cell r="O14">
            <v>901</v>
          </cell>
        </row>
        <row r="15">
          <cell r="C15">
            <v>147</v>
          </cell>
          <cell r="G15">
            <v>11</v>
          </cell>
          <cell r="K15">
            <v>16</v>
          </cell>
          <cell r="O15">
            <v>2503</v>
          </cell>
        </row>
        <row r="16">
          <cell r="C16">
            <v>5423</v>
          </cell>
          <cell r="G16">
            <v>1118</v>
          </cell>
          <cell r="K16">
            <v>1519</v>
          </cell>
          <cell r="O16">
            <v>425</v>
          </cell>
        </row>
        <row r="17">
          <cell r="C17">
            <v>6503</v>
          </cell>
          <cell r="G17">
            <v>241</v>
          </cell>
          <cell r="K17">
            <v>142</v>
          </cell>
          <cell r="O17">
            <v>27</v>
          </cell>
        </row>
        <row r="18">
          <cell r="C18">
            <v>218384</v>
          </cell>
          <cell r="G18">
            <v>44581</v>
          </cell>
          <cell r="K18">
            <v>60778</v>
          </cell>
          <cell r="O18">
            <v>23273</v>
          </cell>
        </row>
        <row r="19">
          <cell r="C19">
            <v>2004</v>
          </cell>
          <cell r="G19">
            <v>1</v>
          </cell>
          <cell r="K19">
            <v>0</v>
          </cell>
          <cell r="O19">
            <v>0</v>
          </cell>
        </row>
        <row r="20">
          <cell r="C20">
            <v>0</v>
          </cell>
          <cell r="G20">
            <v>113</v>
          </cell>
          <cell r="K20">
            <v>0</v>
          </cell>
          <cell r="O20">
            <v>0</v>
          </cell>
        </row>
        <row r="21">
          <cell r="C21">
            <v>15</v>
          </cell>
          <cell r="G21">
            <v>0</v>
          </cell>
          <cell r="K21">
            <v>347</v>
          </cell>
          <cell r="O21">
            <v>160</v>
          </cell>
        </row>
        <row r="22">
          <cell r="C22">
            <v>9935589</v>
          </cell>
          <cell r="G22">
            <v>4627840</v>
          </cell>
          <cell r="K22">
            <v>1100986</v>
          </cell>
          <cell r="O22">
            <v>1798501</v>
          </cell>
        </row>
        <row r="23">
          <cell r="C23">
            <v>222397</v>
          </cell>
          <cell r="G23">
            <v>57113</v>
          </cell>
          <cell r="K23">
            <v>13698</v>
          </cell>
          <cell r="O23">
            <v>14109</v>
          </cell>
        </row>
        <row r="24">
          <cell r="C24">
            <v>10157986</v>
          </cell>
          <cell r="G24">
            <v>4684953</v>
          </cell>
          <cell r="K24">
            <v>1114684</v>
          </cell>
          <cell r="O24">
            <v>1812610</v>
          </cell>
        </row>
        <row r="33">
          <cell r="C33">
            <v>10987</v>
          </cell>
          <cell r="G33">
            <v>2961</v>
          </cell>
          <cell r="K33">
            <v>1654</v>
          </cell>
          <cell r="O33">
            <v>974</v>
          </cell>
        </row>
        <row r="34">
          <cell r="C34">
            <v>979</v>
          </cell>
          <cell r="G34">
            <v>413</v>
          </cell>
          <cell r="K34">
            <v>2375</v>
          </cell>
          <cell r="O34">
            <v>13</v>
          </cell>
        </row>
        <row r="35">
          <cell r="C35">
            <v>28815</v>
          </cell>
          <cell r="G35">
            <v>2877</v>
          </cell>
          <cell r="K35">
            <v>1167</v>
          </cell>
          <cell r="O35">
            <v>63794</v>
          </cell>
        </row>
        <row r="36">
          <cell r="C36">
            <v>15474</v>
          </cell>
          <cell r="G36">
            <v>2872</v>
          </cell>
          <cell r="K36">
            <v>664</v>
          </cell>
          <cell r="O36">
            <v>1045</v>
          </cell>
        </row>
        <row r="37">
          <cell r="C37">
            <v>268365</v>
          </cell>
          <cell r="G37">
            <v>66754</v>
          </cell>
          <cell r="K37">
            <v>27915</v>
          </cell>
          <cell r="O37">
            <v>24898</v>
          </cell>
        </row>
        <row r="38">
          <cell r="C38">
            <v>896266</v>
          </cell>
          <cell r="G38">
            <v>315849</v>
          </cell>
          <cell r="K38">
            <v>44463</v>
          </cell>
          <cell r="O38">
            <v>63403</v>
          </cell>
        </row>
        <row r="39">
          <cell r="C39">
            <v>468435</v>
          </cell>
          <cell r="G39">
            <v>79038</v>
          </cell>
          <cell r="K39">
            <v>163588</v>
          </cell>
          <cell r="O39">
            <v>458350</v>
          </cell>
        </row>
        <row r="40">
          <cell r="C40">
            <v>37</v>
          </cell>
          <cell r="G40">
            <v>3</v>
          </cell>
          <cell r="K40">
            <v>24</v>
          </cell>
          <cell r="O40">
            <v>19</v>
          </cell>
        </row>
        <row r="41">
          <cell r="C41">
            <v>21</v>
          </cell>
          <cell r="G41">
            <v>9</v>
          </cell>
          <cell r="K41">
            <v>3</v>
          </cell>
          <cell r="O41">
            <v>6</v>
          </cell>
        </row>
        <row r="42">
          <cell r="C42">
            <v>543</v>
          </cell>
          <cell r="G42">
            <v>61</v>
          </cell>
          <cell r="K42">
            <v>376</v>
          </cell>
          <cell r="O42">
            <v>111</v>
          </cell>
        </row>
        <row r="43">
          <cell r="C43">
            <v>23</v>
          </cell>
          <cell r="G43">
            <v>3</v>
          </cell>
          <cell r="K43">
            <v>22</v>
          </cell>
          <cell r="O43">
            <v>0</v>
          </cell>
        </row>
        <row r="44">
          <cell r="C44">
            <v>16459</v>
          </cell>
          <cell r="G44">
            <v>3106</v>
          </cell>
          <cell r="K44">
            <v>3245</v>
          </cell>
          <cell r="O44">
            <v>2512</v>
          </cell>
        </row>
        <row r="45">
          <cell r="C45">
            <v>906</v>
          </cell>
          <cell r="G45">
            <v>92</v>
          </cell>
          <cell r="K45">
            <v>11</v>
          </cell>
          <cell r="O45">
            <v>4</v>
          </cell>
        </row>
        <row r="46">
          <cell r="C46">
            <v>0</v>
          </cell>
          <cell r="G46">
            <v>11</v>
          </cell>
          <cell r="K46">
            <v>0</v>
          </cell>
          <cell r="O46">
            <v>0</v>
          </cell>
        </row>
        <row r="47">
          <cell r="C47">
            <v>0</v>
          </cell>
          <cell r="G47">
            <v>0</v>
          </cell>
          <cell r="K47">
            <v>8</v>
          </cell>
          <cell r="O47">
            <v>8</v>
          </cell>
        </row>
        <row r="48">
          <cell r="C48">
            <v>1707310</v>
          </cell>
          <cell r="G48">
            <v>474049</v>
          </cell>
          <cell r="K48">
            <v>245515</v>
          </cell>
          <cell r="O48">
            <v>615137</v>
          </cell>
        </row>
        <row r="49">
          <cell r="C49">
            <v>44058</v>
          </cell>
          <cell r="G49">
            <v>525</v>
          </cell>
          <cell r="K49">
            <v>1205</v>
          </cell>
          <cell r="O49">
            <v>9106</v>
          </cell>
        </row>
        <row r="50">
          <cell r="C50">
            <v>1751368</v>
          </cell>
          <cell r="G50">
            <v>474574</v>
          </cell>
          <cell r="K50">
            <v>246720</v>
          </cell>
          <cell r="O50">
            <v>624243</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غيردولتي"/>
    </sheetNames>
    <sheetDataSet>
      <sheetData sheetId="0">
        <row r="7">
          <cell r="C7">
            <v>1303159</v>
          </cell>
          <cell r="G7">
            <v>174159</v>
          </cell>
          <cell r="K7">
            <v>193628</v>
          </cell>
          <cell r="O7">
            <v>93741</v>
          </cell>
        </row>
        <row r="8">
          <cell r="C8">
            <v>85474</v>
          </cell>
          <cell r="G8">
            <v>42991</v>
          </cell>
          <cell r="K8">
            <v>52311</v>
          </cell>
          <cell r="O8">
            <v>13716</v>
          </cell>
        </row>
        <row r="9">
          <cell r="C9">
            <v>1191611</v>
          </cell>
          <cell r="G9">
            <v>278116</v>
          </cell>
          <cell r="K9">
            <v>106256</v>
          </cell>
          <cell r="O9">
            <v>79627</v>
          </cell>
        </row>
        <row r="10">
          <cell r="C10">
            <v>3400883</v>
          </cell>
          <cell r="G10">
            <v>1387993</v>
          </cell>
          <cell r="K10">
            <v>340763</v>
          </cell>
          <cell r="O10">
            <v>507876</v>
          </cell>
        </row>
        <row r="11">
          <cell r="C11">
            <v>640668</v>
          </cell>
          <cell r="G11">
            <v>240624</v>
          </cell>
          <cell r="K11">
            <v>124652</v>
          </cell>
          <cell r="O11">
            <v>83420</v>
          </cell>
        </row>
        <row r="12">
          <cell r="C12">
            <v>4643857</v>
          </cell>
          <cell r="G12">
            <v>790864</v>
          </cell>
          <cell r="K12">
            <v>345730</v>
          </cell>
          <cell r="O12">
            <v>696482</v>
          </cell>
        </row>
        <row r="13">
          <cell r="C13">
            <v>56678</v>
          </cell>
          <cell r="G13">
            <v>12285</v>
          </cell>
          <cell r="K13">
            <v>26871</v>
          </cell>
          <cell r="O13">
            <v>8611</v>
          </cell>
        </row>
        <row r="14">
          <cell r="C14">
            <v>50</v>
          </cell>
          <cell r="G14">
            <v>122</v>
          </cell>
          <cell r="K14">
            <v>243</v>
          </cell>
          <cell r="O14">
            <v>76</v>
          </cell>
        </row>
        <row r="15">
          <cell r="C15">
            <v>73</v>
          </cell>
          <cell r="G15">
            <v>6</v>
          </cell>
          <cell r="K15">
            <v>41</v>
          </cell>
          <cell r="O15">
            <v>3</v>
          </cell>
        </row>
        <row r="16">
          <cell r="C16">
            <v>5088</v>
          </cell>
          <cell r="G16">
            <v>988</v>
          </cell>
          <cell r="K16">
            <v>1431</v>
          </cell>
          <cell r="O16">
            <v>701</v>
          </cell>
        </row>
        <row r="17">
          <cell r="C17">
            <v>6545</v>
          </cell>
          <cell r="G17">
            <v>257</v>
          </cell>
          <cell r="K17">
            <v>232</v>
          </cell>
          <cell r="O17">
            <v>37</v>
          </cell>
        </row>
        <row r="18">
          <cell r="C18">
            <v>229817</v>
          </cell>
          <cell r="G18">
            <v>51444</v>
          </cell>
          <cell r="K18">
            <v>73481</v>
          </cell>
          <cell r="O18">
            <v>31516</v>
          </cell>
        </row>
        <row r="19">
          <cell r="C19">
            <v>653</v>
          </cell>
          <cell r="G19">
            <v>1</v>
          </cell>
          <cell r="K19">
            <v>2</v>
          </cell>
          <cell r="O19">
            <v>0</v>
          </cell>
        </row>
        <row r="20">
          <cell r="C20">
            <v>0</v>
          </cell>
          <cell r="G20">
            <v>4</v>
          </cell>
          <cell r="K20">
            <v>0</v>
          </cell>
          <cell r="O20">
            <v>0</v>
          </cell>
        </row>
        <row r="21">
          <cell r="C21">
            <v>20</v>
          </cell>
          <cell r="G21">
            <v>13</v>
          </cell>
          <cell r="K21">
            <v>7467</v>
          </cell>
          <cell r="O21">
            <v>166</v>
          </cell>
        </row>
        <row r="22">
          <cell r="C22">
            <v>11564576</v>
          </cell>
          <cell r="G22">
            <v>2979867</v>
          </cell>
          <cell r="K22">
            <v>1273108</v>
          </cell>
          <cell r="O22">
            <v>1515972</v>
          </cell>
        </row>
        <row r="23">
          <cell r="C23">
            <v>203096</v>
          </cell>
          <cell r="G23">
            <v>50867</v>
          </cell>
          <cell r="K23">
            <v>52969</v>
          </cell>
          <cell r="O23">
            <v>15946</v>
          </cell>
        </row>
        <row r="24">
          <cell r="C24">
            <v>11767672</v>
          </cell>
          <cell r="G24">
            <v>3030734</v>
          </cell>
          <cell r="K24">
            <v>1326077</v>
          </cell>
          <cell r="O24">
            <v>1531918</v>
          </cell>
        </row>
        <row r="33">
          <cell r="C33">
            <v>7173</v>
          </cell>
          <cell r="G33">
            <v>2933</v>
          </cell>
          <cell r="K33">
            <v>2097</v>
          </cell>
          <cell r="O33">
            <v>1688</v>
          </cell>
        </row>
        <row r="34">
          <cell r="C34">
            <v>1230</v>
          </cell>
          <cell r="G34">
            <v>432</v>
          </cell>
          <cell r="K34">
            <v>3489</v>
          </cell>
          <cell r="O34">
            <v>137</v>
          </cell>
        </row>
        <row r="35">
          <cell r="C35">
            <v>65869</v>
          </cell>
          <cell r="G35">
            <v>1861</v>
          </cell>
          <cell r="K35">
            <v>1239</v>
          </cell>
          <cell r="O35">
            <v>1469</v>
          </cell>
        </row>
        <row r="36">
          <cell r="C36">
            <v>8849</v>
          </cell>
          <cell r="G36">
            <v>2771</v>
          </cell>
          <cell r="K36">
            <v>720</v>
          </cell>
          <cell r="O36">
            <v>1141</v>
          </cell>
        </row>
        <row r="37">
          <cell r="C37">
            <v>162820</v>
          </cell>
          <cell r="G37">
            <v>49321</v>
          </cell>
          <cell r="K37">
            <v>24068</v>
          </cell>
          <cell r="O37">
            <v>23293</v>
          </cell>
        </row>
        <row r="38">
          <cell r="C38">
            <v>841474</v>
          </cell>
          <cell r="G38">
            <v>288329</v>
          </cell>
          <cell r="K38">
            <v>42261</v>
          </cell>
          <cell r="O38">
            <v>67545</v>
          </cell>
        </row>
        <row r="39">
          <cell r="C39">
            <v>633393</v>
          </cell>
          <cell r="G39">
            <v>64459</v>
          </cell>
          <cell r="K39">
            <v>70145</v>
          </cell>
          <cell r="O39">
            <v>297417</v>
          </cell>
        </row>
        <row r="40">
          <cell r="C40">
            <v>8</v>
          </cell>
          <cell r="G40">
            <v>6</v>
          </cell>
          <cell r="K40">
            <v>13</v>
          </cell>
          <cell r="O40">
            <v>10</v>
          </cell>
        </row>
        <row r="41">
          <cell r="C41">
            <v>154</v>
          </cell>
          <cell r="G41">
            <v>2</v>
          </cell>
          <cell r="K41">
            <v>36</v>
          </cell>
          <cell r="O41">
            <v>7</v>
          </cell>
        </row>
        <row r="42">
          <cell r="C42">
            <v>536</v>
          </cell>
          <cell r="G42">
            <v>48</v>
          </cell>
          <cell r="K42">
            <v>577</v>
          </cell>
          <cell r="O42">
            <v>99</v>
          </cell>
        </row>
        <row r="43">
          <cell r="C43">
            <v>13</v>
          </cell>
          <cell r="G43">
            <v>0</v>
          </cell>
          <cell r="K43">
            <v>13</v>
          </cell>
          <cell r="O43">
            <v>1</v>
          </cell>
        </row>
        <row r="44">
          <cell r="C44">
            <v>16174</v>
          </cell>
          <cell r="G44">
            <v>3550</v>
          </cell>
          <cell r="K44">
            <v>4639</v>
          </cell>
          <cell r="O44">
            <v>3295</v>
          </cell>
        </row>
        <row r="45">
          <cell r="C45">
            <v>81</v>
          </cell>
          <cell r="G45">
            <v>7</v>
          </cell>
          <cell r="K45">
            <v>21</v>
          </cell>
          <cell r="O45">
            <v>7</v>
          </cell>
        </row>
        <row r="46">
          <cell r="C46">
            <v>0</v>
          </cell>
          <cell r="G46">
            <v>12</v>
          </cell>
          <cell r="K46">
            <v>0</v>
          </cell>
          <cell r="O46">
            <v>0</v>
          </cell>
        </row>
        <row r="47">
          <cell r="C47">
            <v>0</v>
          </cell>
          <cell r="G47">
            <v>0</v>
          </cell>
          <cell r="K47">
            <v>13</v>
          </cell>
          <cell r="O47">
            <v>14</v>
          </cell>
        </row>
        <row r="48">
          <cell r="C48">
            <v>1737774</v>
          </cell>
          <cell r="G48">
            <v>413731</v>
          </cell>
          <cell r="K48">
            <v>149331</v>
          </cell>
          <cell r="O48">
            <v>396123</v>
          </cell>
        </row>
        <row r="49">
          <cell r="C49">
            <v>36292</v>
          </cell>
          <cell r="G49">
            <v>1182</v>
          </cell>
          <cell r="K49">
            <v>1451</v>
          </cell>
          <cell r="O49">
            <v>14485</v>
          </cell>
        </row>
        <row r="50">
          <cell r="C50">
            <v>1774066</v>
          </cell>
          <cell r="G50">
            <v>414913</v>
          </cell>
          <cell r="K50">
            <v>150782</v>
          </cell>
          <cell r="O50">
            <v>410608</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غيردولتي"/>
    </sheetNames>
    <sheetDataSet>
      <sheetData sheetId="0">
        <row r="7">
          <cell r="AA7">
            <v>1636665</v>
          </cell>
        </row>
        <row r="8">
          <cell r="AA8">
            <v>183557</v>
          </cell>
        </row>
        <row r="9">
          <cell r="AA9">
            <v>1666919</v>
          </cell>
        </row>
        <row r="10">
          <cell r="AA10">
            <v>7686957</v>
          </cell>
        </row>
        <row r="11">
          <cell r="AA11">
            <v>1116773</v>
          </cell>
        </row>
        <row r="12">
          <cell r="AA12">
            <v>8561256</v>
          </cell>
        </row>
        <row r="13">
          <cell r="AA13">
            <v>113956</v>
          </cell>
        </row>
        <row r="14">
          <cell r="AA14">
            <v>739</v>
          </cell>
        </row>
        <row r="15">
          <cell r="AA15">
            <v>245</v>
          </cell>
        </row>
        <row r="16">
          <cell r="AA16">
            <v>9729</v>
          </cell>
        </row>
        <row r="17">
          <cell r="AA17">
            <v>1903</v>
          </cell>
        </row>
        <row r="18">
          <cell r="AA18">
            <v>452047</v>
          </cell>
        </row>
        <row r="19">
          <cell r="AA19">
            <v>389</v>
          </cell>
        </row>
        <row r="20">
          <cell r="AA20">
            <v>0</v>
          </cell>
        </row>
        <row r="21">
          <cell r="AA21">
            <v>416</v>
          </cell>
        </row>
        <row r="22">
          <cell r="AA22">
            <v>21431551</v>
          </cell>
        </row>
        <row r="23">
          <cell r="AA23">
            <v>309253</v>
          </cell>
        </row>
        <row r="24">
          <cell r="AA24">
            <v>21740804</v>
          </cell>
        </row>
        <row r="33">
          <cell r="AA33">
            <v>15169</v>
          </cell>
        </row>
        <row r="34">
          <cell r="AA34">
            <v>3822</v>
          </cell>
        </row>
        <row r="35">
          <cell r="AA35">
            <v>75522</v>
          </cell>
        </row>
        <row r="36">
          <cell r="AA36">
            <v>10115</v>
          </cell>
        </row>
        <row r="37">
          <cell r="AA37">
            <v>274690</v>
          </cell>
        </row>
        <row r="38">
          <cell r="AA38">
            <v>1247424</v>
          </cell>
        </row>
        <row r="39">
          <cell r="AA39">
            <v>1337670</v>
          </cell>
        </row>
        <row r="40">
          <cell r="AA40">
            <v>103</v>
          </cell>
        </row>
        <row r="41">
          <cell r="AA41">
            <v>208</v>
          </cell>
        </row>
        <row r="42">
          <cell r="AA42">
            <v>1551</v>
          </cell>
        </row>
        <row r="43">
          <cell r="AA43">
            <v>65</v>
          </cell>
        </row>
        <row r="44">
          <cell r="AA44">
            <v>31488</v>
          </cell>
        </row>
        <row r="45">
          <cell r="AA45">
            <v>142</v>
          </cell>
        </row>
        <row r="46">
          <cell r="AA46">
            <v>10</v>
          </cell>
        </row>
        <row r="47">
          <cell r="AA47">
            <v>129</v>
          </cell>
        </row>
        <row r="48">
          <cell r="AA48">
            <v>2998108</v>
          </cell>
        </row>
        <row r="49">
          <cell r="AA49">
            <v>28183</v>
          </cell>
        </row>
        <row r="50">
          <cell r="AA50">
            <v>3026291</v>
          </cell>
        </row>
      </sheetData>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تعداد بیمه نامه"/>
      <sheetName val="تعداد خسارت"/>
      <sheetName val="Sheet3"/>
    </sheetNames>
    <sheetDataSet>
      <sheetData sheetId="0">
        <row r="4">
          <cell r="C4">
            <v>1132080</v>
          </cell>
        </row>
        <row r="5">
          <cell r="C5">
            <v>84175</v>
          </cell>
        </row>
        <row r="6">
          <cell r="C6">
            <v>782997</v>
          </cell>
        </row>
        <row r="7">
          <cell r="C7">
            <v>6327380</v>
          </cell>
        </row>
        <row r="8">
          <cell r="C8">
            <v>950060</v>
          </cell>
        </row>
        <row r="9">
          <cell r="C9">
            <v>6640284</v>
          </cell>
        </row>
        <row r="10">
          <cell r="C10">
            <v>69935</v>
          </cell>
        </row>
        <row r="11">
          <cell r="C11">
            <v>481</v>
          </cell>
        </row>
        <row r="12">
          <cell r="C12">
            <v>136</v>
          </cell>
        </row>
        <row r="13">
          <cell r="C13">
            <v>7678</v>
          </cell>
        </row>
        <row r="14">
          <cell r="C14">
            <v>1024</v>
          </cell>
        </row>
        <row r="15">
          <cell r="C15">
            <v>279292</v>
          </cell>
        </row>
        <row r="16">
          <cell r="C16">
            <v>391</v>
          </cell>
        </row>
        <row r="17">
          <cell r="C17">
            <v>0</v>
          </cell>
        </row>
        <row r="18">
          <cell r="C18">
            <v>175</v>
          </cell>
        </row>
        <row r="19">
          <cell r="C19">
            <v>16276088</v>
          </cell>
        </row>
        <row r="20">
          <cell r="C20">
            <v>99125</v>
          </cell>
        </row>
        <row r="21">
          <cell r="C21">
            <v>16375213</v>
          </cell>
        </row>
      </sheetData>
      <sheetData sheetId="1">
        <row r="4">
          <cell r="C4">
            <v>10234</v>
          </cell>
        </row>
        <row r="5">
          <cell r="C5">
            <v>1602</v>
          </cell>
        </row>
        <row r="6">
          <cell r="C6">
            <v>29438</v>
          </cell>
        </row>
        <row r="7">
          <cell r="C7">
            <v>7904</v>
          </cell>
        </row>
        <row r="8">
          <cell r="C8">
            <v>158930</v>
          </cell>
        </row>
        <row r="9">
          <cell r="C9">
            <v>592306</v>
          </cell>
        </row>
        <row r="10">
          <cell r="C10">
            <v>1445222</v>
          </cell>
        </row>
        <row r="11">
          <cell r="C11">
            <v>18</v>
          </cell>
        </row>
        <row r="12">
          <cell r="C12">
            <v>410</v>
          </cell>
        </row>
        <row r="13">
          <cell r="C13">
            <v>1239</v>
          </cell>
        </row>
        <row r="14">
          <cell r="C14">
            <v>31</v>
          </cell>
        </row>
        <row r="15">
          <cell r="C15">
            <v>23738</v>
          </cell>
        </row>
        <row r="16">
          <cell r="C16">
            <v>51</v>
          </cell>
        </row>
        <row r="17">
          <cell r="C17">
            <v>0</v>
          </cell>
        </row>
        <row r="18">
          <cell r="C18">
            <v>40</v>
          </cell>
        </row>
        <row r="19">
          <cell r="C19">
            <v>2271163</v>
          </cell>
        </row>
        <row r="20">
          <cell r="C20">
            <v>30546</v>
          </cell>
        </row>
        <row r="21">
          <cell r="C21">
            <v>2301709</v>
          </cell>
        </row>
      </sheetData>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تعداد بیمه نامه"/>
      <sheetName val="تعداد خسارت"/>
      <sheetName val="Sheet1"/>
    </sheetNames>
    <sheetDataSet>
      <sheetData sheetId="0" refreshError="1">
        <row r="4">
          <cell r="C4">
            <v>1162621</v>
          </cell>
        </row>
        <row r="5">
          <cell r="C5">
            <v>81274</v>
          </cell>
          <cell r="D5">
            <v>64446</v>
          </cell>
        </row>
        <row r="6">
          <cell r="C6">
            <v>798142</v>
          </cell>
        </row>
        <row r="7">
          <cell r="C7">
            <v>5986399</v>
          </cell>
          <cell r="D7">
            <v>6578975</v>
          </cell>
        </row>
        <row r="8">
          <cell r="C8">
            <v>1119789</v>
          </cell>
          <cell r="D8">
            <v>1263446</v>
          </cell>
        </row>
        <row r="9">
          <cell r="C9">
            <v>6044988</v>
          </cell>
          <cell r="D9">
            <v>6650392</v>
          </cell>
        </row>
        <row r="10">
          <cell r="C10">
            <v>66209</v>
          </cell>
        </row>
        <row r="11">
          <cell r="C11">
            <v>472</v>
          </cell>
          <cell r="D11">
            <v>467</v>
          </cell>
        </row>
        <row r="12">
          <cell r="C12">
            <v>185</v>
          </cell>
          <cell r="D12">
            <v>194</v>
          </cell>
        </row>
        <row r="13">
          <cell r="C13">
            <v>8899</v>
          </cell>
          <cell r="D13">
            <v>10777</v>
          </cell>
        </row>
        <row r="14">
          <cell r="C14">
            <v>2299</v>
          </cell>
          <cell r="D14">
            <v>2522</v>
          </cell>
        </row>
        <row r="15">
          <cell r="C15">
            <v>358675</v>
          </cell>
        </row>
        <row r="16">
          <cell r="C16">
            <v>268</v>
          </cell>
          <cell r="D16">
            <v>1593</v>
          </cell>
        </row>
        <row r="17">
          <cell r="C17">
            <v>0</v>
          </cell>
          <cell r="D17">
            <v>0</v>
          </cell>
        </row>
        <row r="18">
          <cell r="C18">
            <v>0</v>
          </cell>
          <cell r="D18">
            <v>0</v>
          </cell>
        </row>
        <row r="19">
          <cell r="C19">
            <v>15630220</v>
          </cell>
        </row>
        <row r="20">
          <cell r="C20">
            <v>109282</v>
          </cell>
        </row>
        <row r="21">
          <cell r="C21">
            <v>15739502</v>
          </cell>
        </row>
      </sheetData>
      <sheetData sheetId="1" refreshError="1">
        <row r="4">
          <cell r="D4">
            <v>12744</v>
          </cell>
        </row>
        <row r="5">
          <cell r="D5">
            <v>2212</v>
          </cell>
          <cell r="E5">
            <v>1170</v>
          </cell>
        </row>
        <row r="6">
          <cell r="D6">
            <v>37839</v>
          </cell>
        </row>
        <row r="7">
          <cell r="D7">
            <v>6980</v>
          </cell>
          <cell r="E7">
            <v>7527</v>
          </cell>
        </row>
        <row r="8">
          <cell r="D8">
            <v>208819</v>
          </cell>
        </row>
        <row r="9">
          <cell r="D9">
            <v>704630</v>
          </cell>
        </row>
        <row r="10">
          <cell r="D10">
            <v>1878353</v>
          </cell>
        </row>
        <row r="11">
          <cell r="D11">
            <v>117</v>
          </cell>
        </row>
        <row r="12">
          <cell r="D12">
            <v>355</v>
          </cell>
          <cell r="E12">
            <v>433</v>
          </cell>
        </row>
        <row r="13">
          <cell r="D13">
            <v>1838</v>
          </cell>
          <cell r="E13">
            <v>1961</v>
          </cell>
        </row>
        <row r="14">
          <cell r="D14">
            <v>117</v>
          </cell>
          <cell r="E14">
            <v>72</v>
          </cell>
        </row>
        <row r="15">
          <cell r="D15">
            <v>26540</v>
          </cell>
          <cell r="E15">
            <v>34050</v>
          </cell>
        </row>
        <row r="16">
          <cell r="D16">
            <v>59</v>
          </cell>
          <cell r="E16">
            <v>63</v>
          </cell>
        </row>
        <row r="17">
          <cell r="D17">
            <v>0</v>
          </cell>
          <cell r="E17">
            <v>0</v>
          </cell>
        </row>
        <row r="18">
          <cell r="D18">
            <v>0</v>
          </cell>
          <cell r="E18">
            <v>0</v>
          </cell>
        </row>
        <row r="19">
          <cell r="D19">
            <v>2880603</v>
          </cell>
        </row>
        <row r="20">
          <cell r="D20">
            <v>31069</v>
          </cell>
          <cell r="E20">
            <v>42825</v>
          </cell>
        </row>
        <row r="21">
          <cell r="D21">
            <v>2911672</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50"/>
  <sheetViews>
    <sheetView tabSelected="1" zoomScaleNormal="100" workbookViewId="0">
      <selection activeCell="S3" sqref="S3:S4"/>
    </sheetView>
  </sheetViews>
  <sheetFormatPr defaultColWidth="13.88671875" defaultRowHeight="14.1" customHeight="1"/>
  <cols>
    <col min="1" max="4" width="20.6640625" style="220" customWidth="1"/>
    <col min="5" max="5" width="13.88671875" style="220" hidden="1" customWidth="1"/>
    <col min="6" max="6" width="12.88671875" style="220" hidden="1" customWidth="1"/>
    <col min="7" max="7" width="13.88671875" style="220" hidden="1" customWidth="1"/>
    <col min="8" max="8" width="18.33203125" style="220" hidden="1" customWidth="1"/>
    <col min="9" max="10" width="20.6640625" style="220" customWidth="1"/>
    <col min="11" max="18" width="13.88671875" style="220" hidden="1" customWidth="1"/>
    <col min="19" max="19" width="20.6640625" style="220" customWidth="1"/>
    <col min="20" max="16384" width="13.88671875" style="220"/>
  </cols>
  <sheetData>
    <row r="1" spans="1:19" ht="23.25" customHeight="1">
      <c r="A1" s="398" t="s">
        <v>10</v>
      </c>
      <c r="B1" s="398"/>
      <c r="C1" s="398"/>
      <c r="D1" s="398"/>
      <c r="E1" s="398"/>
      <c r="F1" s="398"/>
      <c r="G1" s="398"/>
      <c r="H1" s="398"/>
      <c r="I1" s="398"/>
      <c r="J1" s="398"/>
      <c r="K1" s="398"/>
      <c r="L1" s="398"/>
      <c r="M1" s="398"/>
      <c r="N1" s="398"/>
      <c r="O1" s="398"/>
      <c r="P1" s="398"/>
      <c r="Q1" s="398"/>
      <c r="R1" s="398"/>
      <c r="S1" s="398"/>
    </row>
    <row r="2" spans="1:19" ht="23.25"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4.75" customHeight="1" thickBot="1">
      <c r="A4" s="221" t="s">
        <v>14</v>
      </c>
      <c r="B4" s="222" t="s">
        <v>9</v>
      </c>
      <c r="C4" s="221" t="s">
        <v>8</v>
      </c>
      <c r="D4" s="222" t="s">
        <v>9</v>
      </c>
      <c r="E4" s="221"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14.1" hidden="1" customHeight="1">
      <c r="A5" s="223">
        <f t="shared" ref="A5:B7" si="0">SUM(G5,K5,M5,O5,Q5)</f>
        <v>0</v>
      </c>
      <c r="B5" s="224">
        <f t="shared" si="0"/>
        <v>0</v>
      </c>
      <c r="C5" s="225"/>
      <c r="D5" s="225"/>
      <c r="E5" s="223"/>
      <c r="F5" s="224"/>
      <c r="G5" s="223"/>
      <c r="H5" s="224"/>
      <c r="I5" s="225"/>
      <c r="J5" s="225"/>
      <c r="K5" s="223"/>
      <c r="L5" s="224"/>
      <c r="M5" s="223"/>
      <c r="N5" s="224"/>
      <c r="O5" s="223"/>
      <c r="P5" s="224"/>
      <c r="Q5" s="223"/>
      <c r="R5" s="224"/>
      <c r="S5" s="226">
        <v>1354</v>
      </c>
    </row>
    <row r="6" spans="1:19" ht="14.1" hidden="1" customHeight="1">
      <c r="A6" s="14">
        <f t="shared" si="0"/>
        <v>0</v>
      </c>
      <c r="B6" s="13">
        <f t="shared" si="0"/>
        <v>0</v>
      </c>
      <c r="C6" s="18"/>
      <c r="D6" s="18"/>
      <c r="E6" s="14"/>
      <c r="F6" s="13"/>
      <c r="G6" s="14"/>
      <c r="H6" s="13"/>
      <c r="I6" s="18"/>
      <c r="J6" s="18"/>
      <c r="K6" s="14"/>
      <c r="L6" s="13"/>
      <c r="M6" s="14"/>
      <c r="N6" s="13"/>
      <c r="O6" s="14"/>
      <c r="P6" s="13"/>
      <c r="Q6" s="14"/>
      <c r="R6" s="13"/>
      <c r="S6" s="227">
        <v>1355</v>
      </c>
    </row>
    <row r="7" spans="1:19" ht="14.1" hidden="1" customHeight="1">
      <c r="A7" s="14">
        <f t="shared" si="0"/>
        <v>0</v>
      </c>
      <c r="B7" s="13">
        <f t="shared" si="0"/>
        <v>0</v>
      </c>
      <c r="C7" s="18"/>
      <c r="D7" s="18"/>
      <c r="E7" s="14"/>
      <c r="F7" s="13"/>
      <c r="G7" s="14"/>
      <c r="H7" s="13"/>
      <c r="I7" s="18"/>
      <c r="J7" s="18"/>
      <c r="K7" s="14"/>
      <c r="L7" s="13"/>
      <c r="M7" s="14"/>
      <c r="N7" s="13"/>
      <c r="O7" s="14"/>
      <c r="P7" s="13"/>
      <c r="Q7" s="14"/>
      <c r="R7" s="13"/>
      <c r="S7" s="227">
        <v>1356</v>
      </c>
    </row>
    <row r="8" spans="1:19" ht="14.1" hidden="1" customHeight="1">
      <c r="A8" s="14">
        <f t="shared" ref="A8:A31" si="1">SUM(G8,K8,M8,O8,Q8)</f>
        <v>0</v>
      </c>
      <c r="B8" s="13">
        <f t="shared" ref="B8:B31" si="2">SUM(H8,L8,N8,P8,R8)</f>
        <v>0</v>
      </c>
      <c r="C8" s="18"/>
      <c r="D8" s="18"/>
      <c r="E8" s="14"/>
      <c r="F8" s="13"/>
      <c r="G8" s="14"/>
      <c r="H8" s="13"/>
      <c r="I8" s="18"/>
      <c r="J8" s="18"/>
      <c r="K8" s="14"/>
      <c r="L8" s="13"/>
      <c r="M8" s="14"/>
      <c r="N8" s="13"/>
      <c r="O8" s="14"/>
      <c r="P8" s="13"/>
      <c r="Q8" s="14"/>
      <c r="R8" s="13"/>
      <c r="S8" s="227">
        <v>1357</v>
      </c>
    </row>
    <row r="9" spans="1:19" ht="14.1" hidden="1" customHeight="1">
      <c r="A9" s="14">
        <f t="shared" si="1"/>
        <v>0</v>
      </c>
      <c r="B9" s="13">
        <f t="shared" si="2"/>
        <v>0</v>
      </c>
      <c r="C9" s="18"/>
      <c r="D9" s="18"/>
      <c r="E9" s="14"/>
      <c r="F9" s="13"/>
      <c r="G9" s="14"/>
      <c r="H9" s="13"/>
      <c r="I9" s="18"/>
      <c r="J9" s="18"/>
      <c r="K9" s="14"/>
      <c r="L9" s="13"/>
      <c r="M9" s="14"/>
      <c r="N9" s="13"/>
      <c r="O9" s="14"/>
      <c r="P9" s="13"/>
      <c r="Q9" s="14"/>
      <c r="R9" s="13"/>
      <c r="S9" s="227">
        <v>1358</v>
      </c>
    </row>
    <row r="10" spans="1:19" ht="14.1" hidden="1" customHeight="1">
      <c r="A10" s="14">
        <f t="shared" si="1"/>
        <v>0</v>
      </c>
      <c r="B10" s="13">
        <f t="shared" si="2"/>
        <v>0</v>
      </c>
      <c r="C10" s="18"/>
      <c r="D10" s="18"/>
      <c r="E10" s="14"/>
      <c r="F10" s="13"/>
      <c r="G10" s="14"/>
      <c r="H10" s="13"/>
      <c r="I10" s="18"/>
      <c r="J10" s="18"/>
      <c r="K10" s="14"/>
      <c r="L10" s="13"/>
      <c r="M10" s="14"/>
      <c r="N10" s="13"/>
      <c r="O10" s="14"/>
      <c r="P10" s="13"/>
      <c r="Q10" s="14"/>
      <c r="R10" s="13"/>
      <c r="S10" s="227">
        <v>1359</v>
      </c>
    </row>
    <row r="11" spans="1:19" ht="14.1" hidden="1" customHeight="1">
      <c r="A11" s="14">
        <f t="shared" si="1"/>
        <v>0</v>
      </c>
      <c r="B11" s="13">
        <f>SUM(H11,L11,N11,P11,R11)</f>
        <v>0</v>
      </c>
      <c r="C11" s="18"/>
      <c r="D11" s="18"/>
      <c r="E11" s="14"/>
      <c r="F11" s="13"/>
      <c r="G11" s="14"/>
      <c r="H11" s="13"/>
      <c r="I11" s="18"/>
      <c r="J11" s="18"/>
      <c r="K11" s="14"/>
      <c r="L11" s="13"/>
      <c r="M11" s="14"/>
      <c r="N11" s="13"/>
      <c r="O11" s="14"/>
      <c r="P11" s="13"/>
      <c r="Q11" s="14"/>
      <c r="R11" s="13"/>
      <c r="S11" s="227">
        <v>1360</v>
      </c>
    </row>
    <row r="12" spans="1:19" ht="14.1" hidden="1" customHeight="1">
      <c r="A12" s="14">
        <f t="shared" si="1"/>
        <v>0</v>
      </c>
      <c r="B12" s="13">
        <f>SUM(H12,L12,N12,P12,R12)</f>
        <v>0</v>
      </c>
      <c r="C12" s="18"/>
      <c r="D12" s="18"/>
      <c r="E12" s="14"/>
      <c r="F12" s="13"/>
      <c r="G12" s="14"/>
      <c r="H12" s="13"/>
      <c r="I12" s="18"/>
      <c r="J12" s="18"/>
      <c r="K12" s="14"/>
      <c r="L12" s="13"/>
      <c r="M12" s="14"/>
      <c r="N12" s="13"/>
      <c r="O12" s="14"/>
      <c r="P12" s="13"/>
      <c r="Q12" s="14"/>
      <c r="R12" s="13"/>
      <c r="S12" s="227">
        <v>1361</v>
      </c>
    </row>
    <row r="13" spans="1:19" ht="14.1" hidden="1" customHeight="1">
      <c r="A13" s="14">
        <f t="shared" si="1"/>
        <v>0</v>
      </c>
      <c r="B13" s="13">
        <f t="shared" si="2"/>
        <v>0</v>
      </c>
      <c r="C13" s="18"/>
      <c r="D13" s="18"/>
      <c r="E13" s="14"/>
      <c r="F13" s="13"/>
      <c r="G13" s="14"/>
      <c r="H13" s="13"/>
      <c r="I13" s="18"/>
      <c r="J13" s="18"/>
      <c r="K13" s="14"/>
      <c r="L13" s="13"/>
      <c r="M13" s="14"/>
      <c r="N13" s="13"/>
      <c r="O13" s="14"/>
      <c r="P13" s="13"/>
      <c r="Q13" s="14"/>
      <c r="R13" s="13"/>
      <c r="S13" s="227">
        <v>1362</v>
      </c>
    </row>
    <row r="14" spans="1:19" ht="14.1" hidden="1" customHeight="1">
      <c r="A14" s="14">
        <f t="shared" si="1"/>
        <v>0</v>
      </c>
      <c r="B14" s="13">
        <f t="shared" si="2"/>
        <v>0</v>
      </c>
      <c r="C14" s="18"/>
      <c r="D14" s="18"/>
      <c r="E14" s="14"/>
      <c r="F14" s="13"/>
      <c r="G14" s="14"/>
      <c r="H14" s="13"/>
      <c r="I14" s="18"/>
      <c r="J14" s="18"/>
      <c r="K14" s="14"/>
      <c r="L14" s="13"/>
      <c r="M14" s="14"/>
      <c r="N14" s="13"/>
      <c r="O14" s="14"/>
      <c r="P14" s="13"/>
      <c r="Q14" s="14"/>
      <c r="R14" s="13"/>
      <c r="S14" s="227">
        <v>1363</v>
      </c>
    </row>
    <row r="15" spans="1:19" ht="14.1" hidden="1" customHeight="1">
      <c r="A15" s="14">
        <f t="shared" si="1"/>
        <v>0</v>
      </c>
      <c r="B15" s="13">
        <f t="shared" si="2"/>
        <v>0</v>
      </c>
      <c r="C15" s="18"/>
      <c r="D15" s="18"/>
      <c r="E15" s="14"/>
      <c r="F15" s="13"/>
      <c r="G15" s="14"/>
      <c r="H15" s="13"/>
      <c r="I15" s="18"/>
      <c r="J15" s="18"/>
      <c r="K15" s="14"/>
      <c r="L15" s="13"/>
      <c r="M15" s="14"/>
      <c r="N15" s="13"/>
      <c r="O15" s="14"/>
      <c r="P15" s="13"/>
      <c r="Q15" s="14"/>
      <c r="R15" s="13"/>
      <c r="S15" s="227">
        <v>1364</v>
      </c>
    </row>
    <row r="16" spans="1:19" ht="14.1" hidden="1" customHeight="1">
      <c r="A16" s="14">
        <f t="shared" si="1"/>
        <v>0</v>
      </c>
      <c r="B16" s="13">
        <f t="shared" si="2"/>
        <v>0</v>
      </c>
      <c r="C16" s="18"/>
      <c r="D16" s="18"/>
      <c r="E16" s="14"/>
      <c r="F16" s="13"/>
      <c r="G16" s="14"/>
      <c r="H16" s="13"/>
      <c r="I16" s="18"/>
      <c r="J16" s="18"/>
      <c r="K16" s="14"/>
      <c r="L16" s="13"/>
      <c r="M16" s="14"/>
      <c r="N16" s="13"/>
      <c r="O16" s="14"/>
      <c r="P16" s="13"/>
      <c r="Q16" s="14"/>
      <c r="R16" s="13"/>
      <c r="S16" s="227">
        <v>1365</v>
      </c>
    </row>
    <row r="17" spans="1:19" ht="14.1" hidden="1" customHeight="1">
      <c r="A17" s="14">
        <f t="shared" si="1"/>
        <v>0</v>
      </c>
      <c r="B17" s="13">
        <f t="shared" si="2"/>
        <v>0</v>
      </c>
      <c r="C17" s="18"/>
      <c r="D17" s="18"/>
      <c r="E17" s="14"/>
      <c r="F17" s="13"/>
      <c r="G17" s="14"/>
      <c r="H17" s="13"/>
      <c r="I17" s="18"/>
      <c r="J17" s="18"/>
      <c r="K17" s="14"/>
      <c r="L17" s="13"/>
      <c r="M17" s="14"/>
      <c r="N17" s="13"/>
      <c r="O17" s="14"/>
      <c r="P17" s="13"/>
      <c r="Q17" s="14"/>
      <c r="R17" s="13"/>
      <c r="S17" s="227">
        <v>1366</v>
      </c>
    </row>
    <row r="18" spans="1:19" ht="14.1" hidden="1" customHeight="1">
      <c r="A18" s="14">
        <f t="shared" si="1"/>
        <v>0</v>
      </c>
      <c r="B18" s="13">
        <f t="shared" si="2"/>
        <v>0</v>
      </c>
      <c r="C18" s="18"/>
      <c r="D18" s="18"/>
      <c r="E18" s="14"/>
      <c r="F18" s="13"/>
      <c r="G18" s="14"/>
      <c r="H18" s="13"/>
      <c r="I18" s="18"/>
      <c r="J18" s="18"/>
      <c r="K18" s="14"/>
      <c r="L18" s="13"/>
      <c r="M18" s="14"/>
      <c r="N18" s="13"/>
      <c r="O18" s="14"/>
      <c r="P18" s="13"/>
      <c r="Q18" s="14"/>
      <c r="R18" s="13"/>
      <c r="S18" s="227">
        <v>1367</v>
      </c>
    </row>
    <row r="19" spans="1:19" ht="14.1" hidden="1" customHeight="1">
      <c r="A19" s="14">
        <f t="shared" si="1"/>
        <v>0</v>
      </c>
      <c r="B19" s="13">
        <f t="shared" si="2"/>
        <v>0</v>
      </c>
      <c r="C19" s="18"/>
      <c r="D19" s="18"/>
      <c r="E19" s="14"/>
      <c r="F19" s="13"/>
      <c r="G19" s="14"/>
      <c r="H19" s="13"/>
      <c r="I19" s="18"/>
      <c r="J19" s="18"/>
      <c r="K19" s="14"/>
      <c r="L19" s="13"/>
      <c r="M19" s="14"/>
      <c r="N19" s="13"/>
      <c r="O19" s="14"/>
      <c r="P19" s="13"/>
      <c r="Q19" s="14"/>
      <c r="R19" s="13"/>
      <c r="S19" s="227">
        <v>1368</v>
      </c>
    </row>
    <row r="20" spans="1:19" ht="14.1" hidden="1" customHeight="1">
      <c r="A20" s="14">
        <f t="shared" si="1"/>
        <v>0</v>
      </c>
      <c r="B20" s="13">
        <f t="shared" si="2"/>
        <v>0</v>
      </c>
      <c r="C20" s="18"/>
      <c r="D20" s="18"/>
      <c r="E20" s="14"/>
      <c r="F20" s="13"/>
      <c r="G20" s="14"/>
      <c r="H20" s="13"/>
      <c r="I20" s="18"/>
      <c r="J20" s="18"/>
      <c r="K20" s="14"/>
      <c r="L20" s="13"/>
      <c r="M20" s="14"/>
      <c r="N20" s="13"/>
      <c r="O20" s="14"/>
      <c r="P20" s="13"/>
      <c r="Q20" s="14"/>
      <c r="R20" s="13"/>
      <c r="S20" s="227">
        <v>1369</v>
      </c>
    </row>
    <row r="21" spans="1:19" ht="14.1" hidden="1" customHeight="1">
      <c r="A21" s="14">
        <f t="shared" si="1"/>
        <v>0</v>
      </c>
      <c r="B21" s="13">
        <f t="shared" si="2"/>
        <v>0</v>
      </c>
      <c r="C21" s="18"/>
      <c r="D21" s="18"/>
      <c r="E21" s="14"/>
      <c r="F21" s="13"/>
      <c r="G21" s="14"/>
      <c r="H21" s="13"/>
      <c r="I21" s="18"/>
      <c r="J21" s="18"/>
      <c r="K21" s="14"/>
      <c r="L21" s="13"/>
      <c r="M21" s="14"/>
      <c r="N21" s="13"/>
      <c r="O21" s="14"/>
      <c r="P21" s="13"/>
      <c r="Q21" s="14"/>
      <c r="R21" s="13"/>
      <c r="S21" s="227">
        <v>1370</v>
      </c>
    </row>
    <row r="22" spans="1:19" ht="14.1" hidden="1" customHeight="1">
      <c r="A22" s="14">
        <f t="shared" si="1"/>
        <v>0</v>
      </c>
      <c r="B22" s="13">
        <f t="shared" si="2"/>
        <v>0</v>
      </c>
      <c r="C22" s="18"/>
      <c r="D22" s="18"/>
      <c r="E22" s="14"/>
      <c r="F22" s="13"/>
      <c r="G22" s="14"/>
      <c r="H22" s="13"/>
      <c r="I22" s="18"/>
      <c r="J22" s="18"/>
      <c r="K22" s="14"/>
      <c r="L22" s="13"/>
      <c r="M22" s="14"/>
      <c r="N22" s="13"/>
      <c r="O22" s="14"/>
      <c r="P22" s="13"/>
      <c r="Q22" s="14"/>
      <c r="R22" s="13"/>
      <c r="S22" s="227">
        <v>1371</v>
      </c>
    </row>
    <row r="23" spans="1:19" ht="14.1" hidden="1" customHeight="1">
      <c r="A23" s="14">
        <f t="shared" si="1"/>
        <v>0</v>
      </c>
      <c r="B23" s="13">
        <f t="shared" si="2"/>
        <v>0</v>
      </c>
      <c r="C23" s="18"/>
      <c r="D23" s="18"/>
      <c r="E23" s="14"/>
      <c r="F23" s="13"/>
      <c r="G23" s="14"/>
      <c r="H23" s="13"/>
      <c r="I23" s="18"/>
      <c r="J23" s="18"/>
      <c r="K23" s="14"/>
      <c r="L23" s="13"/>
      <c r="M23" s="14"/>
      <c r="N23" s="13"/>
      <c r="O23" s="14"/>
      <c r="P23" s="13"/>
      <c r="Q23" s="14"/>
      <c r="R23" s="13"/>
      <c r="S23" s="227">
        <v>1372</v>
      </c>
    </row>
    <row r="24" spans="1:19" ht="14.1" hidden="1" customHeight="1">
      <c r="A24" s="14">
        <f t="shared" si="1"/>
        <v>0</v>
      </c>
      <c r="B24" s="13">
        <v>430248</v>
      </c>
      <c r="C24" s="18"/>
      <c r="D24" s="18"/>
      <c r="E24" s="14"/>
      <c r="F24" s="13"/>
      <c r="G24" s="14"/>
      <c r="H24" s="13"/>
      <c r="I24" s="18"/>
      <c r="J24" s="18"/>
      <c r="K24" s="14"/>
      <c r="L24" s="13"/>
      <c r="M24" s="14"/>
      <c r="N24" s="13"/>
      <c r="O24" s="14"/>
      <c r="P24" s="13"/>
      <c r="Q24" s="14"/>
      <c r="R24" s="13"/>
      <c r="S24" s="227">
        <v>1373</v>
      </c>
    </row>
    <row r="25" spans="1:19" ht="14.1" hidden="1" customHeight="1">
      <c r="A25" s="14">
        <f t="shared" si="1"/>
        <v>0</v>
      </c>
      <c r="B25" s="13">
        <v>466581</v>
      </c>
      <c r="C25" s="18"/>
      <c r="D25" s="18"/>
      <c r="E25" s="14"/>
      <c r="F25" s="13"/>
      <c r="G25" s="14"/>
      <c r="H25" s="13"/>
      <c r="I25" s="18"/>
      <c r="J25" s="18"/>
      <c r="K25" s="14"/>
      <c r="L25" s="13"/>
      <c r="M25" s="14"/>
      <c r="N25" s="13"/>
      <c r="O25" s="14"/>
      <c r="P25" s="13"/>
      <c r="Q25" s="14"/>
      <c r="R25" s="13"/>
      <c r="S25" s="227">
        <v>1374</v>
      </c>
    </row>
    <row r="26" spans="1:19" ht="14.1" hidden="1" customHeight="1">
      <c r="A26" s="14">
        <f t="shared" si="1"/>
        <v>0</v>
      </c>
      <c r="B26" s="13">
        <f t="shared" si="2"/>
        <v>549605</v>
      </c>
      <c r="C26" s="18"/>
      <c r="D26" s="18"/>
      <c r="E26" s="14">
        <v>0</v>
      </c>
      <c r="F26" s="13">
        <v>0</v>
      </c>
      <c r="G26" s="14">
        <v>0</v>
      </c>
      <c r="H26" s="13">
        <v>0</v>
      </c>
      <c r="I26" s="18"/>
      <c r="J26" s="18"/>
      <c r="K26" s="14"/>
      <c r="L26" s="13">
        <v>88</v>
      </c>
      <c r="M26" s="14"/>
      <c r="N26" s="13">
        <v>41898</v>
      </c>
      <c r="O26" s="14"/>
      <c r="P26" s="13">
        <v>97889</v>
      </c>
      <c r="Q26" s="14"/>
      <c r="R26" s="13">
        <v>409730</v>
      </c>
      <c r="S26" s="227">
        <v>1375</v>
      </c>
    </row>
    <row r="27" spans="1:19" ht="19.5" customHeight="1">
      <c r="A27" s="83">
        <f t="shared" si="1"/>
        <v>5041</v>
      </c>
      <c r="B27" s="58">
        <f>SUM(H27,L27,N27,P27,R27)</f>
        <v>584218</v>
      </c>
      <c r="C27" s="59">
        <f>E27+G27</f>
        <v>0</v>
      </c>
      <c r="D27" s="58">
        <f>F27+H27</f>
        <v>0</v>
      </c>
      <c r="E27" s="77">
        <v>0</v>
      </c>
      <c r="F27" s="58">
        <v>0</v>
      </c>
      <c r="G27" s="83">
        <v>0</v>
      </c>
      <c r="H27" s="58">
        <v>0</v>
      </c>
      <c r="I27" s="59">
        <f>K27+M27+O27+Q27</f>
        <v>5041</v>
      </c>
      <c r="J27" s="58">
        <f>L27+N27+P27+R27</f>
        <v>584218</v>
      </c>
      <c r="K27" s="228">
        <v>14</v>
      </c>
      <c r="L27" s="13">
        <v>3164</v>
      </c>
      <c r="M27" s="14">
        <v>446</v>
      </c>
      <c r="N27" s="13">
        <v>48350</v>
      </c>
      <c r="O27" s="14">
        <v>1717</v>
      </c>
      <c r="P27" s="13">
        <v>93746</v>
      </c>
      <c r="Q27" s="14">
        <v>2864</v>
      </c>
      <c r="R27" s="13">
        <v>438958</v>
      </c>
      <c r="S27" s="229">
        <v>1376</v>
      </c>
    </row>
    <row r="28" spans="1:19" ht="19.5" customHeight="1">
      <c r="A28" s="83">
        <f t="shared" si="1"/>
        <v>5199</v>
      </c>
      <c r="B28" s="58">
        <f t="shared" si="2"/>
        <v>675305</v>
      </c>
      <c r="C28" s="59">
        <f t="shared" ref="C28:C34" si="3">E28+G28</f>
        <v>0</v>
      </c>
      <c r="D28" s="58">
        <f t="shared" ref="D28:D33" si="4">F28+H28</f>
        <v>0</v>
      </c>
      <c r="E28" s="77">
        <v>0</v>
      </c>
      <c r="F28" s="58">
        <v>0</v>
      </c>
      <c r="G28" s="83">
        <v>0</v>
      </c>
      <c r="H28" s="58">
        <v>0</v>
      </c>
      <c r="I28" s="59">
        <f t="shared" ref="I28:I35" si="5">K28+M28+O28+Q28</f>
        <v>5199</v>
      </c>
      <c r="J28" s="58">
        <f t="shared" ref="J28:J34" si="6">L28+N28+P28+R28</f>
        <v>675305</v>
      </c>
      <c r="K28" s="228">
        <v>50</v>
      </c>
      <c r="L28" s="13">
        <v>7257</v>
      </c>
      <c r="M28" s="14">
        <v>397</v>
      </c>
      <c r="N28" s="13">
        <v>43090</v>
      </c>
      <c r="O28" s="14">
        <v>1688</v>
      </c>
      <c r="P28" s="13">
        <v>98921</v>
      </c>
      <c r="Q28" s="14">
        <v>3064</v>
      </c>
      <c r="R28" s="13">
        <v>526037</v>
      </c>
      <c r="S28" s="229">
        <v>1377</v>
      </c>
    </row>
    <row r="29" spans="1:19" ht="19.5" customHeight="1">
      <c r="A29" s="83">
        <f t="shared" si="1"/>
        <v>6913</v>
      </c>
      <c r="B29" s="58">
        <f t="shared" si="2"/>
        <v>997059</v>
      </c>
      <c r="C29" s="59">
        <f t="shared" si="3"/>
        <v>1</v>
      </c>
      <c r="D29" s="58">
        <f t="shared" si="4"/>
        <v>82</v>
      </c>
      <c r="E29" s="77">
        <v>0</v>
      </c>
      <c r="F29" s="58">
        <v>0</v>
      </c>
      <c r="G29" s="62">
        <v>1</v>
      </c>
      <c r="H29" s="58">
        <v>82</v>
      </c>
      <c r="I29" s="59">
        <f t="shared" si="5"/>
        <v>6912</v>
      </c>
      <c r="J29" s="58">
        <f t="shared" si="6"/>
        <v>996977</v>
      </c>
      <c r="K29" s="228">
        <v>83</v>
      </c>
      <c r="L29" s="13">
        <v>16200</v>
      </c>
      <c r="M29" s="14">
        <v>381</v>
      </c>
      <c r="N29" s="13">
        <v>44457</v>
      </c>
      <c r="O29" s="14">
        <v>1917</v>
      </c>
      <c r="P29" s="13">
        <v>106610</v>
      </c>
      <c r="Q29" s="14">
        <v>4531</v>
      </c>
      <c r="R29" s="13">
        <v>829710</v>
      </c>
      <c r="S29" s="229">
        <v>1378</v>
      </c>
    </row>
    <row r="30" spans="1:19" ht="19.5" customHeight="1">
      <c r="A30" s="83">
        <f t="shared" si="1"/>
        <v>8096</v>
      </c>
      <c r="B30" s="58">
        <f>SUM(H30,L30,N30,P30,R30)</f>
        <v>1151131</v>
      </c>
      <c r="C30" s="59">
        <f t="shared" si="3"/>
        <v>8</v>
      </c>
      <c r="D30" s="58">
        <f t="shared" si="4"/>
        <v>943</v>
      </c>
      <c r="E30" s="77">
        <v>0</v>
      </c>
      <c r="F30" s="58">
        <v>0</v>
      </c>
      <c r="G30" s="83">
        <v>8</v>
      </c>
      <c r="H30" s="58">
        <v>943</v>
      </c>
      <c r="I30" s="59">
        <f t="shared" si="5"/>
        <v>8088</v>
      </c>
      <c r="J30" s="58">
        <f t="shared" si="6"/>
        <v>1150188</v>
      </c>
      <c r="K30" s="228">
        <v>144</v>
      </c>
      <c r="L30" s="13">
        <v>28919</v>
      </c>
      <c r="M30" s="14">
        <v>380</v>
      </c>
      <c r="N30" s="13">
        <v>46811</v>
      </c>
      <c r="O30" s="14">
        <v>1969</v>
      </c>
      <c r="P30" s="13">
        <v>113650</v>
      </c>
      <c r="Q30" s="14">
        <v>5595</v>
      </c>
      <c r="R30" s="13">
        <v>960808</v>
      </c>
      <c r="S30" s="229">
        <v>1379</v>
      </c>
    </row>
    <row r="31" spans="1:19" ht="19.5" customHeight="1">
      <c r="A31" s="83">
        <f t="shared" si="1"/>
        <v>10084</v>
      </c>
      <c r="B31" s="58">
        <f t="shared" si="2"/>
        <v>1287936</v>
      </c>
      <c r="C31" s="59">
        <f t="shared" si="3"/>
        <v>11</v>
      </c>
      <c r="D31" s="58">
        <f t="shared" si="4"/>
        <v>1183</v>
      </c>
      <c r="E31" s="77">
        <v>0</v>
      </c>
      <c r="F31" s="58">
        <v>0</v>
      </c>
      <c r="G31" s="83">
        <v>11</v>
      </c>
      <c r="H31" s="58">
        <v>1183</v>
      </c>
      <c r="I31" s="59">
        <f t="shared" si="5"/>
        <v>10073</v>
      </c>
      <c r="J31" s="58">
        <f t="shared" si="6"/>
        <v>1286753</v>
      </c>
      <c r="K31" s="228">
        <v>339</v>
      </c>
      <c r="L31" s="13">
        <v>43870</v>
      </c>
      <c r="M31" s="14">
        <v>495</v>
      </c>
      <c r="N31" s="13">
        <v>64253</v>
      </c>
      <c r="O31" s="14">
        <v>2458</v>
      </c>
      <c r="P31" s="13">
        <v>114268</v>
      </c>
      <c r="Q31" s="14">
        <v>6781</v>
      </c>
      <c r="R31" s="13">
        <v>1064362</v>
      </c>
      <c r="S31" s="229">
        <v>1380</v>
      </c>
    </row>
    <row r="32" spans="1:19" ht="19.5" customHeight="1">
      <c r="A32" s="174">
        <f>'[1]نمودار و جداول رشته ها'!N12</f>
        <v>13852</v>
      </c>
      <c r="B32" s="99">
        <f>'[1]نمودار و جداول رشته ها'!M12</f>
        <v>2333832</v>
      </c>
      <c r="C32" s="59">
        <f t="shared" si="3"/>
        <v>21</v>
      </c>
      <c r="D32" s="58">
        <f t="shared" si="4"/>
        <v>1851</v>
      </c>
      <c r="E32" s="230">
        <v>0</v>
      </c>
      <c r="F32" s="99">
        <v>25</v>
      </c>
      <c r="G32" s="174">
        <v>21</v>
      </c>
      <c r="H32" s="99">
        <v>1826</v>
      </c>
      <c r="I32" s="59">
        <f t="shared" si="5"/>
        <v>13831</v>
      </c>
      <c r="J32" s="58">
        <f t="shared" si="6"/>
        <v>2331981</v>
      </c>
      <c r="K32" s="231">
        <v>470</v>
      </c>
      <c r="L32" s="232">
        <v>63769</v>
      </c>
      <c r="M32" s="233">
        <v>584</v>
      </c>
      <c r="N32" s="232">
        <v>78803</v>
      </c>
      <c r="O32" s="233">
        <v>2959</v>
      </c>
      <c r="P32" s="232">
        <v>124910</v>
      </c>
      <c r="Q32" s="233">
        <v>9818</v>
      </c>
      <c r="R32" s="232">
        <v>2064499</v>
      </c>
      <c r="S32" s="234">
        <v>1381</v>
      </c>
    </row>
    <row r="33" spans="1:19" ht="19.5" customHeight="1">
      <c r="A33" s="174">
        <f>'[1]نمودار و جداول رشته ها'!N13</f>
        <v>15820</v>
      </c>
      <c r="B33" s="99">
        <f>'[1]نمودار و جداول رشته ها'!M13</f>
        <v>2176823</v>
      </c>
      <c r="C33" s="59">
        <f t="shared" si="3"/>
        <v>27</v>
      </c>
      <c r="D33" s="58">
        <f t="shared" si="4"/>
        <v>10240</v>
      </c>
      <c r="E33" s="77">
        <v>7</v>
      </c>
      <c r="F33" s="58">
        <v>8744</v>
      </c>
      <c r="G33" s="83">
        <v>20</v>
      </c>
      <c r="H33" s="58">
        <v>1496</v>
      </c>
      <c r="I33" s="59">
        <f t="shared" si="5"/>
        <v>15793</v>
      </c>
      <c r="J33" s="58">
        <f t="shared" si="6"/>
        <v>2166583</v>
      </c>
      <c r="K33" s="228">
        <v>711</v>
      </c>
      <c r="L33" s="13">
        <v>75422</v>
      </c>
      <c r="M33" s="14">
        <v>1005</v>
      </c>
      <c r="N33" s="13">
        <v>148195</v>
      </c>
      <c r="O33" s="14">
        <v>2740</v>
      </c>
      <c r="P33" s="13">
        <v>128804</v>
      </c>
      <c r="Q33" s="14">
        <v>11337</v>
      </c>
      <c r="R33" s="13">
        <v>1814162</v>
      </c>
      <c r="S33" s="229">
        <v>1382</v>
      </c>
    </row>
    <row r="34" spans="1:19" ht="19.5" customHeight="1">
      <c r="A34" s="174">
        <f>'[1]نمودار و جداول رشته ها'!N14</f>
        <v>15999</v>
      </c>
      <c r="B34" s="99">
        <f>'[1]نمودار و جداول رشته ها'!M14</f>
        <v>2429181</v>
      </c>
      <c r="C34" s="59">
        <f t="shared" si="3"/>
        <v>107</v>
      </c>
      <c r="D34" s="58">
        <f>F34+H34</f>
        <v>44149</v>
      </c>
      <c r="E34" s="117">
        <f>[2]بازار!$S$31-G34</f>
        <v>84</v>
      </c>
      <c r="F34" s="118">
        <f>[2]بازار!$S$7-H34</f>
        <v>41243</v>
      </c>
      <c r="G34" s="119">
        <f>[2]غيردولتي!$B$29</f>
        <v>23</v>
      </c>
      <c r="H34" s="118">
        <f>[2]غيردولتي!$B$6</f>
        <v>2906</v>
      </c>
      <c r="I34" s="59">
        <f t="shared" si="5"/>
        <v>15892</v>
      </c>
      <c r="J34" s="58">
        <f t="shared" si="6"/>
        <v>2385032</v>
      </c>
      <c r="K34" s="235">
        <f>[2]بازار!$O$31</f>
        <v>1072</v>
      </c>
      <c r="L34" s="236">
        <f>[2]بازار!$O$7</f>
        <v>89134</v>
      </c>
      <c r="M34" s="237">
        <f>[2]بازار!$K$31</f>
        <v>1700</v>
      </c>
      <c r="N34" s="236">
        <f>[2]بازار!$K$7</f>
        <v>181926</v>
      </c>
      <c r="O34" s="237">
        <f>[2]بازار!$G$31</f>
        <v>3327</v>
      </c>
      <c r="P34" s="236">
        <f>[2]بازار!$G$7</f>
        <v>144515</v>
      </c>
      <c r="Q34" s="237">
        <f>[2]بازار!$C$31</f>
        <v>9793</v>
      </c>
      <c r="R34" s="236">
        <f>[2]بازار!$C$7</f>
        <v>1969457</v>
      </c>
      <c r="S34" s="238">
        <v>1383</v>
      </c>
    </row>
    <row r="35" spans="1:19" ht="19.5" customHeight="1">
      <c r="A35" s="174">
        <f>'[1]نمودار و جداول رشته ها'!N15</f>
        <v>22928</v>
      </c>
      <c r="B35" s="99">
        <f>'[1]نمودار و جداول رشته ها'!M15</f>
        <v>2304979</v>
      </c>
      <c r="C35" s="59">
        <f>A35-I35</f>
        <v>479</v>
      </c>
      <c r="D35" s="58">
        <f>B35-J35</f>
        <v>105002</v>
      </c>
      <c r="E35" s="239">
        <f>[2]بازار!$T$31-G35</f>
        <v>411</v>
      </c>
      <c r="F35" s="240">
        <f>[2]بازار!$T$7-H35</f>
        <v>88372</v>
      </c>
      <c r="G35" s="201">
        <f>[2]غيردولتي!$C$29</f>
        <v>35</v>
      </c>
      <c r="H35" s="148">
        <f>[2]غيردولتي!$C$6</f>
        <v>2990</v>
      </c>
      <c r="I35" s="59">
        <f t="shared" si="5"/>
        <v>22449</v>
      </c>
      <c r="J35" s="58">
        <f>L35+N35+P35+R35</f>
        <v>2199977</v>
      </c>
      <c r="K35" s="214">
        <f>[3]بازار!$O$33</f>
        <v>1154</v>
      </c>
      <c r="L35" s="241">
        <f>[3]بازار!$O$7</f>
        <v>80618</v>
      </c>
      <c r="M35" s="242">
        <f>[3]بازار!$K$33</f>
        <v>1717</v>
      </c>
      <c r="N35" s="241">
        <f>[3]بازار!$K$7</f>
        <v>187187</v>
      </c>
      <c r="O35" s="242">
        <f>[3]بازار!$G$33</f>
        <v>3032</v>
      </c>
      <c r="P35" s="243">
        <f>[3]بازار!$G$7</f>
        <v>147712</v>
      </c>
      <c r="Q35" s="242">
        <f>[3]بازار!$C$33</f>
        <v>16546</v>
      </c>
      <c r="R35" s="243">
        <f>[3]بازار!$C$7</f>
        <v>1784460</v>
      </c>
      <c r="S35" s="134">
        <v>1384</v>
      </c>
    </row>
    <row r="36" spans="1:19" ht="19.5" customHeight="1">
      <c r="A36" s="174">
        <f>'[1]نمودار و جداول رشته ها'!N16</f>
        <v>17258</v>
      </c>
      <c r="B36" s="99">
        <f>'[1]نمودار و جداول رشته ها'!M16</f>
        <v>2036575</v>
      </c>
      <c r="C36" s="217">
        <f>A36-I36</f>
        <v>682</v>
      </c>
      <c r="D36" s="99">
        <f t="shared" ref="C36:D41" si="7">B36-J36</f>
        <v>158093</v>
      </c>
      <c r="E36" s="177"/>
      <c r="F36" s="90"/>
      <c r="G36" s="177"/>
      <c r="H36" s="90"/>
      <c r="I36" s="177">
        <f>[4]بازار!$C$33+[4]بازار!$G$33+[4]بازار!$K$33+[4]بازار!$O$33</f>
        <v>16576</v>
      </c>
      <c r="J36" s="90">
        <f>[4]بازار!$C$7+[4]بازار!$G$7+[4]بازار!$K$7+[4]بازار!$O$7</f>
        <v>1878482</v>
      </c>
      <c r="K36" s="218"/>
      <c r="L36" s="218"/>
      <c r="M36" s="218"/>
      <c r="N36" s="218"/>
      <c r="O36" s="218"/>
      <c r="P36" s="218"/>
      <c r="Q36" s="218"/>
      <c r="R36" s="218"/>
      <c r="S36" s="219">
        <v>1385</v>
      </c>
    </row>
    <row r="37" spans="1:19" ht="19.5" customHeight="1">
      <c r="A37" s="174">
        <f>'[1]نمودار و جداول رشته ها'!N17</f>
        <v>15089</v>
      </c>
      <c r="B37" s="99">
        <f>'[1]نمودار و جداول رشته ها'!M17</f>
        <v>1923874</v>
      </c>
      <c r="C37" s="217">
        <f t="shared" si="7"/>
        <v>1198</v>
      </c>
      <c r="D37" s="99">
        <f t="shared" si="7"/>
        <v>159187</v>
      </c>
      <c r="E37" s="177"/>
      <c r="F37" s="90"/>
      <c r="G37" s="177"/>
      <c r="H37" s="90"/>
      <c r="I37" s="177">
        <f>[5]بازار!$C$33+[5]بازار!$G$33+[5]بازار!$K$33+[5]بازار!$O$33</f>
        <v>13891</v>
      </c>
      <c r="J37" s="90">
        <f>[5]بازار!$C$7+[5]بازار!$G$7+[5]بازار!$K$7+[5]بازار!$O$7</f>
        <v>1764687</v>
      </c>
      <c r="K37" s="218"/>
      <c r="L37" s="218"/>
      <c r="M37" s="218"/>
      <c r="N37" s="218"/>
      <c r="O37" s="218"/>
      <c r="P37" s="218"/>
      <c r="Q37" s="218"/>
      <c r="R37" s="218"/>
      <c r="S37" s="219">
        <v>1386</v>
      </c>
    </row>
    <row r="38" spans="1:19" ht="19.5" customHeight="1">
      <c r="A38" s="174">
        <f>'[1]نمودار و جداول رشته ها'!N18</f>
        <v>17528</v>
      </c>
      <c r="B38" s="99">
        <f>'[1]نمودار و جداول رشته ها'!M18</f>
        <v>1837707</v>
      </c>
      <c r="C38" s="217">
        <f t="shared" si="7"/>
        <v>2359</v>
      </c>
      <c r="D38" s="99">
        <f t="shared" si="7"/>
        <v>201042</v>
      </c>
      <c r="E38" s="177"/>
      <c r="F38" s="90"/>
      <c r="G38" s="177"/>
      <c r="H38" s="90"/>
      <c r="I38" s="177">
        <f>[6]بازار!$AA$33</f>
        <v>15169</v>
      </c>
      <c r="J38" s="90">
        <f>[6]بازار!$AA$7</f>
        <v>1636665</v>
      </c>
      <c r="K38" s="218"/>
      <c r="L38" s="218"/>
      <c r="M38" s="218"/>
      <c r="N38" s="218"/>
      <c r="O38" s="218"/>
      <c r="P38" s="218"/>
      <c r="Q38" s="218"/>
      <c r="R38" s="218"/>
      <c r="S38" s="219">
        <v>1387</v>
      </c>
    </row>
    <row r="39" spans="1:19" ht="19.5" customHeight="1">
      <c r="A39" s="174">
        <f>'[1]نمودار و جداول رشته ها'!N19</f>
        <v>18212</v>
      </c>
      <c r="B39" s="99">
        <f>'[1]نمودار و جداول رشته ها'!M19</f>
        <v>1832582</v>
      </c>
      <c r="C39" s="217">
        <f t="shared" si="7"/>
        <v>7978</v>
      </c>
      <c r="D39" s="99">
        <f t="shared" si="7"/>
        <v>700502</v>
      </c>
      <c r="E39" s="177"/>
      <c r="F39" s="90"/>
      <c r="G39" s="177"/>
      <c r="H39" s="90"/>
      <c r="I39" s="177">
        <f>'[7]تعداد خسارت'!$C$4</f>
        <v>10234</v>
      </c>
      <c r="J39" s="90">
        <f>'[7]تعداد بیمه نامه'!$C$4</f>
        <v>1132080</v>
      </c>
      <c r="K39" s="218"/>
      <c r="L39" s="218"/>
      <c r="M39" s="218"/>
      <c r="N39" s="218"/>
      <c r="O39" s="218"/>
      <c r="P39" s="218"/>
      <c r="Q39" s="218"/>
      <c r="R39" s="218"/>
      <c r="S39" s="219">
        <v>1388</v>
      </c>
    </row>
    <row r="40" spans="1:19" ht="19.5" customHeight="1">
      <c r="A40" s="174">
        <f>'[1]نمودار و جداول رشته ها'!N20</f>
        <v>25581</v>
      </c>
      <c r="B40" s="99">
        <f>'[1]نمودار و جداول رشته ها'!M20</f>
        <v>2087683</v>
      </c>
      <c r="C40" s="217">
        <f t="shared" si="7"/>
        <v>12837</v>
      </c>
      <c r="D40" s="99">
        <f t="shared" si="7"/>
        <v>925062</v>
      </c>
      <c r="E40" s="177"/>
      <c r="F40" s="90"/>
      <c r="G40" s="177"/>
      <c r="H40" s="90"/>
      <c r="I40" s="177">
        <f>'[8]تعداد خسارت'!$D$4</f>
        <v>12744</v>
      </c>
      <c r="J40" s="90">
        <f>'[8]تعداد بیمه نامه'!$C$4</f>
        <v>1162621</v>
      </c>
      <c r="K40" s="218"/>
      <c r="L40" s="218"/>
      <c r="M40" s="218"/>
      <c r="N40" s="218"/>
      <c r="O40" s="218"/>
      <c r="P40" s="218"/>
      <c r="Q40" s="218"/>
      <c r="R40" s="218"/>
      <c r="S40" s="219">
        <v>1389</v>
      </c>
    </row>
    <row r="41" spans="1:19" ht="19.5" customHeight="1">
      <c r="A41" s="83">
        <v>26762</v>
      </c>
      <c r="B41" s="58">
        <v>2103514</v>
      </c>
      <c r="C41" s="145">
        <f t="shared" si="7"/>
        <v>13101</v>
      </c>
      <c r="D41" s="58">
        <f t="shared" si="7"/>
        <v>1018268</v>
      </c>
      <c r="E41" s="177"/>
      <c r="F41" s="90"/>
      <c r="G41" s="177"/>
      <c r="H41" s="90"/>
      <c r="I41" s="177">
        <v>13661</v>
      </c>
      <c r="J41" s="90">
        <v>1085246</v>
      </c>
      <c r="K41" s="218"/>
      <c r="L41" s="218"/>
      <c r="M41" s="218"/>
      <c r="N41" s="218"/>
      <c r="O41" s="218"/>
      <c r="P41" s="218"/>
      <c r="Q41" s="218"/>
      <c r="R41" s="218"/>
      <c r="S41" s="219">
        <v>1390</v>
      </c>
    </row>
    <row r="42" spans="1:19" ht="19.5" customHeight="1">
      <c r="A42" s="151">
        <v>43213</v>
      </c>
      <c r="B42" s="90">
        <v>1980888</v>
      </c>
      <c r="C42" s="151">
        <f t="shared" ref="C42:C50" si="8">A42-I42</f>
        <v>23220</v>
      </c>
      <c r="D42" s="90">
        <f t="shared" ref="D42:D50" si="9">B42-J42</f>
        <v>1063264</v>
      </c>
      <c r="E42" s="90"/>
      <c r="F42" s="90"/>
      <c r="G42" s="90"/>
      <c r="H42" s="90"/>
      <c r="I42" s="151">
        <v>19993</v>
      </c>
      <c r="J42" s="205">
        <v>917624</v>
      </c>
      <c r="K42" s="168" t="s">
        <v>11</v>
      </c>
      <c r="L42" s="169"/>
      <c r="M42" s="169"/>
      <c r="N42" s="169"/>
      <c r="O42" s="169"/>
      <c r="P42" s="169"/>
      <c r="Q42" s="169"/>
      <c r="R42" s="169"/>
      <c r="S42" s="170">
        <v>1391</v>
      </c>
    </row>
    <row r="43" spans="1:19" ht="19.5" customHeight="1">
      <c r="A43" s="158">
        <v>37380</v>
      </c>
      <c r="B43" s="90">
        <v>2331079</v>
      </c>
      <c r="C43" s="151">
        <f t="shared" si="8"/>
        <v>20501</v>
      </c>
      <c r="D43" s="90">
        <f t="shared" si="9"/>
        <v>1399550</v>
      </c>
      <c r="E43" s="90"/>
      <c r="F43" s="90"/>
      <c r="G43" s="90"/>
      <c r="H43" s="90"/>
      <c r="I43" s="151">
        <v>16879</v>
      </c>
      <c r="J43" s="90">
        <v>931529</v>
      </c>
      <c r="K43" s="137"/>
      <c r="L43" s="135"/>
      <c r="M43" s="135"/>
      <c r="N43" s="135"/>
      <c r="O43" s="135"/>
      <c r="P43" s="135"/>
      <c r="Q43" s="135"/>
      <c r="R43" s="135"/>
      <c r="S43" s="101">
        <v>1392</v>
      </c>
    </row>
    <row r="44" spans="1:19" ht="19.5" customHeight="1">
      <c r="A44" s="166">
        <v>32676</v>
      </c>
      <c r="B44" s="167">
        <v>2372679</v>
      </c>
      <c r="C44" s="151">
        <f t="shared" si="8"/>
        <v>18085</v>
      </c>
      <c r="D44" s="90">
        <f t="shared" si="9"/>
        <v>1568266</v>
      </c>
      <c r="E44" s="100"/>
      <c r="F44" s="100"/>
      <c r="G44" s="100"/>
      <c r="H44" s="100"/>
      <c r="I44" s="166">
        <v>14591</v>
      </c>
      <c r="J44" s="100">
        <v>804413</v>
      </c>
      <c r="K44" s="168"/>
      <c r="L44" s="169"/>
      <c r="M44" s="169"/>
      <c r="N44" s="169"/>
      <c r="O44" s="169"/>
      <c r="P44" s="169"/>
      <c r="Q44" s="169"/>
      <c r="R44" s="169"/>
      <c r="S44" s="170">
        <v>1393</v>
      </c>
    </row>
    <row r="45" spans="1:19" ht="19.5" customHeight="1">
      <c r="A45" s="151">
        <v>36360</v>
      </c>
      <c r="B45" s="90">
        <v>2547798</v>
      </c>
      <c r="C45" s="151">
        <f t="shared" si="8"/>
        <v>23298</v>
      </c>
      <c r="D45" s="90">
        <f t="shared" si="9"/>
        <v>1779601</v>
      </c>
      <c r="E45" s="90"/>
      <c r="F45" s="90"/>
      <c r="G45" s="90"/>
      <c r="H45" s="90"/>
      <c r="I45" s="151">
        <v>13062</v>
      </c>
      <c r="J45" s="90">
        <v>768197</v>
      </c>
      <c r="K45" s="137"/>
      <c r="L45" s="135"/>
      <c r="M45" s="135"/>
      <c r="N45" s="135"/>
      <c r="O45" s="135"/>
      <c r="P45" s="135"/>
      <c r="Q45" s="135"/>
      <c r="R45" s="135"/>
      <c r="S45" s="101">
        <v>1394</v>
      </c>
    </row>
    <row r="46" spans="1:19" ht="19.5" customHeight="1">
      <c r="A46" s="151">
        <v>41899</v>
      </c>
      <c r="B46" s="90">
        <v>2739522</v>
      </c>
      <c r="C46" s="151">
        <f t="shared" si="8"/>
        <v>26393</v>
      </c>
      <c r="D46" s="90">
        <f t="shared" si="9"/>
        <v>1846307</v>
      </c>
      <c r="E46" s="90"/>
      <c r="F46" s="90"/>
      <c r="G46" s="90"/>
      <c r="H46" s="90"/>
      <c r="I46" s="151">
        <v>15506</v>
      </c>
      <c r="J46" s="90">
        <v>893215</v>
      </c>
      <c r="K46" s="137"/>
      <c r="L46" s="135"/>
      <c r="M46" s="135"/>
      <c r="N46" s="135"/>
      <c r="O46" s="135"/>
      <c r="P46" s="135"/>
      <c r="Q46" s="135"/>
      <c r="R46" s="135"/>
      <c r="S46" s="101">
        <v>1395</v>
      </c>
    </row>
    <row r="47" spans="1:19" ht="19.5" customHeight="1">
      <c r="A47" s="151">
        <v>57726</v>
      </c>
      <c r="B47" s="90">
        <v>2982544</v>
      </c>
      <c r="C47" s="151">
        <f>A47-I47</f>
        <v>45702</v>
      </c>
      <c r="D47" s="90">
        <f>B47-J47</f>
        <v>2116546</v>
      </c>
      <c r="E47" s="90"/>
      <c r="F47" s="90"/>
      <c r="G47" s="90"/>
      <c r="H47" s="90"/>
      <c r="I47" s="151">
        <v>12024</v>
      </c>
      <c r="J47" s="90">
        <v>865998</v>
      </c>
      <c r="K47" s="137"/>
      <c r="L47" s="135"/>
      <c r="M47" s="135"/>
      <c r="N47" s="135"/>
      <c r="O47" s="135"/>
      <c r="P47" s="135"/>
      <c r="Q47" s="135"/>
      <c r="R47" s="135"/>
      <c r="S47" s="101">
        <v>1396</v>
      </c>
    </row>
    <row r="48" spans="1:19" ht="19.5" customHeight="1">
      <c r="A48" s="151">
        <v>49541</v>
      </c>
      <c r="B48" s="90">
        <v>3429768</v>
      </c>
      <c r="C48" s="151">
        <f t="shared" si="8"/>
        <v>40289</v>
      </c>
      <c r="D48" s="90">
        <f t="shared" si="9"/>
        <v>2660574</v>
      </c>
      <c r="E48" s="90"/>
      <c r="F48" s="90"/>
      <c r="G48" s="90"/>
      <c r="H48" s="90"/>
      <c r="I48" s="151">
        <v>9252</v>
      </c>
      <c r="J48" s="90">
        <v>769194</v>
      </c>
      <c r="K48" s="404"/>
      <c r="L48" s="405"/>
      <c r="M48" s="135"/>
      <c r="N48" s="135"/>
      <c r="O48" s="135"/>
      <c r="P48" s="135"/>
      <c r="Q48" s="135"/>
      <c r="R48" s="135"/>
      <c r="S48" s="101">
        <v>1397</v>
      </c>
    </row>
    <row r="49" spans="1:19" ht="19.5" customHeight="1">
      <c r="A49" s="151">
        <v>101621</v>
      </c>
      <c r="B49" s="90">
        <v>3302269</v>
      </c>
      <c r="C49" s="151">
        <f t="shared" si="8"/>
        <v>82051</v>
      </c>
      <c r="D49" s="90">
        <f t="shared" si="9"/>
        <v>2555407</v>
      </c>
      <c r="E49" s="90"/>
      <c r="F49" s="90"/>
      <c r="G49" s="90"/>
      <c r="H49" s="90"/>
      <c r="I49" s="151">
        <v>19570</v>
      </c>
      <c r="J49" s="90">
        <v>746862</v>
      </c>
      <c r="K49" s="137"/>
      <c r="L49" s="135"/>
      <c r="M49" s="135"/>
      <c r="N49" s="135"/>
      <c r="O49" s="135"/>
      <c r="P49" s="135"/>
      <c r="Q49" s="135"/>
      <c r="R49" s="135"/>
      <c r="S49" s="101">
        <v>1398</v>
      </c>
    </row>
    <row r="50" spans="1:19" ht="19.5" customHeight="1" thickBot="1">
      <c r="A50" s="152">
        <v>60054</v>
      </c>
      <c r="B50" s="150">
        <v>3434721</v>
      </c>
      <c r="C50" s="152">
        <f t="shared" si="8"/>
        <v>49201</v>
      </c>
      <c r="D50" s="150">
        <f t="shared" si="9"/>
        <v>2776579</v>
      </c>
      <c r="E50" s="150"/>
      <c r="F50" s="150"/>
      <c r="G50" s="150"/>
      <c r="H50" s="150"/>
      <c r="I50" s="152">
        <v>10853</v>
      </c>
      <c r="J50" s="150">
        <v>658142</v>
      </c>
      <c r="K50" s="138"/>
      <c r="L50" s="136"/>
      <c r="M50" s="136"/>
      <c r="N50" s="136"/>
      <c r="O50" s="136"/>
      <c r="P50" s="136"/>
      <c r="Q50" s="136"/>
      <c r="R50" s="136"/>
      <c r="S50" s="102">
        <v>1399</v>
      </c>
    </row>
  </sheetData>
  <mergeCells count="13">
    <mergeCell ref="K48:L48"/>
    <mergeCell ref="A3:B3"/>
    <mergeCell ref="Q3:R3"/>
    <mergeCell ref="I3:J3"/>
    <mergeCell ref="C3:D3"/>
    <mergeCell ref="A1:S1"/>
    <mergeCell ref="A2:S2"/>
    <mergeCell ref="G3:H3"/>
    <mergeCell ref="O3:P3"/>
    <mergeCell ref="M3:N3"/>
    <mergeCell ref="K3:L3"/>
    <mergeCell ref="E3:F3"/>
    <mergeCell ref="S3:S4"/>
  </mergeCells>
  <phoneticPr fontId="0" type="noConversion"/>
  <printOptions horizontalCentered="1" verticalCentered="1"/>
  <pageMargins left="0.23622047244094491" right="0.27559055118110237" top="0.98425196850393704" bottom="0.98425196850393704" header="0.31496062992125984" footer="0.51181102362204722"/>
  <pageSetup paperSize="9" scale="45" orientation="landscape" horizontalDpi="180" verticalDpi="18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18.899999999999999" customHeight="1">
      <c r="A1" s="398" t="s">
        <v>25</v>
      </c>
      <c r="B1" s="398"/>
      <c r="C1" s="398"/>
      <c r="D1" s="398"/>
      <c r="E1" s="398"/>
      <c r="F1" s="398"/>
      <c r="G1" s="398"/>
      <c r="H1" s="398"/>
      <c r="I1" s="398"/>
      <c r="J1" s="398"/>
      <c r="K1" s="398"/>
      <c r="L1" s="398"/>
      <c r="M1" s="398"/>
      <c r="N1" s="398"/>
      <c r="O1" s="398"/>
      <c r="P1" s="398"/>
      <c r="Q1" s="398"/>
      <c r="R1" s="398"/>
      <c r="S1" s="398"/>
    </row>
    <row r="2" spans="1:19" ht="18.899999999999999"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82" t="s">
        <v>8</v>
      </c>
      <c r="D4" s="222" t="s">
        <v>9</v>
      </c>
      <c r="E4" s="221" t="s">
        <v>8</v>
      </c>
      <c r="F4" s="222" t="s">
        <v>9</v>
      </c>
      <c r="G4" s="221" t="s">
        <v>8</v>
      </c>
      <c r="H4" s="222" t="s">
        <v>9</v>
      </c>
      <c r="I4" s="282" t="s">
        <v>8</v>
      </c>
      <c r="J4" s="222" t="s">
        <v>9</v>
      </c>
      <c r="K4" s="221" t="s">
        <v>8</v>
      </c>
      <c r="L4" s="222" t="s">
        <v>9</v>
      </c>
      <c r="M4" s="221" t="s">
        <v>8</v>
      </c>
      <c r="N4" s="222" t="s">
        <v>9</v>
      </c>
      <c r="O4" s="221" t="s">
        <v>8</v>
      </c>
      <c r="P4" s="222" t="s">
        <v>9</v>
      </c>
      <c r="Q4" s="221" t="s">
        <v>8</v>
      </c>
      <c r="R4" s="222" t="s">
        <v>9</v>
      </c>
      <c r="S4" s="403"/>
    </row>
    <row r="5" spans="1:19" ht="14.1" hidden="1" customHeight="1">
      <c r="A5" s="300">
        <f t="shared" ref="A5:A23" si="0">SUM(G5,K5,M5,O5,Q5)</f>
        <v>0</v>
      </c>
      <c r="B5" s="224">
        <f t="shared" ref="B5:B23" si="1">SUM(H5,L5,N5,P5,R5)</f>
        <v>0</v>
      </c>
      <c r="C5" s="225"/>
      <c r="D5" s="225"/>
      <c r="E5" s="223"/>
      <c r="F5" s="224"/>
      <c r="G5" s="223"/>
      <c r="H5" s="224"/>
      <c r="I5" s="225"/>
      <c r="J5" s="225"/>
      <c r="K5" s="223"/>
      <c r="L5" s="224"/>
      <c r="M5" s="223"/>
      <c r="N5" s="224"/>
      <c r="O5" s="223"/>
      <c r="P5" s="224"/>
      <c r="Q5" s="305"/>
      <c r="R5" s="302"/>
      <c r="S5" s="244">
        <v>1354</v>
      </c>
    </row>
    <row r="6" spans="1:19" ht="14.1" hidden="1" customHeight="1">
      <c r="A6" s="306">
        <f t="shared" si="0"/>
        <v>0</v>
      </c>
      <c r="B6" s="13">
        <f t="shared" si="1"/>
        <v>0</v>
      </c>
      <c r="C6" s="18"/>
      <c r="D6" s="18"/>
      <c r="E6" s="14"/>
      <c r="F6" s="13"/>
      <c r="G6" s="14"/>
      <c r="H6" s="13"/>
      <c r="I6" s="18"/>
      <c r="J6" s="18"/>
      <c r="K6" s="14"/>
      <c r="L6" s="13"/>
      <c r="M6" s="14"/>
      <c r="N6" s="13"/>
      <c r="O6" s="14"/>
      <c r="P6" s="13"/>
      <c r="Q6" s="14"/>
      <c r="R6" s="13"/>
      <c r="S6" s="245">
        <v>1355</v>
      </c>
    </row>
    <row r="7" spans="1:19" ht="14.1" hidden="1" customHeight="1">
      <c r="A7" s="306">
        <f t="shared" si="0"/>
        <v>0</v>
      </c>
      <c r="B7" s="13">
        <f t="shared" si="1"/>
        <v>0</v>
      </c>
      <c r="C7" s="18"/>
      <c r="D7" s="18"/>
      <c r="E7" s="14"/>
      <c r="F7" s="13"/>
      <c r="G7" s="14"/>
      <c r="H7" s="13"/>
      <c r="I7" s="18"/>
      <c r="J7" s="18"/>
      <c r="K7" s="14"/>
      <c r="L7" s="13"/>
      <c r="M7" s="14"/>
      <c r="N7" s="13"/>
      <c r="O7" s="14"/>
      <c r="P7" s="13"/>
      <c r="Q7" s="14"/>
      <c r="R7" s="13"/>
      <c r="S7" s="245">
        <v>1356</v>
      </c>
    </row>
    <row r="8" spans="1:19" ht="14.1" hidden="1" customHeight="1">
      <c r="A8" s="306">
        <f t="shared" si="0"/>
        <v>0</v>
      </c>
      <c r="B8" s="13">
        <f t="shared" si="1"/>
        <v>0</v>
      </c>
      <c r="C8" s="18"/>
      <c r="D8" s="18"/>
      <c r="E8" s="14"/>
      <c r="F8" s="13"/>
      <c r="G8" s="14"/>
      <c r="H8" s="13"/>
      <c r="I8" s="18"/>
      <c r="J8" s="18"/>
      <c r="K8" s="14"/>
      <c r="L8" s="13"/>
      <c r="M8" s="14"/>
      <c r="N8" s="13"/>
      <c r="O8" s="14"/>
      <c r="P8" s="13"/>
      <c r="Q8" s="14"/>
      <c r="R8" s="13"/>
      <c r="S8" s="245">
        <v>1357</v>
      </c>
    </row>
    <row r="9" spans="1:19" ht="14.1" hidden="1" customHeight="1">
      <c r="A9" s="306">
        <f t="shared" si="0"/>
        <v>0</v>
      </c>
      <c r="B9" s="13">
        <f t="shared" si="1"/>
        <v>0</v>
      </c>
      <c r="C9" s="18"/>
      <c r="D9" s="18"/>
      <c r="E9" s="14"/>
      <c r="F9" s="13"/>
      <c r="G9" s="14"/>
      <c r="H9" s="13"/>
      <c r="I9" s="18"/>
      <c r="J9" s="18"/>
      <c r="K9" s="14"/>
      <c r="L9" s="13"/>
      <c r="M9" s="14"/>
      <c r="N9" s="13"/>
      <c r="O9" s="14"/>
      <c r="P9" s="13"/>
      <c r="Q9" s="14"/>
      <c r="R9" s="13"/>
      <c r="S9" s="245">
        <v>1358</v>
      </c>
    </row>
    <row r="10" spans="1:19" ht="14.1" hidden="1" customHeight="1">
      <c r="A10" s="306">
        <f t="shared" si="0"/>
        <v>0</v>
      </c>
      <c r="B10" s="13">
        <f t="shared" si="1"/>
        <v>0</v>
      </c>
      <c r="C10" s="18"/>
      <c r="D10" s="18"/>
      <c r="E10" s="14"/>
      <c r="F10" s="13"/>
      <c r="G10" s="14"/>
      <c r="H10" s="13"/>
      <c r="I10" s="18"/>
      <c r="J10" s="18"/>
      <c r="K10" s="14"/>
      <c r="L10" s="13"/>
      <c r="M10" s="14"/>
      <c r="N10" s="13"/>
      <c r="O10" s="14"/>
      <c r="P10" s="13"/>
      <c r="Q10" s="14"/>
      <c r="R10" s="13"/>
      <c r="S10" s="245">
        <v>1359</v>
      </c>
    </row>
    <row r="11" spans="1:19" ht="14.1" hidden="1" customHeight="1">
      <c r="A11" s="306">
        <f t="shared" si="0"/>
        <v>0</v>
      </c>
      <c r="B11" s="13">
        <f t="shared" si="1"/>
        <v>0</v>
      </c>
      <c r="C11" s="18"/>
      <c r="D11" s="18"/>
      <c r="E11" s="14"/>
      <c r="F11" s="13"/>
      <c r="G11" s="14"/>
      <c r="H11" s="13"/>
      <c r="I11" s="18"/>
      <c r="J11" s="18"/>
      <c r="K11" s="14"/>
      <c r="L11" s="13"/>
      <c r="M11" s="14"/>
      <c r="N11" s="13"/>
      <c r="O11" s="14"/>
      <c r="P11" s="13"/>
      <c r="Q11" s="14"/>
      <c r="R11" s="13"/>
      <c r="S11" s="245">
        <v>1360</v>
      </c>
    </row>
    <row r="12" spans="1:19" ht="14.1" hidden="1" customHeight="1">
      <c r="A12" s="306">
        <f t="shared" si="0"/>
        <v>0</v>
      </c>
      <c r="B12" s="13">
        <f t="shared" si="1"/>
        <v>0</v>
      </c>
      <c r="C12" s="18"/>
      <c r="D12" s="18"/>
      <c r="E12" s="14"/>
      <c r="F12" s="13"/>
      <c r="G12" s="14"/>
      <c r="H12" s="13"/>
      <c r="I12" s="18"/>
      <c r="J12" s="18"/>
      <c r="K12" s="14"/>
      <c r="L12" s="13"/>
      <c r="M12" s="271"/>
      <c r="N12" s="13"/>
      <c r="O12" s="14"/>
      <c r="P12" s="13"/>
      <c r="Q12" s="14"/>
      <c r="R12" s="13"/>
      <c r="S12" s="245">
        <v>1361</v>
      </c>
    </row>
    <row r="13" spans="1:19" ht="14.1" hidden="1" customHeight="1">
      <c r="A13" s="306">
        <f t="shared" si="0"/>
        <v>0</v>
      </c>
      <c r="B13" s="13">
        <f t="shared" si="1"/>
        <v>0</v>
      </c>
      <c r="C13" s="18"/>
      <c r="D13" s="18"/>
      <c r="E13" s="14"/>
      <c r="F13" s="13"/>
      <c r="G13" s="14"/>
      <c r="H13" s="13"/>
      <c r="I13" s="18"/>
      <c r="J13" s="18"/>
      <c r="K13" s="14"/>
      <c r="L13" s="13"/>
      <c r="M13" s="14"/>
      <c r="N13" s="13"/>
      <c r="O13" s="14"/>
      <c r="P13" s="13"/>
      <c r="Q13" s="14"/>
      <c r="R13" s="13"/>
      <c r="S13" s="245">
        <v>1362</v>
      </c>
    </row>
    <row r="14" spans="1:19" ht="14.1" hidden="1" customHeight="1">
      <c r="A14" s="306">
        <f t="shared" si="0"/>
        <v>0</v>
      </c>
      <c r="B14" s="13">
        <f t="shared" si="1"/>
        <v>0</v>
      </c>
      <c r="C14" s="18"/>
      <c r="D14" s="18"/>
      <c r="E14" s="14"/>
      <c r="F14" s="13"/>
      <c r="G14" s="14"/>
      <c r="H14" s="13"/>
      <c r="I14" s="18"/>
      <c r="J14" s="18"/>
      <c r="K14" s="14"/>
      <c r="L14" s="273"/>
      <c r="M14" s="14"/>
      <c r="N14" s="13"/>
      <c r="O14" s="14"/>
      <c r="P14" s="13"/>
      <c r="Q14" s="14"/>
      <c r="R14" s="13"/>
      <c r="S14" s="245">
        <v>1363</v>
      </c>
    </row>
    <row r="15" spans="1:19" ht="14.1" hidden="1" customHeight="1">
      <c r="A15" s="306">
        <f t="shared" si="0"/>
        <v>0</v>
      </c>
      <c r="B15" s="13">
        <f t="shared" si="1"/>
        <v>0</v>
      </c>
      <c r="C15" s="18"/>
      <c r="D15" s="18"/>
      <c r="E15" s="14"/>
      <c r="F15" s="13"/>
      <c r="G15" s="14"/>
      <c r="H15" s="13"/>
      <c r="I15" s="18"/>
      <c r="J15" s="18"/>
      <c r="K15" s="14"/>
      <c r="L15" s="13"/>
      <c r="M15" s="271"/>
      <c r="N15" s="13"/>
      <c r="O15" s="14"/>
      <c r="P15" s="13"/>
      <c r="Q15" s="14"/>
      <c r="R15" s="13"/>
      <c r="S15" s="245">
        <v>1364</v>
      </c>
    </row>
    <row r="16" spans="1:19" ht="14.1" hidden="1" customHeight="1">
      <c r="A16" s="306">
        <f t="shared" si="0"/>
        <v>0</v>
      </c>
      <c r="B16" s="13">
        <f t="shared" si="1"/>
        <v>0</v>
      </c>
      <c r="C16" s="18"/>
      <c r="D16" s="18"/>
      <c r="E16" s="14"/>
      <c r="F16" s="13"/>
      <c r="G16" s="14"/>
      <c r="H16" s="13"/>
      <c r="I16" s="18"/>
      <c r="J16" s="18"/>
      <c r="K16" s="14"/>
      <c r="L16" s="13"/>
      <c r="M16" s="14"/>
      <c r="N16" s="13"/>
      <c r="O16" s="14"/>
      <c r="P16" s="13"/>
      <c r="Q16" s="14"/>
      <c r="R16" s="13"/>
      <c r="S16" s="245">
        <v>1365</v>
      </c>
    </row>
    <row r="17" spans="1:19" ht="14.1" hidden="1" customHeight="1">
      <c r="A17" s="306">
        <f t="shared" si="0"/>
        <v>0</v>
      </c>
      <c r="B17" s="13">
        <f t="shared" si="1"/>
        <v>0</v>
      </c>
      <c r="C17" s="18"/>
      <c r="D17" s="18"/>
      <c r="E17" s="14"/>
      <c r="F17" s="13"/>
      <c r="G17" s="14"/>
      <c r="H17" s="13"/>
      <c r="I17" s="18"/>
      <c r="J17" s="18"/>
      <c r="K17" s="14"/>
      <c r="L17" s="13"/>
      <c r="M17" s="14"/>
      <c r="N17" s="13"/>
      <c r="O17" s="14"/>
      <c r="P17" s="13"/>
      <c r="Q17" s="14"/>
      <c r="R17" s="13"/>
      <c r="S17" s="245">
        <v>1366</v>
      </c>
    </row>
    <row r="18" spans="1:19" ht="14.1" hidden="1" customHeight="1">
      <c r="A18" s="306">
        <f t="shared" si="0"/>
        <v>0</v>
      </c>
      <c r="B18" s="13">
        <f t="shared" si="1"/>
        <v>0</v>
      </c>
      <c r="C18" s="18"/>
      <c r="D18" s="18"/>
      <c r="E18" s="14"/>
      <c r="F18" s="13"/>
      <c r="G18" s="14"/>
      <c r="H18" s="13"/>
      <c r="I18" s="18"/>
      <c r="J18" s="18"/>
      <c r="K18" s="14"/>
      <c r="L18" s="13"/>
      <c r="M18" s="14"/>
      <c r="N18" s="13"/>
      <c r="O18" s="14"/>
      <c r="P18" s="13"/>
      <c r="Q18" s="14"/>
      <c r="R18" s="13"/>
      <c r="S18" s="245">
        <v>1367</v>
      </c>
    </row>
    <row r="19" spans="1:19" ht="14.1" hidden="1" customHeight="1">
      <c r="A19" s="306">
        <f t="shared" si="0"/>
        <v>0</v>
      </c>
      <c r="B19" s="13">
        <f t="shared" si="1"/>
        <v>0</v>
      </c>
      <c r="C19" s="18"/>
      <c r="D19" s="18"/>
      <c r="E19" s="14"/>
      <c r="F19" s="13"/>
      <c r="G19" s="14"/>
      <c r="H19" s="13"/>
      <c r="I19" s="18"/>
      <c r="J19" s="18"/>
      <c r="K19" s="14"/>
      <c r="L19" s="13"/>
      <c r="M19" s="14"/>
      <c r="N19" s="13"/>
      <c r="O19" s="14"/>
      <c r="P19" s="13"/>
      <c r="Q19" s="14"/>
      <c r="R19" s="13"/>
      <c r="S19" s="245">
        <v>1368</v>
      </c>
    </row>
    <row r="20" spans="1:19" ht="14.1" hidden="1" customHeight="1">
      <c r="A20" s="306">
        <f t="shared" si="0"/>
        <v>0</v>
      </c>
      <c r="B20" s="13">
        <f t="shared" si="1"/>
        <v>0</v>
      </c>
      <c r="C20" s="18"/>
      <c r="D20" s="18"/>
      <c r="E20" s="14"/>
      <c r="F20" s="13"/>
      <c r="G20" s="14"/>
      <c r="H20" s="13"/>
      <c r="I20" s="18"/>
      <c r="J20" s="18"/>
      <c r="K20" s="14"/>
      <c r="L20" s="13"/>
      <c r="M20" s="14"/>
      <c r="N20" s="13"/>
      <c r="O20" s="14"/>
      <c r="P20" s="13"/>
      <c r="Q20" s="14"/>
      <c r="R20" s="13"/>
      <c r="S20" s="245">
        <v>1369</v>
      </c>
    </row>
    <row r="21" spans="1:19" ht="14.1" hidden="1" customHeight="1">
      <c r="A21" s="306">
        <f t="shared" si="0"/>
        <v>0</v>
      </c>
      <c r="B21" s="13">
        <f t="shared" si="1"/>
        <v>0</v>
      </c>
      <c r="C21" s="18"/>
      <c r="D21" s="18"/>
      <c r="E21" s="14"/>
      <c r="F21" s="13"/>
      <c r="G21" s="14"/>
      <c r="H21" s="13"/>
      <c r="I21" s="18"/>
      <c r="J21" s="18"/>
      <c r="K21" s="14"/>
      <c r="L21" s="13"/>
      <c r="M21" s="14"/>
      <c r="N21" s="13"/>
      <c r="O21" s="14"/>
      <c r="P21" s="13"/>
      <c r="Q21" s="14"/>
      <c r="R21" s="13"/>
      <c r="S21" s="245">
        <v>1370</v>
      </c>
    </row>
    <row r="22" spans="1:19" ht="14.1" hidden="1" customHeight="1">
      <c r="A22" s="14">
        <f t="shared" si="0"/>
        <v>0</v>
      </c>
      <c r="B22" s="13">
        <f t="shared" si="1"/>
        <v>0</v>
      </c>
      <c r="C22" s="18"/>
      <c r="D22" s="18"/>
      <c r="E22" s="14"/>
      <c r="F22" s="13"/>
      <c r="G22" s="14"/>
      <c r="H22" s="13"/>
      <c r="I22" s="18"/>
      <c r="J22" s="18"/>
      <c r="K22" s="14"/>
      <c r="L22" s="13"/>
      <c r="M22" s="14"/>
      <c r="N22" s="13"/>
      <c r="O22" s="14"/>
      <c r="P22" s="13"/>
      <c r="Q22" s="14"/>
      <c r="R22" s="13"/>
      <c r="S22" s="245">
        <v>1371</v>
      </c>
    </row>
    <row r="23" spans="1:19" ht="14.1" hidden="1" customHeight="1">
      <c r="A23" s="14">
        <f t="shared" si="0"/>
        <v>0</v>
      </c>
      <c r="B23" s="13">
        <f t="shared" si="1"/>
        <v>0</v>
      </c>
      <c r="C23" s="18"/>
      <c r="D23" s="18"/>
      <c r="E23" s="14"/>
      <c r="F23" s="13"/>
      <c r="G23" s="14"/>
      <c r="H23" s="13"/>
      <c r="I23" s="18"/>
      <c r="J23" s="18"/>
      <c r="K23" s="14"/>
      <c r="L23" s="13"/>
      <c r="M23" s="14"/>
      <c r="N23" s="13"/>
      <c r="O23" s="14"/>
      <c r="P23" s="13"/>
      <c r="Q23" s="14"/>
      <c r="R23" s="13"/>
      <c r="S23" s="245">
        <v>1372</v>
      </c>
    </row>
    <row r="24" spans="1:19" ht="14.1" hidden="1" customHeight="1">
      <c r="A24" s="14">
        <f t="shared" ref="A24:A31" si="2">SUM(G24,K24,M24,O24,Q24)</f>
        <v>0</v>
      </c>
      <c r="B24" s="13">
        <v>240</v>
      </c>
      <c r="C24" s="18"/>
      <c r="D24" s="18"/>
      <c r="E24" s="14"/>
      <c r="F24" s="13"/>
      <c r="G24" s="14"/>
      <c r="H24" s="13"/>
      <c r="I24" s="18"/>
      <c r="J24" s="18"/>
      <c r="K24" s="14"/>
      <c r="L24" s="13"/>
      <c r="M24" s="14"/>
      <c r="N24" s="13"/>
      <c r="O24" s="14"/>
      <c r="P24" s="13"/>
      <c r="Q24" s="14"/>
      <c r="R24" s="13"/>
      <c r="S24" s="245">
        <v>1373</v>
      </c>
    </row>
    <row r="25" spans="1:19" ht="14.1" hidden="1" customHeight="1">
      <c r="A25" s="14">
        <f t="shared" si="2"/>
        <v>0</v>
      </c>
      <c r="B25" s="13">
        <v>259</v>
      </c>
      <c r="C25" s="18"/>
      <c r="D25" s="18"/>
      <c r="E25" s="14"/>
      <c r="F25" s="13"/>
      <c r="G25" s="14"/>
      <c r="H25" s="13"/>
      <c r="I25" s="18"/>
      <c r="J25" s="18"/>
      <c r="K25" s="14"/>
      <c r="L25" s="13"/>
      <c r="M25" s="14"/>
      <c r="N25" s="13"/>
      <c r="O25" s="14"/>
      <c r="P25" s="13"/>
      <c r="Q25" s="14"/>
      <c r="R25" s="13"/>
      <c r="S25" s="245">
        <v>1374</v>
      </c>
    </row>
    <row r="26" spans="1:19" ht="14.1" hidden="1" customHeight="1">
      <c r="A26" s="14">
        <f t="shared" si="2"/>
        <v>0</v>
      </c>
      <c r="B26" s="13">
        <f t="shared" ref="B26:B31" si="3">SUM(H26,L26,N26,P26,R26)</f>
        <v>6540</v>
      </c>
      <c r="C26" s="18"/>
      <c r="D26" s="18"/>
      <c r="E26" s="14">
        <v>0</v>
      </c>
      <c r="F26" s="13">
        <v>0</v>
      </c>
      <c r="G26" s="14">
        <v>0</v>
      </c>
      <c r="H26" s="13">
        <v>3270</v>
      </c>
      <c r="I26" s="18"/>
      <c r="J26" s="18"/>
      <c r="K26" s="14">
        <v>0</v>
      </c>
      <c r="L26" s="13">
        <v>0</v>
      </c>
      <c r="M26" s="14"/>
      <c r="N26" s="13">
        <v>2503</v>
      </c>
      <c r="O26" s="14"/>
      <c r="P26" s="13">
        <v>226</v>
      </c>
      <c r="Q26" s="14"/>
      <c r="R26" s="13">
        <v>541</v>
      </c>
      <c r="S26" s="245">
        <v>1375</v>
      </c>
    </row>
    <row r="27" spans="1:19" ht="21" customHeight="1">
      <c r="A27" s="83">
        <f t="shared" si="2"/>
        <v>115</v>
      </c>
      <c r="B27" s="58">
        <f t="shared" si="3"/>
        <v>737</v>
      </c>
      <c r="C27" s="59">
        <f>E27+G27</f>
        <v>0</v>
      </c>
      <c r="D27" s="58">
        <f>F27+H27</f>
        <v>0</v>
      </c>
      <c r="E27" s="77">
        <v>0</v>
      </c>
      <c r="F27" s="58">
        <v>0</v>
      </c>
      <c r="G27" s="83">
        <v>0</v>
      </c>
      <c r="H27" s="58">
        <v>0</v>
      </c>
      <c r="I27" s="59">
        <f>K27+M27+O27+Q27</f>
        <v>115</v>
      </c>
      <c r="J27" s="58">
        <f>L27+N27+P27+R27</f>
        <v>737</v>
      </c>
      <c r="K27" s="228">
        <v>0</v>
      </c>
      <c r="L27" s="13">
        <v>10</v>
      </c>
      <c r="M27" s="14">
        <v>10</v>
      </c>
      <c r="N27" s="13">
        <v>72</v>
      </c>
      <c r="O27" s="14">
        <v>18</v>
      </c>
      <c r="P27" s="13">
        <v>237</v>
      </c>
      <c r="Q27" s="14">
        <v>87</v>
      </c>
      <c r="R27" s="13">
        <v>418</v>
      </c>
      <c r="S27" s="140">
        <v>1376</v>
      </c>
    </row>
    <row r="28" spans="1:19" ht="21" customHeight="1">
      <c r="A28" s="83">
        <f t="shared" si="2"/>
        <v>144</v>
      </c>
      <c r="B28" s="58">
        <f t="shared" si="3"/>
        <v>753</v>
      </c>
      <c r="C28" s="59">
        <f t="shared" ref="C28:C34" si="4">E28+G28</f>
        <v>0</v>
      </c>
      <c r="D28" s="58">
        <f t="shared" ref="D28:D34" si="5">F28+H28</f>
        <v>0</v>
      </c>
      <c r="E28" s="77">
        <v>0</v>
      </c>
      <c r="F28" s="58">
        <v>0</v>
      </c>
      <c r="G28" s="83">
        <v>0</v>
      </c>
      <c r="H28" s="58">
        <v>0</v>
      </c>
      <c r="I28" s="59">
        <f t="shared" ref="I28:I35" si="6">K28+M28+O28+Q28</f>
        <v>144</v>
      </c>
      <c r="J28" s="58">
        <f t="shared" ref="J28:J35" si="7">L28+N28+P28+R28</f>
        <v>753</v>
      </c>
      <c r="K28" s="228">
        <v>1</v>
      </c>
      <c r="L28" s="13">
        <v>21</v>
      </c>
      <c r="M28" s="14">
        <v>4</v>
      </c>
      <c r="N28" s="13">
        <v>73</v>
      </c>
      <c r="O28" s="14">
        <v>46</v>
      </c>
      <c r="P28" s="13">
        <v>256</v>
      </c>
      <c r="Q28" s="14">
        <v>93</v>
      </c>
      <c r="R28" s="13">
        <v>403</v>
      </c>
      <c r="S28" s="140">
        <v>1377</v>
      </c>
    </row>
    <row r="29" spans="1:19" ht="21" customHeight="1">
      <c r="A29" s="309">
        <f t="shared" si="2"/>
        <v>131</v>
      </c>
      <c r="B29" s="99">
        <f t="shared" si="3"/>
        <v>1301</v>
      </c>
      <c r="C29" s="59">
        <f t="shared" si="4"/>
        <v>0</v>
      </c>
      <c r="D29" s="58">
        <f t="shared" si="5"/>
        <v>0</v>
      </c>
      <c r="E29" s="189">
        <v>0</v>
      </c>
      <c r="F29" s="286">
        <v>0</v>
      </c>
      <c r="G29" s="72">
        <v>0</v>
      </c>
      <c r="H29" s="286">
        <v>0</v>
      </c>
      <c r="I29" s="59">
        <f t="shared" si="6"/>
        <v>131</v>
      </c>
      <c r="J29" s="58">
        <f t="shared" si="7"/>
        <v>1301</v>
      </c>
      <c r="K29" s="193">
        <v>5</v>
      </c>
      <c r="L29" s="288">
        <v>57</v>
      </c>
      <c r="M29" s="310">
        <v>14</v>
      </c>
      <c r="N29" s="288">
        <v>138</v>
      </c>
      <c r="O29" s="310">
        <v>31</v>
      </c>
      <c r="P29" s="288">
        <v>379</v>
      </c>
      <c r="Q29" s="310">
        <v>81</v>
      </c>
      <c r="R29" s="288">
        <v>727</v>
      </c>
      <c r="S29" s="211">
        <v>1378</v>
      </c>
    </row>
    <row r="30" spans="1:19" ht="21" customHeight="1">
      <c r="A30" s="309">
        <f t="shared" si="2"/>
        <v>171</v>
      </c>
      <c r="B30" s="58">
        <f t="shared" si="3"/>
        <v>2245</v>
      </c>
      <c r="C30" s="59">
        <f t="shared" si="4"/>
        <v>0</v>
      </c>
      <c r="D30" s="58">
        <f t="shared" si="5"/>
        <v>0</v>
      </c>
      <c r="E30" s="74">
        <v>0</v>
      </c>
      <c r="F30" s="57">
        <v>0</v>
      </c>
      <c r="G30" s="82">
        <v>0</v>
      </c>
      <c r="H30" s="57">
        <v>0</v>
      </c>
      <c r="I30" s="59">
        <f t="shared" si="6"/>
        <v>171</v>
      </c>
      <c r="J30" s="58">
        <f t="shared" si="7"/>
        <v>2245</v>
      </c>
      <c r="K30" s="312">
        <v>16</v>
      </c>
      <c r="L30" s="17">
        <v>138</v>
      </c>
      <c r="M30" s="294">
        <v>23</v>
      </c>
      <c r="N30" s="17">
        <v>141</v>
      </c>
      <c r="O30" s="294">
        <v>33</v>
      </c>
      <c r="P30" s="17">
        <v>466</v>
      </c>
      <c r="Q30" s="294">
        <v>99</v>
      </c>
      <c r="R30" s="17">
        <v>1500</v>
      </c>
      <c r="S30" s="185">
        <v>1379</v>
      </c>
    </row>
    <row r="31" spans="1:19" ht="21" customHeight="1">
      <c r="A31" s="287">
        <f t="shared" si="2"/>
        <v>304</v>
      </c>
      <c r="B31" s="57">
        <f t="shared" si="3"/>
        <v>3261</v>
      </c>
      <c r="C31" s="59">
        <f t="shared" si="4"/>
        <v>0</v>
      </c>
      <c r="D31" s="58">
        <f t="shared" si="5"/>
        <v>0</v>
      </c>
      <c r="E31" s="74">
        <v>0</v>
      </c>
      <c r="F31" s="57">
        <v>0</v>
      </c>
      <c r="G31" s="82">
        <v>0</v>
      </c>
      <c r="H31" s="57">
        <v>0</v>
      </c>
      <c r="I31" s="59">
        <f t="shared" si="6"/>
        <v>304</v>
      </c>
      <c r="J31" s="58">
        <f t="shared" si="7"/>
        <v>3261</v>
      </c>
      <c r="K31" s="312">
        <v>63</v>
      </c>
      <c r="L31" s="17">
        <v>370</v>
      </c>
      <c r="M31" s="294">
        <v>37</v>
      </c>
      <c r="N31" s="17">
        <v>168</v>
      </c>
      <c r="O31" s="294">
        <v>29</v>
      </c>
      <c r="P31" s="17">
        <v>493</v>
      </c>
      <c r="Q31" s="294">
        <v>175</v>
      </c>
      <c r="R31" s="17">
        <v>2230</v>
      </c>
      <c r="S31" s="185">
        <v>1380</v>
      </c>
    </row>
    <row r="32" spans="1:19" ht="21" customHeight="1">
      <c r="A32" s="204">
        <f>'[1]نمودار و جداول رشته ها'!BY12</f>
        <v>460</v>
      </c>
      <c r="B32" s="90">
        <f>'[1]نمودار و جداول رشته ها'!BX12</f>
        <v>4967</v>
      </c>
      <c r="C32" s="59">
        <f t="shared" si="4"/>
        <v>0</v>
      </c>
      <c r="D32" s="58">
        <f t="shared" si="5"/>
        <v>2</v>
      </c>
      <c r="E32" s="313">
        <v>0</v>
      </c>
      <c r="F32" s="90">
        <v>2</v>
      </c>
      <c r="G32" s="151">
        <v>0</v>
      </c>
      <c r="H32" s="90">
        <v>0</v>
      </c>
      <c r="I32" s="59">
        <f t="shared" si="6"/>
        <v>460</v>
      </c>
      <c r="J32" s="58">
        <f t="shared" si="7"/>
        <v>4965</v>
      </c>
      <c r="K32" s="314">
        <v>110</v>
      </c>
      <c r="L32" s="254">
        <v>351</v>
      </c>
      <c r="M32" s="280">
        <v>76</v>
      </c>
      <c r="N32" s="254">
        <v>288</v>
      </c>
      <c r="O32" s="280">
        <v>69</v>
      </c>
      <c r="P32" s="254">
        <v>818</v>
      </c>
      <c r="Q32" s="280">
        <v>205</v>
      </c>
      <c r="R32" s="254">
        <v>3508</v>
      </c>
      <c r="S32" s="140">
        <v>1381</v>
      </c>
    </row>
    <row r="33" spans="1:19" ht="21" customHeight="1">
      <c r="A33" s="204">
        <f>'[1]نمودار و جداول رشته ها'!BY13</f>
        <v>765</v>
      </c>
      <c r="B33" s="90">
        <f>'[1]نمودار و جداول رشته ها'!BX13</f>
        <v>5708</v>
      </c>
      <c r="C33" s="59">
        <f t="shared" si="4"/>
        <v>2</v>
      </c>
      <c r="D33" s="58">
        <f t="shared" si="5"/>
        <v>84</v>
      </c>
      <c r="E33" s="313">
        <v>2</v>
      </c>
      <c r="F33" s="177">
        <v>84</v>
      </c>
      <c r="G33" s="151">
        <v>0</v>
      </c>
      <c r="H33" s="177">
        <v>0</v>
      </c>
      <c r="I33" s="59">
        <f t="shared" si="6"/>
        <v>763</v>
      </c>
      <c r="J33" s="58">
        <f t="shared" si="7"/>
        <v>5624</v>
      </c>
      <c r="K33" s="314">
        <v>143</v>
      </c>
      <c r="L33" s="218">
        <v>352</v>
      </c>
      <c r="M33" s="280">
        <v>214</v>
      </c>
      <c r="N33" s="218">
        <v>585</v>
      </c>
      <c r="O33" s="280">
        <v>90</v>
      </c>
      <c r="P33" s="218">
        <v>931</v>
      </c>
      <c r="Q33" s="280">
        <v>316</v>
      </c>
      <c r="R33" s="218">
        <v>3756</v>
      </c>
      <c r="S33" s="140">
        <v>1382</v>
      </c>
    </row>
    <row r="34" spans="1:19" ht="21" customHeight="1">
      <c r="A34" s="204">
        <f>'[1]نمودار و جداول رشته ها'!BY14</f>
        <v>854</v>
      </c>
      <c r="B34" s="90">
        <f>'[1]نمودار و جداول رشته ها'!BX14</f>
        <v>15280</v>
      </c>
      <c r="C34" s="59">
        <f t="shared" si="4"/>
        <v>10</v>
      </c>
      <c r="D34" s="58">
        <f t="shared" si="5"/>
        <v>437</v>
      </c>
      <c r="E34" s="117">
        <f>[2]بازار!$S$40-G34</f>
        <v>10</v>
      </c>
      <c r="F34" s="172">
        <f>[2]بازار!$S$16-H34</f>
        <v>437</v>
      </c>
      <c r="G34" s="119">
        <f>[2]غيردولتي!$B$38</f>
        <v>0</v>
      </c>
      <c r="H34" s="172">
        <f>[2]غيردولتي!$B$15</f>
        <v>0</v>
      </c>
      <c r="I34" s="59">
        <f t="shared" si="6"/>
        <v>844</v>
      </c>
      <c r="J34" s="58">
        <f t="shared" si="7"/>
        <v>14843</v>
      </c>
      <c r="K34" s="235">
        <f>[2]بازار!$O$40</f>
        <v>106</v>
      </c>
      <c r="L34" s="259">
        <f>[2]بازار!$O$16</f>
        <v>316</v>
      </c>
      <c r="M34" s="237">
        <f>[2]بازار!$K$40</f>
        <v>307</v>
      </c>
      <c r="N34" s="259">
        <f>[2]بازار!$K$16</f>
        <v>1085</v>
      </c>
      <c r="O34" s="237">
        <f>[2]بازار!$G$40</f>
        <v>91</v>
      </c>
      <c r="P34" s="259">
        <f>[2]بازار!$G$16</f>
        <v>1173</v>
      </c>
      <c r="Q34" s="237">
        <f>[2]بازار!$C$40</f>
        <v>340</v>
      </c>
      <c r="R34" s="259">
        <f>[2]بازار!$C$16</f>
        <v>12269</v>
      </c>
      <c r="S34" s="211">
        <v>1383</v>
      </c>
    </row>
    <row r="35" spans="1:19" ht="21" customHeight="1">
      <c r="A35" s="204">
        <f>'[1]نمودار و جداول رشته ها'!BY15</f>
        <v>1499</v>
      </c>
      <c r="B35" s="90">
        <f>'[1]نمودار و جداول رشته ها'!BX15</f>
        <v>7869</v>
      </c>
      <c r="C35" s="59">
        <f>A35-I35</f>
        <v>75</v>
      </c>
      <c r="D35" s="58">
        <f>B35-J35</f>
        <v>812</v>
      </c>
      <c r="E35" s="60">
        <f>[2]بازار!$T$40-G35</f>
        <v>73</v>
      </c>
      <c r="F35" s="57">
        <f>[2]بازار!$T$16-H35</f>
        <v>652</v>
      </c>
      <c r="G35" s="73">
        <f>[2]غيردولتي!$C$38</f>
        <v>1</v>
      </c>
      <c r="H35" s="57">
        <f>[2]غيردولتي!$C$15</f>
        <v>17</v>
      </c>
      <c r="I35" s="59">
        <f t="shared" si="6"/>
        <v>1424</v>
      </c>
      <c r="J35" s="58">
        <f t="shared" si="7"/>
        <v>7057</v>
      </c>
      <c r="K35" s="184">
        <f>[3]بازار!$O$42</f>
        <v>110</v>
      </c>
      <c r="L35" s="17">
        <f>[3]بازار!$O$16</f>
        <v>300</v>
      </c>
      <c r="M35" s="275">
        <f>[3]بازار!$K$42</f>
        <v>335</v>
      </c>
      <c r="N35" s="17">
        <f>[3]بازار!$K$16</f>
        <v>1666</v>
      </c>
      <c r="O35" s="275">
        <f>[3]بازار!$G$42</f>
        <v>101</v>
      </c>
      <c r="P35" s="17">
        <f>[3]بازار!$G$16</f>
        <v>1273</v>
      </c>
      <c r="Q35" s="275">
        <f>[3]بازار!$C$42</f>
        <v>878</v>
      </c>
      <c r="R35" s="17">
        <f>[3]بازار!$C$16</f>
        <v>3818</v>
      </c>
      <c r="S35" s="185">
        <v>1384</v>
      </c>
    </row>
    <row r="36" spans="1:19" ht="21" customHeight="1">
      <c r="A36" s="204">
        <f>'[1]نمودار و جداول رشته ها'!BY16</f>
        <v>1203</v>
      </c>
      <c r="B36" s="90">
        <f>'[1]نمودار و جداول رشته ها'!BX16</f>
        <v>9815</v>
      </c>
      <c r="C36" s="177">
        <f t="shared" ref="C36:D40" si="8">A36-I36</f>
        <v>112</v>
      </c>
      <c r="D36" s="90">
        <f t="shared" si="8"/>
        <v>1330</v>
      </c>
      <c r="E36" s="59"/>
      <c r="F36" s="59"/>
      <c r="G36" s="59"/>
      <c r="H36" s="59"/>
      <c r="I36" s="59">
        <f>[4]بازار!$C$42+[4]بازار!$G$42+[4]بازار!$K$42+[4]بازار!$O$42</f>
        <v>1091</v>
      </c>
      <c r="J36" s="58">
        <f>[4]بازار!$C$16+[4]بازار!$G$16+[4]بازار!$K$16+[4]بازار!$O$16</f>
        <v>8485</v>
      </c>
      <c r="K36" s="18"/>
      <c r="L36" s="18"/>
      <c r="M36" s="18"/>
      <c r="N36" s="18"/>
      <c r="O36" s="18"/>
      <c r="P36" s="18"/>
      <c r="Q36" s="18"/>
      <c r="R36" s="18"/>
      <c r="S36" s="91">
        <v>1385</v>
      </c>
    </row>
    <row r="37" spans="1:19" ht="21" customHeight="1">
      <c r="A37" s="204">
        <f>'[1]نمودار و جداول رشته ها'!BY17</f>
        <v>1719</v>
      </c>
      <c r="B37" s="90">
        <f>'[1]نمودار و جداول رشته ها'!BX17</f>
        <v>10638</v>
      </c>
      <c r="C37" s="177">
        <f t="shared" si="8"/>
        <v>459</v>
      </c>
      <c r="D37" s="90">
        <f t="shared" si="8"/>
        <v>2430</v>
      </c>
      <c r="E37" s="59"/>
      <c r="F37" s="59"/>
      <c r="G37" s="59"/>
      <c r="H37" s="59"/>
      <c r="I37" s="59">
        <f>[5]بازار!$C$42+[5]بازار!$G$42+[5]بازار!$K$42+[5]بازار!$O$42</f>
        <v>1260</v>
      </c>
      <c r="J37" s="58">
        <f>[5]بازار!$C$16+[5]بازار!$G$16+[5]بازار!$K$16+[5]بازار!$O$16</f>
        <v>8208</v>
      </c>
      <c r="K37" s="18"/>
      <c r="L37" s="18"/>
      <c r="M37" s="18"/>
      <c r="N37" s="18"/>
      <c r="O37" s="18"/>
      <c r="P37" s="18"/>
      <c r="Q37" s="18"/>
      <c r="R37" s="18"/>
      <c r="S37" s="91">
        <v>1386</v>
      </c>
    </row>
    <row r="38" spans="1:19" ht="21" customHeight="1">
      <c r="A38" s="204">
        <f>'[1]نمودار و جداول رشته ها'!BY18</f>
        <v>2311</v>
      </c>
      <c r="B38" s="90">
        <f>'[1]نمودار و جداول رشته ها'!BX18</f>
        <v>13970</v>
      </c>
      <c r="C38" s="177">
        <f t="shared" si="8"/>
        <v>760</v>
      </c>
      <c r="D38" s="90">
        <f t="shared" si="8"/>
        <v>4241</v>
      </c>
      <c r="E38" s="59"/>
      <c r="F38" s="59"/>
      <c r="G38" s="59"/>
      <c r="H38" s="59"/>
      <c r="I38" s="59">
        <f>[6]بازار!$AA$42</f>
        <v>1551</v>
      </c>
      <c r="J38" s="58">
        <f>[6]بازار!$AA$16</f>
        <v>9729</v>
      </c>
      <c r="K38" s="18"/>
      <c r="L38" s="18"/>
      <c r="M38" s="18"/>
      <c r="N38" s="18"/>
      <c r="O38" s="18"/>
      <c r="P38" s="18"/>
      <c r="Q38" s="18"/>
      <c r="R38" s="18"/>
      <c r="S38" s="91">
        <v>1387</v>
      </c>
    </row>
    <row r="39" spans="1:19" ht="21" customHeight="1">
      <c r="A39" s="204">
        <f>'[1]نمودار و جداول رشته ها'!BY19</f>
        <v>2762</v>
      </c>
      <c r="B39" s="90">
        <f>'[1]نمودار و جداول رشته ها'!BX19</f>
        <v>22262</v>
      </c>
      <c r="C39" s="177">
        <f t="shared" si="8"/>
        <v>1523</v>
      </c>
      <c r="D39" s="90">
        <f t="shared" si="8"/>
        <v>14584</v>
      </c>
      <c r="E39" s="59"/>
      <c r="F39" s="59"/>
      <c r="G39" s="59"/>
      <c r="H39" s="59"/>
      <c r="I39" s="59">
        <f>'[7]تعداد خسارت'!$C$13</f>
        <v>1239</v>
      </c>
      <c r="J39" s="58">
        <f>'[7]تعداد بیمه نامه'!$C$13</f>
        <v>7678</v>
      </c>
      <c r="K39" s="18"/>
      <c r="L39" s="18"/>
      <c r="M39" s="18"/>
      <c r="N39" s="18"/>
      <c r="O39" s="18"/>
      <c r="P39" s="18"/>
      <c r="Q39" s="18"/>
      <c r="R39" s="18"/>
      <c r="S39" s="91">
        <v>1388</v>
      </c>
    </row>
    <row r="40" spans="1:19" ht="21" customHeight="1">
      <c r="A40" s="204">
        <f>'[1]نمودار و جداول رشته ها'!BY20</f>
        <v>4369</v>
      </c>
      <c r="B40" s="90">
        <f>'[1]نمودار و جداول رشته ها'!BX20</f>
        <v>23006</v>
      </c>
      <c r="C40" s="177">
        <f t="shared" si="8"/>
        <v>2531</v>
      </c>
      <c r="D40" s="90">
        <f t="shared" si="8"/>
        <v>14107</v>
      </c>
      <c r="E40" s="59"/>
      <c r="F40" s="59"/>
      <c r="G40" s="59"/>
      <c r="H40" s="59"/>
      <c r="I40" s="59">
        <f>'[8]تعداد خسارت'!$D$13</f>
        <v>1838</v>
      </c>
      <c r="J40" s="58">
        <f>'[8]تعداد بیمه نامه'!$C$13</f>
        <v>8899</v>
      </c>
      <c r="K40" s="18"/>
      <c r="L40" s="18"/>
      <c r="M40" s="18"/>
      <c r="N40" s="18"/>
      <c r="O40" s="18"/>
      <c r="P40" s="18"/>
      <c r="Q40" s="18"/>
      <c r="R40" s="18"/>
      <c r="S40" s="91">
        <v>1389</v>
      </c>
    </row>
    <row r="41" spans="1:19" ht="21" customHeight="1">
      <c r="A41" s="183">
        <v>4938</v>
      </c>
      <c r="B41" s="148">
        <v>30281</v>
      </c>
      <c r="C41" s="147">
        <f>A41-I41</f>
        <v>2977</v>
      </c>
      <c r="D41" s="148">
        <f>B41-J41</f>
        <v>19504</v>
      </c>
      <c r="E41" s="60"/>
      <c r="F41" s="60"/>
      <c r="G41" s="60"/>
      <c r="H41" s="60"/>
      <c r="I41" s="60">
        <f>'[8]تعداد خسارت'!$E$13</f>
        <v>1961</v>
      </c>
      <c r="J41" s="57">
        <f>'[8]تعداد بیمه نامه'!$D$13</f>
        <v>10777</v>
      </c>
      <c r="K41" s="184"/>
      <c r="L41" s="184"/>
      <c r="M41" s="184"/>
      <c r="N41" s="184"/>
      <c r="O41" s="184"/>
      <c r="P41" s="184"/>
      <c r="Q41" s="184"/>
      <c r="R41" s="184"/>
      <c r="S41" s="197">
        <v>1390</v>
      </c>
    </row>
    <row r="42" spans="1:19" ht="19.5" customHeight="1">
      <c r="A42" s="83">
        <v>5407</v>
      </c>
      <c r="B42" s="79">
        <v>30487</v>
      </c>
      <c r="C42" s="151">
        <f t="shared" ref="C42:C50" si="9">A42-I42</f>
        <v>3346</v>
      </c>
      <c r="D42" s="90">
        <f t="shared" ref="D42:D50" si="10">B42-J42</f>
        <v>19360</v>
      </c>
      <c r="E42" s="77"/>
      <c r="F42" s="78"/>
      <c r="G42" s="78"/>
      <c r="H42" s="78"/>
      <c r="I42" s="78">
        <v>2061</v>
      </c>
      <c r="J42" s="58">
        <v>11127</v>
      </c>
      <c r="K42" s="137"/>
      <c r="L42" s="135"/>
      <c r="M42" s="135"/>
      <c r="N42" s="135"/>
      <c r="O42" s="135"/>
      <c r="P42" s="135"/>
      <c r="Q42" s="135"/>
      <c r="R42" s="135"/>
      <c r="S42" s="103">
        <v>1391</v>
      </c>
    </row>
    <row r="43" spans="1:19" ht="19.5" customHeight="1">
      <c r="A43" s="83">
        <v>5347</v>
      </c>
      <c r="B43" s="79">
        <v>26185</v>
      </c>
      <c r="C43" s="151">
        <f t="shared" si="9"/>
        <v>3366</v>
      </c>
      <c r="D43" s="90">
        <f t="shared" si="10"/>
        <v>17942</v>
      </c>
      <c r="E43" s="77"/>
      <c r="F43" s="78"/>
      <c r="G43" s="78"/>
      <c r="H43" s="78"/>
      <c r="I43" s="78">
        <v>1981</v>
      </c>
      <c r="J43" s="58">
        <v>8243</v>
      </c>
      <c r="K43" s="137"/>
      <c r="L43" s="135"/>
      <c r="M43" s="135"/>
      <c r="N43" s="135"/>
      <c r="O43" s="135"/>
      <c r="P43" s="135"/>
      <c r="Q43" s="135"/>
      <c r="R43" s="135"/>
      <c r="S43" s="103">
        <v>1392</v>
      </c>
    </row>
    <row r="44" spans="1:19" ht="19.5" customHeight="1">
      <c r="A44" s="83">
        <v>5557</v>
      </c>
      <c r="B44" s="79">
        <v>63719</v>
      </c>
      <c r="C44" s="151">
        <f t="shared" si="9"/>
        <v>3712</v>
      </c>
      <c r="D44" s="90">
        <f t="shared" si="10"/>
        <v>56121</v>
      </c>
      <c r="E44" s="77"/>
      <c r="F44" s="78"/>
      <c r="G44" s="78"/>
      <c r="H44" s="78"/>
      <c r="I44" s="78">
        <v>1845</v>
      </c>
      <c r="J44" s="58">
        <v>7598</v>
      </c>
      <c r="K44" s="137"/>
      <c r="L44" s="135"/>
      <c r="M44" s="135"/>
      <c r="N44" s="135"/>
      <c r="O44" s="135"/>
      <c r="P44" s="135"/>
      <c r="Q44" s="135"/>
      <c r="R44" s="135"/>
      <c r="S44" s="103">
        <v>1393</v>
      </c>
    </row>
    <row r="45" spans="1:19" ht="19.5" customHeight="1">
      <c r="A45" s="83">
        <v>5463</v>
      </c>
      <c r="B45" s="79">
        <v>59286</v>
      </c>
      <c r="C45" s="151">
        <f t="shared" si="9"/>
        <v>3790</v>
      </c>
      <c r="D45" s="90">
        <f t="shared" si="10"/>
        <v>51014</v>
      </c>
      <c r="E45" s="77"/>
      <c r="F45" s="78"/>
      <c r="G45" s="78"/>
      <c r="H45" s="78"/>
      <c r="I45" s="78">
        <v>1673</v>
      </c>
      <c r="J45" s="58">
        <v>8272</v>
      </c>
      <c r="K45" s="137"/>
      <c r="L45" s="135"/>
      <c r="M45" s="135"/>
      <c r="N45" s="135"/>
      <c r="O45" s="135"/>
      <c r="P45" s="135"/>
      <c r="Q45" s="135"/>
      <c r="R45" s="135"/>
      <c r="S45" s="103">
        <v>1394</v>
      </c>
    </row>
    <row r="46" spans="1:19" ht="19.5" customHeight="1">
      <c r="A46" s="83">
        <v>5936</v>
      </c>
      <c r="B46" s="79">
        <v>71566</v>
      </c>
      <c r="C46" s="151">
        <f t="shared" si="9"/>
        <v>3891</v>
      </c>
      <c r="D46" s="90">
        <f t="shared" si="10"/>
        <v>62758</v>
      </c>
      <c r="E46" s="77"/>
      <c r="F46" s="78"/>
      <c r="G46" s="78"/>
      <c r="H46" s="78"/>
      <c r="I46" s="78">
        <v>2045</v>
      </c>
      <c r="J46" s="58">
        <v>8808</v>
      </c>
      <c r="K46" s="137"/>
      <c r="L46" s="135"/>
      <c r="M46" s="135"/>
      <c r="N46" s="135"/>
      <c r="O46" s="135"/>
      <c r="P46" s="135"/>
      <c r="Q46" s="135"/>
      <c r="R46" s="135"/>
      <c r="S46" s="103">
        <v>1395</v>
      </c>
    </row>
    <row r="47" spans="1:19" ht="19.5" customHeight="1">
      <c r="A47" s="83">
        <v>4093</v>
      </c>
      <c r="B47" s="79">
        <v>43306</v>
      </c>
      <c r="C47" s="151">
        <f t="shared" si="9"/>
        <v>3261</v>
      </c>
      <c r="D47" s="90">
        <f t="shared" si="10"/>
        <v>36254</v>
      </c>
      <c r="E47" s="77"/>
      <c r="F47" s="78"/>
      <c r="G47" s="78"/>
      <c r="H47" s="78"/>
      <c r="I47" s="78">
        <v>832</v>
      </c>
      <c r="J47" s="58">
        <v>7052</v>
      </c>
      <c r="K47" s="137"/>
      <c r="L47" s="135"/>
      <c r="M47" s="135"/>
      <c r="N47" s="135"/>
      <c r="O47" s="135"/>
      <c r="P47" s="135"/>
      <c r="Q47" s="135"/>
      <c r="R47" s="135"/>
      <c r="S47" s="103">
        <v>1396</v>
      </c>
    </row>
    <row r="48" spans="1:19" ht="19.5" customHeight="1">
      <c r="A48" s="83">
        <v>4273</v>
      </c>
      <c r="B48" s="79">
        <v>58654</v>
      </c>
      <c r="C48" s="151">
        <f t="shared" si="9"/>
        <v>3693</v>
      </c>
      <c r="D48" s="90">
        <f t="shared" si="10"/>
        <v>52312</v>
      </c>
      <c r="E48" s="77"/>
      <c r="F48" s="78"/>
      <c r="G48" s="78"/>
      <c r="H48" s="78"/>
      <c r="I48" s="78">
        <v>580</v>
      </c>
      <c r="J48" s="58">
        <v>6342</v>
      </c>
      <c r="K48" s="137"/>
      <c r="L48" s="135"/>
      <c r="M48" s="135"/>
      <c r="N48" s="135"/>
      <c r="O48" s="135"/>
      <c r="P48" s="135"/>
      <c r="Q48" s="135"/>
      <c r="R48" s="135"/>
      <c r="S48" s="103">
        <v>1397</v>
      </c>
    </row>
    <row r="49" spans="1:19" ht="19.5" customHeight="1">
      <c r="A49" s="83">
        <v>9565</v>
      </c>
      <c r="B49" s="79">
        <v>100109</v>
      </c>
      <c r="C49" s="151">
        <f t="shared" si="9"/>
        <v>8008</v>
      </c>
      <c r="D49" s="90">
        <f t="shared" si="10"/>
        <v>92994</v>
      </c>
      <c r="E49" s="77"/>
      <c r="F49" s="78"/>
      <c r="G49" s="78"/>
      <c r="H49" s="78"/>
      <c r="I49" s="78">
        <v>1557</v>
      </c>
      <c r="J49" s="58">
        <v>7115</v>
      </c>
      <c r="K49" s="137"/>
      <c r="L49" s="135"/>
      <c r="M49" s="135"/>
      <c r="N49" s="135"/>
      <c r="O49" s="135"/>
      <c r="P49" s="135"/>
      <c r="Q49" s="135"/>
      <c r="R49" s="135"/>
      <c r="S49" s="103">
        <v>1398</v>
      </c>
    </row>
    <row r="50" spans="1:19" ht="19.5" customHeight="1" thickBot="1">
      <c r="A50" s="106">
        <v>10287</v>
      </c>
      <c r="B50" s="110">
        <v>94667</v>
      </c>
      <c r="C50" s="152">
        <f t="shared" si="9"/>
        <v>9731</v>
      </c>
      <c r="D50" s="150">
        <f t="shared" si="10"/>
        <v>88502</v>
      </c>
      <c r="E50" s="111"/>
      <c r="F50" s="109"/>
      <c r="G50" s="109"/>
      <c r="H50" s="109"/>
      <c r="I50" s="109">
        <v>556</v>
      </c>
      <c r="J50" s="89">
        <v>6165</v>
      </c>
      <c r="K50" s="138"/>
      <c r="L50" s="136"/>
      <c r="M50" s="136"/>
      <c r="N50" s="136"/>
      <c r="O50" s="136"/>
      <c r="P50" s="136"/>
      <c r="Q50" s="136"/>
      <c r="R50" s="136"/>
      <c r="S50" s="104">
        <v>1399</v>
      </c>
    </row>
  </sheetData>
  <mergeCells count="12">
    <mergeCell ref="Q3:R3"/>
    <mergeCell ref="S3:S4"/>
    <mergeCell ref="A1:S1"/>
    <mergeCell ref="A2:S2"/>
    <mergeCell ref="E3:F3"/>
    <mergeCell ref="I3:J3"/>
    <mergeCell ref="C3:D3"/>
    <mergeCell ref="A3:B3"/>
    <mergeCell ref="G3:H3"/>
    <mergeCell ref="K3:L3"/>
    <mergeCell ref="M3:N3"/>
    <mergeCell ref="O3:P3"/>
  </mergeCells>
  <phoneticPr fontId="0" type="noConversion"/>
  <printOptions horizontalCentered="1" verticalCentered="1"/>
  <pageMargins left="0.39370078740157483" right="0.39370078740157483" top="0.82677165354330717" bottom="0.98425196850393704" header="0.51181102362204722" footer="0.51181102362204722"/>
  <pageSetup paperSize="9" scale="71" orientation="landscape" horizontalDpi="180" verticalDpi="18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7" width="13.88671875" style="220" hidden="1" customWidth="1"/>
    <col min="18" max="18" width="2.44140625" style="220" hidden="1" customWidth="1"/>
    <col min="19" max="19" width="20.6640625" style="220" customWidth="1"/>
    <col min="20" max="16384" width="13.88671875" style="220"/>
  </cols>
  <sheetData>
    <row r="1" spans="1:19" ht="18.899999999999999" customHeight="1">
      <c r="A1" s="398" t="s">
        <v>26</v>
      </c>
      <c r="B1" s="398"/>
      <c r="C1" s="398"/>
      <c r="D1" s="398"/>
      <c r="E1" s="398"/>
      <c r="F1" s="398"/>
      <c r="G1" s="398"/>
      <c r="H1" s="398"/>
      <c r="I1" s="398"/>
      <c r="J1" s="398"/>
      <c r="K1" s="398"/>
      <c r="L1" s="398"/>
      <c r="M1" s="398"/>
      <c r="N1" s="398"/>
      <c r="O1" s="398"/>
      <c r="P1" s="398"/>
      <c r="Q1" s="398"/>
      <c r="R1" s="398"/>
      <c r="S1" s="398"/>
    </row>
    <row r="2" spans="1:19" ht="18.899999999999999"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s="321" customFormat="1" ht="21" customHeight="1" thickBot="1">
      <c r="A4" s="318" t="s">
        <v>8</v>
      </c>
      <c r="B4" s="319" t="s">
        <v>9</v>
      </c>
      <c r="C4" s="282" t="s">
        <v>8</v>
      </c>
      <c r="D4" s="222" t="s">
        <v>9</v>
      </c>
      <c r="E4" s="320" t="s">
        <v>8</v>
      </c>
      <c r="F4" s="319" t="s">
        <v>9</v>
      </c>
      <c r="G4" s="318" t="s">
        <v>8</v>
      </c>
      <c r="H4" s="319" t="s">
        <v>9</v>
      </c>
      <c r="I4" s="282" t="s">
        <v>8</v>
      </c>
      <c r="J4" s="222" t="s">
        <v>9</v>
      </c>
      <c r="K4" s="320" t="s">
        <v>8</v>
      </c>
      <c r="L4" s="319" t="s">
        <v>9</v>
      </c>
      <c r="M4" s="318" t="s">
        <v>8</v>
      </c>
      <c r="N4" s="319" t="s">
        <v>9</v>
      </c>
      <c r="O4" s="318" t="s">
        <v>8</v>
      </c>
      <c r="P4" s="319" t="s">
        <v>9</v>
      </c>
      <c r="Q4" s="318" t="s">
        <v>8</v>
      </c>
      <c r="R4" s="319" t="s">
        <v>9</v>
      </c>
      <c r="S4" s="403"/>
    </row>
    <row r="5" spans="1:19" s="321" customFormat="1" ht="14.1" hidden="1" customHeight="1">
      <c r="A5" s="322">
        <f t="shared" ref="A5:A23" si="0">SUM(G5,K5,M5,O5,Q5)</f>
        <v>0</v>
      </c>
      <c r="B5" s="323">
        <f t="shared" ref="B5:B23" si="1">SUM(H5,L5,N5,P5,R5)</f>
        <v>0</v>
      </c>
      <c r="C5" s="324"/>
      <c r="D5" s="323"/>
      <c r="E5" s="325"/>
      <c r="F5" s="323"/>
      <c r="G5" s="322"/>
      <c r="H5" s="323"/>
      <c r="I5" s="324"/>
      <c r="J5" s="323"/>
      <c r="K5" s="325"/>
      <c r="L5" s="323"/>
      <c r="M5" s="322"/>
      <c r="N5" s="323"/>
      <c r="O5" s="322"/>
      <c r="P5" s="323"/>
      <c r="Q5" s="322"/>
      <c r="R5" s="323"/>
      <c r="S5" s="326">
        <v>1354</v>
      </c>
    </row>
    <row r="6" spans="1:19" s="321" customFormat="1" ht="14.1" hidden="1" customHeight="1">
      <c r="A6" s="327">
        <f t="shared" si="0"/>
        <v>0</v>
      </c>
      <c r="B6" s="328">
        <f t="shared" si="1"/>
        <v>0</v>
      </c>
      <c r="C6" s="329"/>
      <c r="D6" s="328"/>
      <c r="E6" s="330"/>
      <c r="F6" s="328"/>
      <c r="G6" s="327"/>
      <c r="H6" s="328"/>
      <c r="I6" s="329"/>
      <c r="J6" s="328"/>
      <c r="K6" s="331"/>
      <c r="L6" s="328"/>
      <c r="M6" s="327"/>
      <c r="N6" s="328"/>
      <c r="O6" s="327"/>
      <c r="P6" s="328"/>
      <c r="Q6" s="327"/>
      <c r="R6" s="328"/>
      <c r="S6" s="332">
        <v>1355</v>
      </c>
    </row>
    <row r="7" spans="1:19" s="321" customFormat="1" ht="14.1" hidden="1" customHeight="1">
      <c r="A7" s="327">
        <f t="shared" si="0"/>
        <v>0</v>
      </c>
      <c r="B7" s="328">
        <f t="shared" si="1"/>
        <v>0</v>
      </c>
      <c r="C7" s="329"/>
      <c r="D7" s="328"/>
      <c r="E7" s="330"/>
      <c r="F7" s="328"/>
      <c r="G7" s="327"/>
      <c r="H7" s="328"/>
      <c r="I7" s="329"/>
      <c r="J7" s="328"/>
      <c r="K7" s="330"/>
      <c r="L7" s="328"/>
      <c r="M7" s="327"/>
      <c r="N7" s="328"/>
      <c r="O7" s="327"/>
      <c r="P7" s="328"/>
      <c r="Q7" s="327"/>
      <c r="R7" s="328"/>
      <c r="S7" s="332">
        <v>1356</v>
      </c>
    </row>
    <row r="8" spans="1:19" s="321" customFormat="1" ht="14.1" hidden="1" customHeight="1">
      <c r="A8" s="327">
        <f t="shared" si="0"/>
        <v>0</v>
      </c>
      <c r="B8" s="328">
        <f t="shared" si="1"/>
        <v>0</v>
      </c>
      <c r="C8" s="329"/>
      <c r="D8" s="328"/>
      <c r="E8" s="330"/>
      <c r="F8" s="328"/>
      <c r="G8" s="327"/>
      <c r="H8" s="328"/>
      <c r="I8" s="329"/>
      <c r="J8" s="328"/>
      <c r="K8" s="330"/>
      <c r="L8" s="328"/>
      <c r="M8" s="327"/>
      <c r="N8" s="328"/>
      <c r="O8" s="327"/>
      <c r="P8" s="328"/>
      <c r="Q8" s="327"/>
      <c r="R8" s="328"/>
      <c r="S8" s="332">
        <v>1357</v>
      </c>
    </row>
    <row r="9" spans="1:19" s="321" customFormat="1" ht="14.1" hidden="1" customHeight="1">
      <c r="A9" s="327">
        <f t="shared" si="0"/>
        <v>0</v>
      </c>
      <c r="B9" s="328">
        <f t="shared" si="1"/>
        <v>0</v>
      </c>
      <c r="C9" s="329"/>
      <c r="D9" s="328"/>
      <c r="E9" s="330"/>
      <c r="F9" s="328"/>
      <c r="G9" s="327"/>
      <c r="H9" s="328"/>
      <c r="I9" s="329"/>
      <c r="J9" s="328"/>
      <c r="K9" s="330"/>
      <c r="L9" s="328"/>
      <c r="M9" s="327"/>
      <c r="N9" s="328"/>
      <c r="O9" s="327"/>
      <c r="P9" s="328"/>
      <c r="Q9" s="327"/>
      <c r="R9" s="328"/>
      <c r="S9" s="332">
        <v>1358</v>
      </c>
    </row>
    <row r="10" spans="1:19" s="321" customFormat="1" ht="14.1" hidden="1" customHeight="1">
      <c r="A10" s="327">
        <f t="shared" si="0"/>
        <v>0</v>
      </c>
      <c r="B10" s="328">
        <f t="shared" si="1"/>
        <v>0</v>
      </c>
      <c r="C10" s="329"/>
      <c r="D10" s="328"/>
      <c r="E10" s="330"/>
      <c r="F10" s="328"/>
      <c r="G10" s="327"/>
      <c r="H10" s="328"/>
      <c r="I10" s="329"/>
      <c r="J10" s="328"/>
      <c r="K10" s="330"/>
      <c r="L10" s="328"/>
      <c r="M10" s="327"/>
      <c r="N10" s="328"/>
      <c r="O10" s="327"/>
      <c r="P10" s="328"/>
      <c r="Q10" s="327"/>
      <c r="R10" s="328"/>
      <c r="S10" s="332">
        <v>1359</v>
      </c>
    </row>
    <row r="11" spans="1:19" s="321" customFormat="1" ht="14.1" hidden="1" customHeight="1">
      <c r="A11" s="327">
        <f t="shared" si="0"/>
        <v>0</v>
      </c>
      <c r="B11" s="328">
        <f t="shared" si="1"/>
        <v>0</v>
      </c>
      <c r="C11" s="329"/>
      <c r="D11" s="328"/>
      <c r="E11" s="330"/>
      <c r="F11" s="328"/>
      <c r="G11" s="327"/>
      <c r="H11" s="328"/>
      <c r="I11" s="329"/>
      <c r="J11" s="328"/>
      <c r="K11" s="330"/>
      <c r="L11" s="328"/>
      <c r="M11" s="327"/>
      <c r="N11" s="328"/>
      <c r="O11" s="327"/>
      <c r="P11" s="328"/>
      <c r="Q11" s="327"/>
      <c r="R11" s="328"/>
      <c r="S11" s="332">
        <v>1360</v>
      </c>
    </row>
    <row r="12" spans="1:19" s="321" customFormat="1" ht="14.1" hidden="1" customHeight="1">
      <c r="A12" s="327">
        <f t="shared" si="0"/>
        <v>0</v>
      </c>
      <c r="B12" s="328">
        <f t="shared" si="1"/>
        <v>0</v>
      </c>
      <c r="C12" s="329"/>
      <c r="D12" s="328"/>
      <c r="E12" s="330"/>
      <c r="F12" s="328"/>
      <c r="G12" s="327"/>
      <c r="H12" s="328"/>
      <c r="I12" s="329"/>
      <c r="J12" s="328"/>
      <c r="K12" s="330"/>
      <c r="L12" s="328"/>
      <c r="M12" s="327"/>
      <c r="N12" s="328"/>
      <c r="O12" s="327"/>
      <c r="P12" s="328"/>
      <c r="Q12" s="327"/>
      <c r="R12" s="328"/>
      <c r="S12" s="332">
        <v>1361</v>
      </c>
    </row>
    <row r="13" spans="1:19" s="321" customFormat="1" ht="14.1" hidden="1" customHeight="1">
      <c r="A13" s="327">
        <f t="shared" si="0"/>
        <v>0</v>
      </c>
      <c r="B13" s="328">
        <f t="shared" si="1"/>
        <v>0</v>
      </c>
      <c r="C13" s="329"/>
      <c r="D13" s="328"/>
      <c r="E13" s="330"/>
      <c r="F13" s="328"/>
      <c r="G13" s="327"/>
      <c r="H13" s="328"/>
      <c r="I13" s="329"/>
      <c r="J13" s="328"/>
      <c r="K13" s="330"/>
      <c r="L13" s="328"/>
      <c r="M13" s="327"/>
      <c r="N13" s="328"/>
      <c r="O13" s="327"/>
      <c r="P13" s="328"/>
      <c r="Q13" s="327"/>
      <c r="R13" s="328"/>
      <c r="S13" s="332">
        <v>1362</v>
      </c>
    </row>
    <row r="14" spans="1:19" s="321" customFormat="1" ht="14.1" hidden="1" customHeight="1">
      <c r="A14" s="327">
        <f t="shared" si="0"/>
        <v>0</v>
      </c>
      <c r="B14" s="328">
        <f t="shared" si="1"/>
        <v>0</v>
      </c>
      <c r="C14" s="329"/>
      <c r="D14" s="328"/>
      <c r="E14" s="330"/>
      <c r="F14" s="328"/>
      <c r="G14" s="327"/>
      <c r="H14" s="328"/>
      <c r="I14" s="329"/>
      <c r="J14" s="328"/>
      <c r="K14" s="330"/>
      <c r="L14" s="328"/>
      <c r="M14" s="327"/>
      <c r="N14" s="328"/>
      <c r="O14" s="327"/>
      <c r="P14" s="328"/>
      <c r="Q14" s="327"/>
      <c r="R14" s="328"/>
      <c r="S14" s="332">
        <v>1363</v>
      </c>
    </row>
    <row r="15" spans="1:19" s="321" customFormat="1" ht="14.1" hidden="1" customHeight="1">
      <c r="A15" s="327">
        <f t="shared" si="0"/>
        <v>0</v>
      </c>
      <c r="B15" s="328">
        <f t="shared" si="1"/>
        <v>0</v>
      </c>
      <c r="C15" s="329"/>
      <c r="D15" s="328"/>
      <c r="E15" s="330"/>
      <c r="F15" s="328"/>
      <c r="G15" s="327"/>
      <c r="H15" s="328"/>
      <c r="I15" s="329"/>
      <c r="J15" s="328"/>
      <c r="K15" s="330"/>
      <c r="L15" s="328"/>
      <c r="M15" s="327"/>
      <c r="N15" s="328"/>
      <c r="O15" s="327"/>
      <c r="P15" s="328"/>
      <c r="Q15" s="327"/>
      <c r="R15" s="328"/>
      <c r="S15" s="332">
        <v>1364</v>
      </c>
    </row>
    <row r="16" spans="1:19" s="321" customFormat="1" ht="14.1" hidden="1" customHeight="1">
      <c r="A16" s="327">
        <f t="shared" si="0"/>
        <v>0</v>
      </c>
      <c r="B16" s="328">
        <f t="shared" si="1"/>
        <v>0</v>
      </c>
      <c r="C16" s="329"/>
      <c r="D16" s="328"/>
      <c r="E16" s="330"/>
      <c r="F16" s="328"/>
      <c r="G16" s="327"/>
      <c r="H16" s="328"/>
      <c r="I16" s="329"/>
      <c r="J16" s="328"/>
      <c r="K16" s="330"/>
      <c r="L16" s="328"/>
      <c r="M16" s="327"/>
      <c r="N16" s="328"/>
      <c r="O16" s="327"/>
      <c r="P16" s="328"/>
      <c r="Q16" s="327"/>
      <c r="R16" s="328"/>
      <c r="S16" s="332">
        <v>1365</v>
      </c>
    </row>
    <row r="17" spans="1:19" s="321" customFormat="1" ht="14.1" hidden="1" customHeight="1">
      <c r="A17" s="327">
        <f t="shared" si="0"/>
        <v>0</v>
      </c>
      <c r="B17" s="328">
        <f t="shared" si="1"/>
        <v>0</v>
      </c>
      <c r="C17" s="329"/>
      <c r="D17" s="328"/>
      <c r="E17" s="330"/>
      <c r="F17" s="328"/>
      <c r="G17" s="327"/>
      <c r="H17" s="328"/>
      <c r="I17" s="329"/>
      <c r="J17" s="328"/>
      <c r="K17" s="330"/>
      <c r="L17" s="328"/>
      <c r="M17" s="327"/>
      <c r="N17" s="328"/>
      <c r="O17" s="327"/>
      <c r="P17" s="328"/>
      <c r="Q17" s="327"/>
      <c r="R17" s="328"/>
      <c r="S17" s="332">
        <v>1366</v>
      </c>
    </row>
    <row r="18" spans="1:19" s="321" customFormat="1" ht="14.1" hidden="1" customHeight="1">
      <c r="A18" s="327">
        <f t="shared" si="0"/>
        <v>0</v>
      </c>
      <c r="B18" s="328">
        <f t="shared" si="1"/>
        <v>0</v>
      </c>
      <c r="C18" s="329"/>
      <c r="D18" s="328"/>
      <c r="E18" s="330"/>
      <c r="F18" s="328"/>
      <c r="G18" s="327"/>
      <c r="H18" s="328"/>
      <c r="I18" s="329"/>
      <c r="J18" s="328"/>
      <c r="K18" s="330"/>
      <c r="L18" s="328"/>
      <c r="M18" s="327"/>
      <c r="N18" s="328"/>
      <c r="O18" s="327"/>
      <c r="P18" s="328"/>
      <c r="Q18" s="327"/>
      <c r="R18" s="328"/>
      <c r="S18" s="332">
        <v>1367</v>
      </c>
    </row>
    <row r="19" spans="1:19" s="321" customFormat="1" ht="14.1" hidden="1" customHeight="1">
      <c r="A19" s="327">
        <f t="shared" si="0"/>
        <v>0</v>
      </c>
      <c r="B19" s="328">
        <f t="shared" si="1"/>
        <v>0</v>
      </c>
      <c r="C19" s="329"/>
      <c r="D19" s="328"/>
      <c r="E19" s="330"/>
      <c r="F19" s="328"/>
      <c r="G19" s="327"/>
      <c r="H19" s="328"/>
      <c r="I19" s="329"/>
      <c r="J19" s="328"/>
      <c r="K19" s="330"/>
      <c r="L19" s="328"/>
      <c r="M19" s="327"/>
      <c r="N19" s="328"/>
      <c r="O19" s="327"/>
      <c r="P19" s="328"/>
      <c r="Q19" s="327"/>
      <c r="R19" s="328"/>
      <c r="S19" s="332">
        <v>1368</v>
      </c>
    </row>
    <row r="20" spans="1:19" s="321" customFormat="1" ht="14.1" hidden="1" customHeight="1">
      <c r="A20" s="327">
        <f t="shared" si="0"/>
        <v>0</v>
      </c>
      <c r="B20" s="328">
        <f t="shared" si="1"/>
        <v>0</v>
      </c>
      <c r="C20" s="329"/>
      <c r="D20" s="328"/>
      <c r="E20" s="330"/>
      <c r="F20" s="328"/>
      <c r="G20" s="327"/>
      <c r="H20" s="328"/>
      <c r="I20" s="329"/>
      <c r="J20" s="328"/>
      <c r="K20" s="330"/>
      <c r="L20" s="328"/>
      <c r="M20" s="327"/>
      <c r="N20" s="328"/>
      <c r="O20" s="327"/>
      <c r="P20" s="328"/>
      <c r="Q20" s="327"/>
      <c r="R20" s="328"/>
      <c r="S20" s="332">
        <v>1369</v>
      </c>
    </row>
    <row r="21" spans="1:19" s="321" customFormat="1" ht="14.1" hidden="1" customHeight="1">
      <c r="A21" s="327">
        <f t="shared" si="0"/>
        <v>0</v>
      </c>
      <c r="B21" s="328">
        <f t="shared" si="1"/>
        <v>0</v>
      </c>
      <c r="C21" s="329"/>
      <c r="D21" s="328"/>
      <c r="E21" s="330"/>
      <c r="F21" s="328"/>
      <c r="G21" s="327"/>
      <c r="H21" s="328"/>
      <c r="I21" s="329"/>
      <c r="J21" s="328"/>
      <c r="K21" s="330"/>
      <c r="L21" s="328"/>
      <c r="M21" s="327"/>
      <c r="N21" s="328"/>
      <c r="O21" s="327"/>
      <c r="P21" s="328"/>
      <c r="Q21" s="327"/>
      <c r="R21" s="328"/>
      <c r="S21" s="332">
        <v>1370</v>
      </c>
    </row>
    <row r="22" spans="1:19" s="321" customFormat="1" ht="14.1" hidden="1" customHeight="1">
      <c r="A22" s="327">
        <f t="shared" si="0"/>
        <v>0</v>
      </c>
      <c r="B22" s="328">
        <f t="shared" si="1"/>
        <v>0</v>
      </c>
      <c r="C22" s="329"/>
      <c r="D22" s="328"/>
      <c r="E22" s="330"/>
      <c r="F22" s="328"/>
      <c r="G22" s="327"/>
      <c r="H22" s="328"/>
      <c r="I22" s="329"/>
      <c r="J22" s="328"/>
      <c r="K22" s="330"/>
      <c r="L22" s="328"/>
      <c r="M22" s="327"/>
      <c r="N22" s="328"/>
      <c r="O22" s="327"/>
      <c r="P22" s="328"/>
      <c r="Q22" s="327"/>
      <c r="R22" s="328"/>
      <c r="S22" s="332">
        <v>1371</v>
      </c>
    </row>
    <row r="23" spans="1:19" s="321" customFormat="1" ht="14.1" hidden="1" customHeight="1">
      <c r="A23" s="327">
        <f t="shared" si="0"/>
        <v>0</v>
      </c>
      <c r="B23" s="328">
        <f t="shared" si="1"/>
        <v>0</v>
      </c>
      <c r="C23" s="329"/>
      <c r="D23" s="328"/>
      <c r="E23" s="330"/>
      <c r="F23" s="328"/>
      <c r="G23" s="327"/>
      <c r="H23" s="328"/>
      <c r="I23" s="329"/>
      <c r="J23" s="328"/>
      <c r="K23" s="330"/>
      <c r="L23" s="328"/>
      <c r="M23" s="327"/>
      <c r="N23" s="328"/>
      <c r="O23" s="327"/>
      <c r="P23" s="328"/>
      <c r="Q23" s="327"/>
      <c r="R23" s="328"/>
      <c r="S23" s="332">
        <v>1372</v>
      </c>
    </row>
    <row r="24" spans="1:19" s="321" customFormat="1" ht="14.1" hidden="1" customHeight="1">
      <c r="A24" s="327">
        <f t="shared" ref="A24:A31" si="2">SUM(G24,K24,M24,O24,Q24)</f>
        <v>0</v>
      </c>
      <c r="B24" s="328">
        <v>335</v>
      </c>
      <c r="C24" s="329"/>
      <c r="D24" s="328"/>
      <c r="E24" s="330"/>
      <c r="F24" s="328"/>
      <c r="G24" s="327"/>
      <c r="H24" s="328"/>
      <c r="I24" s="329"/>
      <c r="J24" s="328"/>
      <c r="K24" s="330"/>
      <c r="L24" s="328"/>
      <c r="M24" s="327"/>
      <c r="N24" s="328"/>
      <c r="O24" s="327"/>
      <c r="P24" s="328"/>
      <c r="Q24" s="327"/>
      <c r="R24" s="328"/>
      <c r="S24" s="332">
        <v>1373</v>
      </c>
    </row>
    <row r="25" spans="1:19" s="321" customFormat="1" ht="14.1" hidden="1" customHeight="1">
      <c r="A25" s="327">
        <f t="shared" si="2"/>
        <v>0</v>
      </c>
      <c r="B25" s="328">
        <v>287</v>
      </c>
      <c r="C25" s="329"/>
      <c r="D25" s="328"/>
      <c r="E25" s="330"/>
      <c r="F25" s="328"/>
      <c r="G25" s="327"/>
      <c r="H25" s="328"/>
      <c r="I25" s="329"/>
      <c r="J25" s="328"/>
      <c r="K25" s="330"/>
      <c r="L25" s="328"/>
      <c r="M25" s="327"/>
      <c r="N25" s="328"/>
      <c r="O25" s="327"/>
      <c r="P25" s="328"/>
      <c r="Q25" s="327"/>
      <c r="R25" s="328"/>
      <c r="S25" s="332">
        <v>1374</v>
      </c>
    </row>
    <row r="26" spans="1:19" s="321" customFormat="1" ht="14.1" hidden="1" customHeight="1">
      <c r="A26" s="327">
        <f t="shared" si="2"/>
        <v>0</v>
      </c>
      <c r="B26" s="328"/>
      <c r="C26" s="329"/>
      <c r="D26" s="328"/>
      <c r="E26" s="330"/>
      <c r="F26" s="328"/>
      <c r="G26" s="327"/>
      <c r="H26" s="328"/>
      <c r="I26" s="329"/>
      <c r="J26" s="328"/>
      <c r="K26" s="330"/>
      <c r="L26" s="328"/>
      <c r="M26" s="327"/>
      <c r="N26" s="328"/>
      <c r="O26" s="327"/>
      <c r="P26" s="328"/>
      <c r="Q26" s="327"/>
      <c r="R26" s="328"/>
      <c r="S26" s="332">
        <v>1375</v>
      </c>
    </row>
    <row r="27" spans="1:19" s="321" customFormat="1" ht="21" customHeight="1">
      <c r="A27" s="151">
        <f t="shared" si="2"/>
        <v>7</v>
      </c>
      <c r="B27" s="90">
        <f>SUM(H27,L27,N27,P27,R27)</f>
        <v>430</v>
      </c>
      <c r="C27" s="177">
        <f>E27+G27</f>
        <v>0</v>
      </c>
      <c r="D27" s="90">
        <f>F27+H27</f>
        <v>0</v>
      </c>
      <c r="E27" s="313">
        <v>0</v>
      </c>
      <c r="F27" s="90">
        <v>0</v>
      </c>
      <c r="G27" s="151">
        <v>0</v>
      </c>
      <c r="H27" s="90">
        <v>0</v>
      </c>
      <c r="I27" s="177">
        <f>K27+M27+O27+Q27</f>
        <v>7</v>
      </c>
      <c r="J27" s="90">
        <f>L27+N27+P27+R27</f>
        <v>430</v>
      </c>
      <c r="K27" s="333">
        <v>0</v>
      </c>
      <c r="L27" s="334">
        <v>1</v>
      </c>
      <c r="M27" s="335">
        <v>4</v>
      </c>
      <c r="N27" s="334">
        <v>64</v>
      </c>
      <c r="O27" s="335">
        <v>0</v>
      </c>
      <c r="P27" s="334">
        <v>108</v>
      </c>
      <c r="Q27" s="335">
        <v>3</v>
      </c>
      <c r="R27" s="334">
        <v>257</v>
      </c>
      <c r="S27" s="336">
        <v>1376</v>
      </c>
    </row>
    <row r="28" spans="1:19" s="321" customFormat="1" ht="21" customHeight="1">
      <c r="A28" s="151">
        <f t="shared" si="2"/>
        <v>10</v>
      </c>
      <c r="B28" s="90">
        <f>SUM(H28,L28,N28,P28,R28)</f>
        <v>358</v>
      </c>
      <c r="C28" s="177">
        <f t="shared" ref="C28:C34" si="3">E28+G28</f>
        <v>0</v>
      </c>
      <c r="D28" s="90">
        <f t="shared" ref="D28:D34" si="4">F28+H28</f>
        <v>0</v>
      </c>
      <c r="E28" s="313">
        <v>0</v>
      </c>
      <c r="F28" s="90">
        <v>0</v>
      </c>
      <c r="G28" s="151">
        <v>0</v>
      </c>
      <c r="H28" s="90">
        <v>0</v>
      </c>
      <c r="I28" s="177">
        <f t="shared" ref="I28:I35" si="5">K28+M28+O28+Q28</f>
        <v>10</v>
      </c>
      <c r="J28" s="90">
        <f t="shared" ref="J28:J35" si="6">L28+N28+P28+R28</f>
        <v>358</v>
      </c>
      <c r="K28" s="333">
        <v>0</v>
      </c>
      <c r="L28" s="334">
        <v>3</v>
      </c>
      <c r="M28" s="335">
        <v>2</v>
      </c>
      <c r="N28" s="334">
        <v>44</v>
      </c>
      <c r="O28" s="335">
        <v>0</v>
      </c>
      <c r="P28" s="334">
        <v>76</v>
      </c>
      <c r="Q28" s="335">
        <v>8</v>
      </c>
      <c r="R28" s="334">
        <v>235</v>
      </c>
      <c r="S28" s="336">
        <v>1377</v>
      </c>
    </row>
    <row r="29" spans="1:19" s="321" customFormat="1" ht="21" customHeight="1">
      <c r="A29" s="151">
        <f t="shared" si="2"/>
        <v>25</v>
      </c>
      <c r="B29" s="90">
        <f>SUM(H29,L29,N29,P29,R29)</f>
        <v>373</v>
      </c>
      <c r="C29" s="177">
        <f t="shared" si="3"/>
        <v>0</v>
      </c>
      <c r="D29" s="90">
        <f t="shared" si="4"/>
        <v>0</v>
      </c>
      <c r="E29" s="313">
        <v>0</v>
      </c>
      <c r="F29" s="90">
        <v>0</v>
      </c>
      <c r="G29" s="151">
        <v>0</v>
      </c>
      <c r="H29" s="90">
        <v>0</v>
      </c>
      <c r="I29" s="177">
        <f t="shared" si="5"/>
        <v>25</v>
      </c>
      <c r="J29" s="90">
        <f t="shared" si="6"/>
        <v>373</v>
      </c>
      <c r="K29" s="333">
        <v>0</v>
      </c>
      <c r="L29" s="334">
        <v>2</v>
      </c>
      <c r="M29" s="335">
        <v>11</v>
      </c>
      <c r="N29" s="334">
        <v>59</v>
      </c>
      <c r="O29" s="335">
        <v>2</v>
      </c>
      <c r="P29" s="334">
        <v>89</v>
      </c>
      <c r="Q29" s="335">
        <v>12</v>
      </c>
      <c r="R29" s="334">
        <v>223</v>
      </c>
      <c r="S29" s="337">
        <v>1378</v>
      </c>
    </row>
    <row r="30" spans="1:19" s="321" customFormat="1" ht="21" customHeight="1">
      <c r="A30" s="151">
        <f t="shared" si="2"/>
        <v>15</v>
      </c>
      <c r="B30" s="90">
        <f>SUM(H30,L30,N30,P30,R30)</f>
        <v>527</v>
      </c>
      <c r="C30" s="177">
        <f t="shared" si="3"/>
        <v>0</v>
      </c>
      <c r="D30" s="90">
        <f t="shared" si="4"/>
        <v>0</v>
      </c>
      <c r="E30" s="313">
        <v>0</v>
      </c>
      <c r="F30" s="90">
        <v>0</v>
      </c>
      <c r="G30" s="151">
        <v>0</v>
      </c>
      <c r="H30" s="90">
        <v>0</v>
      </c>
      <c r="I30" s="177">
        <f t="shared" si="5"/>
        <v>15</v>
      </c>
      <c r="J30" s="90">
        <f t="shared" si="6"/>
        <v>527</v>
      </c>
      <c r="K30" s="333">
        <v>0</v>
      </c>
      <c r="L30" s="334">
        <v>13</v>
      </c>
      <c r="M30" s="335">
        <v>6</v>
      </c>
      <c r="N30" s="334">
        <v>44</v>
      </c>
      <c r="O30" s="335">
        <v>1</v>
      </c>
      <c r="P30" s="334">
        <v>187</v>
      </c>
      <c r="Q30" s="335">
        <v>8</v>
      </c>
      <c r="R30" s="334">
        <v>283</v>
      </c>
      <c r="S30" s="338">
        <v>1379</v>
      </c>
    </row>
    <row r="31" spans="1:19" s="321" customFormat="1" ht="21" customHeight="1">
      <c r="A31" s="201">
        <f t="shared" si="2"/>
        <v>45</v>
      </c>
      <c r="B31" s="148">
        <f>SUM(H31,L31,N31,P31,R31)</f>
        <v>889</v>
      </c>
      <c r="C31" s="177">
        <f t="shared" si="3"/>
        <v>0</v>
      </c>
      <c r="D31" s="90">
        <f t="shared" si="4"/>
        <v>0</v>
      </c>
      <c r="E31" s="239">
        <v>0</v>
      </c>
      <c r="F31" s="148">
        <v>0</v>
      </c>
      <c r="G31" s="201">
        <v>0</v>
      </c>
      <c r="H31" s="148">
        <v>0</v>
      </c>
      <c r="I31" s="177">
        <f t="shared" si="5"/>
        <v>45</v>
      </c>
      <c r="J31" s="90">
        <f t="shared" si="6"/>
        <v>889</v>
      </c>
      <c r="K31" s="339">
        <v>2</v>
      </c>
      <c r="L31" s="340">
        <v>25</v>
      </c>
      <c r="M31" s="341">
        <v>15</v>
      </c>
      <c r="N31" s="340">
        <v>72</v>
      </c>
      <c r="O31" s="341">
        <v>2</v>
      </c>
      <c r="P31" s="340">
        <v>431</v>
      </c>
      <c r="Q31" s="341">
        <v>26</v>
      </c>
      <c r="R31" s="340">
        <v>361</v>
      </c>
      <c r="S31" s="338">
        <v>1380</v>
      </c>
    </row>
    <row r="32" spans="1:19" s="321" customFormat="1" ht="21" customHeight="1">
      <c r="A32" s="151">
        <f>'[1]نمودار و جداول رشته ها'!CU12</f>
        <v>71</v>
      </c>
      <c r="B32" s="90">
        <f>'[1]نمودار و جداول رشته ها'!CT12</f>
        <v>1119</v>
      </c>
      <c r="C32" s="177">
        <f t="shared" si="3"/>
        <v>0</v>
      </c>
      <c r="D32" s="90">
        <f t="shared" si="4"/>
        <v>0</v>
      </c>
      <c r="E32" s="313">
        <v>0</v>
      </c>
      <c r="F32" s="90">
        <v>0</v>
      </c>
      <c r="G32" s="151">
        <v>0</v>
      </c>
      <c r="H32" s="90">
        <v>0</v>
      </c>
      <c r="I32" s="177">
        <f t="shared" si="5"/>
        <v>71</v>
      </c>
      <c r="J32" s="90">
        <f t="shared" si="6"/>
        <v>1119</v>
      </c>
      <c r="K32" s="333">
        <v>3</v>
      </c>
      <c r="L32" s="334">
        <v>39</v>
      </c>
      <c r="M32" s="335">
        <v>28</v>
      </c>
      <c r="N32" s="334">
        <v>85</v>
      </c>
      <c r="O32" s="335">
        <v>3</v>
      </c>
      <c r="P32" s="334">
        <v>543</v>
      </c>
      <c r="Q32" s="335">
        <v>37</v>
      </c>
      <c r="R32" s="334">
        <v>452</v>
      </c>
      <c r="S32" s="336">
        <v>1381</v>
      </c>
    </row>
    <row r="33" spans="1:19" s="321" customFormat="1" ht="21" customHeight="1">
      <c r="A33" s="151">
        <f>'[1]نمودار و جداول رشته ها'!CU13</f>
        <v>73</v>
      </c>
      <c r="B33" s="90">
        <f>'[1]نمودار و جداول رشته ها'!CT13</f>
        <v>1113</v>
      </c>
      <c r="C33" s="177">
        <f t="shared" si="3"/>
        <v>0</v>
      </c>
      <c r="D33" s="90">
        <f t="shared" si="4"/>
        <v>106</v>
      </c>
      <c r="E33" s="313">
        <v>0</v>
      </c>
      <c r="F33" s="90">
        <v>106</v>
      </c>
      <c r="G33" s="151">
        <v>0</v>
      </c>
      <c r="H33" s="90">
        <v>0</v>
      </c>
      <c r="I33" s="177">
        <f t="shared" si="5"/>
        <v>73</v>
      </c>
      <c r="J33" s="90">
        <f t="shared" si="6"/>
        <v>1007</v>
      </c>
      <c r="K33" s="333">
        <v>1</v>
      </c>
      <c r="L33" s="334">
        <v>25</v>
      </c>
      <c r="M33" s="335">
        <v>12</v>
      </c>
      <c r="N33" s="334">
        <v>132</v>
      </c>
      <c r="O33" s="335">
        <v>0</v>
      </c>
      <c r="P33" s="334">
        <v>454</v>
      </c>
      <c r="Q33" s="335">
        <v>60</v>
      </c>
      <c r="R33" s="334">
        <v>396</v>
      </c>
      <c r="S33" s="336">
        <v>1382</v>
      </c>
    </row>
    <row r="34" spans="1:19" s="321" customFormat="1" ht="21" customHeight="1">
      <c r="A34" s="151">
        <f>'[1]نمودار و جداول رشته ها'!CU14</f>
        <v>53</v>
      </c>
      <c r="B34" s="90">
        <f>'[1]نمودار و جداول رشته ها'!CT14</f>
        <v>9260</v>
      </c>
      <c r="C34" s="177">
        <f t="shared" si="3"/>
        <v>2</v>
      </c>
      <c r="D34" s="90">
        <f t="shared" si="4"/>
        <v>341</v>
      </c>
      <c r="E34" s="117">
        <f>[2]بازار!$S$41</f>
        <v>2</v>
      </c>
      <c r="F34" s="118">
        <f>[2]بازار!$S$17</f>
        <v>341</v>
      </c>
      <c r="G34" s="119">
        <f>[2]غيردولتي!$B$39</f>
        <v>0</v>
      </c>
      <c r="H34" s="118">
        <f>[2]غيردولتي!$B$16</f>
        <v>0</v>
      </c>
      <c r="I34" s="177">
        <f t="shared" si="5"/>
        <v>51</v>
      </c>
      <c r="J34" s="90">
        <f t="shared" si="6"/>
        <v>8919</v>
      </c>
      <c r="K34" s="342">
        <f>[2]بازار!$O$41</f>
        <v>1</v>
      </c>
      <c r="L34" s="343">
        <f>[2]بازار!$O$17</f>
        <v>27</v>
      </c>
      <c r="M34" s="344">
        <f>[2]بازار!$K$41</f>
        <v>12</v>
      </c>
      <c r="N34" s="343">
        <f>[2]بازار!$K$17</f>
        <v>189</v>
      </c>
      <c r="O34" s="344">
        <f>[2]بازار!$G$41</f>
        <v>3</v>
      </c>
      <c r="P34" s="343">
        <f>[2]بازار!$G$17</f>
        <v>256</v>
      </c>
      <c r="Q34" s="344">
        <f>[2]بازار!$C$41</f>
        <v>35</v>
      </c>
      <c r="R34" s="343">
        <f>[2]بازار!$C$17</f>
        <v>8447</v>
      </c>
      <c r="S34" s="345">
        <v>1383</v>
      </c>
    </row>
    <row r="35" spans="1:19" ht="21" customHeight="1">
      <c r="A35" s="151">
        <f>'[1]نمودار و جداول رشته ها'!CU15</f>
        <v>144</v>
      </c>
      <c r="B35" s="90">
        <f>'[1]نمودار و جداول رشته ها'!CT15</f>
        <v>6324</v>
      </c>
      <c r="C35" s="177">
        <f>A35-I35</f>
        <v>1</v>
      </c>
      <c r="D35" s="90">
        <f>B35-J35</f>
        <v>878</v>
      </c>
      <c r="E35" s="60">
        <f>[2]بازار!$T$41</f>
        <v>2</v>
      </c>
      <c r="F35" s="57">
        <f>[2]بازار!$T$17</f>
        <v>574</v>
      </c>
      <c r="G35" s="73">
        <f>[2]غيردولتي!$C$39</f>
        <v>0</v>
      </c>
      <c r="H35" s="57">
        <f>[2]غيردولتي!$C$16</f>
        <v>0</v>
      </c>
      <c r="I35" s="177">
        <f t="shared" si="5"/>
        <v>143</v>
      </c>
      <c r="J35" s="90">
        <f t="shared" si="6"/>
        <v>5446</v>
      </c>
      <c r="K35" s="196">
        <f>[3]بازار!$O$43</f>
        <v>3</v>
      </c>
      <c r="L35" s="45">
        <f>[3]بازار!$O$17</f>
        <v>34</v>
      </c>
      <c r="M35" s="346">
        <f>[3]بازار!$K$43</f>
        <v>20</v>
      </c>
      <c r="N35" s="45">
        <f>[3]بازار!$K$17</f>
        <v>157</v>
      </c>
      <c r="O35" s="346">
        <f>[3]بازار!$G$43</f>
        <v>2</v>
      </c>
      <c r="P35" s="45">
        <f>[3]بازار!$G$17</f>
        <v>319</v>
      </c>
      <c r="Q35" s="346">
        <f>[3]بازار!$C$43</f>
        <v>118</v>
      </c>
      <c r="R35" s="45">
        <f>[3]بازار!$C$17</f>
        <v>4936</v>
      </c>
      <c r="S35" s="185">
        <v>1384</v>
      </c>
    </row>
    <row r="36" spans="1:19" ht="21" customHeight="1">
      <c r="A36" s="151">
        <f>'[1]نمودار و جداول رشته ها'!CU16</f>
        <v>51</v>
      </c>
      <c r="B36" s="90">
        <f>'[1]نمودار و جداول رشته ها'!CT16</f>
        <v>7706</v>
      </c>
      <c r="C36" s="177">
        <f t="shared" ref="C36:D40" si="7">A36-I36</f>
        <v>3</v>
      </c>
      <c r="D36" s="90">
        <f t="shared" si="7"/>
        <v>793</v>
      </c>
      <c r="E36" s="77"/>
      <c r="F36" s="78"/>
      <c r="G36" s="78"/>
      <c r="H36" s="78"/>
      <c r="I36" s="79">
        <f>[4]بازار!$C$43+[4]بازار!$G$43+[4]بازار!$K$43+[4]بازار!$O$43</f>
        <v>48</v>
      </c>
      <c r="J36" s="58">
        <f>[4]بازار!$C$17+[4]بازار!$G$17+[4]بازار!$K$17+[4]بازار!$O$17</f>
        <v>6913</v>
      </c>
      <c r="K36" s="347"/>
      <c r="L36" s="348"/>
      <c r="M36" s="348"/>
      <c r="N36" s="348"/>
      <c r="O36" s="348"/>
      <c r="P36" s="348"/>
      <c r="Q36" s="348"/>
      <c r="R36" s="348"/>
      <c r="S36" s="103">
        <v>1385</v>
      </c>
    </row>
    <row r="37" spans="1:19" ht="21" customHeight="1">
      <c r="A37" s="151">
        <f>'[1]نمودار و جداول رشته ها'!CU17</f>
        <v>39</v>
      </c>
      <c r="B37" s="90">
        <f>'[1]نمودار و جداول رشته ها'!CT17</f>
        <v>7408</v>
      </c>
      <c r="C37" s="177">
        <f t="shared" si="7"/>
        <v>12</v>
      </c>
      <c r="D37" s="90">
        <f t="shared" si="7"/>
        <v>337</v>
      </c>
      <c r="E37" s="77"/>
      <c r="F37" s="78"/>
      <c r="G37" s="78"/>
      <c r="H37" s="78"/>
      <c r="I37" s="79">
        <f>[5]بازار!$C$43+[5]بازار!$G$43+[5]بازار!$K$43+[5]بازار!$O$43</f>
        <v>27</v>
      </c>
      <c r="J37" s="58">
        <f>[5]بازار!$C$17+[5]بازار!$G$17+[5]بازار!$K$17+[5]بازار!$O$17</f>
        <v>7071</v>
      </c>
      <c r="K37" s="347"/>
      <c r="L37" s="348"/>
      <c r="M37" s="348"/>
      <c r="N37" s="348"/>
      <c r="O37" s="348"/>
      <c r="P37" s="348"/>
      <c r="Q37" s="348"/>
      <c r="R37" s="348"/>
      <c r="S37" s="103">
        <v>1386</v>
      </c>
    </row>
    <row r="38" spans="1:19" ht="21" customHeight="1">
      <c r="A38" s="151">
        <f>'[1]نمودار و جداول رشته ها'!CU18</f>
        <v>97</v>
      </c>
      <c r="B38" s="90">
        <f>'[1]نمودار و جداول رشته ها'!CT18</f>
        <v>2359</v>
      </c>
      <c r="C38" s="177">
        <f t="shared" si="7"/>
        <v>32</v>
      </c>
      <c r="D38" s="90">
        <f t="shared" si="7"/>
        <v>456</v>
      </c>
      <c r="E38" s="77"/>
      <c r="F38" s="78"/>
      <c r="G38" s="78"/>
      <c r="H38" s="78"/>
      <c r="I38" s="79">
        <f>[6]بازار!$AA$43</f>
        <v>65</v>
      </c>
      <c r="J38" s="58">
        <f>[6]بازار!$AA$17</f>
        <v>1903</v>
      </c>
      <c r="K38" s="347"/>
      <c r="L38" s="348"/>
      <c r="M38" s="348"/>
      <c r="N38" s="348"/>
      <c r="O38" s="348"/>
      <c r="P38" s="348"/>
      <c r="Q38" s="348"/>
      <c r="R38" s="348"/>
      <c r="S38" s="103">
        <v>1387</v>
      </c>
    </row>
    <row r="39" spans="1:19" ht="21" customHeight="1">
      <c r="A39" s="151">
        <f>'[1]نمودار و جداول رشته ها'!CU19</f>
        <v>85</v>
      </c>
      <c r="B39" s="90">
        <f>'[1]نمودار و جداول رشته ها'!CT19</f>
        <v>2633</v>
      </c>
      <c r="C39" s="177">
        <f t="shared" si="7"/>
        <v>54</v>
      </c>
      <c r="D39" s="90">
        <f t="shared" si="7"/>
        <v>1609</v>
      </c>
      <c r="E39" s="77"/>
      <c r="F39" s="78"/>
      <c r="G39" s="78"/>
      <c r="H39" s="78"/>
      <c r="I39" s="79">
        <f>'[7]تعداد خسارت'!$C$14</f>
        <v>31</v>
      </c>
      <c r="J39" s="58">
        <f>'[7]تعداد بیمه نامه'!$C$14</f>
        <v>1024</v>
      </c>
      <c r="K39" s="347"/>
      <c r="L39" s="348"/>
      <c r="M39" s="348"/>
      <c r="N39" s="348"/>
      <c r="O39" s="348"/>
      <c r="P39" s="348"/>
      <c r="Q39" s="348"/>
      <c r="R39" s="348"/>
      <c r="S39" s="103">
        <v>1388</v>
      </c>
    </row>
    <row r="40" spans="1:19" ht="21" customHeight="1">
      <c r="A40" s="151">
        <f>'[1]نمودار و جداول رشته ها'!CU20</f>
        <v>175</v>
      </c>
      <c r="B40" s="90">
        <f>'[1]نمودار و جداول رشته ها'!CT20</f>
        <v>4506</v>
      </c>
      <c r="C40" s="177">
        <f t="shared" si="7"/>
        <v>58</v>
      </c>
      <c r="D40" s="90">
        <f t="shared" si="7"/>
        <v>2207</v>
      </c>
      <c r="E40" s="77"/>
      <c r="F40" s="78"/>
      <c r="G40" s="78"/>
      <c r="H40" s="78"/>
      <c r="I40" s="79">
        <f>'[8]تعداد خسارت'!$D$14</f>
        <v>117</v>
      </c>
      <c r="J40" s="58">
        <f>'[8]تعداد بیمه نامه'!$C$14</f>
        <v>2299</v>
      </c>
      <c r="K40" s="347"/>
      <c r="L40" s="348"/>
      <c r="M40" s="348"/>
      <c r="N40" s="348"/>
      <c r="O40" s="348"/>
      <c r="P40" s="348"/>
      <c r="Q40" s="348"/>
      <c r="R40" s="348"/>
      <c r="S40" s="103">
        <v>1389</v>
      </c>
    </row>
    <row r="41" spans="1:19" ht="21" customHeight="1">
      <c r="A41" s="201">
        <v>128</v>
      </c>
      <c r="B41" s="148">
        <v>5439</v>
      </c>
      <c r="C41" s="147">
        <f>A41-I41</f>
        <v>56</v>
      </c>
      <c r="D41" s="148">
        <f>B41-J41</f>
        <v>2917</v>
      </c>
      <c r="E41" s="74"/>
      <c r="F41" s="75"/>
      <c r="G41" s="75"/>
      <c r="H41" s="75"/>
      <c r="I41" s="76">
        <f>'[8]تعداد خسارت'!$E$14</f>
        <v>72</v>
      </c>
      <c r="J41" s="57">
        <f>'[8]تعداد بیمه نامه'!$D$14</f>
        <v>2522</v>
      </c>
      <c r="K41" s="202"/>
      <c r="L41" s="199"/>
      <c r="M41" s="199"/>
      <c r="N41" s="199"/>
      <c r="O41" s="199"/>
      <c r="P41" s="199"/>
      <c r="Q41" s="199"/>
      <c r="R41" s="199"/>
      <c r="S41" s="203">
        <v>1390</v>
      </c>
    </row>
    <row r="42" spans="1:19" ht="19.5" customHeight="1">
      <c r="A42" s="78">
        <v>173</v>
      </c>
      <c r="B42" s="58">
        <v>4419</v>
      </c>
      <c r="C42" s="147">
        <f t="shared" ref="C42:C50" si="8">A42-I42</f>
        <v>96</v>
      </c>
      <c r="D42" s="148">
        <f t="shared" ref="D42:D50" si="9">B42-J42</f>
        <v>3171</v>
      </c>
      <c r="E42" s="78"/>
      <c r="F42" s="78"/>
      <c r="G42" s="78"/>
      <c r="H42" s="78"/>
      <c r="I42" s="78">
        <v>77</v>
      </c>
      <c r="J42" s="58">
        <v>1248</v>
      </c>
      <c r="K42" s="135"/>
      <c r="L42" s="135"/>
      <c r="M42" s="135"/>
      <c r="N42" s="135"/>
      <c r="O42" s="135"/>
      <c r="P42" s="135"/>
      <c r="Q42" s="135"/>
      <c r="R42" s="135"/>
      <c r="S42" s="103">
        <v>1391</v>
      </c>
    </row>
    <row r="43" spans="1:19" ht="19.5" customHeight="1">
      <c r="A43" s="78">
        <v>276</v>
      </c>
      <c r="B43" s="58">
        <v>4201</v>
      </c>
      <c r="C43" s="147">
        <f t="shared" si="8"/>
        <v>205</v>
      </c>
      <c r="D43" s="148">
        <f t="shared" si="9"/>
        <v>3131</v>
      </c>
      <c r="E43" s="78"/>
      <c r="F43" s="78"/>
      <c r="G43" s="78"/>
      <c r="H43" s="78"/>
      <c r="I43" s="78">
        <v>71</v>
      </c>
      <c r="J43" s="58">
        <v>1070</v>
      </c>
      <c r="K43" s="135"/>
      <c r="L43" s="135"/>
      <c r="M43" s="135"/>
      <c r="N43" s="135"/>
      <c r="O43" s="135"/>
      <c r="P43" s="135"/>
      <c r="Q43" s="135"/>
      <c r="R43" s="135"/>
      <c r="S43" s="103">
        <v>1392</v>
      </c>
    </row>
    <row r="44" spans="1:19" ht="19.5" customHeight="1">
      <c r="A44" s="78">
        <v>351</v>
      </c>
      <c r="B44" s="58">
        <v>4009</v>
      </c>
      <c r="C44" s="147">
        <f t="shared" si="8"/>
        <v>282</v>
      </c>
      <c r="D44" s="148">
        <f t="shared" si="9"/>
        <v>3216</v>
      </c>
      <c r="E44" s="78"/>
      <c r="F44" s="78"/>
      <c r="G44" s="78"/>
      <c r="H44" s="78"/>
      <c r="I44" s="78">
        <v>69</v>
      </c>
      <c r="J44" s="58">
        <v>793</v>
      </c>
      <c r="K44" s="135"/>
      <c r="L44" s="135"/>
      <c r="M44" s="135"/>
      <c r="N44" s="135"/>
      <c r="O44" s="135"/>
      <c r="P44" s="135"/>
      <c r="Q44" s="135"/>
      <c r="R44" s="135"/>
      <c r="S44" s="103">
        <v>1393</v>
      </c>
    </row>
    <row r="45" spans="1:19" ht="19.5" customHeight="1">
      <c r="A45" s="78">
        <v>131</v>
      </c>
      <c r="B45" s="58">
        <v>3965</v>
      </c>
      <c r="C45" s="147">
        <f t="shared" si="8"/>
        <v>110</v>
      </c>
      <c r="D45" s="148">
        <f t="shared" si="9"/>
        <v>3059</v>
      </c>
      <c r="E45" s="78"/>
      <c r="F45" s="78"/>
      <c r="G45" s="78"/>
      <c r="H45" s="78"/>
      <c r="I45" s="78">
        <v>21</v>
      </c>
      <c r="J45" s="58">
        <v>906</v>
      </c>
      <c r="K45" s="135"/>
      <c r="L45" s="135"/>
      <c r="M45" s="135"/>
      <c r="N45" s="135"/>
      <c r="O45" s="135"/>
      <c r="P45" s="135"/>
      <c r="Q45" s="135"/>
      <c r="R45" s="135"/>
      <c r="S45" s="103">
        <v>1394</v>
      </c>
    </row>
    <row r="46" spans="1:19" ht="19.5" customHeight="1">
      <c r="A46" s="78">
        <v>83</v>
      </c>
      <c r="B46" s="58">
        <v>3947</v>
      </c>
      <c r="C46" s="147">
        <f t="shared" si="8"/>
        <v>69</v>
      </c>
      <c r="D46" s="148">
        <f t="shared" si="9"/>
        <v>3087</v>
      </c>
      <c r="E46" s="78"/>
      <c r="F46" s="78"/>
      <c r="G46" s="78"/>
      <c r="H46" s="78"/>
      <c r="I46" s="78">
        <v>14</v>
      </c>
      <c r="J46" s="58">
        <v>860</v>
      </c>
      <c r="K46" s="135"/>
      <c r="L46" s="135"/>
      <c r="M46" s="135"/>
      <c r="N46" s="135"/>
      <c r="O46" s="135"/>
      <c r="P46" s="135"/>
      <c r="Q46" s="135"/>
      <c r="R46" s="135"/>
      <c r="S46" s="103">
        <v>1395</v>
      </c>
    </row>
    <row r="47" spans="1:19" ht="19.5" customHeight="1">
      <c r="A47" s="78">
        <v>49</v>
      </c>
      <c r="B47" s="58">
        <v>3781</v>
      </c>
      <c r="C47" s="147">
        <f t="shared" si="8"/>
        <v>47</v>
      </c>
      <c r="D47" s="148">
        <f t="shared" si="9"/>
        <v>2876</v>
      </c>
      <c r="E47" s="78"/>
      <c r="F47" s="78"/>
      <c r="G47" s="78"/>
      <c r="H47" s="78"/>
      <c r="I47" s="78">
        <v>2</v>
      </c>
      <c r="J47" s="58">
        <v>905</v>
      </c>
      <c r="K47" s="135"/>
      <c r="L47" s="135"/>
      <c r="M47" s="135"/>
      <c r="N47" s="135"/>
      <c r="O47" s="135"/>
      <c r="P47" s="135"/>
      <c r="Q47" s="135"/>
      <c r="R47" s="135"/>
      <c r="S47" s="103">
        <v>1396</v>
      </c>
    </row>
    <row r="48" spans="1:19" ht="19.5" customHeight="1">
      <c r="A48" s="78">
        <v>31</v>
      </c>
      <c r="B48" s="58">
        <v>3151</v>
      </c>
      <c r="C48" s="147">
        <f t="shared" si="8"/>
        <v>31</v>
      </c>
      <c r="D48" s="148">
        <f t="shared" si="9"/>
        <v>2351</v>
      </c>
      <c r="E48" s="78"/>
      <c r="F48" s="78"/>
      <c r="G48" s="78"/>
      <c r="H48" s="78"/>
      <c r="I48" s="78">
        <v>0</v>
      </c>
      <c r="J48" s="58">
        <v>800</v>
      </c>
      <c r="K48" s="135"/>
      <c r="L48" s="135"/>
      <c r="M48" s="135"/>
      <c r="N48" s="135"/>
      <c r="O48" s="135"/>
      <c r="P48" s="135"/>
      <c r="Q48" s="135"/>
      <c r="R48" s="135"/>
      <c r="S48" s="103">
        <v>1397</v>
      </c>
    </row>
    <row r="49" spans="1:19" ht="19.5" customHeight="1">
      <c r="A49" s="78">
        <v>110</v>
      </c>
      <c r="B49" s="58">
        <v>2900</v>
      </c>
      <c r="C49" s="147">
        <f t="shared" si="8"/>
        <v>109</v>
      </c>
      <c r="D49" s="148">
        <f t="shared" si="9"/>
        <v>2278</v>
      </c>
      <c r="E49" s="78"/>
      <c r="F49" s="78"/>
      <c r="G49" s="78"/>
      <c r="H49" s="78"/>
      <c r="I49" s="78">
        <v>1</v>
      </c>
      <c r="J49" s="58">
        <v>622</v>
      </c>
      <c r="K49" s="135"/>
      <c r="L49" s="135"/>
      <c r="M49" s="135"/>
      <c r="N49" s="135"/>
      <c r="O49" s="135"/>
      <c r="P49" s="135"/>
      <c r="Q49" s="135"/>
      <c r="R49" s="135"/>
      <c r="S49" s="103">
        <v>1398</v>
      </c>
    </row>
    <row r="50" spans="1:19" ht="19.5" customHeight="1" thickBot="1">
      <c r="A50" s="109">
        <v>123</v>
      </c>
      <c r="B50" s="89">
        <v>2541</v>
      </c>
      <c r="C50" s="149">
        <f t="shared" si="8"/>
        <v>111</v>
      </c>
      <c r="D50" s="150">
        <f t="shared" si="9"/>
        <v>2188</v>
      </c>
      <c r="E50" s="109"/>
      <c r="F50" s="109"/>
      <c r="G50" s="109"/>
      <c r="H50" s="109"/>
      <c r="I50" s="109">
        <v>12</v>
      </c>
      <c r="J50" s="89">
        <v>353</v>
      </c>
      <c r="K50" s="136"/>
      <c r="L50" s="136"/>
      <c r="M50" s="136"/>
      <c r="N50" s="136"/>
      <c r="O50" s="136"/>
      <c r="P50" s="136"/>
      <c r="Q50" s="136"/>
      <c r="R50" s="136"/>
      <c r="S50" s="104">
        <v>1399</v>
      </c>
    </row>
  </sheetData>
  <mergeCells count="12">
    <mergeCell ref="A1:S1"/>
    <mergeCell ref="E3:F3"/>
    <mergeCell ref="A3:B3"/>
    <mergeCell ref="G3:H3"/>
    <mergeCell ref="K3:L3"/>
    <mergeCell ref="M3:N3"/>
    <mergeCell ref="O3:P3"/>
    <mergeCell ref="Q3:R3"/>
    <mergeCell ref="S3:S4"/>
    <mergeCell ref="I3:J3"/>
    <mergeCell ref="C3:D3"/>
    <mergeCell ref="A2:S2"/>
  </mergeCells>
  <phoneticPr fontId="0" type="noConversion"/>
  <printOptions horizontalCentered="1" verticalCentered="1"/>
  <pageMargins left="0.11811023622047245" right="7.874015748031496E-2" top="0.98425196850393704" bottom="0.98425196850393704" header="0.51181102362204722" footer="0.51181102362204722"/>
  <pageSetup paperSize="9" scale="73" orientation="landscape" horizontalDpi="180" verticalDpi="18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27</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82" t="s">
        <v>8</v>
      </c>
      <c r="D4" s="222" t="s">
        <v>9</v>
      </c>
      <c r="E4" s="283" t="s">
        <v>8</v>
      </c>
      <c r="F4" s="222" t="s">
        <v>9</v>
      </c>
      <c r="G4" s="221" t="s">
        <v>8</v>
      </c>
      <c r="H4" s="222" t="s">
        <v>9</v>
      </c>
      <c r="I4" s="282" t="s">
        <v>8</v>
      </c>
      <c r="J4" s="222" t="s">
        <v>9</v>
      </c>
      <c r="K4" s="221" t="s">
        <v>8</v>
      </c>
      <c r="L4" s="222" t="s">
        <v>9</v>
      </c>
      <c r="M4" s="221" t="s">
        <v>8</v>
      </c>
      <c r="N4" s="222" t="s">
        <v>9</v>
      </c>
      <c r="O4" s="221" t="s">
        <v>8</v>
      </c>
      <c r="P4" s="222" t="s">
        <v>9</v>
      </c>
      <c r="Q4" s="221" t="s">
        <v>8</v>
      </c>
      <c r="R4" s="222" t="s">
        <v>9</v>
      </c>
      <c r="S4" s="403"/>
    </row>
    <row r="5" spans="1:19" ht="14.1" hidden="1" customHeight="1">
      <c r="A5" s="349">
        <f t="shared" ref="A5:B11" si="0">SUM(G5,K5,M5,O5,Q5)</f>
        <v>0</v>
      </c>
      <c r="B5" s="278">
        <f t="shared" si="0"/>
        <v>0</v>
      </c>
      <c r="C5" s="279"/>
      <c r="D5" s="278"/>
      <c r="E5" s="350"/>
      <c r="F5" s="278"/>
      <c r="G5" s="277"/>
      <c r="H5" s="278"/>
      <c r="I5" s="279"/>
      <c r="J5" s="279"/>
      <c r="K5" s="277"/>
      <c r="L5" s="278"/>
      <c r="M5" s="277"/>
      <c r="N5" s="278"/>
      <c r="O5" s="277"/>
      <c r="P5" s="278"/>
      <c r="Q5" s="351"/>
      <c r="R5" s="352"/>
      <c r="S5" s="244">
        <v>1354</v>
      </c>
    </row>
    <row r="6" spans="1:19" ht="14.1" hidden="1" customHeight="1">
      <c r="A6" s="252">
        <f t="shared" si="0"/>
        <v>0</v>
      </c>
      <c r="B6" s="254">
        <f t="shared" si="0"/>
        <v>0</v>
      </c>
      <c r="C6" s="218"/>
      <c r="D6" s="254"/>
      <c r="E6" s="314"/>
      <c r="F6" s="254"/>
      <c r="G6" s="280"/>
      <c r="H6" s="254"/>
      <c r="I6" s="218"/>
      <c r="J6" s="218"/>
      <c r="K6" s="280"/>
      <c r="L6" s="254"/>
      <c r="M6" s="280"/>
      <c r="N6" s="254"/>
      <c r="O6" s="280"/>
      <c r="P6" s="254"/>
      <c r="Q6" s="280"/>
      <c r="R6" s="254"/>
      <c r="S6" s="245">
        <v>1355</v>
      </c>
    </row>
    <row r="7" spans="1:19" ht="14.1" hidden="1" customHeight="1">
      <c r="A7" s="252">
        <f t="shared" si="0"/>
        <v>0</v>
      </c>
      <c r="B7" s="254">
        <f t="shared" si="0"/>
        <v>0</v>
      </c>
      <c r="C7" s="218"/>
      <c r="D7" s="254"/>
      <c r="E7" s="314"/>
      <c r="F7" s="254"/>
      <c r="G7" s="280"/>
      <c r="H7" s="254"/>
      <c r="I7" s="218"/>
      <c r="J7" s="218"/>
      <c r="K7" s="280"/>
      <c r="L7" s="254"/>
      <c r="M7" s="280"/>
      <c r="N7" s="254"/>
      <c r="O7" s="280"/>
      <c r="P7" s="254"/>
      <c r="Q7" s="280"/>
      <c r="R7" s="254"/>
      <c r="S7" s="245">
        <v>1356</v>
      </c>
    </row>
    <row r="8" spans="1:19" ht="14.1" hidden="1" customHeight="1">
      <c r="A8" s="252">
        <f t="shared" si="0"/>
        <v>0</v>
      </c>
      <c r="B8" s="254">
        <f t="shared" si="0"/>
        <v>0</v>
      </c>
      <c r="C8" s="218"/>
      <c r="D8" s="254"/>
      <c r="E8" s="314"/>
      <c r="F8" s="254"/>
      <c r="G8" s="280"/>
      <c r="H8" s="254"/>
      <c r="I8" s="218"/>
      <c r="J8" s="218"/>
      <c r="K8" s="280"/>
      <c r="L8" s="254"/>
      <c r="M8" s="280"/>
      <c r="N8" s="254"/>
      <c r="O8" s="280"/>
      <c r="P8" s="254"/>
      <c r="Q8" s="280"/>
      <c r="R8" s="254"/>
      <c r="S8" s="245">
        <v>1357</v>
      </c>
    </row>
    <row r="9" spans="1:19" ht="14.1" hidden="1" customHeight="1">
      <c r="A9" s="306">
        <f t="shared" si="0"/>
        <v>0</v>
      </c>
      <c r="B9" s="13">
        <f t="shared" si="0"/>
        <v>0</v>
      </c>
      <c r="C9" s="18"/>
      <c r="D9" s="13"/>
      <c r="E9" s="228"/>
      <c r="F9" s="13"/>
      <c r="G9" s="14"/>
      <c r="H9" s="13"/>
      <c r="I9" s="18"/>
      <c r="J9" s="18"/>
      <c r="K9" s="14"/>
      <c r="L9" s="13"/>
      <c r="M9" s="14"/>
      <c r="N9" s="13"/>
      <c r="O9" s="14"/>
      <c r="P9" s="13"/>
      <c r="Q9" s="14"/>
      <c r="R9" s="13"/>
      <c r="S9" s="245">
        <v>1358</v>
      </c>
    </row>
    <row r="10" spans="1:19" ht="14.1" hidden="1" customHeight="1">
      <c r="A10" s="306">
        <f t="shared" si="0"/>
        <v>0</v>
      </c>
      <c r="B10" s="13">
        <f t="shared" si="0"/>
        <v>0</v>
      </c>
      <c r="C10" s="18"/>
      <c r="D10" s="13"/>
      <c r="E10" s="228"/>
      <c r="F10" s="13"/>
      <c r="G10" s="14"/>
      <c r="H10" s="13"/>
      <c r="I10" s="18"/>
      <c r="J10" s="18"/>
      <c r="K10" s="14"/>
      <c r="L10" s="13"/>
      <c r="M10" s="271"/>
      <c r="N10" s="273"/>
      <c r="O10" s="14"/>
      <c r="P10" s="13"/>
      <c r="Q10" s="14"/>
      <c r="R10" s="13"/>
      <c r="S10" s="245">
        <v>1359</v>
      </c>
    </row>
    <row r="11" spans="1:19" ht="14.1" hidden="1" customHeight="1">
      <c r="A11" s="306">
        <f t="shared" si="0"/>
        <v>0</v>
      </c>
      <c r="B11" s="13">
        <f t="shared" si="0"/>
        <v>0</v>
      </c>
      <c r="C11" s="18"/>
      <c r="D11" s="13"/>
      <c r="E11" s="228"/>
      <c r="F11" s="13"/>
      <c r="G11" s="14"/>
      <c r="H11" s="13"/>
      <c r="I11" s="18"/>
      <c r="J11" s="18"/>
      <c r="K11" s="271"/>
      <c r="L11" s="274"/>
      <c r="M11" s="271"/>
      <c r="N11" s="273"/>
      <c r="O11" s="14"/>
      <c r="P11" s="13"/>
      <c r="Q11" s="14"/>
      <c r="R11" s="13"/>
      <c r="S11" s="245">
        <v>1360</v>
      </c>
    </row>
    <row r="12" spans="1:19" ht="14.1" hidden="1" customHeight="1">
      <c r="A12" s="306"/>
      <c r="B12" s="13"/>
      <c r="C12" s="18"/>
      <c r="D12" s="13"/>
      <c r="E12" s="228"/>
      <c r="F12" s="13"/>
      <c r="G12" s="14"/>
      <c r="H12" s="13"/>
      <c r="I12" s="18"/>
      <c r="J12" s="18"/>
      <c r="K12" s="14"/>
      <c r="L12" s="13"/>
      <c r="M12" s="14"/>
      <c r="N12" s="13"/>
      <c r="O12" s="14"/>
      <c r="P12" s="13"/>
      <c r="Q12" s="14"/>
      <c r="R12" s="13"/>
      <c r="S12" s="245">
        <v>1361</v>
      </c>
    </row>
    <row r="13" spans="1:19" ht="14.1" hidden="1" customHeight="1">
      <c r="A13" s="306"/>
      <c r="B13" s="13"/>
      <c r="C13" s="18"/>
      <c r="D13" s="13"/>
      <c r="E13" s="228"/>
      <c r="F13" s="13"/>
      <c r="G13" s="14"/>
      <c r="H13" s="13"/>
      <c r="I13" s="18"/>
      <c r="J13" s="18"/>
      <c r="K13" s="14"/>
      <c r="L13" s="13"/>
      <c r="M13" s="14"/>
      <c r="N13" s="13"/>
      <c r="O13" s="14"/>
      <c r="P13" s="13"/>
      <c r="Q13" s="14"/>
      <c r="R13" s="13"/>
      <c r="S13" s="245">
        <v>1362</v>
      </c>
    </row>
    <row r="14" spans="1:19" ht="14.1" hidden="1" customHeight="1">
      <c r="A14" s="306"/>
      <c r="B14" s="13"/>
      <c r="C14" s="18"/>
      <c r="D14" s="13"/>
      <c r="E14" s="228"/>
      <c r="F14" s="13"/>
      <c r="G14" s="14"/>
      <c r="H14" s="13"/>
      <c r="I14" s="18"/>
      <c r="J14" s="18"/>
      <c r="K14" s="14"/>
      <c r="L14" s="13"/>
      <c r="M14" s="14"/>
      <c r="N14" s="13"/>
      <c r="O14" s="14"/>
      <c r="P14" s="13"/>
      <c r="Q14" s="14"/>
      <c r="R14" s="13"/>
      <c r="S14" s="245">
        <v>1363</v>
      </c>
    </row>
    <row r="15" spans="1:19" ht="14.1" hidden="1" customHeight="1">
      <c r="A15" s="306"/>
      <c r="B15" s="13"/>
      <c r="C15" s="18"/>
      <c r="D15" s="13"/>
      <c r="E15" s="228"/>
      <c r="F15" s="13"/>
      <c r="G15" s="14"/>
      <c r="H15" s="13"/>
      <c r="I15" s="18"/>
      <c r="J15" s="18"/>
      <c r="K15" s="14"/>
      <c r="L15" s="13"/>
      <c r="M15" s="14"/>
      <c r="N15" s="13"/>
      <c r="O15" s="14"/>
      <c r="P15" s="13"/>
      <c r="Q15" s="14"/>
      <c r="R15" s="13"/>
      <c r="S15" s="245">
        <v>1364</v>
      </c>
    </row>
    <row r="16" spans="1:19" ht="14.1" hidden="1" customHeight="1">
      <c r="A16" s="306">
        <f t="shared" ref="A16:B18" si="1">SUM(G16,K16,M16,O16,Q16)</f>
        <v>0</v>
      </c>
      <c r="B16" s="13">
        <f t="shared" si="1"/>
        <v>0</v>
      </c>
      <c r="C16" s="18"/>
      <c r="D16" s="13"/>
      <c r="E16" s="228"/>
      <c r="F16" s="13"/>
      <c r="G16" s="14"/>
      <c r="H16" s="13"/>
      <c r="I16" s="18"/>
      <c r="J16" s="18"/>
      <c r="K16" s="14"/>
      <c r="L16" s="13"/>
      <c r="M16" s="272"/>
      <c r="N16" s="13"/>
      <c r="O16" s="14"/>
      <c r="P16" s="13"/>
      <c r="Q16" s="14"/>
      <c r="R16" s="13"/>
      <c r="S16" s="245">
        <v>1365</v>
      </c>
    </row>
    <row r="17" spans="1:19" ht="14.1" hidden="1" customHeight="1">
      <c r="A17" s="306">
        <f t="shared" si="1"/>
        <v>0</v>
      </c>
      <c r="B17" s="13">
        <f t="shared" si="1"/>
        <v>0</v>
      </c>
      <c r="C17" s="18"/>
      <c r="D17" s="13"/>
      <c r="E17" s="228"/>
      <c r="F17" s="13"/>
      <c r="G17" s="14"/>
      <c r="H17" s="13"/>
      <c r="I17" s="18"/>
      <c r="J17" s="18"/>
      <c r="K17" s="14"/>
      <c r="L17" s="13"/>
      <c r="M17" s="271"/>
      <c r="N17" s="13"/>
      <c r="O17" s="14"/>
      <c r="P17" s="13"/>
      <c r="Q17" s="14"/>
      <c r="R17" s="13"/>
      <c r="S17" s="245">
        <v>1366</v>
      </c>
    </row>
    <row r="18" spans="1:19" ht="14.1" hidden="1" customHeight="1">
      <c r="A18" s="306">
        <f t="shared" si="1"/>
        <v>0</v>
      </c>
      <c r="B18" s="13">
        <f t="shared" si="1"/>
        <v>0</v>
      </c>
      <c r="C18" s="18"/>
      <c r="D18" s="13"/>
      <c r="E18" s="228"/>
      <c r="F18" s="13"/>
      <c r="G18" s="14"/>
      <c r="H18" s="13"/>
      <c r="I18" s="18"/>
      <c r="J18" s="18"/>
      <c r="K18" s="14"/>
      <c r="L18" s="13"/>
      <c r="M18" s="271"/>
      <c r="N18" s="13"/>
      <c r="O18" s="14"/>
      <c r="P18" s="13"/>
      <c r="Q18" s="14"/>
      <c r="R18" s="13"/>
      <c r="S18" s="245">
        <v>1367</v>
      </c>
    </row>
    <row r="19" spans="1:19" ht="14.1" hidden="1" customHeight="1">
      <c r="A19" s="306"/>
      <c r="B19" s="13"/>
      <c r="C19" s="18"/>
      <c r="D19" s="13"/>
      <c r="E19" s="228"/>
      <c r="F19" s="13"/>
      <c r="G19" s="14"/>
      <c r="H19" s="13"/>
      <c r="I19" s="18"/>
      <c r="J19" s="18"/>
      <c r="K19" s="14"/>
      <c r="L19" s="13"/>
      <c r="M19" s="14"/>
      <c r="N19" s="13"/>
      <c r="O19" s="14"/>
      <c r="P19" s="13"/>
      <c r="Q19" s="14"/>
      <c r="R19" s="13"/>
      <c r="S19" s="245">
        <v>1368</v>
      </c>
    </row>
    <row r="20" spans="1:19" ht="14.1" hidden="1" customHeight="1">
      <c r="A20" s="306">
        <f t="shared" ref="A20:B23" si="2">SUM(G20,K20,M20,O20,Q20)</f>
        <v>0</v>
      </c>
      <c r="B20" s="13">
        <f t="shared" si="2"/>
        <v>0</v>
      </c>
      <c r="C20" s="18"/>
      <c r="D20" s="13"/>
      <c r="E20" s="228"/>
      <c r="F20" s="13"/>
      <c r="G20" s="14"/>
      <c r="H20" s="13"/>
      <c r="I20" s="18"/>
      <c r="J20" s="18"/>
      <c r="K20" s="14"/>
      <c r="L20" s="13"/>
      <c r="M20" s="271"/>
      <c r="N20" s="13"/>
      <c r="O20" s="14"/>
      <c r="P20" s="13"/>
      <c r="Q20" s="14"/>
      <c r="R20" s="13"/>
      <c r="S20" s="245">
        <v>1369</v>
      </c>
    </row>
    <row r="21" spans="1:19" ht="14.1" hidden="1" customHeight="1">
      <c r="A21" s="306">
        <f t="shared" si="2"/>
        <v>0</v>
      </c>
      <c r="B21" s="13">
        <f t="shared" si="2"/>
        <v>0</v>
      </c>
      <c r="C21" s="18"/>
      <c r="D21" s="13"/>
      <c r="E21" s="228"/>
      <c r="F21" s="13"/>
      <c r="G21" s="14"/>
      <c r="H21" s="13"/>
      <c r="I21" s="18"/>
      <c r="J21" s="18"/>
      <c r="K21" s="14"/>
      <c r="L21" s="13"/>
      <c r="M21" s="14"/>
      <c r="N21" s="13"/>
      <c r="O21" s="14"/>
      <c r="P21" s="13"/>
      <c r="Q21" s="14"/>
      <c r="R21" s="13"/>
      <c r="S21" s="245">
        <v>1370</v>
      </c>
    </row>
    <row r="22" spans="1:19" ht="14.1" hidden="1" customHeight="1">
      <c r="A22" s="14">
        <f t="shared" si="2"/>
        <v>0</v>
      </c>
      <c r="B22" s="13">
        <f t="shared" si="2"/>
        <v>0</v>
      </c>
      <c r="C22" s="18"/>
      <c r="D22" s="13"/>
      <c r="E22" s="228"/>
      <c r="F22" s="13"/>
      <c r="G22" s="14"/>
      <c r="H22" s="13"/>
      <c r="I22" s="18"/>
      <c r="J22" s="18"/>
      <c r="K22" s="14"/>
      <c r="L22" s="13"/>
      <c r="M22" s="14"/>
      <c r="N22" s="13"/>
      <c r="O22" s="14"/>
      <c r="P22" s="13"/>
      <c r="Q22" s="14"/>
      <c r="R22" s="13"/>
      <c r="S22" s="245">
        <v>1371</v>
      </c>
    </row>
    <row r="23" spans="1:19" ht="14.1" hidden="1" customHeight="1">
      <c r="A23" s="14">
        <f t="shared" si="2"/>
        <v>0</v>
      </c>
      <c r="B23" s="13">
        <f t="shared" si="2"/>
        <v>0</v>
      </c>
      <c r="C23" s="18"/>
      <c r="D23" s="13"/>
      <c r="E23" s="228"/>
      <c r="F23" s="13"/>
      <c r="G23" s="14"/>
      <c r="H23" s="13"/>
      <c r="I23" s="18"/>
      <c r="J23" s="18"/>
      <c r="K23" s="14"/>
      <c r="L23" s="13"/>
      <c r="M23" s="14"/>
      <c r="N23" s="13"/>
      <c r="O23" s="14"/>
      <c r="P23" s="13"/>
      <c r="Q23" s="14"/>
      <c r="R23" s="13"/>
      <c r="S23" s="245">
        <v>1372</v>
      </c>
    </row>
    <row r="24" spans="1:19" ht="14.1" hidden="1" customHeight="1">
      <c r="A24" s="14">
        <f t="shared" ref="A24:A31" si="3">SUM(G24,K24,M24,O24,Q24)</f>
        <v>0</v>
      </c>
      <c r="B24" s="13">
        <v>12707</v>
      </c>
      <c r="C24" s="18"/>
      <c r="D24" s="13"/>
      <c r="E24" s="228"/>
      <c r="F24" s="13"/>
      <c r="G24" s="14"/>
      <c r="H24" s="13"/>
      <c r="I24" s="18"/>
      <c r="J24" s="18"/>
      <c r="K24" s="14"/>
      <c r="L24" s="13"/>
      <c r="M24" s="14"/>
      <c r="N24" s="13"/>
      <c r="O24" s="14"/>
      <c r="P24" s="13"/>
      <c r="Q24" s="14"/>
      <c r="R24" s="13"/>
      <c r="S24" s="245">
        <v>1373</v>
      </c>
    </row>
    <row r="25" spans="1:19" ht="14.1" hidden="1" customHeight="1">
      <c r="A25" s="14">
        <f t="shared" si="3"/>
        <v>0</v>
      </c>
      <c r="B25" s="13">
        <v>14383</v>
      </c>
      <c r="C25" s="18"/>
      <c r="D25" s="13"/>
      <c r="E25" s="228"/>
      <c r="F25" s="13"/>
      <c r="G25" s="14"/>
      <c r="H25" s="13"/>
      <c r="I25" s="18"/>
      <c r="J25" s="18"/>
      <c r="K25" s="14"/>
      <c r="L25" s="13"/>
      <c r="M25" s="14"/>
      <c r="N25" s="13"/>
      <c r="O25" s="14"/>
      <c r="P25" s="13"/>
      <c r="Q25" s="14"/>
      <c r="R25" s="13"/>
      <c r="S25" s="245">
        <v>1374</v>
      </c>
    </row>
    <row r="26" spans="1:19" ht="14.1" hidden="1" customHeight="1">
      <c r="A26" s="14">
        <f t="shared" si="3"/>
        <v>0</v>
      </c>
      <c r="B26" s="13"/>
      <c r="C26" s="18"/>
      <c r="D26" s="13"/>
      <c r="E26" s="228"/>
      <c r="F26" s="13"/>
      <c r="G26" s="14"/>
      <c r="H26" s="13"/>
      <c r="I26" s="18"/>
      <c r="J26" s="18"/>
      <c r="K26" s="14"/>
      <c r="L26" s="13"/>
      <c r="M26" s="14"/>
      <c r="N26" s="13"/>
      <c r="O26" s="14"/>
      <c r="P26" s="13"/>
      <c r="Q26" s="14"/>
      <c r="R26" s="13"/>
      <c r="S26" s="245">
        <v>1375</v>
      </c>
    </row>
    <row r="27" spans="1:19" ht="21" customHeight="1">
      <c r="A27" s="83">
        <f t="shared" si="3"/>
        <v>954</v>
      </c>
      <c r="B27" s="58">
        <f>SUM(H27,L27,N27,P27,R27)</f>
        <v>44279</v>
      </c>
      <c r="C27" s="59">
        <f>E27+G27</f>
        <v>0</v>
      </c>
      <c r="D27" s="58">
        <f>F27+H27</f>
        <v>0</v>
      </c>
      <c r="E27" s="77">
        <v>0</v>
      </c>
      <c r="F27" s="58">
        <v>0</v>
      </c>
      <c r="G27" s="83">
        <v>0</v>
      </c>
      <c r="H27" s="58">
        <v>0</v>
      </c>
      <c r="I27" s="59">
        <f>K27+M27+O27+Q27</f>
        <v>954</v>
      </c>
      <c r="J27" s="58">
        <f>L27+N27+P27+R27</f>
        <v>44279</v>
      </c>
      <c r="K27" s="347">
        <v>10</v>
      </c>
      <c r="L27" s="46">
        <v>759</v>
      </c>
      <c r="M27" s="353">
        <v>36</v>
      </c>
      <c r="N27" s="46">
        <v>2137</v>
      </c>
      <c r="O27" s="353">
        <v>284</v>
      </c>
      <c r="P27" s="46">
        <v>3856</v>
      </c>
      <c r="Q27" s="353">
        <v>624</v>
      </c>
      <c r="R27" s="46">
        <v>37527</v>
      </c>
      <c r="S27" s="140">
        <v>1376</v>
      </c>
    </row>
    <row r="28" spans="1:19" ht="21" customHeight="1">
      <c r="A28" s="83">
        <f t="shared" si="3"/>
        <v>1621</v>
      </c>
      <c r="B28" s="58">
        <f>SUM(H28,L28,N28,P28,R28)</f>
        <v>40110</v>
      </c>
      <c r="C28" s="59">
        <f t="shared" ref="C28:C34" si="4">E28+G28</f>
        <v>0</v>
      </c>
      <c r="D28" s="58">
        <f t="shared" ref="D28:D34" si="5">F28+H28</f>
        <v>0</v>
      </c>
      <c r="E28" s="77">
        <v>0</v>
      </c>
      <c r="F28" s="58">
        <v>0</v>
      </c>
      <c r="G28" s="83">
        <v>0</v>
      </c>
      <c r="H28" s="58">
        <v>0</v>
      </c>
      <c r="I28" s="59">
        <f t="shared" ref="I28:I35" si="6">K28+M28+O28+Q28</f>
        <v>1621</v>
      </c>
      <c r="J28" s="58">
        <f t="shared" ref="J28:J35" si="7">L28+N28+P28+R28</f>
        <v>40110</v>
      </c>
      <c r="K28" s="347">
        <v>39</v>
      </c>
      <c r="L28" s="46">
        <v>2027</v>
      </c>
      <c r="M28" s="353">
        <v>57</v>
      </c>
      <c r="N28" s="46">
        <v>3298</v>
      </c>
      <c r="O28" s="353">
        <v>480</v>
      </c>
      <c r="P28" s="46">
        <v>5516</v>
      </c>
      <c r="Q28" s="353">
        <v>1045</v>
      </c>
      <c r="R28" s="46">
        <v>29269</v>
      </c>
      <c r="S28" s="140">
        <v>1377</v>
      </c>
    </row>
    <row r="29" spans="1:19" ht="21" customHeight="1">
      <c r="A29" s="309">
        <f t="shared" si="3"/>
        <v>3085</v>
      </c>
      <c r="B29" s="99">
        <f>SUM(H29,L29,N29,P29,R29)</f>
        <v>53202</v>
      </c>
      <c r="C29" s="59">
        <f t="shared" si="4"/>
        <v>0</v>
      </c>
      <c r="D29" s="58">
        <f t="shared" si="5"/>
        <v>16</v>
      </c>
      <c r="E29" s="189">
        <v>0</v>
      </c>
      <c r="F29" s="286">
        <v>0</v>
      </c>
      <c r="G29" s="72">
        <v>0</v>
      </c>
      <c r="H29" s="286">
        <v>16</v>
      </c>
      <c r="I29" s="59">
        <f t="shared" si="6"/>
        <v>3085</v>
      </c>
      <c r="J29" s="58">
        <f t="shared" si="7"/>
        <v>53186</v>
      </c>
      <c r="K29" s="354">
        <v>160</v>
      </c>
      <c r="L29" s="355">
        <v>3323</v>
      </c>
      <c r="M29" s="356">
        <v>208</v>
      </c>
      <c r="N29" s="355">
        <v>3375</v>
      </c>
      <c r="O29" s="356">
        <v>613</v>
      </c>
      <c r="P29" s="355">
        <v>5196</v>
      </c>
      <c r="Q29" s="356">
        <v>2104</v>
      </c>
      <c r="R29" s="355">
        <v>41292</v>
      </c>
      <c r="S29" s="211">
        <v>1378</v>
      </c>
    </row>
    <row r="30" spans="1:19" ht="21" customHeight="1">
      <c r="A30" s="309">
        <f t="shared" si="3"/>
        <v>4765</v>
      </c>
      <c r="B30" s="58">
        <f>SUM(H30,L30,N30,P30,R30)</f>
        <v>72659</v>
      </c>
      <c r="C30" s="59">
        <f t="shared" si="4"/>
        <v>2</v>
      </c>
      <c r="D30" s="58">
        <f t="shared" si="5"/>
        <v>93</v>
      </c>
      <c r="E30" s="74">
        <v>0</v>
      </c>
      <c r="F30" s="57">
        <v>0</v>
      </c>
      <c r="G30" s="82">
        <v>2</v>
      </c>
      <c r="H30" s="57">
        <v>93</v>
      </c>
      <c r="I30" s="59">
        <f t="shared" si="6"/>
        <v>4763</v>
      </c>
      <c r="J30" s="58">
        <f t="shared" si="7"/>
        <v>72566</v>
      </c>
      <c r="K30" s="202">
        <v>287</v>
      </c>
      <c r="L30" s="45">
        <v>4750</v>
      </c>
      <c r="M30" s="357">
        <v>452</v>
      </c>
      <c r="N30" s="45">
        <v>3747</v>
      </c>
      <c r="O30" s="357">
        <v>483</v>
      </c>
      <c r="P30" s="45">
        <v>6485</v>
      </c>
      <c r="Q30" s="357">
        <v>3541</v>
      </c>
      <c r="R30" s="45">
        <v>57584</v>
      </c>
      <c r="S30" s="185">
        <v>1379</v>
      </c>
    </row>
    <row r="31" spans="1:19" ht="21" customHeight="1">
      <c r="A31" s="287">
        <f t="shared" si="3"/>
        <v>8224</v>
      </c>
      <c r="B31" s="57">
        <f>SUM(H31,L31,N31,P31,R31)</f>
        <v>116145</v>
      </c>
      <c r="C31" s="59">
        <f t="shared" si="4"/>
        <v>43</v>
      </c>
      <c r="D31" s="58">
        <f t="shared" si="5"/>
        <v>179</v>
      </c>
      <c r="E31" s="74">
        <v>0</v>
      </c>
      <c r="F31" s="57">
        <v>0</v>
      </c>
      <c r="G31" s="82">
        <v>43</v>
      </c>
      <c r="H31" s="57">
        <v>179</v>
      </c>
      <c r="I31" s="59">
        <f t="shared" si="6"/>
        <v>8181</v>
      </c>
      <c r="J31" s="58">
        <f t="shared" si="7"/>
        <v>115966</v>
      </c>
      <c r="K31" s="202">
        <v>798</v>
      </c>
      <c r="L31" s="45">
        <v>8426</v>
      </c>
      <c r="M31" s="357">
        <v>588</v>
      </c>
      <c r="N31" s="45">
        <v>3990</v>
      </c>
      <c r="O31" s="357">
        <v>779</v>
      </c>
      <c r="P31" s="45">
        <v>7175</v>
      </c>
      <c r="Q31" s="357">
        <v>6016</v>
      </c>
      <c r="R31" s="45">
        <v>96375</v>
      </c>
      <c r="S31" s="185">
        <v>1380</v>
      </c>
    </row>
    <row r="32" spans="1:19" ht="21" customHeight="1">
      <c r="A32" s="145">
        <f>'[1]نمودار و جداول رشته ها'!CG12</f>
        <v>11647</v>
      </c>
      <c r="B32" s="58">
        <f>'[1]نمودار و جداول رشته ها'!CF12</f>
        <v>168294</v>
      </c>
      <c r="C32" s="59">
        <f t="shared" si="4"/>
        <v>26</v>
      </c>
      <c r="D32" s="58">
        <f t="shared" si="5"/>
        <v>402</v>
      </c>
      <c r="E32" s="77">
        <v>0</v>
      </c>
      <c r="F32" s="58">
        <v>0</v>
      </c>
      <c r="G32" s="83">
        <v>26</v>
      </c>
      <c r="H32" s="58">
        <v>402</v>
      </c>
      <c r="I32" s="59">
        <f t="shared" si="6"/>
        <v>11621</v>
      </c>
      <c r="J32" s="58">
        <f t="shared" si="7"/>
        <v>167821</v>
      </c>
      <c r="K32" s="347">
        <v>1346</v>
      </c>
      <c r="L32" s="46">
        <v>12116</v>
      </c>
      <c r="M32" s="353">
        <v>886</v>
      </c>
      <c r="N32" s="46">
        <v>5675</v>
      </c>
      <c r="O32" s="353">
        <v>766</v>
      </c>
      <c r="P32" s="46">
        <v>9113</v>
      </c>
      <c r="Q32" s="353">
        <v>8623</v>
      </c>
      <c r="R32" s="46">
        <v>140917</v>
      </c>
      <c r="S32" s="140">
        <v>1381</v>
      </c>
    </row>
    <row r="33" spans="1:19" ht="21" customHeight="1">
      <c r="A33" s="145">
        <f>'[1]نمودار و جداول رشته ها'!CG13</f>
        <v>22546</v>
      </c>
      <c r="B33" s="58">
        <f>'[1]نمودار و جداول رشته ها'!CF13</f>
        <v>214391</v>
      </c>
      <c r="C33" s="59">
        <f t="shared" si="4"/>
        <v>43</v>
      </c>
      <c r="D33" s="58">
        <f t="shared" si="5"/>
        <v>1043</v>
      </c>
      <c r="E33" s="77">
        <v>29</v>
      </c>
      <c r="F33" s="58">
        <v>669</v>
      </c>
      <c r="G33" s="83">
        <v>14</v>
      </c>
      <c r="H33" s="58">
        <v>374</v>
      </c>
      <c r="I33" s="59">
        <f t="shared" si="6"/>
        <v>22503</v>
      </c>
      <c r="J33" s="58">
        <f t="shared" si="7"/>
        <v>213348</v>
      </c>
      <c r="K33" s="347">
        <v>1261</v>
      </c>
      <c r="L33" s="46">
        <v>13535</v>
      </c>
      <c r="M33" s="353">
        <v>1149</v>
      </c>
      <c r="N33" s="46">
        <v>20477</v>
      </c>
      <c r="O33" s="353">
        <v>2308</v>
      </c>
      <c r="P33" s="46">
        <v>13433</v>
      </c>
      <c r="Q33" s="353">
        <v>17785</v>
      </c>
      <c r="R33" s="46">
        <v>165903</v>
      </c>
      <c r="S33" s="140">
        <v>1382</v>
      </c>
    </row>
    <row r="34" spans="1:19" ht="21" customHeight="1">
      <c r="A34" s="145">
        <f>'[1]نمودار و جداول رشته ها'!CG14</f>
        <v>22375</v>
      </c>
      <c r="B34" s="58">
        <f>'[1]نمودار و جداول رشته ها'!CF14</f>
        <v>225954</v>
      </c>
      <c r="C34" s="59">
        <f t="shared" si="4"/>
        <v>664</v>
      </c>
      <c r="D34" s="58">
        <f t="shared" si="5"/>
        <v>5512</v>
      </c>
      <c r="E34" s="117">
        <f>[2]بازار!$S$42-G34</f>
        <v>630</v>
      </c>
      <c r="F34" s="118">
        <f>[2]بازار!$S$18-H34</f>
        <v>5140</v>
      </c>
      <c r="G34" s="119">
        <f>[2]غيردولتي!$B$40</f>
        <v>34</v>
      </c>
      <c r="H34" s="118">
        <f>[2]غيردولتي!$B$17</f>
        <v>372</v>
      </c>
      <c r="I34" s="59">
        <f t="shared" si="6"/>
        <v>21711</v>
      </c>
      <c r="J34" s="58">
        <f t="shared" si="7"/>
        <v>220442</v>
      </c>
      <c r="K34" s="358">
        <f>[2]بازار!$O$42</f>
        <v>2521</v>
      </c>
      <c r="L34" s="359">
        <f>[2]بازار!$O$18</f>
        <v>16438</v>
      </c>
      <c r="M34" s="360">
        <f>[2]بازار!$K$42</f>
        <v>2060</v>
      </c>
      <c r="N34" s="359">
        <f>[2]بازار!$K$18</f>
        <v>41158</v>
      </c>
      <c r="O34" s="360">
        <f>[2]بازار!$G$42</f>
        <v>2581</v>
      </c>
      <c r="P34" s="359">
        <f>[2]بازار!$G$18</f>
        <v>24706</v>
      </c>
      <c r="Q34" s="360">
        <f>[2]بازار!$C$42</f>
        <v>14549</v>
      </c>
      <c r="R34" s="359">
        <f>[2]بازار!$C$18</f>
        <v>138140</v>
      </c>
      <c r="S34" s="361">
        <v>1383</v>
      </c>
    </row>
    <row r="35" spans="1:19" ht="21" customHeight="1">
      <c r="A35" s="145">
        <f>'[1]نمودار و جداول رشته ها'!CG15</f>
        <v>31291</v>
      </c>
      <c r="B35" s="58">
        <f>'[1]نمودار و جداول رشته ها'!CF15</f>
        <v>273064</v>
      </c>
      <c r="C35" s="59">
        <f>A35-I35</f>
        <v>2159</v>
      </c>
      <c r="D35" s="58">
        <f>B35-J35</f>
        <v>19383</v>
      </c>
      <c r="E35" s="60">
        <f>[2]بازار!$T$42-G35</f>
        <v>1780</v>
      </c>
      <c r="F35" s="57">
        <f>[2]بازار!$T$18-H35</f>
        <v>14918</v>
      </c>
      <c r="G35" s="73">
        <f>[2]غيردولتي!$C$40</f>
        <v>78</v>
      </c>
      <c r="H35" s="57">
        <f>[2]غيردولتي!$C$17</f>
        <v>695</v>
      </c>
      <c r="I35" s="59">
        <f t="shared" si="6"/>
        <v>29132</v>
      </c>
      <c r="J35" s="58">
        <f t="shared" si="7"/>
        <v>253681</v>
      </c>
      <c r="K35" s="196">
        <f>[3]بازار!$O$44</f>
        <v>4735</v>
      </c>
      <c r="L35" s="45">
        <f>[3]بازار!$O$18</f>
        <v>18802</v>
      </c>
      <c r="M35" s="346">
        <f>[3]بازار!$K$44</f>
        <v>2918</v>
      </c>
      <c r="N35" s="45">
        <f>[3]بازار!$K$18</f>
        <v>48837</v>
      </c>
      <c r="O35" s="346">
        <f>[3]بازار!$G$44</f>
        <v>2868</v>
      </c>
      <c r="P35" s="45">
        <f>[3]بازار!$G$18</f>
        <v>32677</v>
      </c>
      <c r="Q35" s="346">
        <f>[3]بازار!$C$44</f>
        <v>18611</v>
      </c>
      <c r="R35" s="45">
        <f>[3]بازار!$C$18</f>
        <v>153365</v>
      </c>
      <c r="S35" s="185">
        <v>1384</v>
      </c>
    </row>
    <row r="36" spans="1:19" ht="21" customHeight="1">
      <c r="A36" s="145">
        <f>'[1]نمودار و جداول رشته ها'!CG16</f>
        <v>27624</v>
      </c>
      <c r="B36" s="58">
        <f>'[1]نمودار و جداول رشته ها'!CF16</f>
        <v>380561</v>
      </c>
      <c r="C36" s="59">
        <f t="shared" ref="C36:D40" si="8">A36-I36</f>
        <v>2302</v>
      </c>
      <c r="D36" s="58">
        <f t="shared" si="8"/>
        <v>33545</v>
      </c>
      <c r="E36" s="59"/>
      <c r="F36" s="59"/>
      <c r="G36" s="59"/>
      <c r="H36" s="59"/>
      <c r="I36" s="59">
        <f>[4]بازار!$C$44+[4]بازار!$G$44+[4]بازار!$K$44+[4]بازار!$O$44</f>
        <v>25322</v>
      </c>
      <c r="J36" s="58">
        <f>[4]بازار!$C$18+[4]بازار!$G$18+[4]بازار!$K$18+[4]بازار!$O$18</f>
        <v>347016</v>
      </c>
      <c r="K36" s="186"/>
      <c r="L36" s="186"/>
      <c r="M36" s="186"/>
      <c r="N36" s="186"/>
      <c r="O36" s="186"/>
      <c r="P36" s="186"/>
      <c r="Q36" s="186"/>
      <c r="R36" s="186"/>
      <c r="S36" s="91">
        <v>1385</v>
      </c>
    </row>
    <row r="37" spans="1:19" ht="21" customHeight="1">
      <c r="A37" s="145">
        <f>'[1]نمودار و جداول رشته ها'!CG17</f>
        <v>34879</v>
      </c>
      <c r="B37" s="58">
        <f>'[1]نمودار و جداول رشته ها'!CF17</f>
        <v>428159</v>
      </c>
      <c r="C37" s="59">
        <f t="shared" si="8"/>
        <v>7221</v>
      </c>
      <c r="D37" s="58">
        <f t="shared" si="8"/>
        <v>41901</v>
      </c>
      <c r="E37" s="59"/>
      <c r="F37" s="59"/>
      <c r="G37" s="59"/>
      <c r="H37" s="59"/>
      <c r="I37" s="59">
        <f>[5]بازار!$C$44+[5]بازار!$G$44+[5]بازار!$K$44+[5]بازار!$O$44</f>
        <v>27658</v>
      </c>
      <c r="J37" s="58">
        <f>[5]بازار!$C$18+[5]بازار!$G$18+[5]بازار!$K$18+[5]بازار!$O$18</f>
        <v>386258</v>
      </c>
      <c r="K37" s="186"/>
      <c r="L37" s="186"/>
      <c r="M37" s="186"/>
      <c r="N37" s="186"/>
      <c r="O37" s="186"/>
      <c r="P37" s="186"/>
      <c r="Q37" s="186"/>
      <c r="R37" s="186"/>
      <c r="S37" s="91">
        <v>1386</v>
      </c>
    </row>
    <row r="38" spans="1:19" ht="21" customHeight="1">
      <c r="A38" s="145">
        <f>'[1]نمودار و جداول رشته ها'!CG18</f>
        <v>40241</v>
      </c>
      <c r="B38" s="58">
        <f>'[1]نمودار و جداول رشته ها'!CF18</f>
        <v>527216</v>
      </c>
      <c r="C38" s="59">
        <f t="shared" si="8"/>
        <v>8753</v>
      </c>
      <c r="D38" s="58">
        <f t="shared" si="8"/>
        <v>75169</v>
      </c>
      <c r="E38" s="59"/>
      <c r="F38" s="59"/>
      <c r="G38" s="59"/>
      <c r="H38" s="59"/>
      <c r="I38" s="59">
        <f>[6]بازار!$AA$44</f>
        <v>31488</v>
      </c>
      <c r="J38" s="58">
        <f>[6]بازار!$AA$18</f>
        <v>452047</v>
      </c>
      <c r="K38" s="186"/>
      <c r="L38" s="186"/>
      <c r="M38" s="186"/>
      <c r="N38" s="186"/>
      <c r="O38" s="186"/>
      <c r="P38" s="186"/>
      <c r="Q38" s="186"/>
      <c r="R38" s="186"/>
      <c r="S38" s="91">
        <v>1387</v>
      </c>
    </row>
    <row r="39" spans="1:19" ht="21" customHeight="1">
      <c r="A39" s="145">
        <f>'[1]نمودار و جداول رشته ها'!CG19</f>
        <v>51310</v>
      </c>
      <c r="B39" s="58">
        <f>'[1]نمودار و جداول رشته ها'!CF19</f>
        <v>571749</v>
      </c>
      <c r="C39" s="59">
        <f t="shared" si="8"/>
        <v>27572</v>
      </c>
      <c r="D39" s="58">
        <f t="shared" si="8"/>
        <v>292457</v>
      </c>
      <c r="E39" s="59"/>
      <c r="F39" s="59"/>
      <c r="G39" s="59"/>
      <c r="H39" s="59"/>
      <c r="I39" s="59">
        <f>'[7]تعداد خسارت'!$C$15</f>
        <v>23738</v>
      </c>
      <c r="J39" s="58">
        <f>'[7]تعداد بیمه نامه'!$C$15</f>
        <v>279292</v>
      </c>
      <c r="K39" s="186"/>
      <c r="L39" s="186"/>
      <c r="M39" s="186"/>
      <c r="N39" s="186"/>
      <c r="O39" s="186"/>
      <c r="P39" s="186"/>
      <c r="Q39" s="186"/>
      <c r="R39" s="186"/>
      <c r="S39" s="91">
        <v>1388</v>
      </c>
    </row>
    <row r="40" spans="1:19" ht="21" customHeight="1">
      <c r="A40" s="145">
        <f>'[1]نمودار و جداول رشته ها'!CG20</f>
        <v>65844</v>
      </c>
      <c r="B40" s="58">
        <f>'[1]نمودار و جداول رشته ها'!CF20</f>
        <v>776048</v>
      </c>
      <c r="C40" s="59">
        <f t="shared" si="8"/>
        <v>39304</v>
      </c>
      <c r="D40" s="58">
        <f t="shared" si="8"/>
        <v>417373</v>
      </c>
      <c r="E40" s="59"/>
      <c r="F40" s="59"/>
      <c r="G40" s="59"/>
      <c r="H40" s="59"/>
      <c r="I40" s="59">
        <f>'[8]تعداد خسارت'!$D$15</f>
        <v>26540</v>
      </c>
      <c r="J40" s="58">
        <f>'[8]تعداد بیمه نامه'!$C$15</f>
        <v>358675</v>
      </c>
      <c r="K40" s="186"/>
      <c r="L40" s="186"/>
      <c r="M40" s="186"/>
      <c r="N40" s="186"/>
      <c r="O40" s="186"/>
      <c r="P40" s="186"/>
      <c r="Q40" s="186"/>
      <c r="R40" s="186"/>
      <c r="S40" s="91">
        <v>1389</v>
      </c>
    </row>
    <row r="41" spans="1:19" ht="21" customHeight="1">
      <c r="A41" s="145">
        <v>77089</v>
      </c>
      <c r="B41" s="58">
        <v>898763</v>
      </c>
      <c r="C41" s="59">
        <f>A41-I41</f>
        <v>43039</v>
      </c>
      <c r="D41" s="58">
        <f>B41-J41</f>
        <v>470057</v>
      </c>
      <c r="E41" s="59"/>
      <c r="F41" s="59"/>
      <c r="G41" s="59"/>
      <c r="H41" s="59"/>
      <c r="I41" s="59">
        <f>'[8]تعداد خسارت'!$E$15</f>
        <v>34050</v>
      </c>
      <c r="J41" s="58">
        <v>428706</v>
      </c>
      <c r="K41" s="186"/>
      <c r="L41" s="186"/>
      <c r="M41" s="186"/>
      <c r="N41" s="186"/>
      <c r="O41" s="186"/>
      <c r="P41" s="186"/>
      <c r="Q41" s="186"/>
      <c r="R41" s="186"/>
      <c r="S41" s="91">
        <v>1390</v>
      </c>
    </row>
    <row r="42" spans="1:19" ht="19.5" customHeight="1">
      <c r="A42" s="145">
        <v>95850</v>
      </c>
      <c r="B42" s="58">
        <v>1001029</v>
      </c>
      <c r="C42" s="59">
        <f t="shared" ref="C42:C50" si="9">A42-I42</f>
        <v>54353</v>
      </c>
      <c r="D42" s="58">
        <f t="shared" ref="D42:D50" si="10">B42-J42</f>
        <v>537442</v>
      </c>
      <c r="E42" s="78"/>
      <c r="F42" s="78"/>
      <c r="G42" s="78"/>
      <c r="H42" s="79"/>
      <c r="I42" s="83">
        <v>41497</v>
      </c>
      <c r="J42" s="58">
        <v>463587</v>
      </c>
      <c r="K42" s="165"/>
      <c r="L42" s="165"/>
      <c r="M42" s="165"/>
      <c r="N42" s="165"/>
      <c r="O42" s="165"/>
      <c r="P42" s="165"/>
      <c r="Q42" s="165"/>
      <c r="R42" s="165"/>
      <c r="S42" s="103">
        <v>1391</v>
      </c>
    </row>
    <row r="43" spans="1:19" ht="19.5" customHeight="1">
      <c r="A43" s="145">
        <v>108721</v>
      </c>
      <c r="B43" s="58">
        <v>1168800</v>
      </c>
      <c r="C43" s="77">
        <f t="shared" si="9"/>
        <v>67090</v>
      </c>
      <c r="D43" s="58">
        <f t="shared" si="10"/>
        <v>657373</v>
      </c>
      <c r="E43" s="78"/>
      <c r="F43" s="78"/>
      <c r="G43" s="78"/>
      <c r="H43" s="79"/>
      <c r="I43" s="83">
        <v>41631</v>
      </c>
      <c r="J43" s="58">
        <v>511427</v>
      </c>
      <c r="K43" s="135"/>
      <c r="L43" s="135"/>
      <c r="M43" s="135"/>
      <c r="N43" s="135"/>
      <c r="O43" s="135"/>
      <c r="P43" s="135"/>
      <c r="Q43" s="135"/>
      <c r="R43" s="135"/>
      <c r="S43" s="103">
        <v>1392</v>
      </c>
    </row>
    <row r="44" spans="1:19" ht="19.5" customHeight="1">
      <c r="A44" s="145">
        <v>117573</v>
      </c>
      <c r="B44" s="58">
        <v>1162376</v>
      </c>
      <c r="C44" s="77">
        <f t="shared" si="9"/>
        <v>76885</v>
      </c>
      <c r="D44" s="58">
        <f t="shared" si="10"/>
        <v>691422</v>
      </c>
      <c r="E44" s="78"/>
      <c r="F44" s="78"/>
      <c r="G44" s="78"/>
      <c r="H44" s="79"/>
      <c r="I44" s="83">
        <v>40688</v>
      </c>
      <c r="J44" s="58">
        <v>470954</v>
      </c>
      <c r="K44" s="135"/>
      <c r="L44" s="135"/>
      <c r="M44" s="135"/>
      <c r="N44" s="135"/>
      <c r="O44" s="135"/>
      <c r="P44" s="135"/>
      <c r="Q44" s="135"/>
      <c r="R44" s="135"/>
      <c r="S44" s="103">
        <v>1393</v>
      </c>
    </row>
    <row r="45" spans="1:19" ht="19.5" customHeight="1">
      <c r="A45" s="145">
        <v>104457</v>
      </c>
      <c r="B45" s="58">
        <v>1208272</v>
      </c>
      <c r="C45" s="77">
        <f t="shared" si="9"/>
        <v>74272</v>
      </c>
      <c r="D45" s="58">
        <f t="shared" si="10"/>
        <v>756108</v>
      </c>
      <c r="E45" s="78"/>
      <c r="F45" s="78"/>
      <c r="G45" s="78"/>
      <c r="H45" s="79"/>
      <c r="I45" s="83">
        <v>30185</v>
      </c>
      <c r="J45" s="58">
        <v>452164</v>
      </c>
      <c r="K45" s="135"/>
      <c r="L45" s="135"/>
      <c r="M45" s="135"/>
      <c r="N45" s="135"/>
      <c r="O45" s="135"/>
      <c r="P45" s="135"/>
      <c r="Q45" s="135"/>
      <c r="R45" s="135"/>
      <c r="S45" s="103">
        <v>1394</v>
      </c>
    </row>
    <row r="46" spans="1:19" ht="19.5" customHeight="1">
      <c r="A46" s="145">
        <v>104409</v>
      </c>
      <c r="B46" s="58">
        <v>1342683</v>
      </c>
      <c r="C46" s="77">
        <f t="shared" si="9"/>
        <v>70539</v>
      </c>
      <c r="D46" s="58">
        <f t="shared" si="10"/>
        <v>910183</v>
      </c>
      <c r="E46" s="78"/>
      <c r="F46" s="78"/>
      <c r="G46" s="78"/>
      <c r="H46" s="79"/>
      <c r="I46" s="83">
        <v>33870</v>
      </c>
      <c r="J46" s="58">
        <v>432500</v>
      </c>
      <c r="K46" s="135"/>
      <c r="L46" s="135"/>
      <c r="M46" s="135"/>
      <c r="N46" s="135"/>
      <c r="O46" s="135"/>
      <c r="P46" s="135"/>
      <c r="Q46" s="135"/>
      <c r="R46" s="135"/>
      <c r="S46" s="103">
        <v>1395</v>
      </c>
    </row>
    <row r="47" spans="1:19" ht="19.5" customHeight="1">
      <c r="A47" s="145">
        <v>75423</v>
      </c>
      <c r="B47" s="58">
        <v>1514604</v>
      </c>
      <c r="C47" s="77">
        <f t="shared" si="9"/>
        <v>52182</v>
      </c>
      <c r="D47" s="58">
        <f t="shared" si="10"/>
        <v>1036877</v>
      </c>
      <c r="E47" s="78"/>
      <c r="F47" s="78"/>
      <c r="G47" s="78"/>
      <c r="H47" s="79"/>
      <c r="I47" s="83">
        <v>23241</v>
      </c>
      <c r="J47" s="58">
        <v>477727</v>
      </c>
      <c r="K47" s="135"/>
      <c r="L47" s="135"/>
      <c r="M47" s="135"/>
      <c r="N47" s="135"/>
      <c r="O47" s="135"/>
      <c r="P47" s="135"/>
      <c r="Q47" s="135"/>
      <c r="R47" s="135"/>
      <c r="S47" s="103">
        <v>1396</v>
      </c>
    </row>
    <row r="48" spans="1:19" ht="19.5" customHeight="1">
      <c r="A48" s="145">
        <v>87232</v>
      </c>
      <c r="B48" s="58">
        <v>1621807</v>
      </c>
      <c r="C48" s="77">
        <f t="shared" si="9"/>
        <v>64231</v>
      </c>
      <c r="D48" s="58">
        <f t="shared" si="10"/>
        <v>1120103</v>
      </c>
      <c r="E48" s="78"/>
      <c r="F48" s="78"/>
      <c r="G48" s="78"/>
      <c r="H48" s="79"/>
      <c r="I48" s="83">
        <v>23001</v>
      </c>
      <c r="J48" s="58">
        <v>501704</v>
      </c>
      <c r="K48" s="135"/>
      <c r="L48" s="135"/>
      <c r="M48" s="135"/>
      <c r="N48" s="135"/>
      <c r="O48" s="135"/>
      <c r="P48" s="135"/>
      <c r="Q48" s="135"/>
      <c r="R48" s="135"/>
      <c r="S48" s="103">
        <v>1397</v>
      </c>
    </row>
    <row r="49" spans="1:19" ht="19.5" customHeight="1">
      <c r="A49" s="145">
        <v>166323</v>
      </c>
      <c r="B49" s="58">
        <v>1736155</v>
      </c>
      <c r="C49" s="77">
        <f t="shared" si="9"/>
        <v>131522</v>
      </c>
      <c r="D49" s="58">
        <f t="shared" si="10"/>
        <v>1227425</v>
      </c>
      <c r="E49" s="78"/>
      <c r="F49" s="78"/>
      <c r="G49" s="78"/>
      <c r="H49" s="79"/>
      <c r="I49" s="83">
        <v>34801</v>
      </c>
      <c r="J49" s="58">
        <v>508730</v>
      </c>
      <c r="K49" s="135"/>
      <c r="L49" s="135"/>
      <c r="M49" s="135"/>
      <c r="N49" s="135"/>
      <c r="O49" s="135"/>
      <c r="P49" s="135"/>
      <c r="Q49" s="135"/>
      <c r="R49" s="135"/>
      <c r="S49" s="103">
        <v>1398</v>
      </c>
    </row>
    <row r="50" spans="1:19" ht="19.5" customHeight="1" thickBot="1">
      <c r="A50" s="146">
        <v>182773</v>
      </c>
      <c r="B50" s="89">
        <v>1853613</v>
      </c>
      <c r="C50" s="106">
        <f t="shared" si="9"/>
        <v>158849</v>
      </c>
      <c r="D50" s="89">
        <f t="shared" si="10"/>
        <v>1302966</v>
      </c>
      <c r="E50" s="109"/>
      <c r="F50" s="109"/>
      <c r="G50" s="109"/>
      <c r="H50" s="110"/>
      <c r="I50" s="106">
        <v>23924</v>
      </c>
      <c r="J50" s="89">
        <v>550647</v>
      </c>
      <c r="K50" s="136"/>
      <c r="L50" s="136"/>
      <c r="M50" s="136"/>
      <c r="N50" s="136"/>
      <c r="O50" s="136"/>
      <c r="P50" s="136"/>
      <c r="Q50" s="136"/>
      <c r="R50" s="136"/>
      <c r="S50" s="104">
        <v>1399</v>
      </c>
    </row>
  </sheetData>
  <mergeCells count="12">
    <mergeCell ref="A1:S1"/>
    <mergeCell ref="A2:S2"/>
    <mergeCell ref="E3:F3"/>
    <mergeCell ref="I3:J3"/>
    <mergeCell ref="C3:D3"/>
    <mergeCell ref="A3:B3"/>
    <mergeCell ref="G3:H3"/>
    <mergeCell ref="K3:L3"/>
    <mergeCell ref="M3:N3"/>
    <mergeCell ref="O3:P3"/>
    <mergeCell ref="Q3:R3"/>
    <mergeCell ref="S3:S4"/>
  </mergeCells>
  <phoneticPr fontId="0" type="noConversion"/>
  <printOptions horizontalCentered="1" verticalCentered="1"/>
  <pageMargins left="0.74803149606299213" right="0.74803149606299213" top="0.98425196850393704" bottom="0.98425196850393704" header="0.51181102362204722" footer="0.51181102362204722"/>
  <pageSetup paperSize="9" scale="62" orientation="landscape" horizontalDpi="4294967293"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7"/>
  <sheetViews>
    <sheetView zoomScaleNormal="100" zoomScaleSheetLayoutView="100" workbookViewId="0">
      <selection sqref="A1:S1"/>
    </sheetView>
  </sheetViews>
  <sheetFormatPr defaultColWidth="13.88671875" defaultRowHeight="21.75"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75" customHeight="1">
      <c r="A1" s="398" t="s">
        <v>28</v>
      </c>
      <c r="B1" s="398"/>
      <c r="C1" s="398"/>
      <c r="D1" s="398"/>
      <c r="E1" s="398"/>
      <c r="F1" s="398"/>
      <c r="G1" s="398"/>
      <c r="H1" s="398"/>
      <c r="I1" s="398"/>
      <c r="J1" s="398"/>
      <c r="K1" s="398"/>
      <c r="L1" s="398"/>
      <c r="M1" s="398"/>
      <c r="N1" s="398"/>
      <c r="O1" s="398"/>
      <c r="P1" s="398"/>
      <c r="Q1" s="398"/>
      <c r="R1" s="398"/>
      <c r="S1" s="398"/>
    </row>
    <row r="2" spans="1:19" ht="21.75" customHeight="1" thickBot="1">
      <c r="A2" s="399" t="s">
        <v>16</v>
      </c>
      <c r="B2" s="399"/>
      <c r="C2" s="399"/>
      <c r="D2" s="399"/>
      <c r="E2" s="399"/>
      <c r="F2" s="399"/>
      <c r="G2" s="399"/>
      <c r="H2" s="399"/>
      <c r="I2" s="399"/>
      <c r="J2" s="399"/>
      <c r="K2" s="399"/>
      <c r="L2" s="399"/>
      <c r="M2" s="399"/>
      <c r="N2" s="399"/>
      <c r="O2" s="399"/>
      <c r="P2" s="399"/>
      <c r="Q2" s="399"/>
      <c r="R2" s="399"/>
      <c r="S2" s="399"/>
    </row>
    <row r="3" spans="1:19" ht="21.7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75" customHeight="1" thickBot="1">
      <c r="A4" s="221" t="s">
        <v>8</v>
      </c>
      <c r="B4" s="222" t="s">
        <v>9</v>
      </c>
      <c r="C4" s="282" t="s">
        <v>8</v>
      </c>
      <c r="D4" s="222" t="s">
        <v>9</v>
      </c>
      <c r="E4" s="283" t="s">
        <v>8</v>
      </c>
      <c r="F4" s="222" t="s">
        <v>9</v>
      </c>
      <c r="G4" s="221" t="s">
        <v>8</v>
      </c>
      <c r="H4" s="222" t="s">
        <v>9</v>
      </c>
      <c r="I4" s="282" t="s">
        <v>8</v>
      </c>
      <c r="J4" s="222" t="s">
        <v>9</v>
      </c>
      <c r="K4" s="283" t="s">
        <v>8</v>
      </c>
      <c r="L4" s="222" t="s">
        <v>9</v>
      </c>
      <c r="M4" s="221" t="s">
        <v>8</v>
      </c>
      <c r="N4" s="222" t="s">
        <v>9</v>
      </c>
      <c r="O4" s="221" t="s">
        <v>8</v>
      </c>
      <c r="P4" s="222" t="s">
        <v>9</v>
      </c>
      <c r="Q4" s="221" t="s">
        <v>8</v>
      </c>
      <c r="R4" s="222" t="s">
        <v>9</v>
      </c>
      <c r="S4" s="403"/>
    </row>
    <row r="5" spans="1:19" ht="21.75" hidden="1" customHeight="1">
      <c r="A5" s="223"/>
      <c r="B5" s="224"/>
      <c r="C5" s="362"/>
      <c r="D5" s="232"/>
      <c r="E5" s="363">
        <v>0</v>
      </c>
      <c r="F5" s="364">
        <v>0</v>
      </c>
      <c r="G5" s="364">
        <v>0</v>
      </c>
      <c r="H5" s="364">
        <v>0</v>
      </c>
      <c r="I5" s="365"/>
      <c r="J5" s="364"/>
      <c r="K5" s="363">
        <v>0</v>
      </c>
      <c r="L5" s="364">
        <v>0</v>
      </c>
      <c r="M5" s="364">
        <v>0</v>
      </c>
      <c r="N5" s="364">
        <v>0</v>
      </c>
      <c r="O5" s="364">
        <v>0</v>
      </c>
      <c r="P5" s="364">
        <v>0</v>
      </c>
      <c r="Q5" s="364">
        <v>0</v>
      </c>
      <c r="R5" s="364">
        <v>0</v>
      </c>
      <c r="S5" s="366">
        <v>1354</v>
      </c>
    </row>
    <row r="6" spans="1:19" ht="21.75" hidden="1" customHeight="1">
      <c r="A6" s="14"/>
      <c r="B6" s="13"/>
      <c r="C6" s="270"/>
      <c r="D6" s="13"/>
      <c r="E6" s="363">
        <v>0</v>
      </c>
      <c r="F6" s="364">
        <v>0</v>
      </c>
      <c r="G6" s="364">
        <v>0</v>
      </c>
      <c r="H6" s="364">
        <v>0</v>
      </c>
      <c r="I6" s="365"/>
      <c r="J6" s="364"/>
      <c r="K6" s="363">
        <v>0</v>
      </c>
      <c r="L6" s="364">
        <v>0</v>
      </c>
      <c r="M6" s="364">
        <v>0</v>
      </c>
      <c r="N6" s="364">
        <v>0</v>
      </c>
      <c r="O6" s="364">
        <v>0</v>
      </c>
      <c r="P6" s="364">
        <v>0</v>
      </c>
      <c r="Q6" s="364">
        <v>0</v>
      </c>
      <c r="R6" s="364">
        <v>0</v>
      </c>
      <c r="S6" s="367">
        <v>1355</v>
      </c>
    </row>
    <row r="7" spans="1:19" ht="21.75" hidden="1" customHeight="1">
      <c r="A7" s="14"/>
      <c r="B7" s="13"/>
      <c r="C7" s="270"/>
      <c r="D7" s="13"/>
      <c r="E7" s="363">
        <v>0</v>
      </c>
      <c r="F7" s="364">
        <v>0</v>
      </c>
      <c r="G7" s="364">
        <v>0</v>
      </c>
      <c r="H7" s="364">
        <v>0</v>
      </c>
      <c r="I7" s="365"/>
      <c r="J7" s="364"/>
      <c r="K7" s="363">
        <v>0</v>
      </c>
      <c r="L7" s="364">
        <v>0</v>
      </c>
      <c r="M7" s="364">
        <v>0</v>
      </c>
      <c r="N7" s="364">
        <v>0</v>
      </c>
      <c r="O7" s="364">
        <v>0</v>
      </c>
      <c r="P7" s="364">
        <v>0</v>
      </c>
      <c r="Q7" s="364">
        <v>0</v>
      </c>
      <c r="R7" s="364">
        <v>0</v>
      </c>
      <c r="S7" s="367">
        <v>1356</v>
      </c>
    </row>
    <row r="8" spans="1:19" ht="21.75" hidden="1" customHeight="1">
      <c r="A8" s="14"/>
      <c r="B8" s="13"/>
      <c r="C8" s="270"/>
      <c r="D8" s="13"/>
      <c r="E8" s="363">
        <v>0</v>
      </c>
      <c r="F8" s="364">
        <v>0</v>
      </c>
      <c r="G8" s="364">
        <v>0</v>
      </c>
      <c r="H8" s="364">
        <v>0</v>
      </c>
      <c r="I8" s="365"/>
      <c r="J8" s="364"/>
      <c r="K8" s="363">
        <v>0</v>
      </c>
      <c r="L8" s="364">
        <v>0</v>
      </c>
      <c r="M8" s="364">
        <v>0</v>
      </c>
      <c r="N8" s="364">
        <v>0</v>
      </c>
      <c r="O8" s="364">
        <v>0</v>
      </c>
      <c r="P8" s="364">
        <v>0</v>
      </c>
      <c r="Q8" s="364">
        <v>0</v>
      </c>
      <c r="R8" s="364">
        <v>0</v>
      </c>
      <c r="S8" s="367">
        <v>1357</v>
      </c>
    </row>
    <row r="9" spans="1:19" ht="21.75" hidden="1" customHeight="1">
      <c r="A9" s="14"/>
      <c r="B9" s="13"/>
      <c r="C9" s="270"/>
      <c r="D9" s="13"/>
      <c r="E9" s="363">
        <v>0</v>
      </c>
      <c r="F9" s="364">
        <v>0</v>
      </c>
      <c r="G9" s="364">
        <v>0</v>
      </c>
      <c r="H9" s="364">
        <v>0</v>
      </c>
      <c r="I9" s="365"/>
      <c r="J9" s="364"/>
      <c r="K9" s="363">
        <v>0</v>
      </c>
      <c r="L9" s="364">
        <v>0</v>
      </c>
      <c r="M9" s="364">
        <v>0</v>
      </c>
      <c r="N9" s="364">
        <v>0</v>
      </c>
      <c r="O9" s="364">
        <v>0</v>
      </c>
      <c r="P9" s="364">
        <v>0</v>
      </c>
      <c r="Q9" s="364">
        <v>0</v>
      </c>
      <c r="R9" s="364">
        <v>0</v>
      </c>
      <c r="S9" s="367">
        <v>1358</v>
      </c>
    </row>
    <row r="10" spans="1:19" ht="21.75" hidden="1" customHeight="1">
      <c r="A10" s="14"/>
      <c r="B10" s="13"/>
      <c r="C10" s="270"/>
      <c r="D10" s="13"/>
      <c r="E10" s="363">
        <v>0</v>
      </c>
      <c r="F10" s="364">
        <v>0</v>
      </c>
      <c r="G10" s="364">
        <v>0</v>
      </c>
      <c r="H10" s="364">
        <v>0</v>
      </c>
      <c r="I10" s="365"/>
      <c r="J10" s="364"/>
      <c r="K10" s="363">
        <v>0</v>
      </c>
      <c r="L10" s="364">
        <v>0</v>
      </c>
      <c r="M10" s="364">
        <v>0</v>
      </c>
      <c r="N10" s="364">
        <v>0</v>
      </c>
      <c r="O10" s="364">
        <v>0</v>
      </c>
      <c r="P10" s="364">
        <v>0</v>
      </c>
      <c r="Q10" s="364">
        <v>0</v>
      </c>
      <c r="R10" s="364">
        <v>0</v>
      </c>
      <c r="S10" s="367">
        <v>1359</v>
      </c>
    </row>
    <row r="11" spans="1:19" ht="21.75" hidden="1" customHeight="1">
      <c r="A11" s="14"/>
      <c r="B11" s="13"/>
      <c r="C11" s="270"/>
      <c r="D11" s="13"/>
      <c r="E11" s="363">
        <v>0</v>
      </c>
      <c r="F11" s="364">
        <v>0</v>
      </c>
      <c r="G11" s="364">
        <v>0</v>
      </c>
      <c r="H11" s="364">
        <v>0</v>
      </c>
      <c r="I11" s="365"/>
      <c r="J11" s="364"/>
      <c r="K11" s="363">
        <v>0</v>
      </c>
      <c r="L11" s="364">
        <v>0</v>
      </c>
      <c r="M11" s="364">
        <v>0</v>
      </c>
      <c r="N11" s="364">
        <v>0</v>
      </c>
      <c r="O11" s="364">
        <v>0</v>
      </c>
      <c r="P11" s="364">
        <v>0</v>
      </c>
      <c r="Q11" s="364">
        <v>0</v>
      </c>
      <c r="R11" s="364">
        <v>0</v>
      </c>
      <c r="S11" s="367">
        <v>1360</v>
      </c>
    </row>
    <row r="12" spans="1:19" ht="21.75" hidden="1" customHeight="1">
      <c r="A12" s="14"/>
      <c r="B12" s="13"/>
      <c r="C12" s="270"/>
      <c r="D12" s="13"/>
      <c r="E12" s="363">
        <v>0</v>
      </c>
      <c r="F12" s="364">
        <v>0</v>
      </c>
      <c r="G12" s="364">
        <v>0</v>
      </c>
      <c r="H12" s="364">
        <v>0</v>
      </c>
      <c r="I12" s="365"/>
      <c r="J12" s="364"/>
      <c r="K12" s="363">
        <v>0</v>
      </c>
      <c r="L12" s="364">
        <v>0</v>
      </c>
      <c r="M12" s="364">
        <v>0</v>
      </c>
      <c r="N12" s="364">
        <v>0</v>
      </c>
      <c r="O12" s="364">
        <v>0</v>
      </c>
      <c r="P12" s="364">
        <v>0</v>
      </c>
      <c r="Q12" s="364">
        <v>0</v>
      </c>
      <c r="R12" s="364">
        <v>0</v>
      </c>
      <c r="S12" s="367">
        <v>1361</v>
      </c>
    </row>
    <row r="13" spans="1:19" ht="21.75" hidden="1" customHeight="1">
      <c r="A13" s="14"/>
      <c r="B13" s="13"/>
      <c r="C13" s="270"/>
      <c r="D13" s="13"/>
      <c r="E13" s="363">
        <v>0</v>
      </c>
      <c r="F13" s="364">
        <v>0</v>
      </c>
      <c r="G13" s="364">
        <v>0</v>
      </c>
      <c r="H13" s="364">
        <v>0</v>
      </c>
      <c r="I13" s="365"/>
      <c r="J13" s="364"/>
      <c r="K13" s="363">
        <v>0</v>
      </c>
      <c r="L13" s="364">
        <v>0</v>
      </c>
      <c r="M13" s="364">
        <v>0</v>
      </c>
      <c r="N13" s="364">
        <v>0</v>
      </c>
      <c r="O13" s="364">
        <v>0</v>
      </c>
      <c r="P13" s="364">
        <v>0</v>
      </c>
      <c r="Q13" s="364">
        <v>0</v>
      </c>
      <c r="R13" s="364">
        <v>0</v>
      </c>
      <c r="S13" s="367">
        <v>1362</v>
      </c>
    </row>
    <row r="14" spans="1:19" ht="21.75" hidden="1" customHeight="1">
      <c r="A14" s="14"/>
      <c r="B14" s="13"/>
      <c r="C14" s="270"/>
      <c r="D14" s="13"/>
      <c r="E14" s="363">
        <v>0</v>
      </c>
      <c r="F14" s="364">
        <v>0</v>
      </c>
      <c r="G14" s="364">
        <v>0</v>
      </c>
      <c r="H14" s="364">
        <v>0</v>
      </c>
      <c r="I14" s="365"/>
      <c r="J14" s="364"/>
      <c r="K14" s="363">
        <v>0</v>
      </c>
      <c r="L14" s="364">
        <v>0</v>
      </c>
      <c r="M14" s="364">
        <v>0</v>
      </c>
      <c r="N14" s="364">
        <v>0</v>
      </c>
      <c r="O14" s="364">
        <v>0</v>
      </c>
      <c r="P14" s="364">
        <v>0</v>
      </c>
      <c r="Q14" s="364">
        <v>0</v>
      </c>
      <c r="R14" s="364">
        <v>0</v>
      </c>
      <c r="S14" s="367">
        <v>1363</v>
      </c>
    </row>
    <row r="15" spans="1:19" ht="21.75" hidden="1" customHeight="1">
      <c r="A15" s="14"/>
      <c r="B15" s="13"/>
      <c r="C15" s="270"/>
      <c r="D15" s="13"/>
      <c r="E15" s="363">
        <v>0</v>
      </c>
      <c r="F15" s="364">
        <v>0</v>
      </c>
      <c r="G15" s="364">
        <v>0</v>
      </c>
      <c r="H15" s="364">
        <v>0</v>
      </c>
      <c r="I15" s="365"/>
      <c r="J15" s="364"/>
      <c r="K15" s="363">
        <v>0</v>
      </c>
      <c r="L15" s="364">
        <v>0</v>
      </c>
      <c r="M15" s="364">
        <v>0</v>
      </c>
      <c r="N15" s="364">
        <v>0</v>
      </c>
      <c r="O15" s="364">
        <v>0</v>
      </c>
      <c r="P15" s="364">
        <v>0</v>
      </c>
      <c r="Q15" s="364">
        <v>0</v>
      </c>
      <c r="R15" s="364">
        <v>0</v>
      </c>
      <c r="S15" s="367">
        <v>1364</v>
      </c>
    </row>
    <row r="16" spans="1:19" ht="21.75" hidden="1" customHeight="1">
      <c r="A16" s="14"/>
      <c r="B16" s="13"/>
      <c r="C16" s="270"/>
      <c r="D16" s="13"/>
      <c r="E16" s="363">
        <v>0</v>
      </c>
      <c r="F16" s="364">
        <v>0</v>
      </c>
      <c r="G16" s="364">
        <v>0</v>
      </c>
      <c r="H16" s="364">
        <v>0</v>
      </c>
      <c r="I16" s="365"/>
      <c r="J16" s="364"/>
      <c r="K16" s="363">
        <v>0</v>
      </c>
      <c r="L16" s="364">
        <v>0</v>
      </c>
      <c r="M16" s="364">
        <v>0</v>
      </c>
      <c r="N16" s="364">
        <v>0</v>
      </c>
      <c r="O16" s="364">
        <v>0</v>
      </c>
      <c r="P16" s="364">
        <v>0</v>
      </c>
      <c r="Q16" s="364">
        <v>0</v>
      </c>
      <c r="R16" s="364">
        <v>0</v>
      </c>
      <c r="S16" s="367">
        <v>1365</v>
      </c>
    </row>
    <row r="17" spans="1:19" ht="21.75" hidden="1" customHeight="1">
      <c r="A17" s="14"/>
      <c r="B17" s="13"/>
      <c r="C17" s="270"/>
      <c r="D17" s="13"/>
      <c r="E17" s="363">
        <v>0</v>
      </c>
      <c r="F17" s="364">
        <v>0</v>
      </c>
      <c r="G17" s="364">
        <v>0</v>
      </c>
      <c r="H17" s="364">
        <v>0</v>
      </c>
      <c r="I17" s="365"/>
      <c r="J17" s="364"/>
      <c r="K17" s="363">
        <v>0</v>
      </c>
      <c r="L17" s="364">
        <v>0</v>
      </c>
      <c r="M17" s="364">
        <v>0</v>
      </c>
      <c r="N17" s="364">
        <v>0</v>
      </c>
      <c r="O17" s="364">
        <v>0</v>
      </c>
      <c r="P17" s="364">
        <v>0</v>
      </c>
      <c r="Q17" s="364">
        <v>0</v>
      </c>
      <c r="R17" s="364">
        <v>0</v>
      </c>
      <c r="S17" s="367">
        <v>1366</v>
      </c>
    </row>
    <row r="18" spans="1:19" ht="21.75" hidden="1" customHeight="1">
      <c r="A18" s="14"/>
      <c r="B18" s="13"/>
      <c r="C18" s="270"/>
      <c r="D18" s="13"/>
      <c r="E18" s="363">
        <v>0</v>
      </c>
      <c r="F18" s="364">
        <v>0</v>
      </c>
      <c r="G18" s="364">
        <v>0</v>
      </c>
      <c r="H18" s="364">
        <v>0</v>
      </c>
      <c r="I18" s="365"/>
      <c r="J18" s="364"/>
      <c r="K18" s="363">
        <v>0</v>
      </c>
      <c r="L18" s="364">
        <v>0</v>
      </c>
      <c r="M18" s="364">
        <v>0</v>
      </c>
      <c r="N18" s="364">
        <v>0</v>
      </c>
      <c r="O18" s="364">
        <v>0</v>
      </c>
      <c r="P18" s="364">
        <v>0</v>
      </c>
      <c r="Q18" s="364">
        <v>0</v>
      </c>
      <c r="R18" s="364">
        <v>0</v>
      </c>
      <c r="S18" s="367">
        <v>1367</v>
      </c>
    </row>
    <row r="19" spans="1:19" ht="21.75" hidden="1" customHeight="1">
      <c r="A19" s="14"/>
      <c r="B19" s="13"/>
      <c r="C19" s="270"/>
      <c r="D19" s="13"/>
      <c r="E19" s="363">
        <v>0</v>
      </c>
      <c r="F19" s="364">
        <v>0</v>
      </c>
      <c r="G19" s="364">
        <v>0</v>
      </c>
      <c r="H19" s="364">
        <v>0</v>
      </c>
      <c r="I19" s="365"/>
      <c r="J19" s="364"/>
      <c r="K19" s="363">
        <v>0</v>
      </c>
      <c r="L19" s="364">
        <v>0</v>
      </c>
      <c r="M19" s="364">
        <v>0</v>
      </c>
      <c r="N19" s="364">
        <v>0</v>
      </c>
      <c r="O19" s="364">
        <v>0</v>
      </c>
      <c r="P19" s="364">
        <v>0</v>
      </c>
      <c r="Q19" s="364">
        <v>0</v>
      </c>
      <c r="R19" s="364">
        <v>0</v>
      </c>
      <c r="S19" s="367">
        <v>1368</v>
      </c>
    </row>
    <row r="20" spans="1:19" ht="21.75" hidden="1" customHeight="1">
      <c r="A20" s="14"/>
      <c r="B20" s="13"/>
      <c r="C20" s="270"/>
      <c r="D20" s="13"/>
      <c r="E20" s="363">
        <v>0</v>
      </c>
      <c r="F20" s="364">
        <v>0</v>
      </c>
      <c r="G20" s="364">
        <v>0</v>
      </c>
      <c r="H20" s="364">
        <v>0</v>
      </c>
      <c r="I20" s="365"/>
      <c r="J20" s="364"/>
      <c r="K20" s="363">
        <v>0</v>
      </c>
      <c r="L20" s="364">
        <v>0</v>
      </c>
      <c r="M20" s="364">
        <v>0</v>
      </c>
      <c r="N20" s="364">
        <v>0</v>
      </c>
      <c r="O20" s="364">
        <v>0</v>
      </c>
      <c r="P20" s="364">
        <v>0</v>
      </c>
      <c r="Q20" s="364">
        <v>0</v>
      </c>
      <c r="R20" s="364">
        <v>0</v>
      </c>
      <c r="S20" s="367">
        <v>1369</v>
      </c>
    </row>
    <row r="21" spans="1:19" ht="21.75" hidden="1" customHeight="1">
      <c r="A21" s="14"/>
      <c r="B21" s="13"/>
      <c r="C21" s="270"/>
      <c r="D21" s="13"/>
      <c r="E21" s="363">
        <v>0</v>
      </c>
      <c r="F21" s="364">
        <v>0</v>
      </c>
      <c r="G21" s="364">
        <v>0</v>
      </c>
      <c r="H21" s="364">
        <v>0</v>
      </c>
      <c r="I21" s="365"/>
      <c r="J21" s="364"/>
      <c r="K21" s="363">
        <v>0</v>
      </c>
      <c r="L21" s="364">
        <v>0</v>
      </c>
      <c r="M21" s="364">
        <v>0</v>
      </c>
      <c r="N21" s="364">
        <v>0</v>
      </c>
      <c r="O21" s="364">
        <v>0</v>
      </c>
      <c r="P21" s="364">
        <v>0</v>
      </c>
      <c r="Q21" s="364">
        <v>0</v>
      </c>
      <c r="R21" s="364">
        <v>0</v>
      </c>
      <c r="S21" s="367">
        <v>1370</v>
      </c>
    </row>
    <row r="22" spans="1:19" ht="21.75" hidden="1" customHeight="1">
      <c r="A22" s="14">
        <f t="shared" ref="A22:B24" si="0">E22+G22+K22+M22+O22+Q22</f>
        <v>0</v>
      </c>
      <c r="B22" s="13">
        <f t="shared" si="0"/>
        <v>0</v>
      </c>
      <c r="C22" s="270"/>
      <c r="D22" s="13"/>
      <c r="E22" s="363">
        <v>0</v>
      </c>
      <c r="F22" s="364">
        <v>0</v>
      </c>
      <c r="G22" s="364">
        <v>0</v>
      </c>
      <c r="H22" s="364">
        <v>0</v>
      </c>
      <c r="I22" s="365"/>
      <c r="J22" s="364"/>
      <c r="K22" s="363">
        <v>0</v>
      </c>
      <c r="L22" s="364">
        <v>0</v>
      </c>
      <c r="M22" s="364">
        <v>0</v>
      </c>
      <c r="N22" s="364">
        <v>0</v>
      </c>
      <c r="O22" s="364">
        <v>0</v>
      </c>
      <c r="P22" s="364">
        <v>0</v>
      </c>
      <c r="Q22" s="364">
        <v>0</v>
      </c>
      <c r="R22" s="364">
        <v>0</v>
      </c>
      <c r="S22" s="367">
        <v>1371</v>
      </c>
    </row>
    <row r="23" spans="1:19" ht="21.75" hidden="1" customHeight="1">
      <c r="A23" s="14">
        <f t="shared" si="0"/>
        <v>0</v>
      </c>
      <c r="B23" s="13">
        <f t="shared" si="0"/>
        <v>0</v>
      </c>
      <c r="C23" s="270"/>
      <c r="D23" s="13"/>
      <c r="E23" s="363">
        <v>0</v>
      </c>
      <c r="F23" s="364">
        <v>0</v>
      </c>
      <c r="G23" s="364">
        <v>0</v>
      </c>
      <c r="H23" s="364">
        <v>0</v>
      </c>
      <c r="I23" s="365"/>
      <c r="J23" s="364"/>
      <c r="K23" s="363">
        <v>0</v>
      </c>
      <c r="L23" s="364">
        <v>0</v>
      </c>
      <c r="M23" s="364">
        <v>0</v>
      </c>
      <c r="N23" s="364">
        <v>0</v>
      </c>
      <c r="O23" s="364">
        <v>0</v>
      </c>
      <c r="P23" s="364">
        <v>0</v>
      </c>
      <c r="Q23" s="364">
        <v>0</v>
      </c>
      <c r="R23" s="364">
        <v>0</v>
      </c>
      <c r="S23" s="367">
        <v>1372</v>
      </c>
    </row>
    <row r="24" spans="1:19" ht="21.75" hidden="1" customHeight="1">
      <c r="A24" s="14">
        <f t="shared" si="0"/>
        <v>0</v>
      </c>
      <c r="B24" s="13">
        <f t="shared" si="0"/>
        <v>0</v>
      </c>
      <c r="C24" s="270"/>
      <c r="D24" s="13"/>
      <c r="E24" s="363">
        <v>0</v>
      </c>
      <c r="F24" s="364">
        <v>0</v>
      </c>
      <c r="G24" s="364">
        <v>0</v>
      </c>
      <c r="H24" s="364">
        <v>0</v>
      </c>
      <c r="I24" s="365"/>
      <c r="J24" s="364"/>
      <c r="K24" s="363">
        <v>0</v>
      </c>
      <c r="L24" s="364">
        <v>0</v>
      </c>
      <c r="M24" s="364">
        <v>0</v>
      </c>
      <c r="N24" s="364">
        <v>0</v>
      </c>
      <c r="O24" s="364">
        <v>0</v>
      </c>
      <c r="P24" s="364">
        <v>0</v>
      </c>
      <c r="Q24" s="364">
        <v>0</v>
      </c>
      <c r="R24" s="364">
        <v>0</v>
      </c>
      <c r="S24" s="367">
        <v>1373</v>
      </c>
    </row>
    <row r="25" spans="1:19" ht="21.75" hidden="1" customHeight="1">
      <c r="A25" s="14">
        <f t="shared" ref="A25:A31" si="1">E25+G25+K25+M25+O25+Q25</f>
        <v>0</v>
      </c>
      <c r="B25" s="13">
        <v>0</v>
      </c>
      <c r="C25" s="270"/>
      <c r="D25" s="13"/>
      <c r="E25" s="363">
        <v>0</v>
      </c>
      <c r="F25" s="364">
        <v>0</v>
      </c>
      <c r="G25" s="364">
        <v>0</v>
      </c>
      <c r="H25" s="364">
        <v>0</v>
      </c>
      <c r="I25" s="365"/>
      <c r="J25" s="364"/>
      <c r="K25" s="363">
        <v>0</v>
      </c>
      <c r="L25" s="364">
        <v>0</v>
      </c>
      <c r="M25" s="364">
        <v>0</v>
      </c>
      <c r="N25" s="364">
        <v>0</v>
      </c>
      <c r="O25" s="364">
        <v>0</v>
      </c>
      <c r="P25" s="364">
        <v>0</v>
      </c>
      <c r="Q25" s="364">
        <v>0</v>
      </c>
      <c r="R25" s="364">
        <v>0</v>
      </c>
      <c r="S25" s="367">
        <v>1374</v>
      </c>
    </row>
    <row r="26" spans="1:19" ht="21.75" hidden="1" customHeight="1">
      <c r="A26" s="14">
        <f t="shared" si="1"/>
        <v>0</v>
      </c>
      <c r="B26" s="13">
        <f>F26+H26+L26+N26+P26+R26</f>
        <v>0</v>
      </c>
      <c r="C26" s="270"/>
      <c r="D26" s="13"/>
      <c r="E26" s="363">
        <v>0</v>
      </c>
      <c r="F26" s="364">
        <v>0</v>
      </c>
      <c r="G26" s="364">
        <v>0</v>
      </c>
      <c r="H26" s="364">
        <v>0</v>
      </c>
      <c r="I26" s="365"/>
      <c r="J26" s="364"/>
      <c r="K26" s="363">
        <v>0</v>
      </c>
      <c r="L26" s="364">
        <v>0</v>
      </c>
      <c r="M26" s="364">
        <v>0</v>
      </c>
      <c r="N26" s="364">
        <v>0</v>
      </c>
      <c r="O26" s="364">
        <v>0</v>
      </c>
      <c r="P26" s="364">
        <v>0</v>
      </c>
      <c r="Q26" s="364">
        <v>0</v>
      </c>
      <c r="R26" s="364">
        <v>0</v>
      </c>
      <c r="S26" s="367">
        <v>1375</v>
      </c>
    </row>
    <row r="27" spans="1:19" ht="21.75" hidden="1" customHeight="1">
      <c r="A27" s="14">
        <f t="shared" si="1"/>
        <v>0</v>
      </c>
      <c r="B27" s="13">
        <f>F27+H27+L27+N27+P27+R25</f>
        <v>0</v>
      </c>
      <c r="C27" s="270"/>
      <c r="D27" s="13"/>
      <c r="E27" s="363">
        <v>0</v>
      </c>
      <c r="F27" s="364">
        <v>0</v>
      </c>
      <c r="G27" s="364">
        <v>0</v>
      </c>
      <c r="H27" s="364">
        <v>0</v>
      </c>
      <c r="I27" s="365"/>
      <c r="J27" s="364"/>
      <c r="K27" s="363">
        <v>0</v>
      </c>
      <c r="L27" s="364">
        <v>0</v>
      </c>
      <c r="M27" s="364">
        <v>0</v>
      </c>
      <c r="N27" s="364">
        <v>0</v>
      </c>
      <c r="O27" s="364">
        <v>0</v>
      </c>
      <c r="P27" s="364">
        <v>0</v>
      </c>
      <c r="Q27" s="364">
        <v>0</v>
      </c>
      <c r="R27" s="364">
        <v>0</v>
      </c>
      <c r="S27" s="367">
        <v>1376</v>
      </c>
    </row>
    <row r="28" spans="1:19" ht="21.75" hidden="1" customHeight="1">
      <c r="A28" s="14">
        <f t="shared" si="1"/>
        <v>0</v>
      </c>
      <c r="B28" s="13">
        <f>F28+H28+L28+N28+P28+R28</f>
        <v>0</v>
      </c>
      <c r="C28" s="270"/>
      <c r="D28" s="13"/>
      <c r="E28" s="363">
        <v>0</v>
      </c>
      <c r="F28" s="364">
        <v>0</v>
      </c>
      <c r="G28" s="364">
        <v>0</v>
      </c>
      <c r="H28" s="364">
        <v>0</v>
      </c>
      <c r="I28" s="365"/>
      <c r="J28" s="364"/>
      <c r="K28" s="363">
        <v>0</v>
      </c>
      <c r="L28" s="364">
        <v>0</v>
      </c>
      <c r="M28" s="364">
        <v>0</v>
      </c>
      <c r="N28" s="364">
        <v>0</v>
      </c>
      <c r="O28" s="364">
        <v>0</v>
      </c>
      <c r="P28" s="364">
        <v>0</v>
      </c>
      <c r="Q28" s="364">
        <v>0</v>
      </c>
      <c r="R28" s="364">
        <v>0</v>
      </c>
      <c r="S28" s="367">
        <v>1377</v>
      </c>
    </row>
    <row r="29" spans="1:19" ht="21.75" hidden="1" customHeight="1">
      <c r="A29" s="14">
        <f t="shared" si="1"/>
        <v>0</v>
      </c>
      <c r="B29" s="13">
        <f>F29+H29+L29+N29+P29+R29</f>
        <v>0</v>
      </c>
      <c r="C29" s="18"/>
      <c r="D29" s="13"/>
      <c r="E29" s="368">
        <v>0</v>
      </c>
      <c r="F29" s="364">
        <v>0</v>
      </c>
      <c r="G29" s="14">
        <v>0</v>
      </c>
      <c r="H29" s="13">
        <v>0</v>
      </c>
      <c r="I29" s="18"/>
      <c r="J29" s="13"/>
      <c r="K29" s="228">
        <v>0</v>
      </c>
      <c r="L29" s="13">
        <v>0</v>
      </c>
      <c r="M29" s="14">
        <v>0</v>
      </c>
      <c r="N29" s="13">
        <v>0</v>
      </c>
      <c r="O29" s="310">
        <v>0</v>
      </c>
      <c r="P29" s="288">
        <v>0</v>
      </c>
      <c r="Q29" s="310">
        <v>0</v>
      </c>
      <c r="R29" s="288">
        <v>0</v>
      </c>
      <c r="S29" s="369">
        <v>1378</v>
      </c>
    </row>
    <row r="30" spans="1:19" ht="21.75" hidden="1" customHeight="1">
      <c r="A30" s="14">
        <f t="shared" si="1"/>
        <v>0</v>
      </c>
      <c r="B30" s="13">
        <f>F30+H30+L30+N30+P30+R30</f>
        <v>0</v>
      </c>
      <c r="C30" s="18"/>
      <c r="D30" s="13"/>
      <c r="E30" s="368">
        <v>0</v>
      </c>
      <c r="F30" s="364">
        <v>0</v>
      </c>
      <c r="G30" s="14">
        <v>0</v>
      </c>
      <c r="H30" s="13">
        <v>0</v>
      </c>
      <c r="I30" s="18"/>
      <c r="J30" s="13"/>
      <c r="K30" s="228">
        <v>0</v>
      </c>
      <c r="L30" s="13">
        <v>0</v>
      </c>
      <c r="M30" s="14">
        <v>0</v>
      </c>
      <c r="N30" s="13">
        <v>0</v>
      </c>
      <c r="O30" s="294">
        <v>0</v>
      </c>
      <c r="P30" s="17">
        <v>0</v>
      </c>
      <c r="Q30" s="294">
        <v>0</v>
      </c>
      <c r="R30" s="17">
        <v>0</v>
      </c>
      <c r="S30" s="370">
        <v>1379</v>
      </c>
    </row>
    <row r="31" spans="1:19" ht="21.75" customHeight="1">
      <c r="A31" s="82">
        <f t="shared" si="1"/>
        <v>173</v>
      </c>
      <c r="B31" s="57">
        <f>F31+H31+L31+N31+P31+R31</f>
        <v>96477</v>
      </c>
      <c r="C31" s="60">
        <f t="shared" ref="C31:D34" si="2">E31+G31</f>
        <v>113</v>
      </c>
      <c r="D31" s="57">
        <f t="shared" si="2"/>
        <v>59</v>
      </c>
      <c r="E31" s="115">
        <v>0</v>
      </c>
      <c r="F31" s="116">
        <v>0</v>
      </c>
      <c r="G31" s="82">
        <v>113</v>
      </c>
      <c r="H31" s="57">
        <v>59</v>
      </c>
      <c r="I31" s="60">
        <f t="shared" ref="I31:J35" si="3">K31+M31+O31+Q31</f>
        <v>60</v>
      </c>
      <c r="J31" s="57">
        <f t="shared" si="3"/>
        <v>96418</v>
      </c>
      <c r="K31" s="202">
        <v>1</v>
      </c>
      <c r="L31" s="45">
        <v>35</v>
      </c>
      <c r="M31" s="357">
        <v>13</v>
      </c>
      <c r="N31" s="45">
        <v>0</v>
      </c>
      <c r="O31" s="357">
        <v>46</v>
      </c>
      <c r="P31" s="45">
        <v>8</v>
      </c>
      <c r="Q31" s="357">
        <v>0</v>
      </c>
      <c r="R31" s="45">
        <v>96375</v>
      </c>
      <c r="S31" s="140">
        <v>1380</v>
      </c>
    </row>
    <row r="32" spans="1:19" ht="21.75" customHeight="1">
      <c r="A32" s="83">
        <f>'[1]نمودار و جداول رشته ها'!DB12</f>
        <v>215</v>
      </c>
      <c r="B32" s="58">
        <f>'[1]نمودار و جداول رشته ها'!DA12</f>
        <v>0</v>
      </c>
      <c r="C32" s="60">
        <f t="shared" si="2"/>
        <v>2</v>
      </c>
      <c r="D32" s="57">
        <f t="shared" si="2"/>
        <v>30</v>
      </c>
      <c r="E32" s="77">
        <v>0</v>
      </c>
      <c r="F32" s="58">
        <v>2</v>
      </c>
      <c r="G32" s="83">
        <v>2</v>
      </c>
      <c r="H32" s="58">
        <v>28</v>
      </c>
      <c r="I32" s="60">
        <f t="shared" si="3"/>
        <v>213</v>
      </c>
      <c r="J32" s="57">
        <f t="shared" si="3"/>
        <v>140988</v>
      </c>
      <c r="K32" s="347">
        <v>8</v>
      </c>
      <c r="L32" s="46">
        <v>1</v>
      </c>
      <c r="M32" s="353">
        <v>18</v>
      </c>
      <c r="N32" s="46">
        <v>0</v>
      </c>
      <c r="O32" s="353">
        <v>91</v>
      </c>
      <c r="P32" s="46">
        <v>70</v>
      </c>
      <c r="Q32" s="353">
        <v>96</v>
      </c>
      <c r="R32" s="46">
        <v>140917</v>
      </c>
      <c r="S32" s="140">
        <v>1381</v>
      </c>
    </row>
    <row r="33" spans="1:19" ht="21.75" customHeight="1">
      <c r="A33" s="83">
        <f>'[1]نمودار و جداول رشته ها'!DB13</f>
        <v>500</v>
      </c>
      <c r="B33" s="58">
        <f>'[1]نمودار و جداول رشته ها'!DA13</f>
        <v>4380</v>
      </c>
      <c r="C33" s="60">
        <f t="shared" si="2"/>
        <v>3</v>
      </c>
      <c r="D33" s="57">
        <f t="shared" si="2"/>
        <v>48</v>
      </c>
      <c r="E33" s="77">
        <v>2</v>
      </c>
      <c r="F33" s="58">
        <v>33</v>
      </c>
      <c r="G33" s="83">
        <v>1</v>
      </c>
      <c r="H33" s="58">
        <v>15</v>
      </c>
      <c r="I33" s="60">
        <f t="shared" si="3"/>
        <v>497</v>
      </c>
      <c r="J33" s="57">
        <f t="shared" si="3"/>
        <v>4332</v>
      </c>
      <c r="K33" s="347">
        <v>18</v>
      </c>
      <c r="L33" s="46">
        <v>0</v>
      </c>
      <c r="M33" s="353">
        <v>19</v>
      </c>
      <c r="N33" s="46">
        <v>0</v>
      </c>
      <c r="O33" s="353">
        <v>226</v>
      </c>
      <c r="P33" s="46">
        <v>2</v>
      </c>
      <c r="Q33" s="353">
        <v>234</v>
      </c>
      <c r="R33" s="46">
        <v>4330</v>
      </c>
      <c r="S33" s="140">
        <v>1382</v>
      </c>
    </row>
    <row r="34" spans="1:19" ht="21.75" customHeight="1">
      <c r="A34" s="83">
        <f>'[1]نمودار و جداول رشته ها'!DB14</f>
        <v>637</v>
      </c>
      <c r="B34" s="58">
        <f>'[1]نمودار و جداول رشته ها'!DA14</f>
        <v>5879</v>
      </c>
      <c r="C34" s="60">
        <f t="shared" si="2"/>
        <v>463</v>
      </c>
      <c r="D34" s="57">
        <f t="shared" si="2"/>
        <v>54</v>
      </c>
      <c r="E34" s="117">
        <f>[2]بازار!$S$43-G34</f>
        <v>462</v>
      </c>
      <c r="F34" s="118">
        <f>[2]بازار!$S$19-H34</f>
        <v>28</v>
      </c>
      <c r="G34" s="119">
        <f>[2]غيردولتي!$B$41</f>
        <v>1</v>
      </c>
      <c r="H34" s="118">
        <f>[2]غيردولتي!$B$18</f>
        <v>26</v>
      </c>
      <c r="I34" s="60">
        <f t="shared" si="3"/>
        <v>174</v>
      </c>
      <c r="J34" s="57">
        <f t="shared" si="3"/>
        <v>5825</v>
      </c>
      <c r="K34" s="358">
        <f>[2]بازار!$O$43</f>
        <v>10</v>
      </c>
      <c r="L34" s="359">
        <f>[2]بازار!$O$19</f>
        <v>2</v>
      </c>
      <c r="M34" s="360">
        <f>[2]بازار!$K$43</f>
        <v>20</v>
      </c>
      <c r="N34" s="359">
        <f>[2]بازار!$K$19</f>
        <v>2</v>
      </c>
      <c r="O34" s="360">
        <f>[2]بازار!$G$43</f>
        <v>141</v>
      </c>
      <c r="P34" s="359">
        <f>[2]بازار!$G$19</f>
        <v>2</v>
      </c>
      <c r="Q34" s="360">
        <f>[2]بازار!$C$43</f>
        <v>3</v>
      </c>
      <c r="R34" s="359">
        <f>[2]بازار!$C$19</f>
        <v>5819</v>
      </c>
      <c r="S34" s="238">
        <v>1383</v>
      </c>
    </row>
    <row r="35" spans="1:19" ht="21.75" customHeight="1">
      <c r="A35" s="83">
        <f>'[1]نمودار و جداول رشته ها'!DB15</f>
        <v>2733</v>
      </c>
      <c r="B35" s="58">
        <f>'[1]نمودار و جداول رشته ها'!DA15</f>
        <v>2377</v>
      </c>
      <c r="C35" s="60">
        <f>A35-I35</f>
        <v>2432</v>
      </c>
      <c r="D35" s="57">
        <f>B35-J35</f>
        <v>452</v>
      </c>
      <c r="E35" s="60">
        <f>[2]بازار!$T$43-G35</f>
        <v>2486</v>
      </c>
      <c r="F35" s="57">
        <f>[2]بازار!$T$19-H35</f>
        <v>20</v>
      </c>
      <c r="G35" s="73">
        <f>[2]غيردولتي!$C$41</f>
        <v>0</v>
      </c>
      <c r="H35" s="57">
        <f>[2]غيردولتي!$C$18</f>
        <v>45</v>
      </c>
      <c r="I35" s="60">
        <f t="shared" si="3"/>
        <v>301</v>
      </c>
      <c r="J35" s="57">
        <f t="shared" si="3"/>
        <v>1925</v>
      </c>
      <c r="K35" s="196">
        <f>[3]بازار!$O$45</f>
        <v>12</v>
      </c>
      <c r="L35" s="45">
        <f>[2]بازار!$P$19</f>
        <v>0</v>
      </c>
      <c r="M35" s="346">
        <f>[3]بازار!$K$45</f>
        <v>34</v>
      </c>
      <c r="N35" s="45">
        <f>[2]بازار!$L$19</f>
        <v>0</v>
      </c>
      <c r="O35" s="346">
        <f>[3]بازار!$G$45</f>
        <v>250</v>
      </c>
      <c r="P35" s="45">
        <f>[3]بازار!$G$19</f>
        <v>1</v>
      </c>
      <c r="Q35" s="346">
        <f>[2]بازار!$D$43</f>
        <v>5</v>
      </c>
      <c r="R35" s="45">
        <f>[3]بازار!$C$19</f>
        <v>1924</v>
      </c>
      <c r="S35" s="185">
        <v>1384</v>
      </c>
    </row>
    <row r="36" spans="1:19" ht="21.75" customHeight="1">
      <c r="A36" s="83">
        <f>'[1]نمودار و جداول رشته ها'!DB16</f>
        <v>1357</v>
      </c>
      <c r="B36" s="58">
        <f>'[1]نمودار و جداول رشته ها'!DA16</f>
        <v>3072</v>
      </c>
      <c r="C36" s="59">
        <f t="shared" ref="C36:D40" si="4">A36-I36</f>
        <v>344</v>
      </c>
      <c r="D36" s="58">
        <f t="shared" si="4"/>
        <v>1067</v>
      </c>
      <c r="E36" s="59"/>
      <c r="F36" s="59"/>
      <c r="G36" s="59"/>
      <c r="H36" s="59"/>
      <c r="I36" s="59">
        <f>[4]بازار!$C$45+[4]بازار!$G$45+[4]بازار!$K$45+[4]بازار!$O$45</f>
        <v>1013</v>
      </c>
      <c r="J36" s="58">
        <f>[4]بازار!$C$19+[4]بازار!$G$19+[4]بازار!$K$19+[4]بازار!$O$19</f>
        <v>2005</v>
      </c>
      <c r="K36" s="186"/>
      <c r="L36" s="186"/>
      <c r="M36" s="186"/>
      <c r="N36" s="186"/>
      <c r="O36" s="186"/>
      <c r="P36" s="186"/>
      <c r="Q36" s="186"/>
      <c r="R36" s="186"/>
      <c r="S36" s="91">
        <v>1385</v>
      </c>
    </row>
    <row r="37" spans="1:19" ht="21.75" customHeight="1">
      <c r="A37" s="83">
        <f>'[1]نمودار و جداول رشته ها'!DB17</f>
        <v>495</v>
      </c>
      <c r="B37" s="58">
        <f>'[1]نمودار و جداول رشته ها'!DA17</f>
        <v>678</v>
      </c>
      <c r="C37" s="59">
        <f t="shared" si="4"/>
        <v>379</v>
      </c>
      <c r="D37" s="58">
        <f t="shared" si="4"/>
        <v>22</v>
      </c>
      <c r="E37" s="59"/>
      <c r="F37" s="59"/>
      <c r="G37" s="59"/>
      <c r="H37" s="59"/>
      <c r="I37" s="59">
        <f>[5]بازار!$C$45+[5]بازار!$G$45+[5]بازار!$K$45+[5]بازار!$O$45</f>
        <v>116</v>
      </c>
      <c r="J37" s="58">
        <f>[5]بازار!$C$19+[5]بازار!$G$19+[5]بازار!$K$19+[5]بازار!$O$19</f>
        <v>656</v>
      </c>
      <c r="K37" s="186"/>
      <c r="L37" s="186"/>
      <c r="M37" s="186"/>
      <c r="N37" s="186"/>
      <c r="O37" s="186"/>
      <c r="P37" s="186"/>
      <c r="Q37" s="186"/>
      <c r="R37" s="186"/>
      <c r="S37" s="91">
        <v>1386</v>
      </c>
    </row>
    <row r="38" spans="1:19" ht="21.75" customHeight="1">
      <c r="A38" s="83">
        <f>'[1]نمودار و جداول رشته ها'!DB18</f>
        <v>265</v>
      </c>
      <c r="B38" s="58">
        <f>'[1]نمودار و جداول رشته ها'!DA18</f>
        <v>420</v>
      </c>
      <c r="C38" s="59">
        <f t="shared" si="4"/>
        <v>123</v>
      </c>
      <c r="D38" s="58">
        <f t="shared" si="4"/>
        <v>31</v>
      </c>
      <c r="E38" s="59"/>
      <c r="F38" s="59"/>
      <c r="G38" s="59"/>
      <c r="H38" s="59"/>
      <c r="I38" s="59">
        <f>[6]بازار!$AA$45</f>
        <v>142</v>
      </c>
      <c r="J38" s="58">
        <f>[6]بازار!$AA$19</f>
        <v>389</v>
      </c>
      <c r="K38" s="186"/>
      <c r="L38" s="186"/>
      <c r="M38" s="186"/>
      <c r="N38" s="186"/>
      <c r="O38" s="186"/>
      <c r="P38" s="186"/>
      <c r="Q38" s="186"/>
      <c r="R38" s="186"/>
      <c r="S38" s="91">
        <v>1387</v>
      </c>
    </row>
    <row r="39" spans="1:19" ht="21.75" customHeight="1">
      <c r="A39" s="83">
        <f>'[1]نمودار و جداول رشته ها'!DB19</f>
        <v>153</v>
      </c>
      <c r="B39" s="58">
        <f>'[1]نمودار و جداول رشته ها'!DA19</f>
        <v>1081</v>
      </c>
      <c r="C39" s="59">
        <f t="shared" si="4"/>
        <v>102</v>
      </c>
      <c r="D39" s="58">
        <f t="shared" si="4"/>
        <v>690</v>
      </c>
      <c r="E39" s="59"/>
      <c r="F39" s="59"/>
      <c r="G39" s="59"/>
      <c r="H39" s="59"/>
      <c r="I39" s="59">
        <f>'[7]تعداد خسارت'!$C$16</f>
        <v>51</v>
      </c>
      <c r="J39" s="58">
        <f>'[7]تعداد بیمه نامه'!$C$16</f>
        <v>391</v>
      </c>
      <c r="K39" s="186"/>
      <c r="L39" s="186"/>
      <c r="M39" s="186"/>
      <c r="N39" s="186"/>
      <c r="O39" s="186"/>
      <c r="P39" s="186"/>
      <c r="Q39" s="186"/>
      <c r="R39" s="186"/>
      <c r="S39" s="91">
        <v>1388</v>
      </c>
    </row>
    <row r="40" spans="1:19" ht="21.75" customHeight="1">
      <c r="A40" s="82">
        <f>'[1]نمودار و جداول رشته ها'!DB20</f>
        <v>240</v>
      </c>
      <c r="B40" s="57">
        <f>'[1]نمودار و جداول رشته ها'!DA20</f>
        <v>976</v>
      </c>
      <c r="C40" s="60">
        <f t="shared" si="4"/>
        <v>181</v>
      </c>
      <c r="D40" s="57">
        <f t="shared" si="4"/>
        <v>708</v>
      </c>
      <c r="E40" s="60"/>
      <c r="F40" s="60"/>
      <c r="G40" s="60"/>
      <c r="H40" s="60"/>
      <c r="I40" s="60">
        <f>'[8]تعداد خسارت'!$D$16</f>
        <v>59</v>
      </c>
      <c r="J40" s="57">
        <f>'[8]تعداد بیمه نامه'!$C$16</f>
        <v>268</v>
      </c>
      <c r="K40" s="186"/>
      <c r="L40" s="186"/>
      <c r="M40" s="186"/>
      <c r="N40" s="186"/>
      <c r="O40" s="186"/>
      <c r="P40" s="186"/>
      <c r="Q40" s="186"/>
      <c r="R40" s="186"/>
      <c r="S40" s="91">
        <v>1389</v>
      </c>
    </row>
    <row r="41" spans="1:19" ht="21.75" customHeight="1">
      <c r="A41" s="83">
        <v>257</v>
      </c>
      <c r="B41" s="79">
        <v>2692</v>
      </c>
      <c r="C41" s="82">
        <f>A41-I41</f>
        <v>194</v>
      </c>
      <c r="D41" s="57">
        <f>B41-J41</f>
        <v>1099</v>
      </c>
      <c r="E41" s="77"/>
      <c r="F41" s="78"/>
      <c r="G41" s="78"/>
      <c r="H41" s="79"/>
      <c r="I41" s="83">
        <f>'[8]تعداد خسارت'!$E$16</f>
        <v>63</v>
      </c>
      <c r="J41" s="58">
        <f>'[8]تعداد بیمه نامه'!$D$16</f>
        <v>1593</v>
      </c>
      <c r="K41" s="187"/>
      <c r="L41" s="187"/>
      <c r="M41" s="187"/>
      <c r="N41" s="187"/>
      <c r="O41" s="188"/>
      <c r="P41" s="188"/>
      <c r="Q41" s="188"/>
      <c r="R41" s="188"/>
      <c r="S41" s="188">
        <v>1390</v>
      </c>
    </row>
    <row r="42" spans="1:19" ht="21.75" customHeight="1">
      <c r="A42" s="83">
        <v>236</v>
      </c>
      <c r="B42" s="79">
        <v>47402</v>
      </c>
      <c r="C42" s="83">
        <f t="shared" ref="C42:C50" si="5">A42-I42</f>
        <v>100</v>
      </c>
      <c r="D42" s="58">
        <f t="shared" ref="D42:D50" si="6">B42-J42</f>
        <v>197</v>
      </c>
      <c r="E42" s="77"/>
      <c r="F42" s="78"/>
      <c r="G42" s="78"/>
      <c r="H42" s="79"/>
      <c r="I42" s="83">
        <v>136</v>
      </c>
      <c r="J42" s="58">
        <v>47205</v>
      </c>
      <c r="K42" s="137"/>
      <c r="L42" s="135"/>
      <c r="M42" s="135"/>
      <c r="N42" s="135"/>
      <c r="O42" s="105">
        <v>1391</v>
      </c>
      <c r="P42" s="105"/>
      <c r="Q42" s="105"/>
      <c r="R42" s="105"/>
      <c r="S42" s="103">
        <v>1391</v>
      </c>
    </row>
    <row r="43" spans="1:19" ht="21.75" customHeight="1">
      <c r="A43" s="83">
        <v>575</v>
      </c>
      <c r="B43" s="79">
        <v>169306</v>
      </c>
      <c r="C43" s="83">
        <f t="shared" si="5"/>
        <v>507</v>
      </c>
      <c r="D43" s="58">
        <f t="shared" si="6"/>
        <v>9473</v>
      </c>
      <c r="E43" s="77"/>
      <c r="F43" s="78"/>
      <c r="G43" s="78"/>
      <c r="H43" s="79"/>
      <c r="I43" s="83">
        <v>68</v>
      </c>
      <c r="J43" s="58">
        <v>159833</v>
      </c>
      <c r="K43" s="137"/>
      <c r="L43" s="135"/>
      <c r="M43" s="135"/>
      <c r="N43" s="135"/>
      <c r="O43" s="135"/>
      <c r="P43" s="135"/>
      <c r="Q43" s="135"/>
      <c r="R43" s="135"/>
      <c r="S43" s="103">
        <v>1392</v>
      </c>
    </row>
    <row r="44" spans="1:19" ht="21.75" customHeight="1">
      <c r="A44" s="83">
        <v>310</v>
      </c>
      <c r="B44" s="79">
        <v>26150</v>
      </c>
      <c r="C44" s="83">
        <f t="shared" si="5"/>
        <v>258</v>
      </c>
      <c r="D44" s="58">
        <f t="shared" si="6"/>
        <v>15822</v>
      </c>
      <c r="E44" s="77"/>
      <c r="F44" s="78"/>
      <c r="G44" s="78"/>
      <c r="H44" s="79"/>
      <c r="I44" s="83">
        <v>52</v>
      </c>
      <c r="J44" s="58">
        <v>10328</v>
      </c>
      <c r="K44" s="137"/>
      <c r="L44" s="135"/>
      <c r="M44" s="135"/>
      <c r="N44" s="135"/>
      <c r="O44" s="135"/>
      <c r="P44" s="135"/>
      <c r="Q44" s="135"/>
      <c r="R44" s="135"/>
      <c r="S44" s="103">
        <v>1393</v>
      </c>
    </row>
    <row r="45" spans="1:19" ht="21.75" customHeight="1">
      <c r="A45" s="83">
        <v>99</v>
      </c>
      <c r="B45" s="79">
        <v>729</v>
      </c>
      <c r="C45" s="83">
        <f t="shared" si="5"/>
        <v>58</v>
      </c>
      <c r="D45" s="58">
        <f t="shared" si="6"/>
        <v>518</v>
      </c>
      <c r="E45" s="77"/>
      <c r="F45" s="78"/>
      <c r="G45" s="78"/>
      <c r="H45" s="79"/>
      <c r="I45" s="83">
        <v>41</v>
      </c>
      <c r="J45" s="58">
        <v>211</v>
      </c>
      <c r="K45" s="137"/>
      <c r="L45" s="135"/>
      <c r="M45" s="135"/>
      <c r="N45" s="135"/>
      <c r="O45" s="135"/>
      <c r="P45" s="135"/>
      <c r="Q45" s="135"/>
      <c r="R45" s="135"/>
      <c r="S45" s="103">
        <v>1394</v>
      </c>
    </row>
    <row r="46" spans="1:19" ht="21.75" customHeight="1">
      <c r="A46" s="83">
        <v>42870</v>
      </c>
      <c r="B46" s="79">
        <v>1224</v>
      </c>
      <c r="C46" s="83">
        <f t="shared" si="5"/>
        <v>42852</v>
      </c>
      <c r="D46" s="58">
        <f t="shared" si="6"/>
        <v>704</v>
      </c>
      <c r="E46" s="77"/>
      <c r="F46" s="78"/>
      <c r="G46" s="78"/>
      <c r="H46" s="79"/>
      <c r="I46" s="83">
        <v>18</v>
      </c>
      <c r="J46" s="58">
        <v>520</v>
      </c>
      <c r="K46" s="141"/>
      <c r="L46" s="142"/>
      <c r="M46" s="142"/>
      <c r="N46" s="142"/>
      <c r="O46" s="142"/>
      <c r="P46" s="142"/>
      <c r="Q46" s="142"/>
      <c r="R46" s="142"/>
      <c r="S46" s="103">
        <v>1395</v>
      </c>
    </row>
    <row r="47" spans="1:19" ht="21.75" customHeight="1">
      <c r="A47" s="83">
        <v>23837</v>
      </c>
      <c r="B47" s="79">
        <v>1552</v>
      </c>
      <c r="C47" s="83">
        <f t="shared" si="5"/>
        <v>23837</v>
      </c>
      <c r="D47" s="58">
        <f t="shared" si="6"/>
        <v>1044</v>
      </c>
      <c r="E47" s="77"/>
      <c r="F47" s="78"/>
      <c r="G47" s="78"/>
      <c r="H47" s="79"/>
      <c r="I47" s="83">
        <v>0</v>
      </c>
      <c r="J47" s="58">
        <v>508</v>
      </c>
      <c r="K47" s="141"/>
      <c r="L47" s="142"/>
      <c r="M47" s="142"/>
      <c r="N47" s="142"/>
      <c r="O47" s="142"/>
      <c r="P47" s="142"/>
      <c r="Q47" s="142"/>
      <c r="R47" s="142"/>
      <c r="S47" s="103">
        <v>1396</v>
      </c>
    </row>
    <row r="48" spans="1:19" ht="21.75" customHeight="1">
      <c r="A48" s="83">
        <v>10340</v>
      </c>
      <c r="B48" s="79">
        <v>1393</v>
      </c>
      <c r="C48" s="83">
        <f t="shared" si="5"/>
        <v>10284</v>
      </c>
      <c r="D48" s="58">
        <f t="shared" si="6"/>
        <v>1110</v>
      </c>
      <c r="E48" s="77"/>
      <c r="F48" s="78"/>
      <c r="G48" s="78"/>
      <c r="H48" s="79"/>
      <c r="I48" s="83">
        <v>56</v>
      </c>
      <c r="J48" s="58">
        <v>283</v>
      </c>
      <c r="K48" s="141"/>
      <c r="L48" s="142"/>
      <c r="M48" s="142"/>
      <c r="N48" s="142"/>
      <c r="O48" s="142"/>
      <c r="P48" s="142"/>
      <c r="Q48" s="142"/>
      <c r="R48" s="142"/>
      <c r="S48" s="103">
        <v>1397</v>
      </c>
    </row>
    <row r="49" spans="1:19" ht="21.75" customHeight="1">
      <c r="A49" s="83">
        <v>24341</v>
      </c>
      <c r="B49" s="79">
        <v>962</v>
      </c>
      <c r="C49" s="83">
        <f t="shared" si="5"/>
        <v>24313</v>
      </c>
      <c r="D49" s="58">
        <f t="shared" si="6"/>
        <v>959</v>
      </c>
      <c r="E49" s="77"/>
      <c r="F49" s="78"/>
      <c r="G49" s="78"/>
      <c r="H49" s="79"/>
      <c r="I49" s="83">
        <v>28</v>
      </c>
      <c r="J49" s="58">
        <v>3</v>
      </c>
      <c r="K49" s="141"/>
      <c r="L49" s="142"/>
      <c r="M49" s="142"/>
      <c r="N49" s="142"/>
      <c r="O49" s="142"/>
      <c r="P49" s="142"/>
      <c r="Q49" s="142"/>
      <c r="R49" s="142"/>
      <c r="S49" s="103">
        <v>1398</v>
      </c>
    </row>
    <row r="50" spans="1:19" ht="21.75" customHeight="1" thickBot="1">
      <c r="A50" s="106">
        <v>17</v>
      </c>
      <c r="B50" s="110">
        <v>1494</v>
      </c>
      <c r="C50" s="106">
        <f t="shared" si="5"/>
        <v>4</v>
      </c>
      <c r="D50" s="89">
        <f t="shared" si="6"/>
        <v>1494</v>
      </c>
      <c r="E50" s="111"/>
      <c r="F50" s="109"/>
      <c r="G50" s="109"/>
      <c r="H50" s="110"/>
      <c r="I50" s="106">
        <v>13</v>
      </c>
      <c r="J50" s="89">
        <v>0</v>
      </c>
      <c r="K50" s="143"/>
      <c r="L50" s="144"/>
      <c r="M50" s="144"/>
      <c r="N50" s="144"/>
      <c r="O50" s="144"/>
      <c r="P50" s="144"/>
      <c r="Q50" s="144"/>
      <c r="R50" s="144"/>
      <c r="S50" s="104">
        <v>1399</v>
      </c>
    </row>
    <row r="51" spans="1:19" ht="21.75" customHeight="1">
      <c r="A51" s="276"/>
      <c r="B51" s="276"/>
      <c r="C51" s="276"/>
      <c r="D51" s="276"/>
      <c r="E51" s="276"/>
      <c r="F51" s="276"/>
      <c r="G51" s="276"/>
      <c r="H51" s="276"/>
      <c r="I51" s="276"/>
      <c r="J51" s="276"/>
      <c r="K51" s="276"/>
      <c r="L51" s="276"/>
      <c r="M51" s="276"/>
      <c r="N51" s="276"/>
      <c r="O51" s="276"/>
      <c r="P51" s="276"/>
      <c r="Q51" s="276"/>
      <c r="R51" s="276"/>
    </row>
    <row r="52" spans="1:19" ht="21.75" customHeight="1">
      <c r="A52" s="276"/>
      <c r="B52" s="276"/>
      <c r="C52" s="276"/>
      <c r="D52" s="276"/>
      <c r="E52" s="276"/>
      <c r="F52" s="276"/>
      <c r="G52" s="276"/>
      <c r="H52" s="276"/>
      <c r="I52" s="276"/>
      <c r="J52" s="276"/>
      <c r="K52" s="276"/>
      <c r="L52" s="276"/>
      <c r="M52" s="276"/>
      <c r="N52" s="276"/>
      <c r="O52" s="276"/>
      <c r="P52" s="276"/>
      <c r="Q52" s="276"/>
      <c r="R52" s="276"/>
    </row>
    <row r="53" spans="1:19" ht="21.75" customHeight="1">
      <c r="A53" s="276"/>
      <c r="B53" s="276"/>
      <c r="C53" s="276"/>
      <c r="D53" s="276"/>
      <c r="E53" s="276"/>
      <c r="F53" s="276"/>
      <c r="G53" s="276"/>
      <c r="H53" s="276"/>
      <c r="I53" s="276"/>
      <c r="J53" s="276"/>
      <c r="K53" s="276"/>
      <c r="L53" s="276"/>
      <c r="M53" s="276"/>
      <c r="N53" s="276"/>
      <c r="O53" s="276"/>
      <c r="P53" s="276"/>
      <c r="Q53" s="276"/>
      <c r="R53" s="276"/>
    </row>
    <row r="54" spans="1:19" ht="21.75" customHeight="1">
      <c r="A54" s="276"/>
      <c r="B54" s="276"/>
      <c r="C54" s="276"/>
      <c r="D54" s="276"/>
      <c r="E54" s="276"/>
      <c r="F54" s="276"/>
      <c r="G54" s="276"/>
      <c r="H54" s="276"/>
      <c r="I54" s="276"/>
      <c r="J54" s="276"/>
      <c r="K54" s="276"/>
      <c r="L54" s="276"/>
      <c r="M54" s="276"/>
      <c r="N54" s="276"/>
      <c r="O54" s="276"/>
      <c r="P54" s="276"/>
      <c r="Q54" s="276"/>
      <c r="R54" s="276"/>
    </row>
    <row r="55" spans="1:19" ht="21.75" customHeight="1">
      <c r="A55" s="276"/>
      <c r="B55" s="276"/>
      <c r="C55" s="276"/>
      <c r="D55" s="276"/>
      <c r="E55" s="276"/>
      <c r="F55" s="276"/>
      <c r="G55" s="276"/>
      <c r="H55" s="276"/>
      <c r="I55" s="276"/>
      <c r="J55" s="276"/>
      <c r="K55" s="276"/>
      <c r="L55" s="276"/>
      <c r="M55" s="276"/>
      <c r="N55" s="276"/>
      <c r="O55" s="276"/>
      <c r="P55" s="276"/>
      <c r="Q55" s="276"/>
      <c r="R55" s="276"/>
    </row>
    <row r="56" spans="1:19" ht="21.75" customHeight="1">
      <c r="A56" s="276"/>
      <c r="B56" s="276"/>
      <c r="C56" s="276"/>
      <c r="D56" s="276"/>
      <c r="E56" s="276"/>
      <c r="F56" s="276"/>
      <c r="G56" s="276"/>
      <c r="H56" s="276"/>
      <c r="I56" s="276"/>
      <c r="J56" s="276"/>
      <c r="K56" s="276"/>
      <c r="L56" s="276"/>
      <c r="M56" s="276"/>
      <c r="N56" s="276"/>
      <c r="O56" s="276"/>
      <c r="P56" s="276"/>
      <c r="Q56" s="276"/>
      <c r="R56" s="276"/>
    </row>
    <row r="57" spans="1:19" ht="21.75" customHeight="1">
      <c r="A57" s="276"/>
      <c r="B57" s="276"/>
      <c r="C57" s="276"/>
      <c r="D57" s="276"/>
      <c r="E57" s="276"/>
      <c r="F57" s="276"/>
      <c r="G57" s="276"/>
      <c r="H57" s="276"/>
      <c r="I57" s="276"/>
      <c r="J57" s="276"/>
      <c r="K57" s="276"/>
      <c r="L57" s="276"/>
      <c r="M57" s="276"/>
      <c r="N57" s="276"/>
      <c r="O57" s="276"/>
      <c r="P57" s="276"/>
      <c r="Q57" s="276"/>
      <c r="R57" s="276"/>
    </row>
  </sheetData>
  <mergeCells count="12">
    <mergeCell ref="A1:S1"/>
    <mergeCell ref="A3:B3"/>
    <mergeCell ref="G3:H3"/>
    <mergeCell ref="K3:L3"/>
    <mergeCell ref="M3:N3"/>
    <mergeCell ref="O3:P3"/>
    <mergeCell ref="Q3:R3"/>
    <mergeCell ref="S3:S4"/>
    <mergeCell ref="E3:F3"/>
    <mergeCell ref="A2:S2"/>
    <mergeCell ref="I3:J3"/>
    <mergeCell ref="C3:D3"/>
  </mergeCells>
  <phoneticPr fontId="0" type="noConversion"/>
  <printOptions horizontalCentered="1" verticalCentered="1"/>
  <pageMargins left="0.39370078740157483" right="0.39370078740157483" top="0.82677165354330717" bottom="0.98425196850393704" header="0.51181102362204722" footer="0.51181102362204722"/>
  <pageSetup paperSize="9" scale="71" orientation="landscape" horizontalDpi="300" verticalDpi="300" r:id="rId1"/>
  <headerFooter alignWithMargins="0"/>
  <colBreaks count="2" manualBreakCount="2">
    <brk id="19" max="1048575" man="1"/>
    <brk id="24" max="1048575" man="1"/>
  </col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29</v>
      </c>
      <c r="B1" s="398"/>
      <c r="C1" s="398"/>
      <c r="D1" s="398"/>
      <c r="E1" s="398"/>
      <c r="F1" s="398"/>
      <c r="G1" s="398"/>
      <c r="H1" s="398"/>
      <c r="I1" s="398"/>
      <c r="J1" s="398"/>
      <c r="K1" s="398"/>
      <c r="L1" s="398"/>
      <c r="M1" s="398"/>
      <c r="N1" s="398"/>
      <c r="O1" s="398"/>
      <c r="P1" s="398"/>
      <c r="Q1" s="398"/>
      <c r="R1" s="398"/>
      <c r="S1" s="398"/>
    </row>
    <row r="2" spans="1:19" ht="21" customHeight="1" thickBot="1">
      <c r="A2" s="399" t="s">
        <v>17</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82" t="s">
        <v>8</v>
      </c>
      <c r="D4" s="222" t="s">
        <v>9</v>
      </c>
      <c r="E4" s="283" t="s">
        <v>8</v>
      </c>
      <c r="F4" s="222" t="s">
        <v>9</v>
      </c>
      <c r="G4" s="221" t="s">
        <v>8</v>
      </c>
      <c r="H4" s="222" t="s">
        <v>9</v>
      </c>
      <c r="I4" s="282" t="s">
        <v>8</v>
      </c>
      <c r="J4" s="222" t="s">
        <v>9</v>
      </c>
      <c r="K4" s="283" t="s">
        <v>8</v>
      </c>
      <c r="L4" s="222" t="s">
        <v>9</v>
      </c>
      <c r="M4" s="221" t="s">
        <v>8</v>
      </c>
      <c r="N4" s="222" t="s">
        <v>9</v>
      </c>
      <c r="O4" s="221" t="s">
        <v>8</v>
      </c>
      <c r="P4" s="222" t="s">
        <v>9</v>
      </c>
      <c r="Q4" s="221" t="s">
        <v>8</v>
      </c>
      <c r="R4" s="222" t="s">
        <v>9</v>
      </c>
      <c r="S4" s="403"/>
    </row>
    <row r="5" spans="1:19" ht="14.1" hidden="1" customHeight="1">
      <c r="A5" s="223"/>
      <c r="B5" s="224"/>
      <c r="C5" s="311"/>
      <c r="D5" s="288"/>
      <c r="E5" s="371">
        <v>0</v>
      </c>
      <c r="F5" s="288">
        <v>0</v>
      </c>
      <c r="G5" s="288">
        <v>0</v>
      </c>
      <c r="H5" s="288">
        <v>0</v>
      </c>
      <c r="I5" s="311"/>
      <c r="J5" s="288"/>
      <c r="K5" s="371">
        <v>0</v>
      </c>
      <c r="L5" s="288">
        <v>0</v>
      </c>
      <c r="M5" s="288">
        <v>0</v>
      </c>
      <c r="N5" s="288">
        <v>0</v>
      </c>
      <c r="O5" s="288">
        <v>0</v>
      </c>
      <c r="P5" s="288">
        <v>0</v>
      </c>
      <c r="Q5" s="288">
        <v>0</v>
      </c>
      <c r="R5" s="288">
        <v>0</v>
      </c>
      <c r="S5" s="366">
        <v>1354</v>
      </c>
    </row>
    <row r="6" spans="1:19" ht="14.1" hidden="1" customHeight="1">
      <c r="A6" s="14"/>
      <c r="B6" s="13"/>
      <c r="C6" s="311"/>
      <c r="D6" s="288"/>
      <c r="E6" s="371">
        <v>0</v>
      </c>
      <c r="F6" s="288">
        <v>0</v>
      </c>
      <c r="G6" s="288">
        <v>0</v>
      </c>
      <c r="H6" s="288">
        <v>0</v>
      </c>
      <c r="I6" s="311"/>
      <c r="J6" s="288"/>
      <c r="K6" s="371">
        <v>0</v>
      </c>
      <c r="L6" s="288">
        <v>0</v>
      </c>
      <c r="M6" s="288">
        <v>0</v>
      </c>
      <c r="N6" s="288">
        <v>0</v>
      </c>
      <c r="O6" s="288">
        <v>0</v>
      </c>
      <c r="P6" s="288">
        <v>0</v>
      </c>
      <c r="Q6" s="288">
        <v>0</v>
      </c>
      <c r="R6" s="288">
        <v>0</v>
      </c>
      <c r="S6" s="367">
        <v>1355</v>
      </c>
    </row>
    <row r="7" spans="1:19" ht="14.1" hidden="1" customHeight="1">
      <c r="A7" s="14"/>
      <c r="B7" s="13"/>
      <c r="C7" s="311"/>
      <c r="D7" s="288"/>
      <c r="E7" s="371">
        <v>0</v>
      </c>
      <c r="F7" s="288">
        <v>0</v>
      </c>
      <c r="G7" s="288">
        <v>0</v>
      </c>
      <c r="H7" s="288">
        <v>0</v>
      </c>
      <c r="I7" s="311"/>
      <c r="J7" s="288"/>
      <c r="K7" s="371">
        <v>0</v>
      </c>
      <c r="L7" s="288">
        <v>0</v>
      </c>
      <c r="M7" s="288">
        <v>0</v>
      </c>
      <c r="N7" s="288">
        <v>0</v>
      </c>
      <c r="O7" s="288">
        <v>0</v>
      </c>
      <c r="P7" s="288">
        <v>0</v>
      </c>
      <c r="Q7" s="288">
        <v>0</v>
      </c>
      <c r="R7" s="288">
        <v>0</v>
      </c>
      <c r="S7" s="367">
        <v>1356</v>
      </c>
    </row>
    <row r="8" spans="1:19" ht="14.1" hidden="1" customHeight="1">
      <c r="A8" s="14"/>
      <c r="B8" s="13"/>
      <c r="C8" s="311"/>
      <c r="D8" s="288"/>
      <c r="E8" s="371">
        <v>0</v>
      </c>
      <c r="F8" s="288">
        <v>0</v>
      </c>
      <c r="G8" s="288">
        <v>0</v>
      </c>
      <c r="H8" s="288">
        <v>0</v>
      </c>
      <c r="I8" s="311"/>
      <c r="J8" s="288"/>
      <c r="K8" s="371">
        <v>0</v>
      </c>
      <c r="L8" s="288">
        <v>0</v>
      </c>
      <c r="M8" s="288">
        <v>0</v>
      </c>
      <c r="N8" s="288">
        <v>0</v>
      </c>
      <c r="O8" s="288">
        <v>0</v>
      </c>
      <c r="P8" s="288">
        <v>0</v>
      </c>
      <c r="Q8" s="288">
        <v>0</v>
      </c>
      <c r="R8" s="288">
        <v>0</v>
      </c>
      <c r="S8" s="367">
        <v>1357</v>
      </c>
    </row>
    <row r="9" spans="1:19" ht="14.1" hidden="1" customHeight="1">
      <c r="A9" s="14"/>
      <c r="B9" s="13"/>
      <c r="C9" s="311"/>
      <c r="D9" s="288"/>
      <c r="E9" s="371">
        <v>0</v>
      </c>
      <c r="F9" s="288">
        <v>0</v>
      </c>
      <c r="G9" s="288">
        <v>0</v>
      </c>
      <c r="H9" s="288">
        <v>0</v>
      </c>
      <c r="I9" s="311"/>
      <c r="J9" s="288"/>
      <c r="K9" s="371">
        <v>0</v>
      </c>
      <c r="L9" s="288">
        <v>0</v>
      </c>
      <c r="M9" s="288">
        <v>0</v>
      </c>
      <c r="N9" s="288">
        <v>0</v>
      </c>
      <c r="O9" s="288">
        <v>0</v>
      </c>
      <c r="P9" s="288">
        <v>0</v>
      </c>
      <c r="Q9" s="288">
        <v>0</v>
      </c>
      <c r="R9" s="288">
        <v>0</v>
      </c>
      <c r="S9" s="367">
        <v>1358</v>
      </c>
    </row>
    <row r="10" spans="1:19" ht="14.1" hidden="1" customHeight="1">
      <c r="A10" s="14"/>
      <c r="B10" s="13"/>
      <c r="C10" s="311"/>
      <c r="D10" s="288"/>
      <c r="E10" s="371">
        <v>0</v>
      </c>
      <c r="F10" s="288">
        <v>0</v>
      </c>
      <c r="G10" s="288">
        <v>0</v>
      </c>
      <c r="H10" s="288">
        <v>0</v>
      </c>
      <c r="I10" s="311"/>
      <c r="J10" s="288"/>
      <c r="K10" s="371">
        <v>0</v>
      </c>
      <c r="L10" s="288">
        <v>0</v>
      </c>
      <c r="M10" s="288">
        <v>0</v>
      </c>
      <c r="N10" s="288">
        <v>0</v>
      </c>
      <c r="O10" s="288">
        <v>0</v>
      </c>
      <c r="P10" s="288">
        <v>0</v>
      </c>
      <c r="Q10" s="288">
        <v>0</v>
      </c>
      <c r="R10" s="288">
        <v>0</v>
      </c>
      <c r="S10" s="367">
        <v>1359</v>
      </c>
    </row>
    <row r="11" spans="1:19" ht="14.1" hidden="1" customHeight="1">
      <c r="A11" s="14"/>
      <c r="B11" s="13"/>
      <c r="C11" s="311"/>
      <c r="D11" s="288"/>
      <c r="E11" s="371">
        <v>0</v>
      </c>
      <c r="F11" s="288">
        <v>0</v>
      </c>
      <c r="G11" s="288">
        <v>0</v>
      </c>
      <c r="H11" s="288">
        <v>0</v>
      </c>
      <c r="I11" s="311"/>
      <c r="J11" s="288"/>
      <c r="K11" s="371">
        <v>0</v>
      </c>
      <c r="L11" s="288">
        <v>0</v>
      </c>
      <c r="M11" s="288">
        <v>0</v>
      </c>
      <c r="N11" s="288">
        <v>0</v>
      </c>
      <c r="O11" s="288">
        <v>0</v>
      </c>
      <c r="P11" s="288">
        <v>0</v>
      </c>
      <c r="Q11" s="288">
        <v>0</v>
      </c>
      <c r="R11" s="288">
        <v>0</v>
      </c>
      <c r="S11" s="367">
        <v>1360</v>
      </c>
    </row>
    <row r="12" spans="1:19" ht="14.1" hidden="1" customHeight="1">
      <c r="A12" s="14"/>
      <c r="B12" s="13"/>
      <c r="C12" s="311"/>
      <c r="D12" s="288"/>
      <c r="E12" s="371">
        <v>0</v>
      </c>
      <c r="F12" s="288">
        <v>0</v>
      </c>
      <c r="G12" s="288">
        <v>0</v>
      </c>
      <c r="H12" s="288">
        <v>0</v>
      </c>
      <c r="I12" s="311"/>
      <c r="J12" s="288"/>
      <c r="K12" s="371">
        <v>0</v>
      </c>
      <c r="L12" s="288">
        <v>0</v>
      </c>
      <c r="M12" s="288">
        <v>0</v>
      </c>
      <c r="N12" s="288">
        <v>0</v>
      </c>
      <c r="O12" s="288">
        <v>0</v>
      </c>
      <c r="P12" s="288">
        <v>0</v>
      </c>
      <c r="Q12" s="288">
        <v>0</v>
      </c>
      <c r="R12" s="288">
        <v>0</v>
      </c>
      <c r="S12" s="367">
        <v>1361</v>
      </c>
    </row>
    <row r="13" spans="1:19" ht="14.1" hidden="1" customHeight="1">
      <c r="A13" s="14"/>
      <c r="B13" s="13"/>
      <c r="C13" s="311"/>
      <c r="D13" s="288"/>
      <c r="E13" s="371">
        <v>0</v>
      </c>
      <c r="F13" s="288">
        <v>0</v>
      </c>
      <c r="G13" s="288">
        <v>0</v>
      </c>
      <c r="H13" s="288">
        <v>0</v>
      </c>
      <c r="I13" s="311"/>
      <c r="J13" s="288"/>
      <c r="K13" s="371">
        <v>0</v>
      </c>
      <c r="L13" s="288">
        <v>0</v>
      </c>
      <c r="M13" s="288">
        <v>0</v>
      </c>
      <c r="N13" s="288">
        <v>0</v>
      </c>
      <c r="O13" s="288">
        <v>0</v>
      </c>
      <c r="P13" s="288">
        <v>0</v>
      </c>
      <c r="Q13" s="288">
        <v>0</v>
      </c>
      <c r="R13" s="288">
        <v>0</v>
      </c>
      <c r="S13" s="367">
        <v>1362</v>
      </c>
    </row>
    <row r="14" spans="1:19" ht="14.1" hidden="1" customHeight="1">
      <c r="A14" s="14"/>
      <c r="B14" s="13"/>
      <c r="C14" s="311"/>
      <c r="D14" s="288"/>
      <c r="E14" s="371">
        <v>0</v>
      </c>
      <c r="F14" s="288">
        <v>0</v>
      </c>
      <c r="G14" s="288">
        <v>0</v>
      </c>
      <c r="H14" s="288">
        <v>0</v>
      </c>
      <c r="I14" s="311"/>
      <c r="J14" s="288"/>
      <c r="K14" s="371">
        <v>0</v>
      </c>
      <c r="L14" s="288">
        <v>0</v>
      </c>
      <c r="M14" s="288">
        <v>0</v>
      </c>
      <c r="N14" s="288">
        <v>0</v>
      </c>
      <c r="O14" s="288">
        <v>0</v>
      </c>
      <c r="P14" s="288">
        <v>0</v>
      </c>
      <c r="Q14" s="288">
        <v>0</v>
      </c>
      <c r="R14" s="288">
        <v>0</v>
      </c>
      <c r="S14" s="367">
        <v>1363</v>
      </c>
    </row>
    <row r="15" spans="1:19" ht="14.1" hidden="1" customHeight="1">
      <c r="A15" s="14"/>
      <c r="B15" s="13"/>
      <c r="C15" s="311"/>
      <c r="D15" s="288"/>
      <c r="E15" s="371">
        <v>0</v>
      </c>
      <c r="F15" s="288">
        <v>0</v>
      </c>
      <c r="G15" s="288">
        <v>0</v>
      </c>
      <c r="H15" s="288">
        <v>0</v>
      </c>
      <c r="I15" s="311"/>
      <c r="J15" s="288"/>
      <c r="K15" s="371">
        <v>0</v>
      </c>
      <c r="L15" s="288">
        <v>0</v>
      </c>
      <c r="M15" s="288">
        <v>0</v>
      </c>
      <c r="N15" s="288">
        <v>0</v>
      </c>
      <c r="O15" s="288">
        <v>0</v>
      </c>
      <c r="P15" s="288">
        <v>0</v>
      </c>
      <c r="Q15" s="288">
        <v>0</v>
      </c>
      <c r="R15" s="288">
        <v>0</v>
      </c>
      <c r="S15" s="367">
        <v>1364</v>
      </c>
    </row>
    <row r="16" spans="1:19" ht="14.1" hidden="1" customHeight="1">
      <c r="A16" s="14"/>
      <c r="B16" s="13"/>
      <c r="C16" s="311"/>
      <c r="D16" s="288"/>
      <c r="E16" s="371">
        <v>0</v>
      </c>
      <c r="F16" s="288">
        <v>0</v>
      </c>
      <c r="G16" s="288">
        <v>0</v>
      </c>
      <c r="H16" s="288">
        <v>0</v>
      </c>
      <c r="I16" s="311"/>
      <c r="J16" s="288"/>
      <c r="K16" s="371">
        <v>0</v>
      </c>
      <c r="L16" s="288">
        <v>0</v>
      </c>
      <c r="M16" s="288">
        <v>0</v>
      </c>
      <c r="N16" s="288">
        <v>0</v>
      </c>
      <c r="O16" s="288">
        <v>0</v>
      </c>
      <c r="P16" s="288">
        <v>0</v>
      </c>
      <c r="Q16" s="288">
        <v>0</v>
      </c>
      <c r="R16" s="288">
        <v>0</v>
      </c>
      <c r="S16" s="367">
        <v>1365</v>
      </c>
    </row>
    <row r="17" spans="1:19" ht="14.1" hidden="1" customHeight="1">
      <c r="A17" s="14"/>
      <c r="B17" s="13"/>
      <c r="C17" s="311"/>
      <c r="D17" s="288"/>
      <c r="E17" s="371">
        <v>0</v>
      </c>
      <c r="F17" s="288">
        <v>0</v>
      </c>
      <c r="G17" s="288">
        <v>0</v>
      </c>
      <c r="H17" s="288">
        <v>0</v>
      </c>
      <c r="I17" s="311"/>
      <c r="J17" s="288"/>
      <c r="K17" s="371">
        <v>0</v>
      </c>
      <c r="L17" s="288">
        <v>0</v>
      </c>
      <c r="M17" s="288">
        <v>0</v>
      </c>
      <c r="N17" s="288">
        <v>0</v>
      </c>
      <c r="O17" s="288">
        <v>0</v>
      </c>
      <c r="P17" s="288">
        <v>0</v>
      </c>
      <c r="Q17" s="288">
        <v>0</v>
      </c>
      <c r="R17" s="288">
        <v>0</v>
      </c>
      <c r="S17" s="367">
        <v>1366</v>
      </c>
    </row>
    <row r="18" spans="1:19" ht="14.1" hidden="1" customHeight="1">
      <c r="A18" s="14"/>
      <c r="B18" s="13"/>
      <c r="C18" s="311"/>
      <c r="D18" s="288"/>
      <c r="E18" s="371">
        <v>0</v>
      </c>
      <c r="F18" s="288">
        <v>0</v>
      </c>
      <c r="G18" s="288">
        <v>0</v>
      </c>
      <c r="H18" s="288">
        <v>0</v>
      </c>
      <c r="I18" s="311"/>
      <c r="J18" s="288"/>
      <c r="K18" s="371">
        <v>0</v>
      </c>
      <c r="L18" s="288">
        <v>0</v>
      </c>
      <c r="M18" s="288">
        <v>0</v>
      </c>
      <c r="N18" s="288">
        <v>0</v>
      </c>
      <c r="O18" s="288">
        <v>0</v>
      </c>
      <c r="P18" s="288">
        <v>0</v>
      </c>
      <c r="Q18" s="288">
        <v>0</v>
      </c>
      <c r="R18" s="288">
        <v>0</v>
      </c>
      <c r="S18" s="367">
        <v>1367</v>
      </c>
    </row>
    <row r="19" spans="1:19" ht="14.1" hidden="1" customHeight="1">
      <c r="A19" s="14"/>
      <c r="B19" s="13"/>
      <c r="C19" s="311"/>
      <c r="D19" s="288"/>
      <c r="E19" s="371">
        <v>0</v>
      </c>
      <c r="F19" s="288">
        <v>0</v>
      </c>
      <c r="G19" s="288">
        <v>0</v>
      </c>
      <c r="H19" s="288">
        <v>0</v>
      </c>
      <c r="I19" s="311"/>
      <c r="J19" s="288"/>
      <c r="K19" s="371">
        <v>0</v>
      </c>
      <c r="L19" s="288">
        <v>0</v>
      </c>
      <c r="M19" s="288">
        <v>0</v>
      </c>
      <c r="N19" s="288">
        <v>0</v>
      </c>
      <c r="O19" s="288">
        <v>0</v>
      </c>
      <c r="P19" s="288">
        <v>0</v>
      </c>
      <c r="Q19" s="288">
        <v>0</v>
      </c>
      <c r="R19" s="288">
        <v>0</v>
      </c>
      <c r="S19" s="367">
        <v>1368</v>
      </c>
    </row>
    <row r="20" spans="1:19" ht="14.1" hidden="1" customHeight="1">
      <c r="A20" s="14"/>
      <c r="B20" s="13"/>
      <c r="C20" s="311"/>
      <c r="D20" s="288"/>
      <c r="E20" s="371">
        <v>0</v>
      </c>
      <c r="F20" s="288">
        <v>0</v>
      </c>
      <c r="G20" s="288">
        <v>0</v>
      </c>
      <c r="H20" s="288">
        <v>0</v>
      </c>
      <c r="I20" s="311"/>
      <c r="J20" s="288"/>
      <c r="K20" s="371">
        <v>0</v>
      </c>
      <c r="L20" s="288">
        <v>0</v>
      </c>
      <c r="M20" s="288">
        <v>0</v>
      </c>
      <c r="N20" s="288">
        <v>0</v>
      </c>
      <c r="O20" s="288">
        <v>0</v>
      </c>
      <c r="P20" s="288">
        <v>0</v>
      </c>
      <c r="Q20" s="288">
        <v>0</v>
      </c>
      <c r="R20" s="288">
        <v>0</v>
      </c>
      <c r="S20" s="367">
        <v>1369</v>
      </c>
    </row>
    <row r="21" spans="1:19" ht="14.1" hidden="1" customHeight="1">
      <c r="A21" s="14"/>
      <c r="B21" s="13"/>
      <c r="C21" s="311"/>
      <c r="D21" s="288"/>
      <c r="E21" s="371">
        <v>0</v>
      </c>
      <c r="F21" s="288">
        <v>0</v>
      </c>
      <c r="G21" s="288">
        <v>0</v>
      </c>
      <c r="H21" s="288">
        <v>0</v>
      </c>
      <c r="I21" s="311"/>
      <c r="J21" s="288"/>
      <c r="K21" s="371">
        <v>0</v>
      </c>
      <c r="L21" s="288">
        <v>0</v>
      </c>
      <c r="M21" s="288">
        <v>0</v>
      </c>
      <c r="N21" s="288">
        <v>0</v>
      </c>
      <c r="O21" s="288">
        <v>0</v>
      </c>
      <c r="P21" s="288">
        <v>0</v>
      </c>
      <c r="Q21" s="288">
        <v>0</v>
      </c>
      <c r="R21" s="288">
        <v>0</v>
      </c>
      <c r="S21" s="367">
        <v>1370</v>
      </c>
    </row>
    <row r="22" spans="1:19" ht="14.1" hidden="1" customHeight="1">
      <c r="A22" s="14"/>
      <c r="B22" s="13"/>
      <c r="C22" s="311"/>
      <c r="D22" s="288"/>
      <c r="E22" s="371">
        <v>0</v>
      </c>
      <c r="F22" s="288">
        <v>0</v>
      </c>
      <c r="G22" s="288">
        <v>0</v>
      </c>
      <c r="H22" s="288">
        <v>0</v>
      </c>
      <c r="I22" s="311"/>
      <c r="J22" s="288"/>
      <c r="K22" s="371">
        <v>0</v>
      </c>
      <c r="L22" s="288">
        <v>0</v>
      </c>
      <c r="M22" s="288">
        <v>0</v>
      </c>
      <c r="N22" s="288">
        <v>0</v>
      </c>
      <c r="O22" s="288">
        <v>0</v>
      </c>
      <c r="P22" s="288">
        <v>0</v>
      </c>
      <c r="Q22" s="288">
        <v>0</v>
      </c>
      <c r="R22" s="288">
        <v>0</v>
      </c>
      <c r="S22" s="367">
        <v>1371</v>
      </c>
    </row>
    <row r="23" spans="1:19" ht="14.1" hidden="1" customHeight="1">
      <c r="A23" s="14"/>
      <c r="B23" s="13"/>
      <c r="C23" s="311"/>
      <c r="D23" s="288"/>
      <c r="E23" s="371">
        <v>0</v>
      </c>
      <c r="F23" s="288">
        <v>0</v>
      </c>
      <c r="G23" s="288">
        <v>0</v>
      </c>
      <c r="H23" s="288">
        <v>0</v>
      </c>
      <c r="I23" s="311"/>
      <c r="J23" s="288"/>
      <c r="K23" s="371">
        <v>0</v>
      </c>
      <c r="L23" s="288">
        <v>0</v>
      </c>
      <c r="M23" s="288">
        <v>0</v>
      </c>
      <c r="N23" s="288">
        <v>0</v>
      </c>
      <c r="O23" s="288">
        <v>0</v>
      </c>
      <c r="P23" s="288">
        <v>0</v>
      </c>
      <c r="Q23" s="288">
        <v>0</v>
      </c>
      <c r="R23" s="288">
        <v>0</v>
      </c>
      <c r="S23" s="367">
        <v>1372</v>
      </c>
    </row>
    <row r="24" spans="1:19" ht="14.1" hidden="1" customHeight="1">
      <c r="A24" s="14"/>
      <c r="B24" s="13"/>
      <c r="C24" s="311"/>
      <c r="D24" s="288"/>
      <c r="E24" s="371">
        <v>0</v>
      </c>
      <c r="F24" s="288">
        <v>0</v>
      </c>
      <c r="G24" s="288">
        <v>0</v>
      </c>
      <c r="H24" s="288">
        <v>0</v>
      </c>
      <c r="I24" s="311"/>
      <c r="J24" s="288"/>
      <c r="K24" s="371">
        <v>0</v>
      </c>
      <c r="L24" s="288">
        <v>0</v>
      </c>
      <c r="M24" s="288">
        <v>0</v>
      </c>
      <c r="N24" s="288">
        <v>0</v>
      </c>
      <c r="O24" s="288">
        <v>0</v>
      </c>
      <c r="P24" s="288">
        <v>0</v>
      </c>
      <c r="Q24" s="288">
        <v>0</v>
      </c>
      <c r="R24" s="288">
        <v>0</v>
      </c>
      <c r="S24" s="367">
        <v>1373</v>
      </c>
    </row>
    <row r="25" spans="1:19" ht="14.1" hidden="1" customHeight="1">
      <c r="A25" s="14"/>
      <c r="B25" s="13"/>
      <c r="C25" s="311"/>
      <c r="D25" s="288"/>
      <c r="E25" s="371">
        <v>0</v>
      </c>
      <c r="F25" s="288">
        <v>0</v>
      </c>
      <c r="G25" s="288">
        <v>0</v>
      </c>
      <c r="H25" s="288">
        <v>0</v>
      </c>
      <c r="I25" s="311"/>
      <c r="J25" s="288"/>
      <c r="K25" s="371">
        <v>0</v>
      </c>
      <c r="L25" s="288">
        <v>0</v>
      </c>
      <c r="M25" s="288">
        <v>0</v>
      </c>
      <c r="N25" s="288">
        <v>0</v>
      </c>
      <c r="O25" s="288">
        <v>0</v>
      </c>
      <c r="P25" s="288">
        <v>0</v>
      </c>
      <c r="Q25" s="288">
        <v>0</v>
      </c>
      <c r="R25" s="288">
        <v>0</v>
      </c>
      <c r="S25" s="367">
        <v>1374</v>
      </c>
    </row>
    <row r="26" spans="1:19" ht="14.1" hidden="1" customHeight="1">
      <c r="A26" s="14"/>
      <c r="B26" s="13"/>
      <c r="C26" s="311"/>
      <c r="D26" s="288"/>
      <c r="E26" s="371">
        <v>0</v>
      </c>
      <c r="F26" s="288">
        <v>0</v>
      </c>
      <c r="G26" s="288">
        <v>0</v>
      </c>
      <c r="H26" s="288">
        <v>0</v>
      </c>
      <c r="I26" s="311"/>
      <c r="J26" s="288"/>
      <c r="K26" s="371">
        <v>0</v>
      </c>
      <c r="L26" s="288">
        <v>0</v>
      </c>
      <c r="M26" s="288">
        <v>0</v>
      </c>
      <c r="N26" s="288">
        <v>0</v>
      </c>
      <c r="O26" s="288">
        <v>0</v>
      </c>
      <c r="P26" s="288">
        <v>0</v>
      </c>
      <c r="Q26" s="288">
        <v>0</v>
      </c>
      <c r="R26" s="288">
        <v>0</v>
      </c>
      <c r="S26" s="367">
        <v>1375</v>
      </c>
    </row>
    <row r="27" spans="1:19" ht="14.1" hidden="1" customHeight="1">
      <c r="A27" s="14"/>
      <c r="B27" s="13"/>
      <c r="C27" s="311"/>
      <c r="D27" s="288"/>
      <c r="E27" s="371">
        <v>0</v>
      </c>
      <c r="F27" s="288">
        <v>0</v>
      </c>
      <c r="G27" s="288">
        <v>0</v>
      </c>
      <c r="H27" s="288">
        <v>0</v>
      </c>
      <c r="I27" s="311"/>
      <c r="J27" s="288"/>
      <c r="K27" s="371">
        <v>0</v>
      </c>
      <c r="L27" s="288">
        <v>0</v>
      </c>
      <c r="M27" s="288">
        <v>0</v>
      </c>
      <c r="N27" s="288">
        <v>0</v>
      </c>
      <c r="O27" s="288">
        <v>0</v>
      </c>
      <c r="P27" s="288">
        <v>0</v>
      </c>
      <c r="Q27" s="288">
        <v>0</v>
      </c>
      <c r="R27" s="288">
        <v>0</v>
      </c>
      <c r="S27" s="367">
        <v>1376</v>
      </c>
    </row>
    <row r="28" spans="1:19" ht="14.1" hidden="1" customHeight="1">
      <c r="A28" s="14">
        <v>0</v>
      </c>
      <c r="B28" s="13">
        <v>0</v>
      </c>
      <c r="C28" s="311"/>
      <c r="D28" s="288"/>
      <c r="E28" s="371">
        <v>0</v>
      </c>
      <c r="F28" s="288">
        <v>0</v>
      </c>
      <c r="G28" s="288">
        <v>0</v>
      </c>
      <c r="H28" s="288">
        <v>0</v>
      </c>
      <c r="I28" s="311"/>
      <c r="J28" s="288"/>
      <c r="K28" s="371">
        <v>0</v>
      </c>
      <c r="L28" s="288">
        <v>0</v>
      </c>
      <c r="M28" s="288">
        <v>0</v>
      </c>
      <c r="N28" s="288">
        <v>0</v>
      </c>
      <c r="O28" s="288">
        <v>0</v>
      </c>
      <c r="P28" s="288">
        <v>0</v>
      </c>
      <c r="Q28" s="288">
        <v>0</v>
      </c>
      <c r="R28" s="288">
        <v>0</v>
      </c>
      <c r="S28" s="367">
        <v>1377</v>
      </c>
    </row>
    <row r="29" spans="1:19" ht="14.1" hidden="1" customHeight="1">
      <c r="A29" s="14">
        <f t="shared" ref="A29:B31" si="0">E29+G29+K29+M29+O29+Q29</f>
        <v>0</v>
      </c>
      <c r="B29" s="13">
        <f t="shared" si="0"/>
        <v>0</v>
      </c>
      <c r="C29" s="18"/>
      <c r="D29" s="13"/>
      <c r="E29" s="228">
        <v>0</v>
      </c>
      <c r="F29" s="13">
        <v>0</v>
      </c>
      <c r="G29" s="14">
        <v>0</v>
      </c>
      <c r="H29" s="13">
        <v>0</v>
      </c>
      <c r="I29" s="18"/>
      <c r="J29" s="13"/>
      <c r="K29" s="228">
        <v>0</v>
      </c>
      <c r="L29" s="13">
        <v>0</v>
      </c>
      <c r="M29" s="14">
        <v>0</v>
      </c>
      <c r="N29" s="13">
        <v>0</v>
      </c>
      <c r="O29" s="310">
        <v>0</v>
      </c>
      <c r="P29" s="288">
        <v>0</v>
      </c>
      <c r="Q29" s="310">
        <v>0</v>
      </c>
      <c r="R29" s="288">
        <v>0</v>
      </c>
      <c r="S29" s="369">
        <v>1378</v>
      </c>
    </row>
    <row r="30" spans="1:19" ht="14.1" hidden="1" customHeight="1">
      <c r="A30" s="14">
        <f t="shared" si="0"/>
        <v>0</v>
      </c>
      <c r="B30" s="13">
        <f t="shared" si="0"/>
        <v>0</v>
      </c>
      <c r="C30" s="18"/>
      <c r="D30" s="13"/>
      <c r="E30" s="228">
        <v>0</v>
      </c>
      <c r="F30" s="13">
        <v>0</v>
      </c>
      <c r="G30" s="14">
        <v>0</v>
      </c>
      <c r="H30" s="13">
        <v>0</v>
      </c>
      <c r="I30" s="18"/>
      <c r="J30" s="13"/>
      <c r="K30" s="228">
        <v>0</v>
      </c>
      <c r="L30" s="13">
        <v>0</v>
      </c>
      <c r="M30" s="14">
        <v>0</v>
      </c>
      <c r="N30" s="13">
        <v>0</v>
      </c>
      <c r="O30" s="294">
        <v>0</v>
      </c>
      <c r="P30" s="17">
        <v>0</v>
      </c>
      <c r="Q30" s="294">
        <v>0</v>
      </c>
      <c r="R30" s="17">
        <v>0</v>
      </c>
      <c r="S30" s="370">
        <v>1379</v>
      </c>
    </row>
    <row r="31" spans="1:19" ht="14.1" hidden="1" customHeight="1">
      <c r="A31" s="294">
        <f t="shared" si="0"/>
        <v>0</v>
      </c>
      <c r="B31" s="17">
        <f t="shared" si="0"/>
        <v>0</v>
      </c>
      <c r="C31" s="184"/>
      <c r="D31" s="17"/>
      <c r="E31" s="312">
        <v>0</v>
      </c>
      <c r="F31" s="17">
        <v>0</v>
      </c>
      <c r="G31" s="294">
        <v>0</v>
      </c>
      <c r="H31" s="17">
        <v>0</v>
      </c>
      <c r="I31" s="184"/>
      <c r="J31" s="17"/>
      <c r="K31" s="312">
        <v>0</v>
      </c>
      <c r="L31" s="17">
        <v>0</v>
      </c>
      <c r="M31" s="294">
        <v>0</v>
      </c>
      <c r="N31" s="17">
        <v>0</v>
      </c>
      <c r="O31" s="294">
        <v>0</v>
      </c>
      <c r="P31" s="17">
        <v>0</v>
      </c>
      <c r="Q31" s="294">
        <v>0</v>
      </c>
      <c r="R31" s="17">
        <v>0</v>
      </c>
      <c r="S31" s="370">
        <v>1380</v>
      </c>
    </row>
    <row r="32" spans="1:19" ht="21" customHeight="1">
      <c r="A32" s="83">
        <f>'[1]نمودار و جداول رشته ها'!CN12</f>
        <v>0</v>
      </c>
      <c r="B32" s="58">
        <f>'[1]نمودار و جداول رشته ها'!CM12</f>
        <v>22</v>
      </c>
      <c r="C32" s="59">
        <f t="shared" ref="C32:D34" si="1">E32+G32</f>
        <v>0</v>
      </c>
      <c r="D32" s="58">
        <f t="shared" si="1"/>
        <v>0</v>
      </c>
      <c r="E32" s="64">
        <v>0</v>
      </c>
      <c r="F32" s="126">
        <v>0</v>
      </c>
      <c r="G32" s="83">
        <v>0</v>
      </c>
      <c r="H32" s="58">
        <v>0</v>
      </c>
      <c r="I32" s="59">
        <f t="shared" ref="I32:J35" si="2">K32+M32+O32+Q32</f>
        <v>0</v>
      </c>
      <c r="J32" s="58">
        <f t="shared" si="2"/>
        <v>22</v>
      </c>
      <c r="K32" s="347">
        <v>0</v>
      </c>
      <c r="L32" s="46">
        <v>2</v>
      </c>
      <c r="M32" s="372">
        <v>0</v>
      </c>
      <c r="N32" s="46">
        <v>2</v>
      </c>
      <c r="O32" s="353">
        <v>0</v>
      </c>
      <c r="P32" s="46">
        <v>9</v>
      </c>
      <c r="Q32" s="353">
        <v>0</v>
      </c>
      <c r="R32" s="46">
        <v>9</v>
      </c>
      <c r="S32" s="91">
        <v>1381</v>
      </c>
    </row>
    <row r="33" spans="1:19" ht="21" customHeight="1">
      <c r="A33" s="83">
        <f>'[1]نمودار و جداول رشته ها'!CN13</f>
        <v>1</v>
      </c>
      <c r="B33" s="58">
        <f>'[1]نمودار و جداول رشته ها'!CM13</f>
        <v>38</v>
      </c>
      <c r="C33" s="59">
        <f t="shared" si="1"/>
        <v>0</v>
      </c>
      <c r="D33" s="58">
        <f t="shared" si="1"/>
        <v>3</v>
      </c>
      <c r="E33" s="64">
        <v>0</v>
      </c>
      <c r="F33" s="58">
        <v>3</v>
      </c>
      <c r="G33" s="83">
        <v>0</v>
      </c>
      <c r="H33" s="58">
        <v>0</v>
      </c>
      <c r="I33" s="59">
        <f t="shared" si="2"/>
        <v>1</v>
      </c>
      <c r="J33" s="58">
        <f t="shared" si="2"/>
        <v>35</v>
      </c>
      <c r="K33" s="373">
        <v>0</v>
      </c>
      <c r="L33" s="46">
        <v>6</v>
      </c>
      <c r="M33" s="372">
        <v>0</v>
      </c>
      <c r="N33" s="46">
        <v>5</v>
      </c>
      <c r="O33" s="353">
        <v>0</v>
      </c>
      <c r="P33" s="46">
        <v>12</v>
      </c>
      <c r="Q33" s="353">
        <v>1</v>
      </c>
      <c r="R33" s="46">
        <v>12</v>
      </c>
      <c r="S33" s="91">
        <v>1382</v>
      </c>
    </row>
    <row r="34" spans="1:19" ht="21" customHeight="1">
      <c r="A34" s="83">
        <f>'[1]نمودار و جداول رشته ها'!CN14</f>
        <v>15</v>
      </c>
      <c r="B34" s="58">
        <f>'[1]نمودار و جداول رشته ها'!CM14</f>
        <v>60</v>
      </c>
      <c r="C34" s="59">
        <f t="shared" si="1"/>
        <v>0</v>
      </c>
      <c r="D34" s="58">
        <f t="shared" si="1"/>
        <v>12</v>
      </c>
      <c r="E34" s="374">
        <f>[2]بازار!$S$44</f>
        <v>0</v>
      </c>
      <c r="F34" s="118">
        <f>[2]بازار!$S$20</f>
        <v>12</v>
      </c>
      <c r="G34" s="119">
        <f>[2]غيردولتي!$B$42</f>
        <v>0</v>
      </c>
      <c r="H34" s="118">
        <f>[2]غيردولتي!$B$19</f>
        <v>0</v>
      </c>
      <c r="I34" s="59">
        <f t="shared" si="2"/>
        <v>15</v>
      </c>
      <c r="J34" s="58">
        <f t="shared" si="2"/>
        <v>48</v>
      </c>
      <c r="K34" s="342">
        <f>[2]بازار!$O$44</f>
        <v>0</v>
      </c>
      <c r="L34" s="359">
        <f>[2]بازار!$O$20</f>
        <v>5</v>
      </c>
      <c r="M34" s="360">
        <f>[2]بازار!$K$44</f>
        <v>1</v>
      </c>
      <c r="N34" s="359">
        <f>[2]بازار!$K$20</f>
        <v>6</v>
      </c>
      <c r="O34" s="360">
        <f>[2]بازار!$G$44</f>
        <v>4</v>
      </c>
      <c r="P34" s="359">
        <f>[2]بازار!$G$20</f>
        <v>29</v>
      </c>
      <c r="Q34" s="360">
        <f>[2]بازار!$C$44</f>
        <v>10</v>
      </c>
      <c r="R34" s="359">
        <f>[2]بازار!$C$20</f>
        <v>8</v>
      </c>
      <c r="S34" s="375">
        <v>1383</v>
      </c>
    </row>
    <row r="35" spans="1:19" ht="21" customHeight="1">
      <c r="A35" s="83">
        <f>'[1]نمودار و جداول رشته ها'!CN15</f>
        <v>13</v>
      </c>
      <c r="B35" s="58">
        <f>'[1]نمودار و جداول رشته ها'!CM15</f>
        <v>54</v>
      </c>
      <c r="C35" s="59">
        <f>A35-I35</f>
        <v>-2</v>
      </c>
      <c r="D35" s="58">
        <f>B35-J35</f>
        <v>3</v>
      </c>
      <c r="E35" s="60">
        <f>[2]بازار!$T$44</f>
        <v>2</v>
      </c>
      <c r="F35" s="57">
        <f>[2]بازار!$T$20</f>
        <v>37</v>
      </c>
      <c r="G35" s="73">
        <f>[2]غيردولتي!$C$42</f>
        <v>0</v>
      </c>
      <c r="H35" s="57">
        <f>[2]غيردولتي!$C$19</f>
        <v>0</v>
      </c>
      <c r="I35" s="59">
        <f t="shared" si="2"/>
        <v>15</v>
      </c>
      <c r="J35" s="58">
        <f>L35+N35+P35+R35</f>
        <v>51</v>
      </c>
      <c r="K35" s="196">
        <f>[3]بازار!$O$46</f>
        <v>0</v>
      </c>
      <c r="L35" s="45">
        <f>[2]بازار!$P$20</f>
        <v>4</v>
      </c>
      <c r="M35" s="346">
        <f>[2]بازار!$L$44</f>
        <v>1</v>
      </c>
      <c r="N35" s="45">
        <f>[2]بازار!$L$20</f>
        <v>0</v>
      </c>
      <c r="O35" s="346">
        <f>[3]بازار!$G$46</f>
        <v>12</v>
      </c>
      <c r="P35" s="45">
        <f>[3]بازار!$G$20</f>
        <v>47</v>
      </c>
      <c r="Q35" s="346">
        <f>[2]بازار!$D$44</f>
        <v>2</v>
      </c>
      <c r="R35" s="45">
        <f>[2]بازار!$D$20</f>
        <v>0</v>
      </c>
      <c r="S35" s="185">
        <v>1384</v>
      </c>
    </row>
    <row r="36" spans="1:19" ht="21" customHeight="1">
      <c r="A36" s="83">
        <f>'[1]نمودار و جداول رشته ها'!CN16</f>
        <v>16</v>
      </c>
      <c r="B36" s="58">
        <f>'[1]نمودار و جداول رشته ها'!CM16</f>
        <v>183</v>
      </c>
      <c r="C36" s="59">
        <f t="shared" ref="C36:D40" si="3">A36-I36</f>
        <v>5</v>
      </c>
      <c r="D36" s="58">
        <f t="shared" si="3"/>
        <v>70</v>
      </c>
      <c r="E36" s="59"/>
      <c r="F36" s="59"/>
      <c r="G36" s="59"/>
      <c r="H36" s="59"/>
      <c r="I36" s="59">
        <f>[4]بازار!$C$46+[4]بازار!$G$46+[4]بازار!$K$46+[4]بازار!$O$46</f>
        <v>11</v>
      </c>
      <c r="J36" s="58">
        <f>[4]بازار!$C$20+[4]بازار!$G$20+[4]بازار!$K$20+[4]بازار!$O$20</f>
        <v>113</v>
      </c>
      <c r="K36" s="186"/>
      <c r="L36" s="186"/>
      <c r="M36" s="186"/>
      <c r="N36" s="186"/>
      <c r="O36" s="186"/>
      <c r="P36" s="186"/>
      <c r="Q36" s="186"/>
      <c r="R36" s="186"/>
      <c r="S36" s="91">
        <v>1385</v>
      </c>
    </row>
    <row r="37" spans="1:19" ht="21" customHeight="1">
      <c r="A37" s="83">
        <f>'[1]نمودار و جداول رشته ها'!CN17</f>
        <v>13</v>
      </c>
      <c r="B37" s="58">
        <f>'[1]نمودار و جداول رشته ها'!CM17</f>
        <v>54</v>
      </c>
      <c r="C37" s="59">
        <f t="shared" si="3"/>
        <v>1</v>
      </c>
      <c r="D37" s="58">
        <f t="shared" si="3"/>
        <v>50</v>
      </c>
      <c r="E37" s="59"/>
      <c r="F37" s="59"/>
      <c r="G37" s="59"/>
      <c r="H37" s="59"/>
      <c r="I37" s="59">
        <f>[5]بازار!$C$46+[5]بازار!$G$46+[5]بازار!$K$46+[5]بازار!$O$46</f>
        <v>12</v>
      </c>
      <c r="J37" s="58">
        <f>[5]بازار!$C$20+[5]بازار!$G$20+[5]بازار!$K$20+[5]بازار!$O$20</f>
        <v>4</v>
      </c>
      <c r="K37" s="186"/>
      <c r="L37" s="186"/>
      <c r="M37" s="186"/>
      <c r="N37" s="186"/>
      <c r="O37" s="186"/>
      <c r="P37" s="186"/>
      <c r="Q37" s="186"/>
      <c r="R37" s="186"/>
      <c r="S37" s="91">
        <v>1386</v>
      </c>
    </row>
    <row r="38" spans="1:19" ht="21" customHeight="1">
      <c r="A38" s="83">
        <f>'[1]نمودار و جداول رشته ها'!CN18</f>
        <v>34</v>
      </c>
      <c r="B38" s="58">
        <f>'[1]نمودار و جداول رشته ها'!CM18</f>
        <v>299</v>
      </c>
      <c r="C38" s="59">
        <f t="shared" si="3"/>
        <v>24</v>
      </c>
      <c r="D38" s="58">
        <f t="shared" si="3"/>
        <v>299</v>
      </c>
      <c r="E38" s="59"/>
      <c r="F38" s="59"/>
      <c r="G38" s="59"/>
      <c r="H38" s="59"/>
      <c r="I38" s="59">
        <f>[6]بازار!$AA$46</f>
        <v>10</v>
      </c>
      <c r="J38" s="58">
        <f>[6]بازار!$AA$20</f>
        <v>0</v>
      </c>
      <c r="K38" s="186"/>
      <c r="L38" s="186"/>
      <c r="M38" s="186"/>
      <c r="N38" s="186"/>
      <c r="O38" s="186"/>
      <c r="P38" s="186"/>
      <c r="Q38" s="186"/>
      <c r="R38" s="186"/>
      <c r="S38" s="91">
        <v>1387</v>
      </c>
    </row>
    <row r="39" spans="1:19" ht="21" customHeight="1">
      <c r="A39" s="83">
        <f>'[1]نمودار و جداول رشته ها'!CN19</f>
        <v>44</v>
      </c>
      <c r="B39" s="58">
        <f>'[1]نمودار و جداول رشته ها'!CM19</f>
        <v>128</v>
      </c>
      <c r="C39" s="59">
        <f t="shared" si="3"/>
        <v>44</v>
      </c>
      <c r="D39" s="58">
        <f t="shared" si="3"/>
        <v>128</v>
      </c>
      <c r="E39" s="59"/>
      <c r="F39" s="59"/>
      <c r="G39" s="59"/>
      <c r="H39" s="59"/>
      <c r="I39" s="59">
        <f>'[7]تعداد خسارت'!$C$17</f>
        <v>0</v>
      </c>
      <c r="J39" s="58">
        <f>'[7]تعداد بیمه نامه'!$C$17</f>
        <v>0</v>
      </c>
      <c r="K39" s="186"/>
      <c r="L39" s="186"/>
      <c r="M39" s="186"/>
      <c r="N39" s="186"/>
      <c r="O39" s="186"/>
      <c r="P39" s="186"/>
      <c r="Q39" s="186"/>
      <c r="R39" s="186"/>
      <c r="S39" s="91">
        <v>1388</v>
      </c>
    </row>
    <row r="40" spans="1:19" ht="21" customHeight="1">
      <c r="A40" s="83">
        <f>'[1]نمودار و جداول رشته ها'!CN20</f>
        <v>63</v>
      </c>
      <c r="B40" s="58">
        <f>'[1]نمودار و جداول رشته ها'!CM20</f>
        <v>51</v>
      </c>
      <c r="C40" s="59">
        <f t="shared" si="3"/>
        <v>63</v>
      </c>
      <c r="D40" s="58">
        <f t="shared" si="3"/>
        <v>51</v>
      </c>
      <c r="E40" s="59"/>
      <c r="F40" s="59"/>
      <c r="G40" s="59"/>
      <c r="H40" s="59"/>
      <c r="I40" s="59">
        <f>'[8]تعداد خسارت'!$D$17</f>
        <v>0</v>
      </c>
      <c r="J40" s="58">
        <f>'[8]تعداد بیمه نامه'!$C$17</f>
        <v>0</v>
      </c>
      <c r="K40" s="186"/>
      <c r="L40" s="186"/>
      <c r="M40" s="186"/>
      <c r="N40" s="186"/>
      <c r="O40" s="186"/>
      <c r="P40" s="186"/>
      <c r="Q40" s="186"/>
      <c r="R40" s="186"/>
      <c r="S40" s="91">
        <v>1389</v>
      </c>
    </row>
    <row r="41" spans="1:19" ht="21" customHeight="1">
      <c r="A41" s="82">
        <v>2185</v>
      </c>
      <c r="B41" s="57">
        <v>6151</v>
      </c>
      <c r="C41" s="60">
        <f>A41-I41</f>
        <v>2185</v>
      </c>
      <c r="D41" s="57">
        <f>B41-J41</f>
        <v>6151</v>
      </c>
      <c r="E41" s="60"/>
      <c r="F41" s="60"/>
      <c r="G41" s="60"/>
      <c r="H41" s="60"/>
      <c r="I41" s="60">
        <f>'[8]تعداد خسارت'!$E$17</f>
        <v>0</v>
      </c>
      <c r="J41" s="57">
        <f>'[8]تعداد بیمه نامه'!$D$17</f>
        <v>0</v>
      </c>
      <c r="K41" s="196"/>
      <c r="L41" s="196"/>
      <c r="M41" s="196"/>
      <c r="N41" s="196"/>
      <c r="O41" s="196"/>
      <c r="P41" s="196"/>
      <c r="Q41" s="196"/>
      <c r="R41" s="196"/>
      <c r="S41" s="197">
        <v>1390</v>
      </c>
    </row>
    <row r="42" spans="1:19" ht="19.5" customHeight="1">
      <c r="A42" s="83">
        <v>95</v>
      </c>
      <c r="B42" s="58">
        <v>168</v>
      </c>
      <c r="C42" s="83">
        <f t="shared" ref="C42:C50" si="4">A42-I42</f>
        <v>95</v>
      </c>
      <c r="D42" s="58">
        <f t="shared" ref="D42:D50" si="5">B42-J42</f>
        <v>168</v>
      </c>
      <c r="E42" s="58"/>
      <c r="F42" s="58"/>
      <c r="G42" s="58"/>
      <c r="H42" s="58"/>
      <c r="I42" s="83">
        <v>0</v>
      </c>
      <c r="J42" s="58">
        <v>0</v>
      </c>
      <c r="K42" s="137"/>
      <c r="L42" s="135"/>
      <c r="M42" s="135"/>
      <c r="N42" s="135"/>
      <c r="O42" s="105">
        <v>1392</v>
      </c>
      <c r="P42" s="105"/>
      <c r="Q42" s="105"/>
      <c r="R42" s="105"/>
      <c r="S42" s="103">
        <v>1391</v>
      </c>
    </row>
    <row r="43" spans="1:19" ht="19.5" customHeight="1" thickBot="1">
      <c r="A43" s="174">
        <v>109</v>
      </c>
      <c r="B43" s="99">
        <v>168</v>
      </c>
      <c r="C43" s="174">
        <f t="shared" si="4"/>
        <v>109</v>
      </c>
      <c r="D43" s="99">
        <f t="shared" si="5"/>
        <v>168</v>
      </c>
      <c r="E43" s="173"/>
      <c r="F43" s="173"/>
      <c r="G43" s="173"/>
      <c r="H43" s="173"/>
      <c r="I43" s="174">
        <v>0</v>
      </c>
      <c r="J43" s="99">
        <v>0</v>
      </c>
      <c r="K43" s="168"/>
      <c r="L43" s="169"/>
      <c r="M43" s="169"/>
      <c r="N43" s="169"/>
      <c r="O43" s="176"/>
      <c r="P43" s="176"/>
      <c r="Q43" s="176"/>
      <c r="R43" s="176"/>
      <c r="S43" s="175">
        <v>1392</v>
      </c>
    </row>
    <row r="44" spans="1:19" ht="19.5" customHeight="1" thickBot="1">
      <c r="A44" s="83">
        <v>219</v>
      </c>
      <c r="B44" s="58">
        <v>229</v>
      </c>
      <c r="C44" s="83">
        <f t="shared" si="4"/>
        <v>219</v>
      </c>
      <c r="D44" s="58">
        <f t="shared" si="5"/>
        <v>229</v>
      </c>
      <c r="E44" s="89"/>
      <c r="F44" s="89"/>
      <c r="G44" s="89"/>
      <c r="H44" s="89"/>
      <c r="I44" s="83">
        <v>0</v>
      </c>
      <c r="J44" s="58">
        <v>0</v>
      </c>
      <c r="K44" s="137"/>
      <c r="L44" s="135"/>
      <c r="M44" s="135"/>
      <c r="N44" s="135"/>
      <c r="O44" s="135">
        <v>1393</v>
      </c>
      <c r="P44" s="135"/>
      <c r="Q44" s="135"/>
      <c r="R44" s="135"/>
      <c r="S44" s="103">
        <v>1393</v>
      </c>
    </row>
    <row r="45" spans="1:19" ht="19.5" customHeight="1" thickBot="1">
      <c r="A45" s="83">
        <v>502</v>
      </c>
      <c r="B45" s="58">
        <v>404</v>
      </c>
      <c r="C45" s="83">
        <f t="shared" si="4"/>
        <v>474</v>
      </c>
      <c r="D45" s="58">
        <f t="shared" si="5"/>
        <v>398</v>
      </c>
      <c r="E45" s="89"/>
      <c r="F45" s="89"/>
      <c r="G45" s="89"/>
      <c r="H45" s="89"/>
      <c r="I45" s="83">
        <v>28</v>
      </c>
      <c r="J45" s="58">
        <v>6</v>
      </c>
      <c r="K45" s="137"/>
      <c r="L45" s="135"/>
      <c r="M45" s="135"/>
      <c r="N45" s="135"/>
      <c r="O45" s="135"/>
      <c r="P45" s="135"/>
      <c r="Q45" s="135"/>
      <c r="R45" s="135"/>
      <c r="S45" s="103">
        <v>1394</v>
      </c>
    </row>
    <row r="46" spans="1:19" ht="19.5" customHeight="1" thickBot="1">
      <c r="A46" s="83">
        <v>787</v>
      </c>
      <c r="B46" s="58">
        <v>1918</v>
      </c>
      <c r="C46" s="83">
        <f t="shared" si="4"/>
        <v>489</v>
      </c>
      <c r="D46" s="58">
        <f t="shared" si="5"/>
        <v>1564</v>
      </c>
      <c r="E46" s="89"/>
      <c r="F46" s="89"/>
      <c r="G46" s="89"/>
      <c r="H46" s="89"/>
      <c r="I46" s="83">
        <v>298</v>
      </c>
      <c r="J46" s="58">
        <v>354</v>
      </c>
      <c r="K46" s="137"/>
      <c r="L46" s="135"/>
      <c r="M46" s="135"/>
      <c r="N46" s="135"/>
      <c r="O46" s="135"/>
      <c r="P46" s="135"/>
      <c r="Q46" s="135"/>
      <c r="R46" s="135"/>
      <c r="S46" s="103">
        <v>1395</v>
      </c>
    </row>
    <row r="47" spans="1:19" ht="19.5" customHeight="1" thickBot="1">
      <c r="A47" s="83">
        <v>352</v>
      </c>
      <c r="B47" s="58">
        <v>1970</v>
      </c>
      <c r="C47" s="83">
        <f t="shared" si="4"/>
        <v>299</v>
      </c>
      <c r="D47" s="58">
        <f t="shared" si="5"/>
        <v>1626</v>
      </c>
      <c r="E47" s="89"/>
      <c r="F47" s="89"/>
      <c r="G47" s="89"/>
      <c r="H47" s="89"/>
      <c r="I47" s="83">
        <v>53</v>
      </c>
      <c r="J47" s="58">
        <v>344</v>
      </c>
      <c r="K47" s="137"/>
      <c r="L47" s="135"/>
      <c r="M47" s="135"/>
      <c r="N47" s="135"/>
      <c r="O47" s="135"/>
      <c r="P47" s="135"/>
      <c r="Q47" s="135"/>
      <c r="R47" s="135"/>
      <c r="S47" s="103">
        <v>1396</v>
      </c>
    </row>
    <row r="48" spans="1:19" ht="19.5" customHeight="1" thickBot="1">
      <c r="A48" s="83">
        <v>236</v>
      </c>
      <c r="B48" s="58">
        <v>609</v>
      </c>
      <c r="C48" s="83">
        <f t="shared" si="4"/>
        <v>234</v>
      </c>
      <c r="D48" s="58">
        <f t="shared" si="5"/>
        <v>526</v>
      </c>
      <c r="E48" s="89"/>
      <c r="F48" s="89"/>
      <c r="G48" s="89"/>
      <c r="H48" s="89"/>
      <c r="I48" s="83">
        <v>2</v>
      </c>
      <c r="J48" s="58">
        <v>83</v>
      </c>
      <c r="K48" s="137"/>
      <c r="L48" s="135"/>
      <c r="M48" s="135"/>
      <c r="N48" s="135"/>
      <c r="O48" s="135"/>
      <c r="P48" s="135"/>
      <c r="Q48" s="135"/>
      <c r="R48" s="135"/>
      <c r="S48" s="103">
        <v>1397</v>
      </c>
    </row>
    <row r="49" spans="1:19" ht="19.5" customHeight="1" thickBot="1">
      <c r="A49" s="83">
        <v>1189</v>
      </c>
      <c r="B49" s="58">
        <v>1069</v>
      </c>
      <c r="C49" s="83">
        <f t="shared" si="4"/>
        <v>593</v>
      </c>
      <c r="D49" s="58">
        <f t="shared" si="5"/>
        <v>682</v>
      </c>
      <c r="E49" s="89"/>
      <c r="F49" s="89"/>
      <c r="G49" s="89"/>
      <c r="H49" s="89"/>
      <c r="I49" s="83">
        <v>596</v>
      </c>
      <c r="J49" s="58">
        <v>387</v>
      </c>
      <c r="K49" s="137"/>
      <c r="L49" s="135"/>
      <c r="M49" s="135"/>
      <c r="N49" s="135"/>
      <c r="O49" s="135"/>
      <c r="P49" s="135"/>
      <c r="Q49" s="135"/>
      <c r="R49" s="135"/>
      <c r="S49" s="103">
        <v>1398</v>
      </c>
    </row>
    <row r="50" spans="1:19" ht="19.5" customHeight="1" thickBot="1">
      <c r="A50" s="106">
        <v>690</v>
      </c>
      <c r="B50" s="89">
        <v>890</v>
      </c>
      <c r="C50" s="106">
        <f t="shared" si="4"/>
        <v>673</v>
      </c>
      <c r="D50" s="89">
        <f t="shared" si="5"/>
        <v>817</v>
      </c>
      <c r="E50" s="89"/>
      <c r="F50" s="89"/>
      <c r="G50" s="89"/>
      <c r="H50" s="89"/>
      <c r="I50" s="106">
        <v>17</v>
      </c>
      <c r="J50" s="89">
        <v>73</v>
      </c>
      <c r="K50" s="138"/>
      <c r="L50" s="136"/>
      <c r="M50" s="136"/>
      <c r="N50" s="136"/>
      <c r="O50" s="136"/>
      <c r="P50" s="136"/>
      <c r="Q50" s="136"/>
      <c r="R50" s="136"/>
      <c r="S50" s="104">
        <v>1399</v>
      </c>
    </row>
  </sheetData>
  <mergeCells count="12">
    <mergeCell ref="A1:S1"/>
    <mergeCell ref="I3:J3"/>
    <mergeCell ref="C3:D3"/>
    <mergeCell ref="A2:S2"/>
    <mergeCell ref="A3:B3"/>
    <mergeCell ref="G3:H3"/>
    <mergeCell ref="K3:L3"/>
    <mergeCell ref="M3:N3"/>
    <mergeCell ref="O3:P3"/>
    <mergeCell ref="Q3:R3"/>
    <mergeCell ref="S3:S4"/>
    <mergeCell ref="E3:F3"/>
  </mergeCells>
  <phoneticPr fontId="0" type="noConversion"/>
  <printOptions horizontalCentered="1" verticalCentered="1"/>
  <pageMargins left="0.39370078740157483" right="0.39370078740157483" top="0.82677165354330717" bottom="0.98425196850393704" header="0.51181102362204722" footer="0.51181102362204722"/>
  <pageSetup paperSize="9" scale="71" orientation="landscape" r:id="rId1"/>
  <headerFooter alignWithMargins="0"/>
  <colBreaks count="1" manualBreakCount="1">
    <brk id="19" max="1048575" man="1"/>
  </colBreak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30</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82" t="s">
        <v>8</v>
      </c>
      <c r="D4" s="222" t="s">
        <v>9</v>
      </c>
      <c r="E4" s="283" t="s">
        <v>8</v>
      </c>
      <c r="F4" s="222" t="s">
        <v>9</v>
      </c>
      <c r="G4" s="221" t="s">
        <v>8</v>
      </c>
      <c r="H4" s="266" t="s">
        <v>9</v>
      </c>
      <c r="I4" s="222" t="s">
        <v>8</v>
      </c>
      <c r="J4" s="267" t="s">
        <v>9</v>
      </c>
      <c r="K4" s="221" t="s">
        <v>8</v>
      </c>
      <c r="L4" s="222" t="s">
        <v>9</v>
      </c>
      <c r="M4" s="221" t="s">
        <v>8</v>
      </c>
      <c r="N4" s="222" t="s">
        <v>9</v>
      </c>
      <c r="O4" s="221" t="s">
        <v>8</v>
      </c>
      <c r="P4" s="222" t="s">
        <v>9</v>
      </c>
      <c r="Q4" s="221" t="s">
        <v>8</v>
      </c>
      <c r="R4" s="222" t="s">
        <v>9</v>
      </c>
      <c r="S4" s="403"/>
    </row>
    <row r="5" spans="1:19" ht="14.1" hidden="1" customHeight="1">
      <c r="A5" s="223">
        <f t="shared" ref="A5:A13" si="0">SUM(G5,K5,M5,O5,Q5)</f>
        <v>0</v>
      </c>
      <c r="B5" s="224">
        <f t="shared" ref="B5:B13" si="1">SUM(H5,L5,N5,P5,R5)</f>
        <v>0</v>
      </c>
      <c r="C5" s="225"/>
      <c r="D5" s="224"/>
      <c r="E5" s="284"/>
      <c r="F5" s="224"/>
      <c r="G5" s="223"/>
      <c r="H5" s="268"/>
      <c r="I5" s="224"/>
      <c r="J5" s="225"/>
      <c r="K5" s="223"/>
      <c r="L5" s="224"/>
      <c r="M5" s="223"/>
      <c r="N5" s="224"/>
      <c r="O5" s="300"/>
      <c r="P5" s="224"/>
      <c r="Q5" s="305"/>
      <c r="R5" s="224">
        <v>0</v>
      </c>
      <c r="S5" s="244">
        <v>1354</v>
      </c>
    </row>
    <row r="6" spans="1:19" ht="14.1" hidden="1" customHeight="1">
      <c r="A6" s="14">
        <f t="shared" si="0"/>
        <v>0</v>
      </c>
      <c r="B6" s="13">
        <f t="shared" si="1"/>
        <v>0</v>
      </c>
      <c r="C6" s="18"/>
      <c r="D6" s="13"/>
      <c r="E6" s="228"/>
      <c r="F6" s="13"/>
      <c r="G6" s="14"/>
      <c r="H6" s="270"/>
      <c r="I6" s="13"/>
      <c r="J6" s="18"/>
      <c r="K6" s="14"/>
      <c r="L6" s="13"/>
      <c r="M6" s="14"/>
      <c r="N6" s="13"/>
      <c r="O6" s="376"/>
      <c r="P6" s="13"/>
      <c r="Q6" s="14"/>
      <c r="R6" s="13"/>
      <c r="S6" s="245">
        <v>1355</v>
      </c>
    </row>
    <row r="7" spans="1:19" ht="14.1" hidden="1" customHeight="1">
      <c r="A7" s="14">
        <f t="shared" si="0"/>
        <v>0</v>
      </c>
      <c r="B7" s="13">
        <f t="shared" si="1"/>
        <v>0</v>
      </c>
      <c r="C7" s="18"/>
      <c r="D7" s="13"/>
      <c r="E7" s="228"/>
      <c r="F7" s="13"/>
      <c r="G7" s="14"/>
      <c r="H7" s="270"/>
      <c r="I7" s="13"/>
      <c r="J7" s="18"/>
      <c r="K7" s="14"/>
      <c r="L7" s="13"/>
      <c r="M7" s="14"/>
      <c r="N7" s="13"/>
      <c r="O7" s="376"/>
      <c r="P7" s="13"/>
      <c r="Q7" s="14"/>
      <c r="R7" s="13"/>
      <c r="S7" s="245">
        <v>1356</v>
      </c>
    </row>
    <row r="8" spans="1:19" ht="14.1" hidden="1" customHeight="1">
      <c r="A8" s="14">
        <f t="shared" si="0"/>
        <v>0</v>
      </c>
      <c r="B8" s="13">
        <f t="shared" si="1"/>
        <v>0</v>
      </c>
      <c r="C8" s="18"/>
      <c r="D8" s="13"/>
      <c r="E8" s="228"/>
      <c r="F8" s="13"/>
      <c r="G8" s="14"/>
      <c r="H8" s="270"/>
      <c r="I8" s="13"/>
      <c r="J8" s="18"/>
      <c r="K8" s="14"/>
      <c r="L8" s="13"/>
      <c r="M8" s="14"/>
      <c r="N8" s="13"/>
      <c r="O8" s="376"/>
      <c r="P8" s="13"/>
      <c r="Q8" s="14"/>
      <c r="R8" s="13"/>
      <c r="S8" s="245">
        <v>1357</v>
      </c>
    </row>
    <row r="9" spans="1:19" ht="14.1" hidden="1" customHeight="1">
      <c r="A9" s="14">
        <f t="shared" si="0"/>
        <v>0</v>
      </c>
      <c r="B9" s="13">
        <f t="shared" si="1"/>
        <v>0</v>
      </c>
      <c r="C9" s="18"/>
      <c r="D9" s="13"/>
      <c r="E9" s="228"/>
      <c r="F9" s="13"/>
      <c r="G9" s="14"/>
      <c r="H9" s="270"/>
      <c r="I9" s="13"/>
      <c r="J9" s="18"/>
      <c r="K9" s="14"/>
      <c r="L9" s="13"/>
      <c r="M9" s="14"/>
      <c r="N9" s="13"/>
      <c r="O9" s="376"/>
      <c r="P9" s="13"/>
      <c r="Q9" s="14"/>
      <c r="R9" s="13"/>
      <c r="S9" s="245">
        <v>1358</v>
      </c>
    </row>
    <row r="10" spans="1:19" ht="14.1" hidden="1" customHeight="1">
      <c r="A10" s="14">
        <f t="shared" si="0"/>
        <v>0</v>
      </c>
      <c r="B10" s="13">
        <f t="shared" si="1"/>
        <v>0</v>
      </c>
      <c r="C10" s="18"/>
      <c r="D10" s="13"/>
      <c r="E10" s="228"/>
      <c r="F10" s="13"/>
      <c r="G10" s="14"/>
      <c r="H10" s="270"/>
      <c r="I10" s="13"/>
      <c r="J10" s="18"/>
      <c r="K10" s="14"/>
      <c r="L10" s="13"/>
      <c r="M10" s="14"/>
      <c r="N10" s="13"/>
      <c r="O10" s="376"/>
      <c r="P10" s="13"/>
      <c r="Q10" s="14"/>
      <c r="R10" s="13"/>
      <c r="S10" s="245">
        <v>1359</v>
      </c>
    </row>
    <row r="11" spans="1:19" ht="14.1" hidden="1" customHeight="1">
      <c r="A11" s="14">
        <f t="shared" si="0"/>
        <v>0</v>
      </c>
      <c r="B11" s="13">
        <f t="shared" si="1"/>
        <v>0</v>
      </c>
      <c r="C11" s="18"/>
      <c r="D11" s="13"/>
      <c r="E11" s="228"/>
      <c r="F11" s="13"/>
      <c r="G11" s="14"/>
      <c r="H11" s="270"/>
      <c r="I11" s="13"/>
      <c r="J11" s="18"/>
      <c r="K11" s="14"/>
      <c r="L11" s="13"/>
      <c r="M11" s="14"/>
      <c r="N11" s="13"/>
      <c r="O11" s="285"/>
      <c r="P11" s="13"/>
      <c r="Q11" s="14"/>
      <c r="R11" s="13"/>
      <c r="S11" s="245">
        <v>1360</v>
      </c>
    </row>
    <row r="12" spans="1:19" ht="14.1" hidden="1" customHeight="1">
      <c r="A12" s="14">
        <f t="shared" si="0"/>
        <v>0</v>
      </c>
      <c r="B12" s="13">
        <f t="shared" si="1"/>
        <v>0</v>
      </c>
      <c r="C12" s="18"/>
      <c r="D12" s="13"/>
      <c r="E12" s="228"/>
      <c r="F12" s="13"/>
      <c r="G12" s="14"/>
      <c r="H12" s="270"/>
      <c r="I12" s="13"/>
      <c r="J12" s="18"/>
      <c r="K12" s="14"/>
      <c r="L12" s="13"/>
      <c r="M12" s="14"/>
      <c r="N12" s="13"/>
      <c r="O12" s="285"/>
      <c r="P12" s="13"/>
      <c r="Q12" s="14"/>
      <c r="R12" s="13"/>
      <c r="S12" s="245">
        <v>1361</v>
      </c>
    </row>
    <row r="13" spans="1:19" ht="14.1" hidden="1" customHeight="1">
      <c r="A13" s="14">
        <f t="shared" si="0"/>
        <v>0</v>
      </c>
      <c r="B13" s="13">
        <f t="shared" si="1"/>
        <v>0</v>
      </c>
      <c r="C13" s="18"/>
      <c r="D13" s="13"/>
      <c r="E13" s="228"/>
      <c r="F13" s="13"/>
      <c r="G13" s="14"/>
      <c r="H13" s="270"/>
      <c r="I13" s="13"/>
      <c r="J13" s="18"/>
      <c r="K13" s="14"/>
      <c r="L13" s="13"/>
      <c r="M13" s="271"/>
      <c r="N13" s="13"/>
      <c r="O13" s="285"/>
      <c r="P13" s="13"/>
      <c r="Q13" s="14"/>
      <c r="R13" s="13"/>
      <c r="S13" s="245">
        <v>1362</v>
      </c>
    </row>
    <row r="14" spans="1:19" ht="14.1" hidden="1" customHeight="1">
      <c r="A14" s="14">
        <f t="shared" ref="A14:A24" si="2">SUM(G14,K14,M14,O14,Q14)</f>
        <v>0</v>
      </c>
      <c r="B14" s="13">
        <f t="shared" ref="B14:B21" si="3">SUM(H14,L14,N14,P14,R14)</f>
        <v>0</v>
      </c>
      <c r="C14" s="18"/>
      <c r="D14" s="13"/>
      <c r="E14" s="228"/>
      <c r="F14" s="13"/>
      <c r="G14" s="14"/>
      <c r="H14" s="270"/>
      <c r="I14" s="13"/>
      <c r="J14" s="18"/>
      <c r="K14" s="14"/>
      <c r="L14" s="13"/>
      <c r="M14" s="272"/>
      <c r="N14" s="13"/>
      <c r="O14" s="22"/>
      <c r="P14" s="13"/>
      <c r="Q14" s="14"/>
      <c r="R14" s="13"/>
      <c r="S14" s="245">
        <v>1363</v>
      </c>
    </row>
    <row r="15" spans="1:19" ht="14.1" hidden="1" customHeight="1">
      <c r="A15" s="14">
        <f t="shared" si="2"/>
        <v>0</v>
      </c>
      <c r="B15" s="13">
        <f t="shared" si="3"/>
        <v>0</v>
      </c>
      <c r="C15" s="18"/>
      <c r="D15" s="13"/>
      <c r="E15" s="228"/>
      <c r="F15" s="13"/>
      <c r="G15" s="14"/>
      <c r="H15" s="270"/>
      <c r="I15" s="13"/>
      <c r="J15" s="18"/>
      <c r="K15" s="14"/>
      <c r="L15" s="13"/>
      <c r="M15" s="271"/>
      <c r="N15" s="13"/>
      <c r="O15" s="285"/>
      <c r="P15" s="13"/>
      <c r="Q15" s="14"/>
      <c r="R15" s="13"/>
      <c r="S15" s="245">
        <v>1364</v>
      </c>
    </row>
    <row r="16" spans="1:19" ht="14.1" hidden="1" customHeight="1">
      <c r="A16" s="14">
        <f t="shared" si="2"/>
        <v>0</v>
      </c>
      <c r="B16" s="13">
        <f t="shared" si="3"/>
        <v>0</v>
      </c>
      <c r="C16" s="18"/>
      <c r="D16" s="13"/>
      <c r="E16" s="377"/>
      <c r="F16" s="378"/>
      <c r="G16" s="379"/>
      <c r="H16" s="380"/>
      <c r="I16" s="378"/>
      <c r="J16" s="381"/>
      <c r="K16" s="379"/>
      <c r="L16" s="378"/>
      <c r="M16" s="379"/>
      <c r="N16" s="378"/>
      <c r="O16" s="382"/>
      <c r="P16" s="378"/>
      <c r="Q16" s="379"/>
      <c r="R16" s="378"/>
      <c r="S16" s="245">
        <v>1365</v>
      </c>
    </row>
    <row r="17" spans="1:19" ht="14.1" hidden="1" customHeight="1">
      <c r="A17" s="14">
        <f t="shared" si="2"/>
        <v>0</v>
      </c>
      <c r="B17" s="13">
        <f t="shared" si="3"/>
        <v>0</v>
      </c>
      <c r="C17" s="18"/>
      <c r="D17" s="13"/>
      <c r="E17" s="377"/>
      <c r="F17" s="378"/>
      <c r="G17" s="379"/>
      <c r="H17" s="380"/>
      <c r="I17" s="378"/>
      <c r="J17" s="381"/>
      <c r="K17" s="379"/>
      <c r="L17" s="378"/>
      <c r="M17" s="379"/>
      <c r="N17" s="378"/>
      <c r="O17" s="382"/>
      <c r="P17" s="378"/>
      <c r="Q17" s="379"/>
      <c r="R17" s="378"/>
      <c r="S17" s="245">
        <v>1366</v>
      </c>
    </row>
    <row r="18" spans="1:19" ht="14.1" hidden="1" customHeight="1">
      <c r="A18" s="14">
        <f t="shared" si="2"/>
        <v>0</v>
      </c>
      <c r="B18" s="13">
        <f t="shared" si="3"/>
        <v>0</v>
      </c>
      <c r="C18" s="18"/>
      <c r="D18" s="13"/>
      <c r="E18" s="377"/>
      <c r="F18" s="378"/>
      <c r="G18" s="379"/>
      <c r="H18" s="380"/>
      <c r="I18" s="378"/>
      <c r="J18" s="381"/>
      <c r="K18" s="379"/>
      <c r="L18" s="378"/>
      <c r="M18" s="379"/>
      <c r="N18" s="378"/>
      <c r="O18" s="382"/>
      <c r="P18" s="378"/>
      <c r="Q18" s="379"/>
      <c r="R18" s="378"/>
      <c r="S18" s="245">
        <v>1367</v>
      </c>
    </row>
    <row r="19" spans="1:19" ht="14.1" hidden="1" customHeight="1">
      <c r="A19" s="14">
        <f t="shared" si="2"/>
        <v>0</v>
      </c>
      <c r="B19" s="13">
        <f t="shared" si="3"/>
        <v>0</v>
      </c>
      <c r="C19" s="18"/>
      <c r="D19" s="13"/>
      <c r="E19" s="377"/>
      <c r="F19" s="378"/>
      <c r="G19" s="379"/>
      <c r="H19" s="380"/>
      <c r="I19" s="378"/>
      <c r="J19" s="381"/>
      <c r="K19" s="379"/>
      <c r="L19" s="378"/>
      <c r="M19" s="379"/>
      <c r="N19" s="378"/>
      <c r="O19" s="382"/>
      <c r="P19" s="378"/>
      <c r="Q19" s="379"/>
      <c r="R19" s="378"/>
      <c r="S19" s="245">
        <v>1368</v>
      </c>
    </row>
    <row r="20" spans="1:19" ht="14.1" hidden="1" customHeight="1">
      <c r="A20" s="14">
        <f t="shared" si="2"/>
        <v>0</v>
      </c>
      <c r="B20" s="13">
        <f t="shared" si="3"/>
        <v>0</v>
      </c>
      <c r="C20" s="18"/>
      <c r="D20" s="13"/>
      <c r="E20" s="377"/>
      <c r="F20" s="378"/>
      <c r="G20" s="379"/>
      <c r="H20" s="380"/>
      <c r="I20" s="378"/>
      <c r="J20" s="381"/>
      <c r="K20" s="379"/>
      <c r="L20" s="378"/>
      <c r="M20" s="379"/>
      <c r="N20" s="378"/>
      <c r="O20" s="382"/>
      <c r="P20" s="378"/>
      <c r="Q20" s="379"/>
      <c r="R20" s="378"/>
      <c r="S20" s="245">
        <v>1369</v>
      </c>
    </row>
    <row r="21" spans="1:19" ht="14.1" hidden="1" customHeight="1">
      <c r="A21" s="14">
        <f t="shared" si="2"/>
        <v>0</v>
      </c>
      <c r="B21" s="13">
        <f t="shared" si="3"/>
        <v>0</v>
      </c>
      <c r="C21" s="18"/>
      <c r="D21" s="13"/>
      <c r="E21" s="377"/>
      <c r="F21" s="378"/>
      <c r="G21" s="379"/>
      <c r="H21" s="380"/>
      <c r="I21" s="378"/>
      <c r="J21" s="381"/>
      <c r="K21" s="379"/>
      <c r="L21" s="378"/>
      <c r="M21" s="379"/>
      <c r="N21" s="378"/>
      <c r="O21" s="382"/>
      <c r="P21" s="378"/>
      <c r="Q21" s="379"/>
      <c r="R21" s="378"/>
      <c r="S21" s="245">
        <v>1370</v>
      </c>
    </row>
    <row r="22" spans="1:19" ht="14.1" hidden="1" customHeight="1">
      <c r="A22" s="14">
        <f t="shared" si="2"/>
        <v>0</v>
      </c>
      <c r="B22" s="13">
        <v>17</v>
      </c>
      <c r="C22" s="18"/>
      <c r="D22" s="13"/>
      <c r="E22" s="377"/>
      <c r="F22" s="378"/>
      <c r="G22" s="379"/>
      <c r="H22" s="380"/>
      <c r="I22" s="378"/>
      <c r="J22" s="381"/>
      <c r="K22" s="379"/>
      <c r="L22" s="378"/>
      <c r="M22" s="379"/>
      <c r="N22" s="378"/>
      <c r="O22" s="382"/>
      <c r="P22" s="378"/>
      <c r="Q22" s="379"/>
      <c r="R22" s="378"/>
      <c r="S22" s="245">
        <v>1371</v>
      </c>
    </row>
    <row r="23" spans="1:19" ht="14.1" hidden="1" customHeight="1">
      <c r="A23" s="14">
        <f t="shared" si="2"/>
        <v>0</v>
      </c>
      <c r="B23" s="13">
        <f>SUM(H23,L23,N23,P23,R23)</f>
        <v>0</v>
      </c>
      <c r="C23" s="18"/>
      <c r="D23" s="13"/>
      <c r="E23" s="377"/>
      <c r="F23" s="378"/>
      <c r="G23" s="379"/>
      <c r="H23" s="380"/>
      <c r="I23" s="378"/>
      <c r="J23" s="381"/>
      <c r="K23" s="379"/>
      <c r="L23" s="13"/>
      <c r="M23" s="379"/>
      <c r="N23" s="378"/>
      <c r="O23" s="382"/>
      <c r="P23" s="378"/>
      <c r="Q23" s="14"/>
      <c r="R23" s="13"/>
      <c r="S23" s="245">
        <v>1372</v>
      </c>
    </row>
    <row r="24" spans="1:19" ht="14.1" hidden="1" customHeight="1">
      <c r="A24" s="14">
        <f t="shared" si="2"/>
        <v>0</v>
      </c>
      <c r="B24" s="13">
        <v>2931</v>
      </c>
      <c r="C24" s="18"/>
      <c r="D24" s="13"/>
      <c r="E24" s="377"/>
      <c r="F24" s="378"/>
      <c r="G24" s="379"/>
      <c r="H24" s="380"/>
      <c r="I24" s="378"/>
      <c r="J24" s="381"/>
      <c r="K24" s="379"/>
      <c r="L24" s="378"/>
      <c r="M24" s="16"/>
      <c r="N24" s="378"/>
      <c r="O24" s="382"/>
      <c r="P24" s="378"/>
      <c r="Q24" s="379"/>
      <c r="R24" s="378"/>
      <c r="S24" s="245">
        <v>1373</v>
      </c>
    </row>
    <row r="25" spans="1:19" ht="14.1" hidden="1" customHeight="1">
      <c r="A25" s="14">
        <f t="shared" ref="A25:A31" si="4">SUM(G25,K25,M25,O25,Q25)</f>
        <v>0</v>
      </c>
      <c r="B25" s="13">
        <v>4263</v>
      </c>
      <c r="C25" s="18"/>
      <c r="D25" s="13"/>
      <c r="E25" s="377"/>
      <c r="F25" s="378"/>
      <c r="G25" s="379"/>
      <c r="H25" s="380"/>
      <c r="I25" s="378"/>
      <c r="J25" s="381"/>
      <c r="K25" s="379"/>
      <c r="L25" s="378"/>
      <c r="M25" s="379"/>
      <c r="N25" s="378"/>
      <c r="O25" s="379"/>
      <c r="P25" s="378"/>
      <c r="Q25" s="379"/>
      <c r="R25" s="378"/>
      <c r="S25" s="245">
        <v>1374</v>
      </c>
    </row>
    <row r="26" spans="1:19" ht="14.1" hidden="1" customHeight="1" thickBot="1">
      <c r="A26" s="294">
        <f t="shared" si="4"/>
        <v>0</v>
      </c>
      <c r="B26" s="17">
        <f t="shared" ref="B26:B31" si="5">SUM(H26,L26,N26,P26,R26)</f>
        <v>6294</v>
      </c>
      <c r="C26" s="184"/>
      <c r="D26" s="17"/>
      <c r="E26" s="383">
        <v>0</v>
      </c>
      <c r="F26" s="384">
        <v>0</v>
      </c>
      <c r="G26" s="385"/>
      <c r="H26" s="92"/>
      <c r="I26" s="93"/>
      <c r="J26" s="94"/>
      <c r="K26" s="385"/>
      <c r="L26" s="384"/>
      <c r="M26" s="385"/>
      <c r="N26" s="384"/>
      <c r="O26" s="385"/>
      <c r="P26" s="384">
        <v>3095</v>
      </c>
      <c r="Q26" s="385"/>
      <c r="R26" s="384">
        <v>3199</v>
      </c>
      <c r="S26" s="386">
        <v>1375</v>
      </c>
    </row>
    <row r="27" spans="1:19" ht="21" customHeight="1">
      <c r="A27" s="120">
        <f t="shared" si="4"/>
        <v>42</v>
      </c>
      <c r="B27" s="121">
        <f t="shared" si="5"/>
        <v>443</v>
      </c>
      <c r="C27" s="122">
        <f>E27+G27</f>
        <v>0</v>
      </c>
      <c r="D27" s="121">
        <f>F27+H27</f>
        <v>0</v>
      </c>
      <c r="E27" s="123">
        <v>0</v>
      </c>
      <c r="F27" s="124">
        <v>0</v>
      </c>
      <c r="G27" s="95">
        <v>0</v>
      </c>
      <c r="H27" s="96">
        <v>0</v>
      </c>
      <c r="I27" s="107">
        <f>K27+M27+O27+Q27</f>
        <v>42</v>
      </c>
      <c r="J27" s="97">
        <f>L27+N27+P27+R27</f>
        <v>443</v>
      </c>
      <c r="K27" s="387">
        <v>0</v>
      </c>
      <c r="L27" s="388">
        <v>0</v>
      </c>
      <c r="M27" s="98">
        <v>36</v>
      </c>
      <c r="N27" s="388">
        <v>412</v>
      </c>
      <c r="O27" s="387">
        <v>6</v>
      </c>
      <c r="P27" s="388">
        <v>31</v>
      </c>
      <c r="Q27" s="387">
        <v>0</v>
      </c>
      <c r="R27" s="388">
        <v>0</v>
      </c>
      <c r="S27" s="389">
        <v>1376</v>
      </c>
    </row>
    <row r="28" spans="1:19" ht="21" customHeight="1">
      <c r="A28" s="83">
        <f t="shared" si="4"/>
        <v>98</v>
      </c>
      <c r="B28" s="58">
        <f t="shared" si="5"/>
        <v>173</v>
      </c>
      <c r="C28" s="59">
        <f t="shared" ref="C28:C34" si="6">E28+G28</f>
        <v>32</v>
      </c>
      <c r="D28" s="58">
        <f t="shared" ref="D28:D34" si="7">F28+H28</f>
        <v>22</v>
      </c>
      <c r="E28" s="125">
        <v>0</v>
      </c>
      <c r="F28" s="126">
        <v>0</v>
      </c>
      <c r="G28" s="62">
        <v>32</v>
      </c>
      <c r="H28" s="63">
        <v>22</v>
      </c>
      <c r="I28" s="108">
        <f t="shared" ref="I28:I35" si="8">K28+M28+O28+Q28</f>
        <v>66</v>
      </c>
      <c r="J28" s="64">
        <f t="shared" ref="J28:J35" si="9">L28+N28+P28+R28</f>
        <v>151</v>
      </c>
      <c r="K28" s="372">
        <v>0</v>
      </c>
      <c r="L28" s="390">
        <v>0</v>
      </c>
      <c r="M28" s="47">
        <v>49</v>
      </c>
      <c r="N28" s="390">
        <v>103</v>
      </c>
      <c r="O28" s="372">
        <v>17</v>
      </c>
      <c r="P28" s="390">
        <v>48</v>
      </c>
      <c r="Q28" s="372">
        <v>0</v>
      </c>
      <c r="R28" s="390">
        <v>0</v>
      </c>
      <c r="S28" s="140">
        <v>1377</v>
      </c>
    </row>
    <row r="29" spans="1:19" ht="21" customHeight="1">
      <c r="A29" s="83">
        <f t="shared" si="4"/>
        <v>110</v>
      </c>
      <c r="B29" s="58">
        <f t="shared" si="5"/>
        <v>223</v>
      </c>
      <c r="C29" s="59">
        <f t="shared" si="6"/>
        <v>9</v>
      </c>
      <c r="D29" s="58">
        <f t="shared" si="7"/>
        <v>143</v>
      </c>
      <c r="E29" s="125">
        <v>0</v>
      </c>
      <c r="F29" s="126">
        <v>0</v>
      </c>
      <c r="G29" s="127">
        <v>9</v>
      </c>
      <c r="H29" s="128">
        <v>143</v>
      </c>
      <c r="I29" s="108">
        <f t="shared" si="8"/>
        <v>101</v>
      </c>
      <c r="J29" s="64">
        <f t="shared" si="9"/>
        <v>80</v>
      </c>
      <c r="K29" s="372">
        <v>0</v>
      </c>
      <c r="L29" s="390">
        <v>0</v>
      </c>
      <c r="M29" s="372">
        <v>45</v>
      </c>
      <c r="N29" s="390">
        <v>10</v>
      </c>
      <c r="O29" s="391">
        <v>56</v>
      </c>
      <c r="P29" s="392">
        <v>70</v>
      </c>
      <c r="Q29" s="391">
        <v>0</v>
      </c>
      <c r="R29" s="392">
        <v>0</v>
      </c>
      <c r="S29" s="211">
        <v>1378</v>
      </c>
    </row>
    <row r="30" spans="1:19" ht="21" customHeight="1">
      <c r="A30" s="83">
        <f t="shared" si="4"/>
        <v>72</v>
      </c>
      <c r="B30" s="58">
        <f t="shared" si="5"/>
        <v>470</v>
      </c>
      <c r="C30" s="59">
        <f t="shared" si="6"/>
        <v>46</v>
      </c>
      <c r="D30" s="58">
        <f t="shared" si="7"/>
        <v>224</v>
      </c>
      <c r="E30" s="125">
        <v>0</v>
      </c>
      <c r="F30" s="126">
        <v>0</v>
      </c>
      <c r="G30" s="127">
        <v>46</v>
      </c>
      <c r="H30" s="128">
        <v>224</v>
      </c>
      <c r="I30" s="108">
        <f t="shared" si="8"/>
        <v>26</v>
      </c>
      <c r="J30" s="64">
        <f t="shared" si="9"/>
        <v>246</v>
      </c>
      <c r="K30" s="372">
        <v>1</v>
      </c>
      <c r="L30" s="390">
        <v>133</v>
      </c>
      <c r="M30" s="372">
        <v>25</v>
      </c>
      <c r="N30" s="390">
        <v>17</v>
      </c>
      <c r="O30" s="393">
        <v>0</v>
      </c>
      <c r="P30" s="45">
        <v>96</v>
      </c>
      <c r="Q30" s="393">
        <v>0</v>
      </c>
      <c r="R30" s="48">
        <v>0</v>
      </c>
      <c r="S30" s="185">
        <v>1379</v>
      </c>
    </row>
    <row r="31" spans="1:19" ht="21" customHeight="1">
      <c r="A31" s="82">
        <f t="shared" si="4"/>
        <v>2</v>
      </c>
      <c r="B31" s="57">
        <f t="shared" si="5"/>
        <v>140</v>
      </c>
      <c r="C31" s="59">
        <f t="shared" si="6"/>
        <v>0</v>
      </c>
      <c r="D31" s="58">
        <f t="shared" si="7"/>
        <v>0</v>
      </c>
      <c r="E31" s="129">
        <v>0</v>
      </c>
      <c r="F31" s="130">
        <v>0</v>
      </c>
      <c r="G31" s="131">
        <v>0</v>
      </c>
      <c r="H31" s="132">
        <v>0</v>
      </c>
      <c r="I31" s="108">
        <f t="shared" si="8"/>
        <v>2</v>
      </c>
      <c r="J31" s="64">
        <f t="shared" si="9"/>
        <v>140</v>
      </c>
      <c r="K31" s="393">
        <v>0</v>
      </c>
      <c r="L31" s="48">
        <v>0</v>
      </c>
      <c r="M31" s="393">
        <v>0</v>
      </c>
      <c r="N31" s="48">
        <v>2</v>
      </c>
      <c r="O31" s="393">
        <v>2</v>
      </c>
      <c r="P31" s="45">
        <v>138</v>
      </c>
      <c r="Q31" s="393">
        <v>0</v>
      </c>
      <c r="R31" s="48">
        <v>0</v>
      </c>
      <c r="S31" s="185">
        <v>1380</v>
      </c>
    </row>
    <row r="32" spans="1:19" ht="21" customHeight="1">
      <c r="A32" s="83">
        <f>'[1]نمودار و جداول رشته ها'!DI12</f>
        <v>1206</v>
      </c>
      <c r="B32" s="58">
        <f>'[1]نمودار و جداول رشته ها'!DH12</f>
        <v>242</v>
      </c>
      <c r="C32" s="59">
        <f t="shared" si="6"/>
        <v>0</v>
      </c>
      <c r="D32" s="58">
        <f t="shared" si="7"/>
        <v>1</v>
      </c>
      <c r="E32" s="77">
        <v>0</v>
      </c>
      <c r="F32" s="58">
        <v>1</v>
      </c>
      <c r="G32" s="83">
        <v>0</v>
      </c>
      <c r="H32" s="79">
        <v>0</v>
      </c>
      <c r="I32" s="108">
        <f t="shared" si="8"/>
        <v>1206</v>
      </c>
      <c r="J32" s="64">
        <f t="shared" si="9"/>
        <v>241</v>
      </c>
      <c r="K32" s="353">
        <v>0</v>
      </c>
      <c r="L32" s="46">
        <v>0</v>
      </c>
      <c r="M32" s="353">
        <v>0</v>
      </c>
      <c r="N32" s="46">
        <v>8</v>
      </c>
      <c r="O32" s="353">
        <v>1</v>
      </c>
      <c r="P32" s="46">
        <v>125</v>
      </c>
      <c r="Q32" s="353">
        <v>1205</v>
      </c>
      <c r="R32" s="46">
        <v>108</v>
      </c>
      <c r="S32" s="140">
        <v>1381</v>
      </c>
    </row>
    <row r="33" spans="1:19" ht="21" customHeight="1">
      <c r="A33" s="83">
        <f>'[1]نمودار و جداول رشته ها'!DI13</f>
        <v>3874</v>
      </c>
      <c r="B33" s="58">
        <f>'[1]نمودار و جداول رشته ها'!DH13</f>
        <v>805</v>
      </c>
      <c r="C33" s="59">
        <f t="shared" si="6"/>
        <v>0</v>
      </c>
      <c r="D33" s="58">
        <f t="shared" si="7"/>
        <v>80</v>
      </c>
      <c r="E33" s="77">
        <v>0</v>
      </c>
      <c r="F33" s="58">
        <v>80</v>
      </c>
      <c r="G33" s="83">
        <v>0</v>
      </c>
      <c r="H33" s="79">
        <v>0</v>
      </c>
      <c r="I33" s="108">
        <f t="shared" si="8"/>
        <v>3874</v>
      </c>
      <c r="J33" s="64">
        <f t="shared" si="9"/>
        <v>725</v>
      </c>
      <c r="K33" s="353">
        <v>2</v>
      </c>
      <c r="L33" s="46">
        <v>18</v>
      </c>
      <c r="M33" s="353">
        <v>0</v>
      </c>
      <c r="N33" s="46">
        <v>187</v>
      </c>
      <c r="O33" s="353">
        <v>1</v>
      </c>
      <c r="P33" s="46">
        <v>74</v>
      </c>
      <c r="Q33" s="353">
        <v>3871</v>
      </c>
      <c r="R33" s="46">
        <v>446</v>
      </c>
      <c r="S33" s="140">
        <v>1382</v>
      </c>
    </row>
    <row r="34" spans="1:19" ht="21" customHeight="1">
      <c r="A34" s="83">
        <f>'[1]نمودار و جداول رشته ها'!DI14</f>
        <v>45</v>
      </c>
      <c r="B34" s="58">
        <f>'[1]نمودار و جداول رشته ها'!DH14</f>
        <v>6398</v>
      </c>
      <c r="C34" s="59">
        <f t="shared" si="6"/>
        <v>7</v>
      </c>
      <c r="D34" s="58">
        <f t="shared" si="7"/>
        <v>94</v>
      </c>
      <c r="E34" s="117">
        <f>[2]بازار!$S$45</f>
        <v>7</v>
      </c>
      <c r="F34" s="118">
        <f>[2]بازار!$S$21</f>
        <v>94</v>
      </c>
      <c r="G34" s="119">
        <f>[2]غيردولتي!$B$43</f>
        <v>0</v>
      </c>
      <c r="H34" s="133">
        <f>[2]غيردولتي!$B$20</f>
        <v>0</v>
      </c>
      <c r="I34" s="108">
        <f t="shared" si="8"/>
        <v>38</v>
      </c>
      <c r="J34" s="64">
        <f t="shared" si="9"/>
        <v>6304</v>
      </c>
      <c r="K34" s="360">
        <f>[2]بازار!$O$45</f>
        <v>22</v>
      </c>
      <c r="L34" s="359">
        <f>[2]بازار!$O$21</f>
        <v>178</v>
      </c>
      <c r="M34" s="360">
        <f>[2]بازار!$K$45</f>
        <v>13</v>
      </c>
      <c r="N34" s="359">
        <f>[2]بازار!$K$21</f>
        <v>12</v>
      </c>
      <c r="O34" s="360">
        <f>[2]بازار!$G$45</f>
        <v>1</v>
      </c>
      <c r="P34" s="359">
        <f>[2]بازار!$G$21</f>
        <v>4</v>
      </c>
      <c r="Q34" s="360">
        <f>[2]بازار!$C$45</f>
        <v>2</v>
      </c>
      <c r="R34" s="359">
        <f>[2]بازار!$C$21</f>
        <v>6110</v>
      </c>
      <c r="S34" s="238">
        <v>1383</v>
      </c>
    </row>
    <row r="35" spans="1:19" ht="21" customHeight="1">
      <c r="A35" s="83">
        <f>'[1]نمودار و جداول رشته ها'!DI15</f>
        <v>71</v>
      </c>
      <c r="B35" s="58">
        <f>'[1]نمودار و جداول رشته ها'!DH15</f>
        <v>633</v>
      </c>
      <c r="C35" s="59">
        <f>A35-I35</f>
        <v>40</v>
      </c>
      <c r="D35" s="58">
        <f>B35-J35</f>
        <v>168</v>
      </c>
      <c r="E35" s="60">
        <f>[2]بازار!$T$45</f>
        <v>44</v>
      </c>
      <c r="F35" s="57">
        <f>[2]بازار!$T$21</f>
        <v>198</v>
      </c>
      <c r="G35" s="73">
        <f>[2]غيردولتي!$C$43</f>
        <v>0</v>
      </c>
      <c r="H35" s="76">
        <f>[2]غيردولتي!$C$20</f>
        <v>0</v>
      </c>
      <c r="I35" s="108">
        <f t="shared" si="8"/>
        <v>31</v>
      </c>
      <c r="J35" s="64">
        <f t="shared" si="9"/>
        <v>465</v>
      </c>
      <c r="K35" s="346">
        <f>[3]بازار!$O$47</f>
        <v>14</v>
      </c>
      <c r="L35" s="45">
        <f>[3]بازار!$O$21</f>
        <v>95</v>
      </c>
      <c r="M35" s="346">
        <f>[3]بازار!$K$47</f>
        <v>8</v>
      </c>
      <c r="N35" s="45">
        <f>[3]بازار!$K$21</f>
        <v>119</v>
      </c>
      <c r="O35" s="346">
        <f>[2]بازار!$H$45</f>
        <v>3</v>
      </c>
      <c r="P35" s="45">
        <f>[2]بازار!$H$21</f>
        <v>9</v>
      </c>
      <c r="Q35" s="346">
        <f>[3]بازار!$C$47</f>
        <v>6</v>
      </c>
      <c r="R35" s="45">
        <f>[3]بازار!$C$21</f>
        <v>242</v>
      </c>
      <c r="S35" s="185">
        <v>1384</v>
      </c>
    </row>
    <row r="36" spans="1:19" ht="21" customHeight="1">
      <c r="A36" s="83">
        <f>'[1]نمودار و جداول رشته ها'!DI16</f>
        <v>54</v>
      </c>
      <c r="B36" s="58">
        <f>'[1]نمودار و جداول رشته ها'!DH16</f>
        <v>715</v>
      </c>
      <c r="C36" s="79">
        <f t="shared" ref="C36:D40" si="10">A36-I36</f>
        <v>38</v>
      </c>
      <c r="D36" s="58">
        <f t="shared" si="10"/>
        <v>193</v>
      </c>
      <c r="E36" s="77"/>
      <c r="F36" s="78"/>
      <c r="G36" s="78"/>
      <c r="H36" s="79"/>
      <c r="I36" s="78">
        <f>[4]بازار!$C$47+[4]بازار!$G$47+[4]بازار!$K$47+[4]بازار!$O$47</f>
        <v>16</v>
      </c>
      <c r="J36" s="77">
        <f>[4]بازار!$C$21+[4]بازار!$G$21+[4]بازار!$K$21+[4]بازار!$O$21</f>
        <v>522</v>
      </c>
      <c r="K36" s="348"/>
      <c r="L36" s="348"/>
      <c r="M36" s="348"/>
      <c r="N36" s="348"/>
      <c r="O36" s="348"/>
      <c r="P36" s="348"/>
      <c r="Q36" s="348"/>
      <c r="R36" s="394"/>
      <c r="S36" s="140">
        <v>1385</v>
      </c>
    </row>
    <row r="37" spans="1:19" ht="21" customHeight="1">
      <c r="A37" s="83">
        <f>'[1]نمودار و جداول رشته ها'!DI17</f>
        <v>41</v>
      </c>
      <c r="B37" s="58">
        <f>'[1]نمودار و جداول رشته ها'!DH17</f>
        <v>8168</v>
      </c>
      <c r="C37" s="79">
        <f t="shared" si="10"/>
        <v>14</v>
      </c>
      <c r="D37" s="58">
        <f t="shared" si="10"/>
        <v>502</v>
      </c>
      <c r="E37" s="77"/>
      <c r="F37" s="78"/>
      <c r="G37" s="78"/>
      <c r="H37" s="79"/>
      <c r="I37" s="78">
        <f>[5]بازار!$C$47+[5]بازار!$G$47+[5]بازار!$K$47+[5]بازار!$O$47</f>
        <v>27</v>
      </c>
      <c r="J37" s="77">
        <f>[5]بازار!$C$21+[5]بازار!$G$21+[5]بازار!$K$21+[5]بازار!$O$21</f>
        <v>7666</v>
      </c>
      <c r="K37" s="348"/>
      <c r="L37" s="348"/>
      <c r="M37" s="348"/>
      <c r="N37" s="348"/>
      <c r="O37" s="348"/>
      <c r="P37" s="348"/>
      <c r="Q37" s="348"/>
      <c r="R37" s="394"/>
      <c r="S37" s="140">
        <v>1386</v>
      </c>
    </row>
    <row r="38" spans="1:19" ht="21" customHeight="1">
      <c r="A38" s="83">
        <f>'[1]نمودار و جداول رشته ها'!DI18</f>
        <v>132</v>
      </c>
      <c r="B38" s="58">
        <f>'[1]نمودار و جداول رشته ها'!DH18</f>
        <v>571</v>
      </c>
      <c r="C38" s="79">
        <f t="shared" si="10"/>
        <v>3</v>
      </c>
      <c r="D38" s="58">
        <f t="shared" si="10"/>
        <v>155</v>
      </c>
      <c r="E38" s="77"/>
      <c r="F38" s="78"/>
      <c r="G38" s="78"/>
      <c r="H38" s="79"/>
      <c r="I38" s="78">
        <f>[6]بازار!$AA$47</f>
        <v>129</v>
      </c>
      <c r="J38" s="77">
        <f>[6]بازار!$AA$21</f>
        <v>416</v>
      </c>
      <c r="K38" s="348"/>
      <c r="L38" s="348"/>
      <c r="M38" s="348"/>
      <c r="N38" s="348"/>
      <c r="O38" s="348"/>
      <c r="P38" s="348"/>
      <c r="Q38" s="348"/>
      <c r="R38" s="394"/>
      <c r="S38" s="140">
        <v>1387</v>
      </c>
    </row>
    <row r="39" spans="1:19" ht="21" customHeight="1">
      <c r="A39" s="83">
        <f>'[1]نمودار و جداول رشته ها'!DI19</f>
        <v>117</v>
      </c>
      <c r="B39" s="58">
        <f>'[1]نمودار و جداول رشته ها'!DH19</f>
        <v>1832</v>
      </c>
      <c r="C39" s="79">
        <f t="shared" si="10"/>
        <v>77</v>
      </c>
      <c r="D39" s="58">
        <f t="shared" si="10"/>
        <v>1657</v>
      </c>
      <c r="E39" s="77"/>
      <c r="F39" s="78"/>
      <c r="G39" s="78"/>
      <c r="H39" s="79"/>
      <c r="I39" s="78">
        <f>'[7]تعداد خسارت'!$C$18</f>
        <v>40</v>
      </c>
      <c r="J39" s="77">
        <f>'[7]تعداد بیمه نامه'!$C$18</f>
        <v>175</v>
      </c>
      <c r="K39" s="348"/>
      <c r="L39" s="348"/>
      <c r="M39" s="348"/>
      <c r="N39" s="348"/>
      <c r="O39" s="348"/>
      <c r="P39" s="348"/>
      <c r="Q39" s="348"/>
      <c r="R39" s="394"/>
      <c r="S39" s="140">
        <v>1388</v>
      </c>
    </row>
    <row r="40" spans="1:19" ht="21" customHeight="1">
      <c r="A40" s="83">
        <f>'[1]نمودار و جداول رشته ها'!DI20</f>
        <v>70</v>
      </c>
      <c r="B40" s="58">
        <f>'[1]نمودار و جداول رشته ها'!DH20</f>
        <v>1875</v>
      </c>
      <c r="C40" s="79">
        <f t="shared" si="10"/>
        <v>70</v>
      </c>
      <c r="D40" s="58">
        <f t="shared" si="10"/>
        <v>1875</v>
      </c>
      <c r="E40" s="77"/>
      <c r="F40" s="78"/>
      <c r="G40" s="78"/>
      <c r="H40" s="79"/>
      <c r="I40" s="78">
        <f>'[8]تعداد خسارت'!$D$18</f>
        <v>0</v>
      </c>
      <c r="J40" s="77">
        <f>'[8]تعداد بیمه نامه'!$C$18</f>
        <v>0</v>
      </c>
      <c r="K40" s="348"/>
      <c r="L40" s="348"/>
      <c r="M40" s="348"/>
      <c r="N40" s="348"/>
      <c r="O40" s="348"/>
      <c r="P40" s="348"/>
      <c r="Q40" s="348"/>
      <c r="R40" s="394"/>
      <c r="S40" s="140">
        <v>1389</v>
      </c>
    </row>
    <row r="41" spans="1:19" ht="21" customHeight="1">
      <c r="A41" s="82">
        <v>193</v>
      </c>
      <c r="B41" s="57">
        <v>2435</v>
      </c>
      <c r="C41" s="73">
        <f>A41-I41</f>
        <v>193</v>
      </c>
      <c r="D41" s="57">
        <f>B41-J41</f>
        <v>2435</v>
      </c>
      <c r="E41" s="74"/>
      <c r="F41" s="75"/>
      <c r="G41" s="75"/>
      <c r="H41" s="76"/>
      <c r="I41" s="75">
        <f>'[8]تعداد خسارت'!$E$18</f>
        <v>0</v>
      </c>
      <c r="J41" s="74">
        <f>'[8]تعداد بیمه نامه'!$D$18</f>
        <v>0</v>
      </c>
      <c r="K41" s="199"/>
      <c r="L41" s="199"/>
      <c r="M41" s="199"/>
      <c r="N41" s="199"/>
      <c r="O41" s="199"/>
      <c r="P41" s="199"/>
      <c r="Q41" s="199"/>
      <c r="R41" s="200"/>
      <c r="S41" s="185">
        <v>1390</v>
      </c>
    </row>
    <row r="42" spans="1:19" ht="18.75" customHeight="1">
      <c r="A42" s="83">
        <v>361</v>
      </c>
      <c r="B42" s="59">
        <v>2517</v>
      </c>
      <c r="C42" s="83">
        <f t="shared" ref="C42:C50" si="11">A42-I42</f>
        <v>361</v>
      </c>
      <c r="D42" s="81">
        <f t="shared" ref="D42:D50" si="12">B42-J42</f>
        <v>2517</v>
      </c>
      <c r="E42" s="77"/>
      <c r="F42" s="77"/>
      <c r="G42" s="77"/>
      <c r="H42" s="77"/>
      <c r="I42" s="77">
        <v>0</v>
      </c>
      <c r="J42" s="77">
        <v>0</v>
      </c>
      <c r="K42" s="139"/>
      <c r="L42" s="139"/>
      <c r="M42" s="139"/>
      <c r="N42" s="139"/>
      <c r="O42" s="140">
        <v>1391</v>
      </c>
      <c r="P42" s="140"/>
      <c r="Q42" s="140"/>
      <c r="R42" s="140"/>
      <c r="S42" s="140">
        <v>1391</v>
      </c>
    </row>
    <row r="43" spans="1:19" ht="18.75" customHeight="1">
      <c r="A43" s="83">
        <v>845</v>
      </c>
      <c r="B43" s="59">
        <v>130527</v>
      </c>
      <c r="C43" s="83">
        <f t="shared" si="11"/>
        <v>845</v>
      </c>
      <c r="D43" s="81">
        <f t="shared" si="12"/>
        <v>130527</v>
      </c>
      <c r="E43" s="77"/>
      <c r="F43" s="77"/>
      <c r="G43" s="77"/>
      <c r="H43" s="77"/>
      <c r="I43" s="77">
        <v>0</v>
      </c>
      <c r="J43" s="77">
        <v>0</v>
      </c>
      <c r="K43" s="139"/>
      <c r="L43" s="139"/>
      <c r="M43" s="139"/>
      <c r="N43" s="139"/>
      <c r="O43" s="140"/>
      <c r="P43" s="140"/>
      <c r="Q43" s="140"/>
      <c r="R43" s="140"/>
      <c r="S43" s="140">
        <v>1392</v>
      </c>
    </row>
    <row r="44" spans="1:19" ht="18.75" customHeight="1">
      <c r="A44" s="83">
        <v>424</v>
      </c>
      <c r="B44" s="59">
        <v>113362</v>
      </c>
      <c r="C44" s="83">
        <f t="shared" si="11"/>
        <v>424</v>
      </c>
      <c r="D44" s="81">
        <f t="shared" si="12"/>
        <v>113362</v>
      </c>
      <c r="E44" s="77"/>
      <c r="F44" s="77"/>
      <c r="G44" s="77"/>
      <c r="H44" s="77"/>
      <c r="I44" s="77">
        <v>0</v>
      </c>
      <c r="J44" s="77">
        <v>0</v>
      </c>
      <c r="K44" s="139"/>
      <c r="L44" s="139"/>
      <c r="M44" s="139"/>
      <c r="N44" s="139"/>
      <c r="O44" s="140"/>
      <c r="P44" s="140"/>
      <c r="Q44" s="140"/>
      <c r="R44" s="140"/>
      <c r="S44" s="140">
        <v>1393</v>
      </c>
    </row>
    <row r="45" spans="1:19" ht="18.75" customHeight="1">
      <c r="A45" s="83">
        <v>311</v>
      </c>
      <c r="B45" s="59">
        <v>6638</v>
      </c>
      <c r="C45" s="83">
        <f t="shared" si="11"/>
        <v>233</v>
      </c>
      <c r="D45" s="81">
        <f t="shared" si="12"/>
        <v>5524</v>
      </c>
      <c r="E45" s="77"/>
      <c r="F45" s="77"/>
      <c r="G45" s="77"/>
      <c r="H45" s="77"/>
      <c r="I45" s="77">
        <v>78</v>
      </c>
      <c r="J45" s="77">
        <v>1114</v>
      </c>
      <c r="K45" s="139"/>
      <c r="L45" s="139"/>
      <c r="M45" s="139"/>
      <c r="N45" s="139"/>
      <c r="O45" s="140"/>
      <c r="P45" s="140"/>
      <c r="Q45" s="140"/>
      <c r="R45" s="140"/>
      <c r="S45" s="140">
        <v>1394</v>
      </c>
    </row>
    <row r="46" spans="1:19" ht="18.75" customHeight="1">
      <c r="A46" s="83">
        <v>472</v>
      </c>
      <c r="B46" s="59">
        <v>6628</v>
      </c>
      <c r="C46" s="83">
        <f t="shared" si="11"/>
        <v>278</v>
      </c>
      <c r="D46" s="81">
        <f t="shared" si="12"/>
        <v>5503</v>
      </c>
      <c r="E46" s="77"/>
      <c r="F46" s="77"/>
      <c r="G46" s="77"/>
      <c r="H46" s="77"/>
      <c r="I46" s="77">
        <v>194</v>
      </c>
      <c r="J46" s="77">
        <v>1125</v>
      </c>
      <c r="K46" s="139"/>
      <c r="L46" s="139"/>
      <c r="M46" s="139"/>
      <c r="N46" s="139"/>
      <c r="O46" s="140"/>
      <c r="P46" s="140"/>
      <c r="Q46" s="140"/>
      <c r="R46" s="140"/>
      <c r="S46" s="140">
        <v>1395</v>
      </c>
    </row>
    <row r="47" spans="1:19" ht="18.75" customHeight="1">
      <c r="A47" s="83">
        <v>229</v>
      </c>
      <c r="B47" s="59">
        <v>8552</v>
      </c>
      <c r="C47" s="83">
        <f t="shared" si="11"/>
        <v>174</v>
      </c>
      <c r="D47" s="81">
        <f t="shared" si="12"/>
        <v>4208</v>
      </c>
      <c r="E47" s="77"/>
      <c r="F47" s="77"/>
      <c r="G47" s="77"/>
      <c r="H47" s="77"/>
      <c r="I47" s="77">
        <v>55</v>
      </c>
      <c r="J47" s="77">
        <v>4344</v>
      </c>
      <c r="K47" s="139"/>
      <c r="L47" s="139"/>
      <c r="M47" s="139"/>
      <c r="N47" s="139"/>
      <c r="O47" s="140"/>
      <c r="P47" s="140"/>
      <c r="Q47" s="140"/>
      <c r="R47" s="140"/>
      <c r="S47" s="140">
        <v>1396</v>
      </c>
    </row>
    <row r="48" spans="1:19" ht="18.75" customHeight="1">
      <c r="A48" s="83">
        <v>229</v>
      </c>
      <c r="B48" s="59">
        <v>3241</v>
      </c>
      <c r="C48" s="83">
        <f t="shared" si="11"/>
        <v>151</v>
      </c>
      <c r="D48" s="81">
        <f t="shared" si="12"/>
        <v>2235</v>
      </c>
      <c r="E48" s="77"/>
      <c r="F48" s="77"/>
      <c r="G48" s="77"/>
      <c r="H48" s="77"/>
      <c r="I48" s="77">
        <v>78</v>
      </c>
      <c r="J48" s="77">
        <v>1006</v>
      </c>
      <c r="K48" s="139"/>
      <c r="L48" s="139"/>
      <c r="M48" s="139"/>
      <c r="N48" s="139"/>
      <c r="O48" s="140"/>
      <c r="P48" s="140"/>
      <c r="Q48" s="140"/>
      <c r="R48" s="140"/>
      <c r="S48" s="140">
        <v>1397</v>
      </c>
    </row>
    <row r="49" spans="1:19" ht="18.75" customHeight="1">
      <c r="A49" s="83">
        <v>296</v>
      </c>
      <c r="B49" s="59">
        <v>3116</v>
      </c>
      <c r="C49" s="83">
        <f t="shared" si="11"/>
        <v>184</v>
      </c>
      <c r="D49" s="81">
        <f t="shared" si="12"/>
        <v>2220</v>
      </c>
      <c r="E49" s="77"/>
      <c r="F49" s="77"/>
      <c r="G49" s="77"/>
      <c r="H49" s="77"/>
      <c r="I49" s="77">
        <v>112</v>
      </c>
      <c r="J49" s="77">
        <v>896</v>
      </c>
      <c r="K49" s="139"/>
      <c r="L49" s="139"/>
      <c r="M49" s="139"/>
      <c r="N49" s="139"/>
      <c r="O49" s="140"/>
      <c r="P49" s="140"/>
      <c r="Q49" s="140"/>
      <c r="R49" s="140"/>
      <c r="S49" s="140">
        <v>1398</v>
      </c>
    </row>
    <row r="50" spans="1:19" ht="18.75" customHeight="1">
      <c r="A50" s="83">
        <v>753</v>
      </c>
      <c r="B50" s="59">
        <v>3876</v>
      </c>
      <c r="C50" s="83">
        <f t="shared" si="11"/>
        <v>709</v>
      </c>
      <c r="D50" s="81">
        <f t="shared" si="12"/>
        <v>2970</v>
      </c>
      <c r="E50" s="77"/>
      <c r="F50" s="77"/>
      <c r="G50" s="77"/>
      <c r="H50" s="77"/>
      <c r="I50" s="77">
        <v>44</v>
      </c>
      <c r="J50" s="77">
        <v>906</v>
      </c>
      <c r="K50" s="139"/>
      <c r="L50" s="139"/>
      <c r="M50" s="139"/>
      <c r="N50" s="139"/>
      <c r="O50" s="140"/>
      <c r="P50" s="140"/>
      <c r="Q50" s="140"/>
      <c r="R50" s="140"/>
      <c r="S50" s="140">
        <v>1399</v>
      </c>
    </row>
  </sheetData>
  <mergeCells count="12">
    <mergeCell ref="A1:S1"/>
    <mergeCell ref="A2:S2"/>
    <mergeCell ref="A3:B3"/>
    <mergeCell ref="G3:H3"/>
    <mergeCell ref="K3:L3"/>
    <mergeCell ref="M3:N3"/>
    <mergeCell ref="O3:P3"/>
    <mergeCell ref="C3:D3"/>
    <mergeCell ref="E3:F3"/>
    <mergeCell ref="Q3:R3"/>
    <mergeCell ref="S3:S4"/>
    <mergeCell ref="I3:J3"/>
  </mergeCells>
  <phoneticPr fontId="0" type="noConversion"/>
  <printOptions horizontalCentered="1" verticalCentered="1"/>
  <pageMargins left="0.23622047244094491" right="0.35433070866141736" top="0.98425196850393704" bottom="0.98425196850393704" header="0.51181102362204722" footer="0.51181102362204722"/>
  <pageSetup paperSize="9" scale="72" orientation="landscape" horizontalDpi="180" verticalDpi="18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31</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21" t="s">
        <v>8</v>
      </c>
      <c r="D4" s="267" t="s">
        <v>9</v>
      </c>
      <c r="E4" s="221" t="s">
        <v>8</v>
      </c>
      <c r="F4" s="222" t="s">
        <v>9</v>
      </c>
      <c r="G4" s="221" t="s">
        <v>8</v>
      </c>
      <c r="H4" s="266" t="s">
        <v>9</v>
      </c>
      <c r="I4" s="221" t="s">
        <v>8</v>
      </c>
      <c r="J4" s="267" t="s">
        <v>9</v>
      </c>
      <c r="K4" s="221" t="s">
        <v>8</v>
      </c>
      <c r="L4" s="222" t="s">
        <v>9</v>
      </c>
      <c r="M4" s="221" t="s">
        <v>8</v>
      </c>
      <c r="N4" s="222" t="s">
        <v>9</v>
      </c>
      <c r="O4" s="221" t="s">
        <v>8</v>
      </c>
      <c r="P4" s="222" t="s">
        <v>9</v>
      </c>
      <c r="Q4" s="221" t="s">
        <v>8</v>
      </c>
      <c r="R4" s="222" t="s">
        <v>9</v>
      </c>
      <c r="S4" s="403"/>
    </row>
    <row r="5" spans="1:19" ht="14.1" hidden="1" customHeight="1">
      <c r="A5" s="223">
        <f t="shared" ref="A5:A23" si="0">E5+G5+K5+M5+O5+Q5</f>
        <v>0</v>
      </c>
      <c r="B5" s="224">
        <f t="shared" ref="B5:B23" si="1">F5+H5+L5+N5+P5+R5</f>
        <v>0</v>
      </c>
      <c r="C5" s="223"/>
      <c r="D5" s="225"/>
      <c r="E5" s="223">
        <f>'آتش سوزى'!E5+باربرى!E5+حوادث!E5+'حوادث راننده'!E5+'بدنه اتومبيل'!E5+'شخص ثالث و مازاد'!E5+درمان!E5+كشتى!E5+هواپيما!E5+مسئوليت!E5+مهندسى!E5+پول!E5+اعتبار!E5+'نفت و انرژی'!E5+'ساير انواع بيمه'!E5</f>
        <v>0</v>
      </c>
      <c r="F5" s="224">
        <f>'آتش سوزى'!F5+باربرى!F5+حوادث!F5+'حوادث راننده'!F5+'بدنه اتومبيل'!F5+'شخص ثالث و مازاد'!F5+درمان!F5+كشتى!F5+هواپيما!F5+مسئوليت!F5+مهندسى!F5+پول!F5+اعتبار!F5+'نفت و انرژی'!F5+'ساير انواع بيمه'!F5</f>
        <v>0</v>
      </c>
      <c r="G5" s="223">
        <f>'آتش سوزى'!G5+باربرى!G5+حوادث!G5+'حوادث راننده'!G5+'بدنه اتومبيل'!G5+'شخص ثالث و مازاد'!G5+درمان!G5+كشتى!G5+هواپيما!G5+مسئوليت!G5+مهندسى!G5+پول!G5+اعتبار!G5+'نفت و انرژی'!G5+'ساير انواع بيمه'!G5</f>
        <v>0</v>
      </c>
      <c r="H5" s="268">
        <f>'آتش سوزى'!H5+باربرى!H5+حوادث!H5+'حوادث راننده'!H5+'بدنه اتومبيل'!H5+'شخص ثالث و مازاد'!H5+درمان!H5+كشتى!H5+هواپيما!H5+مسئوليت!H5+مهندسى!H5+پول!H5+اعتبار!H5+'نفت و انرژی'!H5+'ساير انواع بيمه'!H5</f>
        <v>0</v>
      </c>
      <c r="I5" s="223"/>
      <c r="J5" s="225"/>
      <c r="K5" s="223">
        <f>'آتش سوزى'!K5+باربرى!K5+حوادث!K5+'حوادث راننده'!K5+'بدنه اتومبيل'!K5+'شخص ثالث و مازاد'!K5+درمان!K5+كشتى!K5+هواپيما!K5+مسئوليت!K5+مهندسى!K5+پول!K5+اعتبار!K5+'نفت و انرژی'!K5+'ساير انواع بيمه'!K5</f>
        <v>0</v>
      </c>
      <c r="L5" s="224">
        <f>'آتش سوزى'!L5+باربرى!L5+حوادث!L5+'حوادث راننده'!L5+'بدنه اتومبيل'!L5+'شخص ثالث و مازاد'!L5+درمان!L5+كشتى!L5+هواپيما!L5+مسئوليت!L5+مهندسى!L5+پول!L5+اعتبار!L5+'نفت و انرژی'!L5+'ساير انواع بيمه'!L5</f>
        <v>0</v>
      </c>
      <c r="M5" s="223">
        <f>'آتش سوزى'!M5+باربرى!M5+حوادث!M5+'حوادث راننده'!M5+'بدنه اتومبيل'!M5+'شخص ثالث و مازاد'!M5+درمان!M5+كشتى!M5+هواپيما!M5+مسئوليت!M5+مهندسى!M5+پول!M5+اعتبار!M5+'نفت و انرژی'!M5+'ساير انواع بيمه'!M5</f>
        <v>0</v>
      </c>
      <c r="N5" s="224">
        <f>'آتش سوزى'!N5+باربرى!N5+حوادث!N5+'حوادث راننده'!N5+'بدنه اتومبيل'!N5+'شخص ثالث و مازاد'!N5+درمان!N5+كشتى!N5+هواپيما!N5+مسئوليت!N5+مهندسى!N5+پول!N5+اعتبار!N5+'نفت و انرژی'!N5+'ساير انواع بيمه'!N5</f>
        <v>0</v>
      </c>
      <c r="O5" s="223">
        <f>'آتش سوزى'!O5+باربرى!O5+حوادث!O5+'حوادث راننده'!O5+'بدنه اتومبيل'!O5+'شخص ثالث و مازاد'!O5+درمان!O5+كشتى!O5+هواپيما!O5+مسئوليت!O5+مهندسى!O5+پول!O5+اعتبار!O5+'نفت و انرژی'!O5+'ساير انواع بيمه'!O5</f>
        <v>0</v>
      </c>
      <c r="P5" s="224">
        <f>'آتش سوزى'!P5+باربرى!P5+حوادث!P5+'حوادث راننده'!P5+'بدنه اتومبيل'!P5+'شخص ثالث و مازاد'!P5+درمان!P5+كشتى!P5+هواپيما!P5+مسئوليت!P5+مهندسى!P5+پول!P5+اعتبار!P5+'نفت و انرژی'!P5+'ساير انواع بيمه'!P5</f>
        <v>0</v>
      </c>
      <c r="Q5" s="223">
        <f>'آتش سوزى'!Q5+باربرى!Q5+حوادث!Q5+'حوادث راننده'!Q5+'بدنه اتومبيل'!Q5+'شخص ثالث و مازاد'!Q5+درمان!Q5+كشتى!Q5+هواپيما!Q5+مسئوليت!Q5+مهندسى!Q5+پول!Q5+اعتبار!Q5+'نفت و انرژی'!Q5+'ساير انواع بيمه'!Q5</f>
        <v>0</v>
      </c>
      <c r="R5" s="268">
        <f>'آتش سوزى'!R5+باربرى!R5+حوادث!R5+'حوادث راننده'!R5+'بدنه اتومبيل'!R5+'شخص ثالث و مازاد'!R5+درمان!R5+كشتى!R5+هواپيما!R5+مسئوليت!R5+مهندسى!R5+پول!R5+اعتبار!R5+'نفت و انرژی'!R5+'ساير انواع بيمه'!R5</f>
        <v>0</v>
      </c>
      <c r="S5" s="244">
        <v>1354</v>
      </c>
    </row>
    <row r="6" spans="1:19" ht="14.1" hidden="1" customHeight="1">
      <c r="A6" s="14">
        <f t="shared" si="0"/>
        <v>0</v>
      </c>
      <c r="B6" s="13">
        <f t="shared" si="1"/>
        <v>0</v>
      </c>
      <c r="C6" s="14"/>
      <c r="D6" s="18"/>
      <c r="E6" s="14">
        <f>'آتش سوزى'!E6+باربرى!E6+حوادث!E6+'حوادث راننده'!E6+'بدنه اتومبيل'!E6+'شخص ثالث و مازاد'!E6+درمان!E6+كشتى!E6+هواپيما!E6+مسئوليت!E6+مهندسى!E6+پول!E6+اعتبار!E6+'نفت و انرژی'!E6+'ساير انواع بيمه'!E6</f>
        <v>0</v>
      </c>
      <c r="F6" s="13">
        <f>'آتش سوزى'!F6+باربرى!F6+حوادث!F6+'حوادث راننده'!F6+'بدنه اتومبيل'!F6+'شخص ثالث و مازاد'!F6+درمان!F6+كشتى!F6+هواپيما!F6+مسئوليت!F6+مهندسى!F6+پول!F6+اعتبار!F6+'نفت و انرژی'!F6+'ساير انواع بيمه'!F6</f>
        <v>0</v>
      </c>
      <c r="G6" s="14">
        <f>'آتش سوزى'!G6+باربرى!G6+حوادث!G6+'حوادث راننده'!G6+'بدنه اتومبيل'!G6+'شخص ثالث و مازاد'!G6+درمان!G6+كشتى!G6+هواپيما!G6+مسئوليت!G6+مهندسى!G6+پول!G6+اعتبار!G6+'نفت و انرژی'!G6+'ساير انواع بيمه'!G6</f>
        <v>0</v>
      </c>
      <c r="H6" s="270">
        <f>'آتش سوزى'!H6+باربرى!H6+حوادث!H6+'حوادث راننده'!H6+'بدنه اتومبيل'!H6+'شخص ثالث و مازاد'!H6+درمان!H6+كشتى!H6+هواپيما!H6+مسئوليت!H6+مهندسى!H6+پول!H6+اعتبار!H6+'نفت و انرژی'!H6+'ساير انواع بيمه'!H6</f>
        <v>0</v>
      </c>
      <c r="I6" s="14"/>
      <c r="J6" s="18"/>
      <c r="K6" s="14">
        <f>'آتش سوزى'!K6+باربرى!K6+حوادث!K6+'حوادث راننده'!K6+'بدنه اتومبيل'!K6+'شخص ثالث و مازاد'!K6+درمان!K6+كشتى!K6+هواپيما!K6+مسئوليت!K6+مهندسى!K6+پول!K6+اعتبار!K6+'نفت و انرژی'!K6+'ساير انواع بيمه'!K6</f>
        <v>0</v>
      </c>
      <c r="L6" s="13">
        <f>'آتش سوزى'!L6+باربرى!L6+حوادث!L6+'حوادث راننده'!L6+'بدنه اتومبيل'!L6+'شخص ثالث و مازاد'!L6+درمان!L6+كشتى!L6+هواپيما!L6+مسئوليت!L6+مهندسى!L6+پول!L6+اعتبار!L6+'نفت و انرژی'!L6+'ساير انواع بيمه'!L6</f>
        <v>0</v>
      </c>
      <c r="M6" s="14">
        <f>'آتش سوزى'!M6+باربرى!M6+حوادث!M6+'حوادث راننده'!M6+'بدنه اتومبيل'!M6+'شخص ثالث و مازاد'!M6+درمان!M6+كشتى!M6+هواپيما!M6+مسئوليت!M6+مهندسى!M6+پول!M6+اعتبار!M6+'نفت و انرژی'!M6+'ساير انواع بيمه'!M6</f>
        <v>0</v>
      </c>
      <c r="N6" s="13">
        <f>'آتش سوزى'!N6+باربرى!N6+حوادث!N6+'حوادث راننده'!N6+'بدنه اتومبيل'!N6+'شخص ثالث و مازاد'!N6+درمان!N6+كشتى!N6+هواپيما!N6+مسئوليت!N6+مهندسى!N6+پول!N6+اعتبار!N6+'نفت و انرژی'!N6+'ساير انواع بيمه'!N6</f>
        <v>0</v>
      </c>
      <c r="O6" s="14">
        <f>'آتش سوزى'!O6+باربرى!O6+حوادث!O6+'حوادث راننده'!O6+'بدنه اتومبيل'!O6+'شخص ثالث و مازاد'!O6+درمان!O6+كشتى!O6+هواپيما!O6+مسئوليت!O6+مهندسى!O6+پول!O6+اعتبار!O6+'نفت و انرژی'!O6+'ساير انواع بيمه'!O6</f>
        <v>0</v>
      </c>
      <c r="P6" s="13">
        <f>'آتش سوزى'!P6+باربرى!P6+حوادث!P6+'حوادث راننده'!P6+'بدنه اتومبيل'!P6+'شخص ثالث و مازاد'!P6+درمان!P6+كشتى!P6+هواپيما!P6+مسئوليت!P6+مهندسى!P6+پول!P6+اعتبار!P6+'نفت و انرژی'!P6+'ساير انواع بيمه'!P6</f>
        <v>0</v>
      </c>
      <c r="Q6" s="14">
        <f>'آتش سوزى'!Q6+باربرى!Q6+حوادث!Q6+'حوادث راننده'!Q6+'بدنه اتومبيل'!Q6+'شخص ثالث و مازاد'!Q6+درمان!Q6+كشتى!Q6+هواپيما!Q6+مسئوليت!Q6+مهندسى!Q6+پول!Q6+اعتبار!Q6+'نفت و انرژی'!Q6+'ساير انواع بيمه'!Q6</f>
        <v>0</v>
      </c>
      <c r="R6" s="270">
        <f>'آتش سوزى'!R6+باربرى!R6+حوادث!R6+'حوادث راننده'!R6+'بدنه اتومبيل'!R6+'شخص ثالث و مازاد'!R6+درمان!R6+كشتى!R6+هواپيما!R6+مسئوليت!R6+مهندسى!R6+پول!R6+اعتبار!R6+'نفت و انرژی'!R6+'ساير انواع بيمه'!R6</f>
        <v>0</v>
      </c>
      <c r="S6" s="245">
        <v>1355</v>
      </c>
    </row>
    <row r="7" spans="1:19" ht="14.1" hidden="1" customHeight="1">
      <c r="A7" s="14">
        <f t="shared" si="0"/>
        <v>0</v>
      </c>
      <c r="B7" s="13">
        <f t="shared" si="1"/>
        <v>0</v>
      </c>
      <c r="C7" s="14"/>
      <c r="D7" s="18"/>
      <c r="E7" s="14">
        <f>'آتش سوزى'!E7+باربرى!E7+حوادث!E7+'حوادث راننده'!E7+'بدنه اتومبيل'!E7+'شخص ثالث و مازاد'!E7+درمان!E7+كشتى!E7+هواپيما!E7+مسئوليت!E7+مهندسى!E7+پول!E7+اعتبار!E7+'نفت و انرژی'!E7+'ساير انواع بيمه'!E7</f>
        <v>0</v>
      </c>
      <c r="F7" s="13">
        <f>'آتش سوزى'!F7+باربرى!F7+حوادث!F7+'حوادث راننده'!F7+'بدنه اتومبيل'!F7+'شخص ثالث و مازاد'!F7+درمان!F7+كشتى!F7+هواپيما!F7+مسئوليت!F7+مهندسى!F7+پول!F7+اعتبار!F7+'نفت و انرژی'!F7+'ساير انواع بيمه'!F7</f>
        <v>0</v>
      </c>
      <c r="G7" s="14">
        <f>'آتش سوزى'!G7+باربرى!G7+حوادث!G7+'حوادث راننده'!G7+'بدنه اتومبيل'!G7+'شخص ثالث و مازاد'!G7+درمان!G7+كشتى!G7+هواپيما!G7+مسئوليت!G7+مهندسى!G7+پول!G7+اعتبار!G7+'نفت و انرژی'!G7+'ساير انواع بيمه'!G7</f>
        <v>0</v>
      </c>
      <c r="H7" s="270">
        <f>'آتش سوزى'!H7+باربرى!H7+حوادث!H7+'حوادث راننده'!H7+'بدنه اتومبيل'!H7+'شخص ثالث و مازاد'!H7+درمان!H7+كشتى!H7+هواپيما!H7+مسئوليت!H7+مهندسى!H7+پول!H7+اعتبار!H7+'نفت و انرژی'!H7+'ساير انواع بيمه'!H7</f>
        <v>0</v>
      </c>
      <c r="I7" s="14"/>
      <c r="J7" s="18"/>
      <c r="K7" s="14">
        <f>'آتش سوزى'!K7+باربرى!K7+حوادث!K7+'حوادث راننده'!K7+'بدنه اتومبيل'!K7+'شخص ثالث و مازاد'!K7+درمان!K7+كشتى!K7+هواپيما!K7+مسئوليت!K7+مهندسى!K7+پول!K7+اعتبار!K7+'نفت و انرژی'!K7+'ساير انواع بيمه'!K7</f>
        <v>0</v>
      </c>
      <c r="L7" s="13">
        <f>'آتش سوزى'!L7+باربرى!L7+حوادث!L7+'حوادث راننده'!L7+'بدنه اتومبيل'!L7+'شخص ثالث و مازاد'!L7+درمان!L7+كشتى!L7+هواپيما!L7+مسئوليت!L7+مهندسى!L7+پول!L7+اعتبار!L7+'نفت و انرژی'!L7+'ساير انواع بيمه'!L7</f>
        <v>0</v>
      </c>
      <c r="M7" s="14">
        <f>'آتش سوزى'!M7+باربرى!M7+حوادث!M7+'حوادث راننده'!M7+'بدنه اتومبيل'!M7+'شخص ثالث و مازاد'!M7+درمان!M7+كشتى!M7+هواپيما!M7+مسئوليت!M7+مهندسى!M7+پول!M7+اعتبار!M7+'نفت و انرژی'!M7+'ساير انواع بيمه'!M7</f>
        <v>0</v>
      </c>
      <c r="N7" s="13">
        <f>'آتش سوزى'!N7+باربرى!N7+حوادث!N7+'حوادث راننده'!N7+'بدنه اتومبيل'!N7+'شخص ثالث و مازاد'!N7+درمان!N7+كشتى!N7+هواپيما!N7+مسئوليت!N7+مهندسى!N7+پول!N7+اعتبار!N7+'نفت و انرژی'!N7+'ساير انواع بيمه'!N7</f>
        <v>0</v>
      </c>
      <c r="O7" s="14">
        <f>'آتش سوزى'!O7+باربرى!O7+حوادث!O7+'حوادث راننده'!O7+'بدنه اتومبيل'!O7+'شخص ثالث و مازاد'!O7+درمان!O7+كشتى!O7+هواپيما!O7+مسئوليت!O7+مهندسى!O7+پول!O7+اعتبار!O7+'نفت و انرژی'!O7+'ساير انواع بيمه'!O7</f>
        <v>0</v>
      </c>
      <c r="P7" s="13">
        <f>'آتش سوزى'!P7+باربرى!P7+حوادث!P7+'حوادث راننده'!P7+'بدنه اتومبيل'!P7+'شخص ثالث و مازاد'!P7+درمان!P7+كشتى!P7+هواپيما!P7+مسئوليت!P7+مهندسى!P7+پول!P7+اعتبار!P7+'نفت و انرژی'!P7+'ساير انواع بيمه'!P7</f>
        <v>0</v>
      </c>
      <c r="Q7" s="14">
        <f>'آتش سوزى'!Q7+باربرى!Q7+حوادث!Q7+'حوادث راننده'!Q7+'بدنه اتومبيل'!Q7+'شخص ثالث و مازاد'!Q7+درمان!Q7+كشتى!Q7+هواپيما!Q7+مسئوليت!Q7+مهندسى!Q7+پول!Q7+اعتبار!Q7+'نفت و انرژی'!Q7+'ساير انواع بيمه'!Q7</f>
        <v>0</v>
      </c>
      <c r="R7" s="270">
        <f>'آتش سوزى'!R7+باربرى!R7+حوادث!R7+'حوادث راننده'!R7+'بدنه اتومبيل'!R7+'شخص ثالث و مازاد'!R7+درمان!R7+كشتى!R7+هواپيما!R7+مسئوليت!R7+مهندسى!R7+پول!R7+اعتبار!R7+'نفت و انرژی'!R7+'ساير انواع بيمه'!R7</f>
        <v>0</v>
      </c>
      <c r="S7" s="245">
        <v>1356</v>
      </c>
    </row>
    <row r="8" spans="1:19" ht="14.1" hidden="1" customHeight="1">
      <c r="A8" s="14">
        <f t="shared" si="0"/>
        <v>0</v>
      </c>
      <c r="B8" s="13">
        <f t="shared" si="1"/>
        <v>0</v>
      </c>
      <c r="C8" s="14"/>
      <c r="D8" s="18"/>
      <c r="E8" s="14">
        <f>'آتش سوزى'!E8+باربرى!E8+حوادث!E8+'حوادث راننده'!E8+'بدنه اتومبيل'!E8+'شخص ثالث و مازاد'!E8+درمان!E8+كشتى!E8+هواپيما!E8+مسئوليت!E8+مهندسى!E8+پول!E8+اعتبار!E8+'نفت و انرژی'!E8+'ساير انواع بيمه'!E8</f>
        <v>0</v>
      </c>
      <c r="F8" s="13">
        <f>'آتش سوزى'!F8+باربرى!F8+حوادث!F8+'حوادث راننده'!F8+'بدنه اتومبيل'!F8+'شخص ثالث و مازاد'!F8+درمان!F8+كشتى!F8+هواپيما!F8+مسئوليت!F8+مهندسى!F8+پول!F8+اعتبار!F8+'نفت و انرژی'!F8+'ساير انواع بيمه'!F8</f>
        <v>0</v>
      </c>
      <c r="G8" s="14">
        <f>'آتش سوزى'!G8+باربرى!G8+حوادث!G8+'حوادث راننده'!G8+'بدنه اتومبيل'!G8+'شخص ثالث و مازاد'!G8+درمان!G8+كشتى!G8+هواپيما!G8+مسئوليت!G8+مهندسى!G8+پول!G8+اعتبار!G8+'نفت و انرژی'!G8+'ساير انواع بيمه'!G8</f>
        <v>0</v>
      </c>
      <c r="H8" s="270">
        <f>'آتش سوزى'!H8+باربرى!H8+حوادث!H8+'حوادث راننده'!H8+'بدنه اتومبيل'!H8+'شخص ثالث و مازاد'!H8+درمان!H8+كشتى!H8+هواپيما!H8+مسئوليت!H8+مهندسى!H8+پول!H8+اعتبار!H8+'نفت و انرژی'!H8+'ساير انواع بيمه'!H8</f>
        <v>0</v>
      </c>
      <c r="I8" s="14"/>
      <c r="J8" s="18"/>
      <c r="K8" s="14">
        <f>'آتش سوزى'!K8+باربرى!K8+حوادث!K8+'حوادث راننده'!K8+'بدنه اتومبيل'!K8+'شخص ثالث و مازاد'!K8+درمان!K8+كشتى!K8+هواپيما!K8+مسئوليت!K8+مهندسى!K8+پول!K8+اعتبار!K8+'نفت و انرژی'!K8+'ساير انواع بيمه'!K8</f>
        <v>0</v>
      </c>
      <c r="L8" s="13">
        <f>'آتش سوزى'!L8+باربرى!L8+حوادث!L8+'حوادث راننده'!L8+'بدنه اتومبيل'!L8+'شخص ثالث و مازاد'!L8+درمان!L8+كشتى!L8+هواپيما!L8+مسئوليت!L8+مهندسى!L8+پول!L8+اعتبار!L8+'نفت و انرژی'!L8+'ساير انواع بيمه'!L8</f>
        <v>0</v>
      </c>
      <c r="M8" s="14">
        <f>'آتش سوزى'!M8+باربرى!M8+حوادث!M8+'حوادث راننده'!M8+'بدنه اتومبيل'!M8+'شخص ثالث و مازاد'!M8+درمان!M8+كشتى!M8+هواپيما!M8+مسئوليت!M8+مهندسى!M8+پول!M8+اعتبار!M8+'نفت و انرژی'!M8+'ساير انواع بيمه'!M8</f>
        <v>0</v>
      </c>
      <c r="N8" s="13">
        <f>'آتش سوزى'!N8+باربرى!N8+حوادث!N8+'حوادث راننده'!N8+'بدنه اتومبيل'!N8+'شخص ثالث و مازاد'!N8+درمان!N8+كشتى!N8+هواپيما!N8+مسئوليت!N8+مهندسى!N8+پول!N8+اعتبار!N8+'نفت و انرژی'!N8+'ساير انواع بيمه'!N8</f>
        <v>0</v>
      </c>
      <c r="O8" s="14">
        <f>'آتش سوزى'!O8+باربرى!O8+حوادث!O8+'حوادث راننده'!O8+'بدنه اتومبيل'!O8+'شخص ثالث و مازاد'!O8+درمان!O8+كشتى!O8+هواپيما!O8+مسئوليت!O8+مهندسى!O8+پول!O8+اعتبار!O8+'نفت و انرژی'!O8+'ساير انواع بيمه'!O8</f>
        <v>0</v>
      </c>
      <c r="P8" s="13">
        <f>'آتش سوزى'!P8+باربرى!P8+حوادث!P8+'حوادث راننده'!P8+'بدنه اتومبيل'!P8+'شخص ثالث و مازاد'!P8+درمان!P8+كشتى!P8+هواپيما!P8+مسئوليت!P8+مهندسى!P8+پول!P8+اعتبار!P8+'نفت و انرژی'!P8+'ساير انواع بيمه'!P8</f>
        <v>0</v>
      </c>
      <c r="Q8" s="14">
        <f>'آتش سوزى'!Q8+باربرى!Q8+حوادث!Q8+'حوادث راننده'!Q8+'بدنه اتومبيل'!Q8+'شخص ثالث و مازاد'!Q8+درمان!Q8+كشتى!Q8+هواپيما!Q8+مسئوليت!Q8+مهندسى!Q8+پول!Q8+اعتبار!Q8+'نفت و انرژی'!Q8+'ساير انواع بيمه'!Q8</f>
        <v>0</v>
      </c>
      <c r="R8" s="270">
        <f>'آتش سوزى'!R8+باربرى!R8+حوادث!R8+'حوادث راننده'!R8+'بدنه اتومبيل'!R8+'شخص ثالث و مازاد'!R8+درمان!R8+كشتى!R8+هواپيما!R8+مسئوليت!R8+مهندسى!R8+پول!R8+اعتبار!R8+'نفت و انرژی'!R8+'ساير انواع بيمه'!R8</f>
        <v>0</v>
      </c>
      <c r="S8" s="245">
        <v>1357</v>
      </c>
    </row>
    <row r="9" spans="1:19" ht="14.1" hidden="1" customHeight="1">
      <c r="A9" s="14">
        <f t="shared" si="0"/>
        <v>0</v>
      </c>
      <c r="B9" s="13">
        <f t="shared" si="1"/>
        <v>0</v>
      </c>
      <c r="C9" s="14"/>
      <c r="D9" s="18"/>
      <c r="E9" s="14">
        <f>'آتش سوزى'!E9+باربرى!E9+حوادث!E9+'حوادث راننده'!E9+'بدنه اتومبيل'!E9+'شخص ثالث و مازاد'!E9+درمان!E9+كشتى!E9+هواپيما!E9+مسئوليت!E9+مهندسى!E9+پول!E9+اعتبار!E9+'نفت و انرژی'!E9+'ساير انواع بيمه'!E9</f>
        <v>0</v>
      </c>
      <c r="F9" s="13">
        <f>'آتش سوزى'!F9+باربرى!F9+حوادث!F9+'حوادث راننده'!F9+'بدنه اتومبيل'!F9+'شخص ثالث و مازاد'!F9+درمان!F9+كشتى!F9+هواپيما!F9+مسئوليت!F9+مهندسى!F9+پول!F9+اعتبار!F9+'نفت و انرژی'!F9+'ساير انواع بيمه'!F9</f>
        <v>0</v>
      </c>
      <c r="G9" s="14">
        <f>'آتش سوزى'!G9+باربرى!G9+حوادث!G9+'حوادث راننده'!G9+'بدنه اتومبيل'!G9+'شخص ثالث و مازاد'!G9+درمان!G9+كشتى!G9+هواپيما!G9+مسئوليت!G9+مهندسى!G9+پول!G9+اعتبار!G9+'نفت و انرژی'!G9+'ساير انواع بيمه'!G9</f>
        <v>0</v>
      </c>
      <c r="H9" s="270">
        <f>'آتش سوزى'!H9+باربرى!H9+حوادث!H9+'حوادث راننده'!H9+'بدنه اتومبيل'!H9+'شخص ثالث و مازاد'!H9+درمان!H9+كشتى!H9+هواپيما!H9+مسئوليت!H9+مهندسى!H9+پول!H9+اعتبار!H9+'نفت و انرژی'!H9+'ساير انواع بيمه'!H9</f>
        <v>0</v>
      </c>
      <c r="I9" s="14"/>
      <c r="J9" s="18"/>
      <c r="K9" s="14">
        <f>'آتش سوزى'!K9+باربرى!K9+حوادث!K9+'حوادث راننده'!K9+'بدنه اتومبيل'!K9+'شخص ثالث و مازاد'!K9+درمان!K9+كشتى!K9+هواپيما!K9+مسئوليت!K9+مهندسى!K9+پول!K9+اعتبار!K9+'نفت و انرژی'!K9+'ساير انواع بيمه'!K9</f>
        <v>0</v>
      </c>
      <c r="L9" s="13">
        <f>'آتش سوزى'!L9+باربرى!L9+حوادث!L9+'حوادث راننده'!L9+'بدنه اتومبيل'!L9+'شخص ثالث و مازاد'!L9+درمان!L9+كشتى!L9+هواپيما!L9+مسئوليت!L9+مهندسى!L9+پول!L9+اعتبار!L9+'نفت و انرژی'!L9+'ساير انواع بيمه'!L9</f>
        <v>0</v>
      </c>
      <c r="M9" s="14">
        <f>'آتش سوزى'!M9+باربرى!M9+حوادث!M9+'حوادث راننده'!M9+'بدنه اتومبيل'!M9+'شخص ثالث و مازاد'!M9+درمان!M9+كشتى!M9+هواپيما!M9+مسئوليت!M9+مهندسى!M9+پول!M9+اعتبار!M9+'نفت و انرژی'!M9+'ساير انواع بيمه'!M9</f>
        <v>0</v>
      </c>
      <c r="N9" s="13">
        <f>'آتش سوزى'!N9+باربرى!N9+حوادث!N9+'حوادث راننده'!N9+'بدنه اتومبيل'!N9+'شخص ثالث و مازاد'!N9+درمان!N9+كشتى!N9+هواپيما!N9+مسئوليت!N9+مهندسى!N9+پول!N9+اعتبار!N9+'نفت و انرژی'!N9+'ساير انواع بيمه'!N9</f>
        <v>0</v>
      </c>
      <c r="O9" s="14">
        <f>'آتش سوزى'!O9+باربرى!O9+حوادث!O9+'حوادث راننده'!O9+'بدنه اتومبيل'!O9+'شخص ثالث و مازاد'!O9+درمان!O9+كشتى!O9+هواپيما!O9+مسئوليت!O9+مهندسى!O9+پول!O9+اعتبار!O9+'نفت و انرژی'!O9+'ساير انواع بيمه'!O9</f>
        <v>0</v>
      </c>
      <c r="P9" s="13">
        <f>'آتش سوزى'!P9+باربرى!P9+حوادث!P9+'حوادث راننده'!P9+'بدنه اتومبيل'!P9+'شخص ثالث و مازاد'!P9+درمان!P9+كشتى!P9+هواپيما!P9+مسئوليت!P9+مهندسى!P9+پول!P9+اعتبار!P9+'نفت و انرژی'!P9+'ساير انواع بيمه'!P9</f>
        <v>0</v>
      </c>
      <c r="Q9" s="14">
        <f>'آتش سوزى'!Q9+باربرى!Q9+حوادث!Q9+'حوادث راننده'!Q9+'بدنه اتومبيل'!Q9+'شخص ثالث و مازاد'!Q9+درمان!Q9+كشتى!Q9+هواپيما!Q9+مسئوليت!Q9+مهندسى!Q9+پول!Q9+اعتبار!Q9+'نفت و انرژی'!Q9+'ساير انواع بيمه'!Q9</f>
        <v>0</v>
      </c>
      <c r="R9" s="270">
        <f>'آتش سوزى'!R9+باربرى!R9+حوادث!R9+'حوادث راننده'!R9+'بدنه اتومبيل'!R9+'شخص ثالث و مازاد'!R9+درمان!R9+كشتى!R9+هواپيما!R9+مسئوليت!R9+مهندسى!R9+پول!R9+اعتبار!R9+'نفت و انرژی'!R9+'ساير انواع بيمه'!R9</f>
        <v>0</v>
      </c>
      <c r="S9" s="245">
        <v>1358</v>
      </c>
    </row>
    <row r="10" spans="1:19" ht="14.1" hidden="1" customHeight="1">
      <c r="A10" s="14">
        <f t="shared" si="0"/>
        <v>0</v>
      </c>
      <c r="B10" s="13">
        <f t="shared" si="1"/>
        <v>0</v>
      </c>
      <c r="C10" s="14"/>
      <c r="D10" s="18"/>
      <c r="E10" s="14">
        <f>'آتش سوزى'!E10+باربرى!E10+حوادث!E10+'حوادث راننده'!E10+'بدنه اتومبيل'!E10+'شخص ثالث و مازاد'!E10+درمان!E10+كشتى!E10+هواپيما!E10+مسئوليت!E10+مهندسى!E10+پول!E10+اعتبار!E10+'نفت و انرژی'!E10+'ساير انواع بيمه'!E10</f>
        <v>0</v>
      </c>
      <c r="F10" s="13">
        <f>'آتش سوزى'!F10+باربرى!F10+حوادث!F10+'حوادث راننده'!F10+'بدنه اتومبيل'!F10+'شخص ثالث و مازاد'!F10+درمان!F10+كشتى!F10+هواپيما!F10+مسئوليت!F10+مهندسى!F10+پول!F10+اعتبار!F10+'نفت و انرژی'!F10+'ساير انواع بيمه'!F10</f>
        <v>0</v>
      </c>
      <c r="G10" s="14">
        <f>'آتش سوزى'!G10+باربرى!G10+حوادث!G10+'حوادث راننده'!G10+'بدنه اتومبيل'!G10+'شخص ثالث و مازاد'!G10+درمان!G10+كشتى!G10+هواپيما!G10+مسئوليت!G10+مهندسى!G10+پول!G10+اعتبار!G10+'نفت و انرژی'!G10+'ساير انواع بيمه'!G10</f>
        <v>0</v>
      </c>
      <c r="H10" s="270">
        <f>'آتش سوزى'!H10+باربرى!H10+حوادث!H10+'حوادث راننده'!H10+'بدنه اتومبيل'!H10+'شخص ثالث و مازاد'!H10+درمان!H10+كشتى!H10+هواپيما!H10+مسئوليت!H10+مهندسى!H10+پول!H10+اعتبار!H10+'نفت و انرژی'!H10+'ساير انواع بيمه'!H10</f>
        <v>0</v>
      </c>
      <c r="I10" s="14"/>
      <c r="J10" s="18"/>
      <c r="K10" s="14">
        <f>'آتش سوزى'!K10+باربرى!K10+حوادث!K10+'حوادث راننده'!K10+'بدنه اتومبيل'!K10+'شخص ثالث و مازاد'!K10+درمان!K10+كشتى!K10+هواپيما!K10+مسئوليت!K10+مهندسى!K10+پول!K10+اعتبار!K10+'نفت و انرژی'!K10+'ساير انواع بيمه'!K10</f>
        <v>0</v>
      </c>
      <c r="L10" s="13">
        <f>'آتش سوزى'!L10+باربرى!L10+حوادث!L10+'حوادث راننده'!L10+'بدنه اتومبيل'!L10+'شخص ثالث و مازاد'!L10+درمان!L10+كشتى!L10+هواپيما!L10+مسئوليت!L10+مهندسى!L10+پول!L10+اعتبار!L10+'نفت و انرژی'!L10+'ساير انواع بيمه'!L10</f>
        <v>0</v>
      </c>
      <c r="M10" s="14">
        <f>'آتش سوزى'!M10+باربرى!M10+حوادث!M10+'حوادث راننده'!M10+'بدنه اتومبيل'!M10+'شخص ثالث و مازاد'!M10+درمان!M10+كشتى!M10+هواپيما!M10+مسئوليت!M10+مهندسى!M10+پول!M10+اعتبار!M10+'نفت و انرژی'!M10+'ساير انواع بيمه'!M10</f>
        <v>0</v>
      </c>
      <c r="N10" s="13">
        <f>'آتش سوزى'!N10+باربرى!N10+حوادث!N10+'حوادث راننده'!N10+'بدنه اتومبيل'!N10+'شخص ثالث و مازاد'!N10+درمان!N10+كشتى!N10+هواپيما!N10+مسئوليت!N10+مهندسى!N10+پول!N10+اعتبار!N10+'نفت و انرژی'!N10+'ساير انواع بيمه'!N10</f>
        <v>0</v>
      </c>
      <c r="O10" s="14">
        <f>'آتش سوزى'!O10+باربرى!O10+حوادث!O10+'حوادث راننده'!O10+'بدنه اتومبيل'!O10+'شخص ثالث و مازاد'!O10+درمان!O10+كشتى!O10+هواپيما!O10+مسئوليت!O10+مهندسى!O10+پول!O10+اعتبار!O10+'نفت و انرژی'!O10+'ساير انواع بيمه'!O10</f>
        <v>0</v>
      </c>
      <c r="P10" s="13">
        <f>'آتش سوزى'!P10+باربرى!P10+حوادث!P10+'حوادث راننده'!P10+'بدنه اتومبيل'!P10+'شخص ثالث و مازاد'!P10+درمان!P10+كشتى!P10+هواپيما!P10+مسئوليت!P10+مهندسى!P10+پول!P10+اعتبار!P10+'نفت و انرژی'!P10+'ساير انواع بيمه'!P10</f>
        <v>0</v>
      </c>
      <c r="Q10" s="14">
        <f>'آتش سوزى'!Q10+باربرى!Q10+حوادث!Q10+'حوادث راننده'!Q10+'بدنه اتومبيل'!Q10+'شخص ثالث و مازاد'!Q10+درمان!Q10+كشتى!Q10+هواپيما!Q10+مسئوليت!Q10+مهندسى!Q10+پول!Q10+اعتبار!Q10+'نفت و انرژی'!Q10+'ساير انواع بيمه'!Q10</f>
        <v>0</v>
      </c>
      <c r="R10" s="270">
        <f>'آتش سوزى'!R10+باربرى!R10+حوادث!R10+'حوادث راننده'!R10+'بدنه اتومبيل'!R10+'شخص ثالث و مازاد'!R10+درمان!R10+كشتى!R10+هواپيما!R10+مسئوليت!R10+مهندسى!R10+پول!R10+اعتبار!R10+'نفت و انرژی'!R10+'ساير انواع بيمه'!R10</f>
        <v>0</v>
      </c>
      <c r="S10" s="245">
        <v>1359</v>
      </c>
    </row>
    <row r="11" spans="1:19" ht="14.1" hidden="1" customHeight="1">
      <c r="A11" s="14">
        <f t="shared" si="0"/>
        <v>0</v>
      </c>
      <c r="B11" s="13">
        <f t="shared" si="1"/>
        <v>0</v>
      </c>
      <c r="C11" s="14"/>
      <c r="D11" s="18"/>
      <c r="E11" s="14">
        <f>'آتش سوزى'!E11+باربرى!E11+حوادث!E11+'حوادث راننده'!E11+'بدنه اتومبيل'!E11+'شخص ثالث و مازاد'!E11+درمان!E11+كشتى!E11+هواپيما!E11+مسئوليت!E11+مهندسى!E11+پول!E11+اعتبار!E11+'نفت و انرژی'!E11+'ساير انواع بيمه'!E11</f>
        <v>0</v>
      </c>
      <c r="F11" s="13">
        <f>'آتش سوزى'!F11+باربرى!F11+حوادث!F11+'حوادث راننده'!F11+'بدنه اتومبيل'!F11+'شخص ثالث و مازاد'!F11+درمان!F11+كشتى!F11+هواپيما!F11+مسئوليت!F11+مهندسى!F11+پول!F11+اعتبار!F11+'نفت و انرژی'!F11+'ساير انواع بيمه'!F11</f>
        <v>0</v>
      </c>
      <c r="G11" s="14">
        <f>'آتش سوزى'!G11+باربرى!G11+حوادث!G11+'حوادث راننده'!G11+'بدنه اتومبيل'!G11+'شخص ثالث و مازاد'!G11+درمان!G11+كشتى!G11+هواپيما!G11+مسئوليت!G11+مهندسى!G11+پول!G11+اعتبار!G11+'نفت و انرژی'!G11+'ساير انواع بيمه'!G11</f>
        <v>0</v>
      </c>
      <c r="H11" s="270">
        <f>'آتش سوزى'!H11+باربرى!H11+حوادث!H11+'حوادث راننده'!H11+'بدنه اتومبيل'!H11+'شخص ثالث و مازاد'!H11+درمان!H11+كشتى!H11+هواپيما!H11+مسئوليت!H11+مهندسى!H11+پول!H11+اعتبار!H11+'نفت و انرژی'!H11+'ساير انواع بيمه'!H11</f>
        <v>0</v>
      </c>
      <c r="I11" s="14"/>
      <c r="J11" s="18"/>
      <c r="K11" s="14">
        <f>'آتش سوزى'!K11+باربرى!K11+حوادث!K11+'حوادث راننده'!K11+'بدنه اتومبيل'!K11+'شخص ثالث و مازاد'!K11+درمان!K11+كشتى!K11+هواپيما!K11+مسئوليت!K11+مهندسى!K11+پول!K11+اعتبار!K11+'نفت و انرژی'!K11+'ساير انواع بيمه'!K11</f>
        <v>0</v>
      </c>
      <c r="L11" s="13">
        <f>'آتش سوزى'!L11+باربرى!L11+حوادث!L11+'حوادث راننده'!L11+'بدنه اتومبيل'!L11+'شخص ثالث و مازاد'!L11+درمان!L11+كشتى!L11+هواپيما!L11+مسئوليت!L11+مهندسى!L11+پول!L11+اعتبار!L11+'نفت و انرژی'!L11+'ساير انواع بيمه'!L11</f>
        <v>0</v>
      </c>
      <c r="M11" s="14">
        <f>'آتش سوزى'!M11+باربرى!M11+حوادث!M11+'حوادث راننده'!M11+'بدنه اتومبيل'!M11+'شخص ثالث و مازاد'!M11+درمان!M11+كشتى!M11+هواپيما!M11+مسئوليت!M11+مهندسى!M11+پول!M11+اعتبار!M11+'نفت و انرژی'!M11+'ساير انواع بيمه'!M11</f>
        <v>0</v>
      </c>
      <c r="N11" s="13">
        <f>'آتش سوزى'!N11+باربرى!N11+حوادث!N11+'حوادث راننده'!N11+'بدنه اتومبيل'!N11+'شخص ثالث و مازاد'!N11+درمان!N11+كشتى!N11+هواپيما!N11+مسئوليت!N11+مهندسى!N11+پول!N11+اعتبار!N11+'نفت و انرژی'!N11+'ساير انواع بيمه'!N11</f>
        <v>0</v>
      </c>
      <c r="O11" s="14">
        <f>'آتش سوزى'!O11+باربرى!O11+حوادث!O11+'حوادث راننده'!O11+'بدنه اتومبيل'!O11+'شخص ثالث و مازاد'!O11+درمان!O11+كشتى!O11+هواپيما!O11+مسئوليت!O11+مهندسى!O11+پول!O11+اعتبار!O11+'نفت و انرژی'!O11+'ساير انواع بيمه'!O11</f>
        <v>0</v>
      </c>
      <c r="P11" s="13">
        <f>'آتش سوزى'!P11+باربرى!P11+حوادث!P11+'حوادث راننده'!P11+'بدنه اتومبيل'!P11+'شخص ثالث و مازاد'!P11+درمان!P11+كشتى!P11+هواپيما!P11+مسئوليت!P11+مهندسى!P11+پول!P11+اعتبار!P11+'نفت و انرژی'!P11+'ساير انواع بيمه'!P11</f>
        <v>0</v>
      </c>
      <c r="Q11" s="14">
        <f>'آتش سوزى'!Q11+باربرى!Q11+حوادث!Q11+'حوادث راننده'!Q11+'بدنه اتومبيل'!Q11+'شخص ثالث و مازاد'!Q11+درمان!Q11+كشتى!Q11+هواپيما!Q11+مسئوليت!Q11+مهندسى!Q11+پول!Q11+اعتبار!Q11+'نفت و انرژی'!Q11+'ساير انواع بيمه'!Q11</f>
        <v>0</v>
      </c>
      <c r="R11" s="270">
        <f>'آتش سوزى'!R11+باربرى!R11+حوادث!R11+'حوادث راننده'!R11+'بدنه اتومبيل'!R11+'شخص ثالث و مازاد'!R11+درمان!R11+كشتى!R11+هواپيما!R11+مسئوليت!R11+مهندسى!R11+پول!R11+اعتبار!R11+'نفت و انرژی'!R11+'ساير انواع بيمه'!R11</f>
        <v>0</v>
      </c>
      <c r="S11" s="245">
        <v>1360</v>
      </c>
    </row>
    <row r="12" spans="1:19" ht="14.1" hidden="1" customHeight="1">
      <c r="A12" s="14">
        <f t="shared" si="0"/>
        <v>0</v>
      </c>
      <c r="B12" s="13">
        <f t="shared" si="1"/>
        <v>0</v>
      </c>
      <c r="C12" s="14"/>
      <c r="D12" s="18"/>
      <c r="E12" s="14">
        <f>'آتش سوزى'!E12+باربرى!E12+حوادث!E12+'حوادث راننده'!E12+'بدنه اتومبيل'!E12+'شخص ثالث و مازاد'!E12+درمان!E12+كشتى!E12+هواپيما!E12+مسئوليت!E12+مهندسى!E12+پول!E12+اعتبار!E12+'نفت و انرژی'!E12+'ساير انواع بيمه'!E12</f>
        <v>0</v>
      </c>
      <c r="F12" s="13">
        <f>'آتش سوزى'!F12+باربرى!F12+حوادث!F12+'حوادث راننده'!F12+'بدنه اتومبيل'!F12+'شخص ثالث و مازاد'!F12+درمان!F12+كشتى!F12+هواپيما!F12+مسئوليت!F12+مهندسى!F12+پول!F12+اعتبار!F12+'نفت و انرژی'!F12+'ساير انواع بيمه'!F12</f>
        <v>0</v>
      </c>
      <c r="G12" s="14">
        <f>'آتش سوزى'!G12+باربرى!G12+حوادث!G12+'حوادث راننده'!G12+'بدنه اتومبيل'!G12+'شخص ثالث و مازاد'!G12+درمان!G12+كشتى!G12+هواپيما!G12+مسئوليت!G12+مهندسى!G12+پول!G12+اعتبار!G12+'نفت و انرژی'!G12+'ساير انواع بيمه'!G12</f>
        <v>0</v>
      </c>
      <c r="H12" s="270">
        <f>'آتش سوزى'!H12+باربرى!H12+حوادث!H12+'حوادث راننده'!H12+'بدنه اتومبيل'!H12+'شخص ثالث و مازاد'!H12+درمان!H12+كشتى!H12+هواپيما!H12+مسئوليت!H12+مهندسى!H12+پول!H12+اعتبار!H12+'نفت و انرژی'!H12+'ساير انواع بيمه'!H12</f>
        <v>0</v>
      </c>
      <c r="I12" s="14"/>
      <c r="J12" s="18"/>
      <c r="K12" s="14">
        <f>'آتش سوزى'!K12+باربرى!K12+حوادث!K12+'حوادث راننده'!K12+'بدنه اتومبيل'!K12+'شخص ثالث و مازاد'!K12+درمان!K12+كشتى!K12+هواپيما!K12+مسئوليت!K12+مهندسى!K12+پول!K12+اعتبار!K12+'نفت و انرژی'!K12+'ساير انواع بيمه'!K12</f>
        <v>0</v>
      </c>
      <c r="L12" s="13">
        <f>'آتش سوزى'!L12+باربرى!L12+حوادث!L12+'حوادث راننده'!L12+'بدنه اتومبيل'!L12+'شخص ثالث و مازاد'!L12+درمان!L12+كشتى!L12+هواپيما!L12+مسئوليت!L12+مهندسى!L12+پول!L12+اعتبار!L12+'نفت و انرژی'!L12+'ساير انواع بيمه'!L12</f>
        <v>0</v>
      </c>
      <c r="M12" s="14">
        <f>'آتش سوزى'!M12+باربرى!M12+حوادث!M12+'حوادث راننده'!M12+'بدنه اتومبيل'!M12+'شخص ثالث و مازاد'!M12+درمان!M12+كشتى!M12+هواپيما!M12+مسئوليت!M12+مهندسى!M12+پول!M12+اعتبار!M12+'نفت و انرژی'!M12+'ساير انواع بيمه'!M12</f>
        <v>0</v>
      </c>
      <c r="N12" s="13">
        <f>'آتش سوزى'!N12+باربرى!N12+حوادث!N12+'حوادث راننده'!N12+'بدنه اتومبيل'!N12+'شخص ثالث و مازاد'!N12+درمان!N12+كشتى!N12+هواپيما!N12+مسئوليت!N12+مهندسى!N12+پول!N12+اعتبار!N12+'نفت و انرژی'!N12+'ساير انواع بيمه'!N12</f>
        <v>0</v>
      </c>
      <c r="O12" s="14">
        <f>'آتش سوزى'!O12+باربرى!O12+حوادث!O12+'حوادث راننده'!O12+'بدنه اتومبيل'!O12+'شخص ثالث و مازاد'!O12+درمان!O12+كشتى!O12+هواپيما!O12+مسئوليت!O12+مهندسى!O12+پول!O12+اعتبار!O12+'نفت و انرژی'!O12+'ساير انواع بيمه'!O12</f>
        <v>0</v>
      </c>
      <c r="P12" s="13">
        <f>'آتش سوزى'!P12+باربرى!P12+حوادث!P12+'حوادث راننده'!P12+'بدنه اتومبيل'!P12+'شخص ثالث و مازاد'!P12+درمان!P12+كشتى!P12+هواپيما!P12+مسئوليت!P12+مهندسى!P12+پول!P12+اعتبار!P12+'نفت و انرژی'!P12+'ساير انواع بيمه'!P12</f>
        <v>0</v>
      </c>
      <c r="Q12" s="14">
        <f>'آتش سوزى'!Q12+باربرى!Q12+حوادث!Q12+'حوادث راننده'!Q12+'بدنه اتومبيل'!Q12+'شخص ثالث و مازاد'!Q12+درمان!Q12+كشتى!Q12+هواپيما!Q12+مسئوليت!Q12+مهندسى!Q12+پول!Q12+اعتبار!Q12+'نفت و انرژی'!Q12+'ساير انواع بيمه'!Q12</f>
        <v>0</v>
      </c>
      <c r="R12" s="270">
        <f>'آتش سوزى'!R12+باربرى!R12+حوادث!R12+'حوادث راننده'!R12+'بدنه اتومبيل'!R12+'شخص ثالث و مازاد'!R12+درمان!R12+كشتى!R12+هواپيما!R12+مسئوليت!R12+مهندسى!R12+پول!R12+اعتبار!R12+'نفت و انرژی'!R12+'ساير انواع بيمه'!R12</f>
        <v>0</v>
      </c>
      <c r="S12" s="245">
        <v>1361</v>
      </c>
    </row>
    <row r="13" spans="1:19" ht="14.1" hidden="1" customHeight="1">
      <c r="A13" s="14">
        <f t="shared" si="0"/>
        <v>0</v>
      </c>
      <c r="B13" s="13">
        <f t="shared" si="1"/>
        <v>0</v>
      </c>
      <c r="C13" s="14"/>
      <c r="D13" s="18"/>
      <c r="E13" s="14">
        <f>'آتش سوزى'!E13+باربرى!E13+حوادث!E13+'حوادث راننده'!E13+'بدنه اتومبيل'!E13+'شخص ثالث و مازاد'!E13+درمان!E13+كشتى!E13+هواپيما!E13+مسئوليت!E13+مهندسى!E13+پول!E13+اعتبار!E13+'نفت و انرژی'!E13+'ساير انواع بيمه'!E13</f>
        <v>0</v>
      </c>
      <c r="F13" s="13">
        <f>'آتش سوزى'!F13+باربرى!F13+حوادث!F13+'حوادث راننده'!F13+'بدنه اتومبيل'!F13+'شخص ثالث و مازاد'!F13+درمان!F13+كشتى!F13+هواپيما!F13+مسئوليت!F13+مهندسى!F13+پول!F13+اعتبار!F13+'نفت و انرژی'!F13+'ساير انواع بيمه'!F13</f>
        <v>0</v>
      </c>
      <c r="G13" s="14">
        <f>'آتش سوزى'!G13+باربرى!G13+حوادث!G13+'حوادث راننده'!G13+'بدنه اتومبيل'!G13+'شخص ثالث و مازاد'!G13+درمان!G13+كشتى!G13+هواپيما!G13+مسئوليت!G13+مهندسى!G13+پول!G13+اعتبار!G13+'نفت و انرژی'!G13+'ساير انواع بيمه'!G13</f>
        <v>0</v>
      </c>
      <c r="H13" s="270">
        <f>'آتش سوزى'!H13+باربرى!H13+حوادث!H13+'حوادث راننده'!H13+'بدنه اتومبيل'!H13+'شخص ثالث و مازاد'!H13+درمان!H13+كشتى!H13+هواپيما!H13+مسئوليت!H13+مهندسى!H13+پول!H13+اعتبار!H13+'نفت و انرژی'!H13+'ساير انواع بيمه'!H13</f>
        <v>0</v>
      </c>
      <c r="I13" s="14"/>
      <c r="J13" s="18"/>
      <c r="K13" s="14">
        <f>'آتش سوزى'!K13+باربرى!K13+حوادث!K13+'حوادث راننده'!K13+'بدنه اتومبيل'!K13+'شخص ثالث و مازاد'!K13+درمان!K13+كشتى!K13+هواپيما!K13+مسئوليت!K13+مهندسى!K13+پول!K13+اعتبار!K13+'نفت و انرژی'!K13+'ساير انواع بيمه'!K13</f>
        <v>0</v>
      </c>
      <c r="L13" s="13">
        <f>'آتش سوزى'!L13+باربرى!L13+حوادث!L13+'حوادث راننده'!L13+'بدنه اتومبيل'!L13+'شخص ثالث و مازاد'!L13+درمان!L13+كشتى!L13+هواپيما!L13+مسئوليت!L13+مهندسى!L13+پول!L13+اعتبار!L13+'نفت و انرژی'!L13+'ساير انواع بيمه'!L13</f>
        <v>0</v>
      </c>
      <c r="M13" s="14">
        <f>'آتش سوزى'!M13+باربرى!M13+حوادث!M13+'حوادث راننده'!M13+'بدنه اتومبيل'!M13+'شخص ثالث و مازاد'!M13+درمان!M13+كشتى!M13+هواپيما!M13+مسئوليت!M13+مهندسى!M13+پول!M13+اعتبار!M13+'نفت و انرژی'!M13+'ساير انواع بيمه'!M13</f>
        <v>0</v>
      </c>
      <c r="N13" s="13">
        <f>'آتش سوزى'!N13+باربرى!N13+حوادث!N13+'حوادث راننده'!N13+'بدنه اتومبيل'!N13+'شخص ثالث و مازاد'!N13+درمان!N13+كشتى!N13+هواپيما!N13+مسئوليت!N13+مهندسى!N13+پول!N13+اعتبار!N13+'نفت و انرژی'!N13+'ساير انواع بيمه'!N13</f>
        <v>0</v>
      </c>
      <c r="O13" s="14">
        <f>'آتش سوزى'!O13+باربرى!O13+حوادث!O13+'حوادث راننده'!O13+'بدنه اتومبيل'!O13+'شخص ثالث و مازاد'!O13+درمان!O13+كشتى!O13+هواپيما!O13+مسئوليت!O13+مهندسى!O13+پول!O13+اعتبار!O13+'نفت و انرژی'!O13+'ساير انواع بيمه'!O13</f>
        <v>0</v>
      </c>
      <c r="P13" s="13">
        <f>'آتش سوزى'!P13+باربرى!P13+حوادث!P13+'حوادث راننده'!P13+'بدنه اتومبيل'!P13+'شخص ثالث و مازاد'!P13+درمان!P13+كشتى!P13+هواپيما!P13+مسئوليت!P13+مهندسى!P13+پول!P13+اعتبار!P13+'نفت و انرژی'!P13+'ساير انواع بيمه'!P13</f>
        <v>0</v>
      </c>
      <c r="Q13" s="14">
        <f>'آتش سوزى'!Q13+باربرى!Q13+حوادث!Q13+'حوادث راننده'!Q13+'بدنه اتومبيل'!Q13+'شخص ثالث و مازاد'!Q13+درمان!Q13+كشتى!Q13+هواپيما!Q13+مسئوليت!Q13+مهندسى!Q13+پول!Q13+اعتبار!Q13+'نفت و انرژی'!Q13+'ساير انواع بيمه'!Q13</f>
        <v>0</v>
      </c>
      <c r="R13" s="270">
        <f>'آتش سوزى'!R13+باربرى!R13+حوادث!R13+'حوادث راننده'!R13+'بدنه اتومبيل'!R13+'شخص ثالث و مازاد'!R13+درمان!R13+كشتى!R13+هواپيما!R13+مسئوليت!R13+مهندسى!R13+پول!R13+اعتبار!R13+'نفت و انرژی'!R13+'ساير انواع بيمه'!R13</f>
        <v>0</v>
      </c>
      <c r="S13" s="245">
        <v>1362</v>
      </c>
    </row>
    <row r="14" spans="1:19" ht="14.1" hidden="1" customHeight="1">
      <c r="A14" s="14">
        <f t="shared" si="0"/>
        <v>0</v>
      </c>
      <c r="B14" s="13">
        <f t="shared" si="1"/>
        <v>0</v>
      </c>
      <c r="C14" s="14"/>
      <c r="D14" s="18"/>
      <c r="E14" s="14">
        <f>'آتش سوزى'!E14+باربرى!E14+حوادث!E14+'حوادث راننده'!E14+'بدنه اتومبيل'!E14+'شخص ثالث و مازاد'!E14+درمان!E14+كشتى!E14+هواپيما!E14+مسئوليت!E14+مهندسى!E14+پول!E14+اعتبار!E14+'نفت و انرژی'!E14+'ساير انواع بيمه'!E14</f>
        <v>0</v>
      </c>
      <c r="F14" s="13">
        <f>'آتش سوزى'!F14+باربرى!F14+حوادث!F14+'حوادث راننده'!F14+'بدنه اتومبيل'!F14+'شخص ثالث و مازاد'!F14+درمان!F14+كشتى!F14+هواپيما!F14+مسئوليت!F14+مهندسى!F14+پول!F14+اعتبار!F14+'نفت و انرژی'!F14+'ساير انواع بيمه'!F14</f>
        <v>0</v>
      </c>
      <c r="G14" s="14">
        <f>'آتش سوزى'!G14+باربرى!G14+حوادث!G14+'حوادث راننده'!G14+'بدنه اتومبيل'!G14+'شخص ثالث و مازاد'!G14+درمان!G14+كشتى!G14+هواپيما!G14+مسئوليت!G14+مهندسى!G14+پول!G14+اعتبار!G14+'نفت و انرژی'!G14+'ساير انواع بيمه'!G14</f>
        <v>0</v>
      </c>
      <c r="H14" s="270">
        <f>'آتش سوزى'!H14+باربرى!H14+حوادث!H14+'حوادث راننده'!H14+'بدنه اتومبيل'!H14+'شخص ثالث و مازاد'!H14+درمان!H14+كشتى!H14+هواپيما!H14+مسئوليت!H14+مهندسى!H14+پول!H14+اعتبار!H14+'نفت و انرژی'!H14+'ساير انواع بيمه'!H14</f>
        <v>0</v>
      </c>
      <c r="I14" s="14"/>
      <c r="J14" s="18"/>
      <c r="K14" s="14">
        <f>'آتش سوزى'!K14+باربرى!K14+حوادث!K14+'حوادث راننده'!K14+'بدنه اتومبيل'!K14+'شخص ثالث و مازاد'!K14+درمان!K14+كشتى!K14+هواپيما!K14+مسئوليت!K14+مهندسى!K14+پول!K14+اعتبار!K14+'نفت و انرژی'!K14+'ساير انواع بيمه'!K14</f>
        <v>0</v>
      </c>
      <c r="L14" s="13">
        <f>'آتش سوزى'!L14+باربرى!L14+حوادث!L14+'حوادث راننده'!L14+'بدنه اتومبيل'!L14+'شخص ثالث و مازاد'!L14+درمان!L14+كشتى!L14+هواپيما!L14+مسئوليت!L14+مهندسى!L14+پول!L14+اعتبار!L14+'نفت و انرژی'!L14+'ساير انواع بيمه'!L14</f>
        <v>0</v>
      </c>
      <c r="M14" s="14">
        <f>'آتش سوزى'!M14+باربرى!M14+حوادث!M14+'حوادث راننده'!M14+'بدنه اتومبيل'!M14+'شخص ثالث و مازاد'!M14+درمان!M14+كشتى!M14+هواپيما!M14+مسئوليت!M14+مهندسى!M14+پول!M14+اعتبار!M14+'نفت و انرژی'!M14+'ساير انواع بيمه'!M14</f>
        <v>0</v>
      </c>
      <c r="N14" s="13">
        <f>'آتش سوزى'!N14+باربرى!N14+حوادث!N14+'حوادث راننده'!N14+'بدنه اتومبيل'!N14+'شخص ثالث و مازاد'!N14+درمان!N14+كشتى!N14+هواپيما!N14+مسئوليت!N14+مهندسى!N14+پول!N14+اعتبار!N14+'نفت و انرژی'!N14+'ساير انواع بيمه'!N14</f>
        <v>0</v>
      </c>
      <c r="O14" s="14">
        <f>'آتش سوزى'!O14+باربرى!O14+حوادث!O14+'حوادث راننده'!O14+'بدنه اتومبيل'!O14+'شخص ثالث و مازاد'!O14+درمان!O14+كشتى!O14+هواپيما!O14+مسئوليت!O14+مهندسى!O14+پول!O14+اعتبار!O14+'نفت و انرژی'!O14+'ساير انواع بيمه'!O14</f>
        <v>0</v>
      </c>
      <c r="P14" s="13">
        <f>'آتش سوزى'!P14+باربرى!P14+حوادث!P14+'حوادث راننده'!P14+'بدنه اتومبيل'!P14+'شخص ثالث و مازاد'!P14+درمان!P14+كشتى!P14+هواپيما!P14+مسئوليت!P14+مهندسى!P14+پول!P14+اعتبار!P14+'نفت و انرژی'!P14+'ساير انواع بيمه'!P14</f>
        <v>0</v>
      </c>
      <c r="Q14" s="14">
        <f>'آتش سوزى'!Q14+باربرى!Q14+حوادث!Q14+'حوادث راننده'!Q14+'بدنه اتومبيل'!Q14+'شخص ثالث و مازاد'!Q14+درمان!Q14+كشتى!Q14+هواپيما!Q14+مسئوليت!Q14+مهندسى!Q14+پول!Q14+اعتبار!Q14+'نفت و انرژی'!Q14+'ساير انواع بيمه'!Q14</f>
        <v>0</v>
      </c>
      <c r="R14" s="270">
        <f>'آتش سوزى'!R14+باربرى!R14+حوادث!R14+'حوادث راننده'!R14+'بدنه اتومبيل'!R14+'شخص ثالث و مازاد'!R14+درمان!R14+كشتى!R14+هواپيما!R14+مسئوليت!R14+مهندسى!R14+پول!R14+اعتبار!R14+'نفت و انرژی'!R14+'ساير انواع بيمه'!R14</f>
        <v>0</v>
      </c>
      <c r="S14" s="245">
        <v>1363</v>
      </c>
    </row>
    <row r="15" spans="1:19" ht="14.1" hidden="1" customHeight="1">
      <c r="A15" s="14">
        <f t="shared" si="0"/>
        <v>0</v>
      </c>
      <c r="B15" s="13">
        <f t="shared" si="1"/>
        <v>0</v>
      </c>
      <c r="C15" s="14"/>
      <c r="D15" s="18"/>
      <c r="E15" s="14">
        <f>'آتش سوزى'!E15+باربرى!E15+حوادث!E15+'حوادث راننده'!E15+'بدنه اتومبيل'!E15+'شخص ثالث و مازاد'!E15+درمان!E15+كشتى!E15+هواپيما!E15+مسئوليت!E15+مهندسى!E15+پول!E15+اعتبار!E15+'نفت و انرژی'!E15+'ساير انواع بيمه'!E15</f>
        <v>0</v>
      </c>
      <c r="F15" s="13">
        <f>'آتش سوزى'!F15+باربرى!F15+حوادث!F15+'حوادث راننده'!F15+'بدنه اتومبيل'!F15+'شخص ثالث و مازاد'!F15+درمان!F15+كشتى!F15+هواپيما!F15+مسئوليت!F15+مهندسى!F15+پول!F15+اعتبار!F15+'نفت و انرژی'!F15+'ساير انواع بيمه'!F15</f>
        <v>0</v>
      </c>
      <c r="G15" s="14">
        <f>'آتش سوزى'!G15+باربرى!G15+حوادث!G15+'حوادث راننده'!G15+'بدنه اتومبيل'!G15+'شخص ثالث و مازاد'!G15+درمان!G15+كشتى!G15+هواپيما!G15+مسئوليت!G15+مهندسى!G15+پول!G15+اعتبار!G15+'نفت و انرژی'!G15+'ساير انواع بيمه'!G15</f>
        <v>0</v>
      </c>
      <c r="H15" s="270">
        <f>'آتش سوزى'!H15+باربرى!H15+حوادث!H15+'حوادث راننده'!H15+'بدنه اتومبيل'!H15+'شخص ثالث و مازاد'!H15+درمان!H15+كشتى!H15+هواپيما!H15+مسئوليت!H15+مهندسى!H15+پول!H15+اعتبار!H15+'نفت و انرژی'!H15+'ساير انواع بيمه'!H15</f>
        <v>0</v>
      </c>
      <c r="I15" s="14"/>
      <c r="J15" s="18"/>
      <c r="K15" s="14">
        <f>'آتش سوزى'!K15+باربرى!K15+حوادث!K15+'حوادث راننده'!K15+'بدنه اتومبيل'!K15+'شخص ثالث و مازاد'!K15+درمان!K15+كشتى!K15+هواپيما!K15+مسئوليت!K15+مهندسى!K15+پول!K15+اعتبار!K15+'نفت و انرژی'!K15+'ساير انواع بيمه'!K15</f>
        <v>0</v>
      </c>
      <c r="L15" s="13">
        <f>'آتش سوزى'!L15+باربرى!L15+حوادث!L15+'حوادث راننده'!L15+'بدنه اتومبيل'!L15+'شخص ثالث و مازاد'!L15+درمان!L15+كشتى!L15+هواپيما!L15+مسئوليت!L15+مهندسى!L15+پول!L15+اعتبار!L15+'نفت و انرژی'!L15+'ساير انواع بيمه'!L15</f>
        <v>0</v>
      </c>
      <c r="M15" s="14">
        <f>'آتش سوزى'!M15+باربرى!M15+حوادث!M15+'حوادث راننده'!M15+'بدنه اتومبيل'!M15+'شخص ثالث و مازاد'!M15+درمان!M15+كشتى!M15+هواپيما!M15+مسئوليت!M15+مهندسى!M15+پول!M15+اعتبار!M15+'نفت و انرژی'!M15+'ساير انواع بيمه'!M15</f>
        <v>0</v>
      </c>
      <c r="N15" s="13">
        <f>'آتش سوزى'!N15+باربرى!N15+حوادث!N15+'حوادث راننده'!N15+'بدنه اتومبيل'!N15+'شخص ثالث و مازاد'!N15+درمان!N15+كشتى!N15+هواپيما!N15+مسئوليت!N15+مهندسى!N15+پول!N15+اعتبار!N15+'نفت و انرژی'!N15+'ساير انواع بيمه'!N15</f>
        <v>0</v>
      </c>
      <c r="O15" s="14">
        <f>'آتش سوزى'!O15+باربرى!O15+حوادث!O15+'حوادث راننده'!O15+'بدنه اتومبيل'!O15+'شخص ثالث و مازاد'!O15+درمان!O15+كشتى!O15+هواپيما!O15+مسئوليت!O15+مهندسى!O15+پول!O15+اعتبار!O15+'نفت و انرژی'!O15+'ساير انواع بيمه'!O15</f>
        <v>0</v>
      </c>
      <c r="P15" s="13">
        <f>'آتش سوزى'!P15+باربرى!P15+حوادث!P15+'حوادث راننده'!P15+'بدنه اتومبيل'!P15+'شخص ثالث و مازاد'!P15+درمان!P15+كشتى!P15+هواپيما!P15+مسئوليت!P15+مهندسى!P15+پول!P15+اعتبار!P15+'نفت و انرژی'!P15+'ساير انواع بيمه'!P15</f>
        <v>0</v>
      </c>
      <c r="Q15" s="14">
        <f>'آتش سوزى'!Q15+باربرى!Q15+حوادث!Q15+'حوادث راننده'!Q15+'بدنه اتومبيل'!Q15+'شخص ثالث و مازاد'!Q15+درمان!Q15+كشتى!Q15+هواپيما!Q15+مسئوليت!Q15+مهندسى!Q15+پول!Q15+اعتبار!Q15+'نفت و انرژی'!Q15+'ساير انواع بيمه'!Q15</f>
        <v>0</v>
      </c>
      <c r="R15" s="270">
        <f>'آتش سوزى'!R15+باربرى!R15+حوادث!R15+'حوادث راننده'!R15+'بدنه اتومبيل'!R15+'شخص ثالث و مازاد'!R15+درمان!R15+كشتى!R15+هواپيما!R15+مسئوليت!R15+مهندسى!R15+پول!R15+اعتبار!R15+'نفت و انرژی'!R15+'ساير انواع بيمه'!R15</f>
        <v>0</v>
      </c>
      <c r="S15" s="245">
        <v>1364</v>
      </c>
    </row>
    <row r="16" spans="1:19" ht="14.1" hidden="1" customHeight="1">
      <c r="A16" s="14">
        <f t="shared" si="0"/>
        <v>0</v>
      </c>
      <c r="B16" s="13">
        <f t="shared" si="1"/>
        <v>0</v>
      </c>
      <c r="C16" s="14"/>
      <c r="D16" s="18"/>
      <c r="E16" s="14">
        <f>'آتش سوزى'!E16+باربرى!E16+حوادث!E16+'حوادث راننده'!E16+'بدنه اتومبيل'!E16+'شخص ثالث و مازاد'!E16+درمان!E16+كشتى!E16+هواپيما!E16+مسئوليت!E16+مهندسى!E16+پول!E16+اعتبار!E16+'نفت و انرژی'!E16+'ساير انواع بيمه'!E16</f>
        <v>0</v>
      </c>
      <c r="F16" s="13">
        <f>'آتش سوزى'!F16+باربرى!F16+حوادث!F16+'حوادث راننده'!F16+'بدنه اتومبيل'!F16+'شخص ثالث و مازاد'!F16+درمان!F16+كشتى!F16+هواپيما!F16+مسئوليت!F16+مهندسى!F16+پول!F16+اعتبار!F16+'نفت و انرژی'!F16+'ساير انواع بيمه'!F16</f>
        <v>0</v>
      </c>
      <c r="G16" s="14">
        <f>'آتش سوزى'!G16+باربرى!G16+حوادث!G16+'حوادث راننده'!G16+'بدنه اتومبيل'!G16+'شخص ثالث و مازاد'!G16+درمان!G16+كشتى!G16+هواپيما!G16+مسئوليت!G16+مهندسى!G16+پول!G16+اعتبار!G16+'نفت و انرژی'!G16+'ساير انواع بيمه'!G16</f>
        <v>0</v>
      </c>
      <c r="H16" s="270">
        <f>'آتش سوزى'!H16+باربرى!H16+حوادث!H16+'حوادث راننده'!H16+'بدنه اتومبيل'!H16+'شخص ثالث و مازاد'!H16+درمان!H16+كشتى!H16+هواپيما!H16+مسئوليت!H16+مهندسى!H16+پول!H16+اعتبار!H16+'نفت و انرژی'!H16+'ساير انواع بيمه'!H16</f>
        <v>0</v>
      </c>
      <c r="I16" s="14"/>
      <c r="J16" s="18"/>
      <c r="K16" s="14">
        <f>'آتش سوزى'!K16+باربرى!K16+حوادث!K16+'حوادث راننده'!K16+'بدنه اتومبيل'!K16+'شخص ثالث و مازاد'!K16+درمان!K16+كشتى!K16+هواپيما!K16+مسئوليت!K16+مهندسى!K16+پول!K16+اعتبار!K16+'نفت و انرژی'!K16+'ساير انواع بيمه'!K16</f>
        <v>0</v>
      </c>
      <c r="L16" s="13">
        <f>'آتش سوزى'!L16+باربرى!L16+حوادث!L16+'حوادث راننده'!L16+'بدنه اتومبيل'!L16+'شخص ثالث و مازاد'!L16+درمان!L16+كشتى!L16+هواپيما!L16+مسئوليت!L16+مهندسى!L16+پول!L16+اعتبار!L16+'نفت و انرژی'!L16+'ساير انواع بيمه'!L16</f>
        <v>0</v>
      </c>
      <c r="M16" s="14">
        <f>'آتش سوزى'!M16+باربرى!M16+حوادث!M16+'حوادث راننده'!M16+'بدنه اتومبيل'!M16+'شخص ثالث و مازاد'!M16+درمان!M16+كشتى!M16+هواپيما!M16+مسئوليت!M16+مهندسى!M16+پول!M16+اعتبار!M16+'نفت و انرژی'!M16+'ساير انواع بيمه'!M16</f>
        <v>0</v>
      </c>
      <c r="N16" s="13">
        <f>'آتش سوزى'!N16+باربرى!N16+حوادث!N16+'حوادث راننده'!N16+'بدنه اتومبيل'!N16+'شخص ثالث و مازاد'!N16+درمان!N16+كشتى!N16+هواپيما!N16+مسئوليت!N16+مهندسى!N16+پول!N16+اعتبار!N16+'نفت و انرژی'!N16+'ساير انواع بيمه'!N16</f>
        <v>0</v>
      </c>
      <c r="O16" s="14">
        <f>'آتش سوزى'!O16+باربرى!O16+حوادث!O16+'حوادث راننده'!O16+'بدنه اتومبيل'!O16+'شخص ثالث و مازاد'!O16+درمان!O16+كشتى!O16+هواپيما!O16+مسئوليت!O16+مهندسى!O16+پول!O16+اعتبار!O16+'نفت و انرژی'!O16+'ساير انواع بيمه'!O16</f>
        <v>0</v>
      </c>
      <c r="P16" s="13">
        <f>'آتش سوزى'!P16+باربرى!P16+حوادث!P16+'حوادث راننده'!P16+'بدنه اتومبيل'!P16+'شخص ثالث و مازاد'!P16+درمان!P16+كشتى!P16+هواپيما!P16+مسئوليت!P16+مهندسى!P16+پول!P16+اعتبار!P16+'نفت و انرژی'!P16+'ساير انواع بيمه'!P16</f>
        <v>0</v>
      </c>
      <c r="Q16" s="14">
        <f>'آتش سوزى'!Q16+باربرى!Q16+حوادث!Q16+'حوادث راننده'!Q16+'بدنه اتومبيل'!Q16+'شخص ثالث و مازاد'!Q16+درمان!Q16+كشتى!Q16+هواپيما!Q16+مسئوليت!Q16+مهندسى!Q16+پول!Q16+اعتبار!Q16+'نفت و انرژی'!Q16+'ساير انواع بيمه'!Q16</f>
        <v>0</v>
      </c>
      <c r="R16" s="270">
        <f>'آتش سوزى'!R16+باربرى!R16+حوادث!R16+'حوادث راننده'!R16+'بدنه اتومبيل'!R16+'شخص ثالث و مازاد'!R16+درمان!R16+كشتى!R16+هواپيما!R16+مسئوليت!R16+مهندسى!R16+پول!R16+اعتبار!R16+'نفت و انرژی'!R16+'ساير انواع بيمه'!R16</f>
        <v>0</v>
      </c>
      <c r="S16" s="245">
        <v>1365</v>
      </c>
    </row>
    <row r="17" spans="1:19" ht="14.1" hidden="1" customHeight="1">
      <c r="A17" s="14">
        <f t="shared" si="0"/>
        <v>0</v>
      </c>
      <c r="B17" s="13">
        <f t="shared" si="1"/>
        <v>0</v>
      </c>
      <c r="C17" s="14"/>
      <c r="D17" s="18"/>
      <c r="E17" s="14">
        <f>'آتش سوزى'!E17+باربرى!E17+حوادث!E17+'حوادث راننده'!E17+'بدنه اتومبيل'!E17+'شخص ثالث و مازاد'!E17+درمان!E17+كشتى!E17+هواپيما!E17+مسئوليت!E17+مهندسى!E17+پول!E17+اعتبار!E17+'نفت و انرژی'!E17+'ساير انواع بيمه'!E17</f>
        <v>0</v>
      </c>
      <c r="F17" s="13">
        <f>'آتش سوزى'!F17+باربرى!F17+حوادث!F17+'حوادث راننده'!F17+'بدنه اتومبيل'!F17+'شخص ثالث و مازاد'!F17+درمان!F17+كشتى!F17+هواپيما!F17+مسئوليت!F17+مهندسى!F17+پول!F17+اعتبار!F17+'نفت و انرژی'!F17+'ساير انواع بيمه'!F17</f>
        <v>0</v>
      </c>
      <c r="G17" s="14">
        <f>'آتش سوزى'!G17+باربرى!G17+حوادث!G17+'حوادث راننده'!G17+'بدنه اتومبيل'!G17+'شخص ثالث و مازاد'!G17+درمان!G17+كشتى!G17+هواپيما!G17+مسئوليت!G17+مهندسى!G17+پول!G17+اعتبار!G17+'نفت و انرژی'!G17+'ساير انواع بيمه'!G17</f>
        <v>0</v>
      </c>
      <c r="H17" s="270">
        <f>'آتش سوزى'!H17+باربرى!H17+حوادث!H17+'حوادث راننده'!H17+'بدنه اتومبيل'!H17+'شخص ثالث و مازاد'!H17+درمان!H17+كشتى!H17+هواپيما!H17+مسئوليت!H17+مهندسى!H17+پول!H17+اعتبار!H17+'نفت و انرژی'!H17+'ساير انواع بيمه'!H17</f>
        <v>0</v>
      </c>
      <c r="I17" s="14"/>
      <c r="J17" s="18"/>
      <c r="K17" s="14">
        <f>'آتش سوزى'!K17+باربرى!K17+حوادث!K17+'حوادث راننده'!K17+'بدنه اتومبيل'!K17+'شخص ثالث و مازاد'!K17+درمان!K17+كشتى!K17+هواپيما!K17+مسئوليت!K17+مهندسى!K17+پول!K17+اعتبار!K17+'نفت و انرژی'!K17+'ساير انواع بيمه'!K17</f>
        <v>0</v>
      </c>
      <c r="L17" s="13">
        <f>'آتش سوزى'!L17+باربرى!L17+حوادث!L17+'حوادث راننده'!L17+'بدنه اتومبيل'!L17+'شخص ثالث و مازاد'!L17+درمان!L17+كشتى!L17+هواپيما!L17+مسئوليت!L17+مهندسى!L17+پول!L17+اعتبار!L17+'نفت و انرژی'!L17+'ساير انواع بيمه'!L17</f>
        <v>0</v>
      </c>
      <c r="M17" s="14">
        <f>'آتش سوزى'!M17+باربرى!M17+حوادث!M17+'حوادث راننده'!M17+'بدنه اتومبيل'!M17+'شخص ثالث و مازاد'!M17+درمان!M17+كشتى!M17+هواپيما!M17+مسئوليت!M17+مهندسى!M17+پول!M17+اعتبار!M17+'نفت و انرژی'!M17+'ساير انواع بيمه'!M17</f>
        <v>0</v>
      </c>
      <c r="N17" s="13">
        <f>'آتش سوزى'!N17+باربرى!N17+حوادث!N17+'حوادث راننده'!N17+'بدنه اتومبيل'!N17+'شخص ثالث و مازاد'!N17+درمان!N17+كشتى!N17+هواپيما!N17+مسئوليت!N17+مهندسى!N17+پول!N17+اعتبار!N17+'نفت و انرژی'!N17+'ساير انواع بيمه'!N17</f>
        <v>0</v>
      </c>
      <c r="O17" s="14">
        <f>'آتش سوزى'!O17+باربرى!O17+حوادث!O17+'حوادث راننده'!O17+'بدنه اتومبيل'!O17+'شخص ثالث و مازاد'!O17+درمان!O17+كشتى!O17+هواپيما!O17+مسئوليت!O17+مهندسى!O17+پول!O17+اعتبار!O17+'نفت و انرژی'!O17+'ساير انواع بيمه'!O17</f>
        <v>0</v>
      </c>
      <c r="P17" s="13">
        <f>'آتش سوزى'!P17+باربرى!P17+حوادث!P17+'حوادث راننده'!P17+'بدنه اتومبيل'!P17+'شخص ثالث و مازاد'!P17+درمان!P17+كشتى!P17+هواپيما!P17+مسئوليت!P17+مهندسى!P17+پول!P17+اعتبار!P17+'نفت و انرژی'!P17+'ساير انواع بيمه'!P17</f>
        <v>0</v>
      </c>
      <c r="Q17" s="14">
        <f>'آتش سوزى'!Q17+باربرى!Q17+حوادث!Q17+'حوادث راننده'!Q17+'بدنه اتومبيل'!Q17+'شخص ثالث و مازاد'!Q17+درمان!Q17+كشتى!Q17+هواپيما!Q17+مسئوليت!Q17+مهندسى!Q17+پول!Q17+اعتبار!Q17+'نفت و انرژی'!Q17+'ساير انواع بيمه'!Q17</f>
        <v>0</v>
      </c>
      <c r="R17" s="270">
        <f>'آتش سوزى'!R17+باربرى!R17+حوادث!R17+'حوادث راننده'!R17+'بدنه اتومبيل'!R17+'شخص ثالث و مازاد'!R17+درمان!R17+كشتى!R17+هواپيما!R17+مسئوليت!R17+مهندسى!R17+پول!R17+اعتبار!R17+'نفت و انرژی'!R17+'ساير انواع بيمه'!R17</f>
        <v>0</v>
      </c>
      <c r="S17" s="245">
        <v>1366</v>
      </c>
    </row>
    <row r="18" spans="1:19" ht="14.1" hidden="1" customHeight="1">
      <c r="A18" s="14">
        <f t="shared" si="0"/>
        <v>0</v>
      </c>
      <c r="B18" s="13">
        <f t="shared" si="1"/>
        <v>0</v>
      </c>
      <c r="C18" s="14"/>
      <c r="D18" s="18"/>
      <c r="E18" s="14">
        <f>'آتش سوزى'!E18+باربرى!E18+حوادث!E18+'حوادث راننده'!E18+'بدنه اتومبيل'!E18+'شخص ثالث و مازاد'!E18+درمان!E18+كشتى!E18+هواپيما!E18+مسئوليت!E18+مهندسى!E18+پول!E18+اعتبار!E18+'نفت و انرژی'!E18+'ساير انواع بيمه'!E18</f>
        <v>0</v>
      </c>
      <c r="F18" s="13">
        <f>'آتش سوزى'!F18+باربرى!F18+حوادث!F18+'حوادث راننده'!F18+'بدنه اتومبيل'!F18+'شخص ثالث و مازاد'!F18+درمان!F18+كشتى!F18+هواپيما!F18+مسئوليت!F18+مهندسى!F18+پول!F18+اعتبار!F18+'نفت و انرژی'!F18+'ساير انواع بيمه'!F18</f>
        <v>0</v>
      </c>
      <c r="G18" s="14">
        <f>'آتش سوزى'!G18+باربرى!G18+حوادث!G18+'حوادث راننده'!G18+'بدنه اتومبيل'!G18+'شخص ثالث و مازاد'!G18+درمان!G18+كشتى!G18+هواپيما!G18+مسئوليت!G18+مهندسى!G18+پول!G18+اعتبار!G18+'نفت و انرژی'!G18+'ساير انواع بيمه'!G18</f>
        <v>0</v>
      </c>
      <c r="H18" s="270">
        <f>'آتش سوزى'!H18+باربرى!H18+حوادث!H18+'حوادث راننده'!H18+'بدنه اتومبيل'!H18+'شخص ثالث و مازاد'!H18+درمان!H18+كشتى!H18+هواپيما!H18+مسئوليت!H18+مهندسى!H18+پول!H18+اعتبار!H18+'نفت و انرژی'!H18+'ساير انواع بيمه'!H18</f>
        <v>0</v>
      </c>
      <c r="I18" s="14"/>
      <c r="J18" s="18"/>
      <c r="K18" s="14">
        <f>'آتش سوزى'!K18+باربرى!K18+حوادث!K18+'حوادث راننده'!K18+'بدنه اتومبيل'!K18+'شخص ثالث و مازاد'!K18+درمان!K18+كشتى!K18+هواپيما!K18+مسئوليت!K18+مهندسى!K18+پول!K18+اعتبار!K18+'نفت و انرژی'!K18+'ساير انواع بيمه'!K18</f>
        <v>0</v>
      </c>
      <c r="L18" s="13">
        <f>'آتش سوزى'!L18+باربرى!L18+حوادث!L18+'حوادث راننده'!L18+'بدنه اتومبيل'!L18+'شخص ثالث و مازاد'!L18+درمان!L18+كشتى!L18+هواپيما!L18+مسئوليت!L18+مهندسى!L18+پول!L18+اعتبار!L18+'نفت و انرژی'!L18+'ساير انواع بيمه'!L18</f>
        <v>0</v>
      </c>
      <c r="M18" s="14">
        <f>'آتش سوزى'!M18+باربرى!M18+حوادث!M18+'حوادث راننده'!M18+'بدنه اتومبيل'!M18+'شخص ثالث و مازاد'!M18+درمان!M18+كشتى!M18+هواپيما!M18+مسئوليت!M18+مهندسى!M18+پول!M18+اعتبار!M18+'نفت و انرژی'!M18+'ساير انواع بيمه'!M18</f>
        <v>0</v>
      </c>
      <c r="N18" s="13">
        <f>'آتش سوزى'!N18+باربرى!N18+حوادث!N18+'حوادث راننده'!N18+'بدنه اتومبيل'!N18+'شخص ثالث و مازاد'!N18+درمان!N18+كشتى!N18+هواپيما!N18+مسئوليت!N18+مهندسى!N18+پول!N18+اعتبار!N18+'نفت و انرژی'!N18+'ساير انواع بيمه'!N18</f>
        <v>0</v>
      </c>
      <c r="O18" s="14">
        <f>'آتش سوزى'!O18+باربرى!O18+حوادث!O18+'حوادث راننده'!O18+'بدنه اتومبيل'!O18+'شخص ثالث و مازاد'!O18+درمان!O18+كشتى!O18+هواپيما!O18+مسئوليت!O18+مهندسى!O18+پول!O18+اعتبار!O18+'نفت و انرژی'!O18+'ساير انواع بيمه'!O18</f>
        <v>0</v>
      </c>
      <c r="P18" s="13">
        <f>'آتش سوزى'!P18+باربرى!P18+حوادث!P18+'حوادث راننده'!P18+'بدنه اتومبيل'!P18+'شخص ثالث و مازاد'!P18+درمان!P18+كشتى!P18+هواپيما!P18+مسئوليت!P18+مهندسى!P18+پول!P18+اعتبار!P18+'نفت و انرژی'!P18+'ساير انواع بيمه'!P18</f>
        <v>0</v>
      </c>
      <c r="Q18" s="14">
        <f>'آتش سوزى'!Q18+باربرى!Q18+حوادث!Q18+'حوادث راننده'!Q18+'بدنه اتومبيل'!Q18+'شخص ثالث و مازاد'!Q18+درمان!Q18+كشتى!Q18+هواپيما!Q18+مسئوليت!Q18+مهندسى!Q18+پول!Q18+اعتبار!Q18+'نفت و انرژی'!Q18+'ساير انواع بيمه'!Q18</f>
        <v>0</v>
      </c>
      <c r="R18" s="270">
        <f>'آتش سوزى'!R18+باربرى!R18+حوادث!R18+'حوادث راننده'!R18+'بدنه اتومبيل'!R18+'شخص ثالث و مازاد'!R18+درمان!R18+كشتى!R18+هواپيما!R18+مسئوليت!R18+مهندسى!R18+پول!R18+اعتبار!R18+'نفت و انرژی'!R18+'ساير انواع بيمه'!R18</f>
        <v>0</v>
      </c>
      <c r="S18" s="245">
        <v>1367</v>
      </c>
    </row>
    <row r="19" spans="1:19" ht="14.1" hidden="1" customHeight="1">
      <c r="A19" s="14">
        <f t="shared" si="0"/>
        <v>0</v>
      </c>
      <c r="B19" s="13">
        <f t="shared" si="1"/>
        <v>0</v>
      </c>
      <c r="C19" s="14"/>
      <c r="D19" s="18"/>
      <c r="E19" s="14">
        <f>'آتش سوزى'!E19+باربرى!E19+حوادث!E19+'حوادث راننده'!E19+'بدنه اتومبيل'!E19+'شخص ثالث و مازاد'!E19+درمان!E19+كشتى!E19+هواپيما!E19+مسئوليت!E19+مهندسى!E19+پول!E19+اعتبار!E19+'نفت و انرژی'!E19+'ساير انواع بيمه'!E19</f>
        <v>0</v>
      </c>
      <c r="F19" s="13">
        <f>'آتش سوزى'!F19+باربرى!F19+حوادث!F19+'حوادث راننده'!F19+'بدنه اتومبيل'!F19+'شخص ثالث و مازاد'!F19+درمان!F19+كشتى!F19+هواپيما!F19+مسئوليت!F19+مهندسى!F19+پول!F19+اعتبار!F19+'نفت و انرژی'!F19+'ساير انواع بيمه'!F19</f>
        <v>0</v>
      </c>
      <c r="G19" s="14">
        <f>'آتش سوزى'!G19+باربرى!G19+حوادث!G19+'حوادث راننده'!G19+'بدنه اتومبيل'!G19+'شخص ثالث و مازاد'!G19+درمان!G19+كشتى!G19+هواپيما!G19+مسئوليت!G19+مهندسى!G19+پول!G19+اعتبار!G19+'نفت و انرژی'!G19+'ساير انواع بيمه'!G19</f>
        <v>0</v>
      </c>
      <c r="H19" s="270">
        <f>'آتش سوزى'!H19+باربرى!H19+حوادث!H19+'حوادث راننده'!H19+'بدنه اتومبيل'!H19+'شخص ثالث و مازاد'!H19+درمان!H19+كشتى!H19+هواپيما!H19+مسئوليت!H19+مهندسى!H19+پول!H19+اعتبار!H19+'نفت و انرژی'!H19+'ساير انواع بيمه'!H19</f>
        <v>0</v>
      </c>
      <c r="I19" s="14"/>
      <c r="J19" s="18"/>
      <c r="K19" s="14">
        <f>'آتش سوزى'!K19+باربرى!K19+حوادث!K19+'حوادث راننده'!K19+'بدنه اتومبيل'!K19+'شخص ثالث و مازاد'!K19+درمان!K19+كشتى!K19+هواپيما!K19+مسئوليت!K19+مهندسى!K19+پول!K19+اعتبار!K19+'نفت و انرژی'!K19+'ساير انواع بيمه'!K19</f>
        <v>0</v>
      </c>
      <c r="L19" s="13">
        <f>'آتش سوزى'!L19+باربرى!L19+حوادث!L19+'حوادث راننده'!L19+'بدنه اتومبيل'!L19+'شخص ثالث و مازاد'!L19+درمان!L19+كشتى!L19+هواپيما!L19+مسئوليت!L19+مهندسى!L19+پول!L19+اعتبار!L19+'نفت و انرژی'!L19+'ساير انواع بيمه'!L19</f>
        <v>0</v>
      </c>
      <c r="M19" s="14">
        <f>'آتش سوزى'!M19+باربرى!M19+حوادث!M19+'حوادث راننده'!M19+'بدنه اتومبيل'!M19+'شخص ثالث و مازاد'!M19+درمان!M19+كشتى!M19+هواپيما!M19+مسئوليت!M19+مهندسى!M19+پول!M19+اعتبار!M19+'نفت و انرژی'!M19+'ساير انواع بيمه'!M19</f>
        <v>0</v>
      </c>
      <c r="N19" s="13">
        <f>'آتش سوزى'!N19+باربرى!N19+حوادث!N19+'حوادث راننده'!N19+'بدنه اتومبيل'!N19+'شخص ثالث و مازاد'!N19+درمان!N19+كشتى!N19+هواپيما!N19+مسئوليت!N19+مهندسى!N19+پول!N19+اعتبار!N19+'نفت و انرژی'!N19+'ساير انواع بيمه'!N19</f>
        <v>0</v>
      </c>
      <c r="O19" s="14">
        <f>'آتش سوزى'!O19+باربرى!O19+حوادث!O19+'حوادث راننده'!O19+'بدنه اتومبيل'!O19+'شخص ثالث و مازاد'!O19+درمان!O19+كشتى!O19+هواپيما!O19+مسئوليت!O19+مهندسى!O19+پول!O19+اعتبار!O19+'نفت و انرژی'!O19+'ساير انواع بيمه'!O19</f>
        <v>0</v>
      </c>
      <c r="P19" s="13">
        <f>'آتش سوزى'!P19+باربرى!P19+حوادث!P19+'حوادث راننده'!P19+'بدنه اتومبيل'!P19+'شخص ثالث و مازاد'!P19+درمان!P19+كشتى!P19+هواپيما!P19+مسئوليت!P19+مهندسى!P19+پول!P19+اعتبار!P19+'نفت و انرژی'!P19+'ساير انواع بيمه'!P19</f>
        <v>0</v>
      </c>
      <c r="Q19" s="14">
        <f>'آتش سوزى'!Q19+باربرى!Q19+حوادث!Q19+'حوادث راننده'!Q19+'بدنه اتومبيل'!Q19+'شخص ثالث و مازاد'!Q19+درمان!Q19+كشتى!Q19+هواپيما!Q19+مسئوليت!Q19+مهندسى!Q19+پول!Q19+اعتبار!Q19+'نفت و انرژی'!Q19+'ساير انواع بيمه'!Q19</f>
        <v>0</v>
      </c>
      <c r="R19" s="270">
        <f>'آتش سوزى'!R19+باربرى!R19+حوادث!R19+'حوادث راننده'!R19+'بدنه اتومبيل'!R19+'شخص ثالث و مازاد'!R19+درمان!R19+كشتى!R19+هواپيما!R19+مسئوليت!R19+مهندسى!R19+پول!R19+اعتبار!R19+'نفت و انرژی'!R19+'ساير انواع بيمه'!R19</f>
        <v>0</v>
      </c>
      <c r="S19" s="245">
        <v>1368</v>
      </c>
    </row>
    <row r="20" spans="1:19" ht="14.1" hidden="1" customHeight="1">
      <c r="A20" s="14">
        <f t="shared" si="0"/>
        <v>0</v>
      </c>
      <c r="B20" s="13">
        <f t="shared" si="1"/>
        <v>0</v>
      </c>
      <c r="C20" s="14"/>
      <c r="D20" s="18"/>
      <c r="E20" s="14">
        <f>'آتش سوزى'!E20+باربرى!E20+حوادث!E20+'حوادث راننده'!E20+'بدنه اتومبيل'!E20+'شخص ثالث و مازاد'!E20+درمان!E20+كشتى!E20+هواپيما!E20+مسئوليت!E20+مهندسى!E20+پول!E20+اعتبار!E20+'نفت و انرژی'!E20+'ساير انواع بيمه'!E20</f>
        <v>0</v>
      </c>
      <c r="F20" s="13">
        <f>'آتش سوزى'!F20+باربرى!F20+حوادث!F20+'حوادث راننده'!F20+'بدنه اتومبيل'!F20+'شخص ثالث و مازاد'!F20+درمان!F20+كشتى!F20+هواپيما!F20+مسئوليت!F20+مهندسى!F20+پول!F20+اعتبار!F20+'نفت و انرژی'!F20+'ساير انواع بيمه'!F20</f>
        <v>0</v>
      </c>
      <c r="G20" s="14">
        <f>'آتش سوزى'!G20+باربرى!G20+حوادث!G20+'حوادث راننده'!G20+'بدنه اتومبيل'!G20+'شخص ثالث و مازاد'!G20+درمان!G20+كشتى!G20+هواپيما!G20+مسئوليت!G20+مهندسى!G20+پول!G20+اعتبار!G20+'نفت و انرژی'!G20+'ساير انواع بيمه'!G20</f>
        <v>0</v>
      </c>
      <c r="H20" s="270">
        <f>'آتش سوزى'!H20+باربرى!H20+حوادث!H20+'حوادث راننده'!H20+'بدنه اتومبيل'!H20+'شخص ثالث و مازاد'!H20+درمان!H20+كشتى!H20+هواپيما!H20+مسئوليت!H20+مهندسى!H20+پول!H20+اعتبار!H20+'نفت و انرژی'!H20+'ساير انواع بيمه'!H20</f>
        <v>0</v>
      </c>
      <c r="I20" s="14"/>
      <c r="J20" s="18"/>
      <c r="K20" s="14">
        <f>'آتش سوزى'!K20+باربرى!K20+حوادث!K20+'حوادث راننده'!K20+'بدنه اتومبيل'!K20+'شخص ثالث و مازاد'!K20+درمان!K20+كشتى!K20+هواپيما!K20+مسئوليت!K20+مهندسى!K20+پول!K20+اعتبار!K20+'نفت و انرژی'!K20+'ساير انواع بيمه'!K20</f>
        <v>0</v>
      </c>
      <c r="L20" s="13">
        <f>'آتش سوزى'!L20+باربرى!L20+حوادث!L20+'حوادث راننده'!L20+'بدنه اتومبيل'!L20+'شخص ثالث و مازاد'!L20+درمان!L20+كشتى!L20+هواپيما!L20+مسئوليت!L20+مهندسى!L20+پول!L20+اعتبار!L20+'نفت و انرژی'!L20+'ساير انواع بيمه'!L20</f>
        <v>0</v>
      </c>
      <c r="M20" s="14">
        <f>'آتش سوزى'!M20+باربرى!M20+حوادث!M20+'حوادث راننده'!M20+'بدنه اتومبيل'!M20+'شخص ثالث و مازاد'!M20+درمان!M20+كشتى!M20+هواپيما!M20+مسئوليت!M20+مهندسى!M20+پول!M20+اعتبار!M20+'نفت و انرژی'!M20+'ساير انواع بيمه'!M20</f>
        <v>0</v>
      </c>
      <c r="N20" s="13">
        <f>'آتش سوزى'!N20+باربرى!N20+حوادث!N20+'حوادث راننده'!N20+'بدنه اتومبيل'!N20+'شخص ثالث و مازاد'!N20+درمان!N20+كشتى!N20+هواپيما!N20+مسئوليت!N20+مهندسى!N20+پول!N20+اعتبار!N20+'نفت و انرژی'!N20+'ساير انواع بيمه'!N20</f>
        <v>0</v>
      </c>
      <c r="O20" s="14">
        <f>'آتش سوزى'!O20+باربرى!O20+حوادث!O20+'حوادث راننده'!O20+'بدنه اتومبيل'!O20+'شخص ثالث و مازاد'!O20+درمان!O20+كشتى!O20+هواپيما!O20+مسئوليت!O20+مهندسى!O20+پول!O20+اعتبار!O20+'نفت و انرژی'!O20+'ساير انواع بيمه'!O20</f>
        <v>0</v>
      </c>
      <c r="P20" s="13">
        <f>'آتش سوزى'!P20+باربرى!P20+حوادث!P20+'حوادث راننده'!P20+'بدنه اتومبيل'!P20+'شخص ثالث و مازاد'!P20+درمان!P20+كشتى!P20+هواپيما!P20+مسئوليت!P20+مهندسى!P20+پول!P20+اعتبار!P20+'نفت و انرژی'!P20+'ساير انواع بيمه'!P20</f>
        <v>0</v>
      </c>
      <c r="Q20" s="14">
        <f>'آتش سوزى'!Q20+باربرى!Q20+حوادث!Q20+'حوادث راننده'!Q20+'بدنه اتومبيل'!Q20+'شخص ثالث و مازاد'!Q20+درمان!Q20+كشتى!Q20+هواپيما!Q20+مسئوليت!Q20+مهندسى!Q20+پول!Q20+اعتبار!Q20+'نفت و انرژی'!Q20+'ساير انواع بيمه'!Q20</f>
        <v>0</v>
      </c>
      <c r="R20" s="270">
        <f>'آتش سوزى'!R20+باربرى!R20+حوادث!R20+'حوادث راننده'!R20+'بدنه اتومبيل'!R20+'شخص ثالث و مازاد'!R20+درمان!R20+كشتى!R20+هواپيما!R20+مسئوليت!R20+مهندسى!R20+پول!R20+اعتبار!R20+'نفت و انرژی'!R20+'ساير انواع بيمه'!R20</f>
        <v>0</v>
      </c>
      <c r="S20" s="245">
        <v>1369</v>
      </c>
    </row>
    <row r="21" spans="1:19" ht="14.1" hidden="1" customHeight="1">
      <c r="A21" s="14">
        <f t="shared" si="0"/>
        <v>0</v>
      </c>
      <c r="B21" s="13">
        <f t="shared" si="1"/>
        <v>0</v>
      </c>
      <c r="C21" s="14"/>
      <c r="D21" s="18"/>
      <c r="E21" s="14">
        <f>'آتش سوزى'!E21+باربرى!E21+حوادث!E21+'حوادث راننده'!E21+'بدنه اتومبيل'!E21+'شخص ثالث و مازاد'!E21+درمان!E21+كشتى!E21+هواپيما!E21+مسئوليت!E21+مهندسى!E21+پول!E21+اعتبار!E21+'نفت و انرژی'!E21+'ساير انواع بيمه'!E21</f>
        <v>0</v>
      </c>
      <c r="F21" s="13">
        <f>'آتش سوزى'!F21+باربرى!F21+حوادث!F21+'حوادث راننده'!F21+'بدنه اتومبيل'!F21+'شخص ثالث و مازاد'!F21+درمان!F21+كشتى!F21+هواپيما!F21+مسئوليت!F21+مهندسى!F21+پول!F21+اعتبار!F21+'نفت و انرژی'!F21+'ساير انواع بيمه'!F21</f>
        <v>0</v>
      </c>
      <c r="G21" s="14">
        <f>'آتش سوزى'!G21+باربرى!G21+حوادث!G21+'حوادث راننده'!G21+'بدنه اتومبيل'!G21+'شخص ثالث و مازاد'!G21+درمان!G21+كشتى!G21+هواپيما!G21+مسئوليت!G21+مهندسى!G21+پول!G21+اعتبار!G21+'نفت و انرژی'!G21+'ساير انواع بيمه'!G21</f>
        <v>0</v>
      </c>
      <c r="H21" s="270">
        <f>'آتش سوزى'!H21+باربرى!H21+حوادث!H21+'حوادث راننده'!H21+'بدنه اتومبيل'!H21+'شخص ثالث و مازاد'!H21+درمان!H21+كشتى!H21+هواپيما!H21+مسئوليت!H21+مهندسى!H21+پول!H21+اعتبار!H21+'نفت و انرژی'!H21+'ساير انواع بيمه'!H21</f>
        <v>0</v>
      </c>
      <c r="I21" s="14"/>
      <c r="J21" s="18"/>
      <c r="K21" s="14">
        <f>'آتش سوزى'!K21+باربرى!K21+حوادث!K21+'حوادث راننده'!K21+'بدنه اتومبيل'!K21+'شخص ثالث و مازاد'!K21+درمان!K21+كشتى!K21+هواپيما!K21+مسئوليت!K21+مهندسى!K21+پول!K21+اعتبار!K21+'نفت و انرژی'!K21+'ساير انواع بيمه'!K21</f>
        <v>0</v>
      </c>
      <c r="L21" s="13">
        <f>'آتش سوزى'!L21+باربرى!L21+حوادث!L21+'حوادث راننده'!L21+'بدنه اتومبيل'!L21+'شخص ثالث و مازاد'!L21+درمان!L21+كشتى!L21+هواپيما!L21+مسئوليت!L21+مهندسى!L21+پول!L21+اعتبار!L21+'نفت و انرژی'!L21+'ساير انواع بيمه'!L21</f>
        <v>0</v>
      </c>
      <c r="M21" s="14">
        <f>'آتش سوزى'!M21+باربرى!M21+حوادث!M21+'حوادث راننده'!M21+'بدنه اتومبيل'!M21+'شخص ثالث و مازاد'!M21+درمان!M21+كشتى!M21+هواپيما!M21+مسئوليت!M21+مهندسى!M21+پول!M21+اعتبار!M21+'نفت و انرژی'!M21+'ساير انواع بيمه'!M21</f>
        <v>0</v>
      </c>
      <c r="N21" s="13">
        <f>'آتش سوزى'!N21+باربرى!N21+حوادث!N21+'حوادث راننده'!N21+'بدنه اتومبيل'!N21+'شخص ثالث و مازاد'!N21+درمان!N21+كشتى!N21+هواپيما!N21+مسئوليت!N21+مهندسى!N21+پول!N21+اعتبار!N21+'نفت و انرژی'!N21+'ساير انواع بيمه'!N21</f>
        <v>0</v>
      </c>
      <c r="O21" s="14">
        <f>'آتش سوزى'!O21+باربرى!O21+حوادث!O21+'حوادث راننده'!O21+'بدنه اتومبيل'!O21+'شخص ثالث و مازاد'!O21+درمان!O21+كشتى!O21+هواپيما!O21+مسئوليت!O21+مهندسى!O21+پول!O21+اعتبار!O21+'نفت و انرژی'!O21+'ساير انواع بيمه'!O21</f>
        <v>0</v>
      </c>
      <c r="P21" s="13">
        <f>'آتش سوزى'!P21+باربرى!P21+حوادث!P21+'حوادث راننده'!P21+'بدنه اتومبيل'!P21+'شخص ثالث و مازاد'!P21+درمان!P21+كشتى!P21+هواپيما!P21+مسئوليت!P21+مهندسى!P21+پول!P21+اعتبار!P21+'نفت و انرژی'!P21+'ساير انواع بيمه'!P21</f>
        <v>0</v>
      </c>
      <c r="Q21" s="14">
        <f>'آتش سوزى'!Q21+باربرى!Q21+حوادث!Q21+'حوادث راننده'!Q21+'بدنه اتومبيل'!Q21+'شخص ثالث و مازاد'!Q21+درمان!Q21+كشتى!Q21+هواپيما!Q21+مسئوليت!Q21+مهندسى!Q21+پول!Q21+اعتبار!Q21+'نفت و انرژی'!Q21+'ساير انواع بيمه'!Q21</f>
        <v>0</v>
      </c>
      <c r="R21" s="270">
        <f>'آتش سوزى'!R21+باربرى!R21+حوادث!R21+'حوادث راننده'!R21+'بدنه اتومبيل'!R21+'شخص ثالث و مازاد'!R21+درمان!R21+كشتى!R21+هواپيما!R21+مسئوليت!R21+مهندسى!R21+پول!R21+اعتبار!R21+'نفت و انرژی'!R21+'ساير انواع بيمه'!R21</f>
        <v>0</v>
      </c>
      <c r="S21" s="245">
        <v>1370</v>
      </c>
    </row>
    <row r="22" spans="1:19" ht="14.1" hidden="1" customHeight="1">
      <c r="A22" s="14">
        <f t="shared" si="0"/>
        <v>0</v>
      </c>
      <c r="B22" s="13">
        <f t="shared" si="1"/>
        <v>0</v>
      </c>
      <c r="C22" s="14"/>
      <c r="D22" s="18"/>
      <c r="E22" s="14">
        <f>'آتش سوزى'!E22+باربرى!E22+حوادث!E22+'حوادث راننده'!E22+'بدنه اتومبيل'!E22+'شخص ثالث و مازاد'!E22+درمان!E22+كشتى!E22+هواپيما!E22+مسئوليت!E22+مهندسى!E22+پول!E22+اعتبار!E22+'نفت و انرژی'!E22+'ساير انواع بيمه'!E22</f>
        <v>0</v>
      </c>
      <c r="F22" s="13">
        <f>'آتش سوزى'!F22+باربرى!F22+حوادث!F22+'حوادث راننده'!F22+'بدنه اتومبيل'!F22+'شخص ثالث و مازاد'!F22+درمان!F22+كشتى!F22+هواپيما!F22+مسئوليت!F22+مهندسى!F22+پول!F22+اعتبار!F22+'نفت و انرژی'!F22+'ساير انواع بيمه'!F22</f>
        <v>0</v>
      </c>
      <c r="G22" s="14">
        <f>'آتش سوزى'!G22+باربرى!G22+حوادث!G22+'حوادث راننده'!G22+'بدنه اتومبيل'!G22+'شخص ثالث و مازاد'!G22+درمان!G22+كشتى!G22+هواپيما!G22+مسئوليت!G22+مهندسى!G22+پول!G22+اعتبار!G22+'نفت و انرژی'!G22+'ساير انواع بيمه'!G22</f>
        <v>0</v>
      </c>
      <c r="H22" s="270">
        <f>'آتش سوزى'!H22+باربرى!H22+حوادث!H22+'حوادث راننده'!H22+'بدنه اتومبيل'!H22+'شخص ثالث و مازاد'!H22+درمان!H22+كشتى!H22+هواپيما!H22+مسئوليت!H22+مهندسى!H22+پول!H22+اعتبار!H22+'نفت و انرژی'!H22+'ساير انواع بيمه'!H22</f>
        <v>0</v>
      </c>
      <c r="I22" s="14"/>
      <c r="J22" s="18"/>
      <c r="K22" s="14">
        <f>'آتش سوزى'!K22+باربرى!K22+حوادث!K22+'حوادث راننده'!K22+'بدنه اتومبيل'!K22+'شخص ثالث و مازاد'!K22+درمان!K22+كشتى!K22+هواپيما!K22+مسئوليت!K22+مهندسى!K22+پول!K22+اعتبار!K22+'نفت و انرژی'!K22+'ساير انواع بيمه'!K22</f>
        <v>0</v>
      </c>
      <c r="L22" s="13">
        <f>'آتش سوزى'!L22+باربرى!L22+حوادث!L22+'حوادث راننده'!L22+'بدنه اتومبيل'!L22+'شخص ثالث و مازاد'!L22+درمان!L22+كشتى!L22+هواپيما!L22+مسئوليت!L22+مهندسى!L22+پول!L22+اعتبار!L22+'نفت و انرژی'!L22+'ساير انواع بيمه'!L22</f>
        <v>0</v>
      </c>
      <c r="M22" s="14">
        <f>'آتش سوزى'!M22+باربرى!M22+حوادث!M22+'حوادث راننده'!M22+'بدنه اتومبيل'!M22+'شخص ثالث و مازاد'!M22+درمان!M22+كشتى!M22+هواپيما!M22+مسئوليت!M22+مهندسى!M22+پول!M22+اعتبار!M22+'نفت و انرژی'!M22+'ساير انواع بيمه'!M22</f>
        <v>0</v>
      </c>
      <c r="N22" s="13">
        <f>'آتش سوزى'!N22+باربرى!N22+حوادث!N22+'حوادث راننده'!N22+'بدنه اتومبيل'!N22+'شخص ثالث و مازاد'!N22+درمان!N22+كشتى!N22+هواپيما!N22+مسئوليت!N22+مهندسى!N22+پول!N22+اعتبار!N22+'نفت و انرژی'!N22+'ساير انواع بيمه'!N22</f>
        <v>0</v>
      </c>
      <c r="O22" s="14">
        <f>'آتش سوزى'!O22+باربرى!O22+حوادث!O22+'حوادث راننده'!O22+'بدنه اتومبيل'!O22+'شخص ثالث و مازاد'!O22+درمان!O22+كشتى!O22+هواپيما!O22+مسئوليت!O22+مهندسى!O22+پول!O22+اعتبار!O22+'نفت و انرژی'!O22+'ساير انواع بيمه'!O22</f>
        <v>0</v>
      </c>
      <c r="P22" s="13">
        <f>'آتش سوزى'!P22+باربرى!P22+حوادث!P22+'حوادث راننده'!P22+'بدنه اتومبيل'!P22+'شخص ثالث و مازاد'!P22+درمان!P22+كشتى!P22+هواپيما!P22+مسئوليت!P22+مهندسى!P22+پول!P22+اعتبار!P22+'نفت و انرژی'!P22+'ساير انواع بيمه'!P22</f>
        <v>0</v>
      </c>
      <c r="Q22" s="14">
        <f>'آتش سوزى'!Q22+باربرى!Q22+حوادث!Q22+'حوادث راننده'!Q22+'بدنه اتومبيل'!Q22+'شخص ثالث و مازاد'!Q22+درمان!Q22+كشتى!Q22+هواپيما!Q22+مسئوليت!Q22+مهندسى!Q22+پول!Q22+اعتبار!Q22+'نفت و انرژی'!Q22+'ساير انواع بيمه'!Q22</f>
        <v>0</v>
      </c>
      <c r="R22" s="270">
        <f>'آتش سوزى'!R22+باربرى!R22+حوادث!R22+'حوادث راننده'!R22+'بدنه اتومبيل'!R22+'شخص ثالث و مازاد'!R22+درمان!R22+كشتى!R22+هواپيما!R22+مسئوليت!R22+مهندسى!R22+پول!R22+اعتبار!R22+'نفت و انرژی'!R22+'ساير انواع بيمه'!R22</f>
        <v>0</v>
      </c>
      <c r="S22" s="245">
        <v>1371</v>
      </c>
    </row>
    <row r="23" spans="1:19" ht="14.1" hidden="1" customHeight="1">
      <c r="A23" s="14">
        <f t="shared" si="0"/>
        <v>0</v>
      </c>
      <c r="B23" s="13">
        <f t="shared" si="1"/>
        <v>0</v>
      </c>
      <c r="C23" s="14"/>
      <c r="D23" s="18"/>
      <c r="E23" s="14">
        <f>'آتش سوزى'!E23+باربرى!E23+حوادث!E23+'حوادث راننده'!E23+'بدنه اتومبيل'!E23+'شخص ثالث و مازاد'!E23+درمان!E23+كشتى!E23+هواپيما!E23+مسئوليت!E23+مهندسى!E23+پول!E23+اعتبار!E23+'نفت و انرژی'!E23+'ساير انواع بيمه'!E23</f>
        <v>0</v>
      </c>
      <c r="F23" s="13">
        <f>'آتش سوزى'!F23+باربرى!F23+حوادث!F23+'حوادث راننده'!F23+'بدنه اتومبيل'!F23+'شخص ثالث و مازاد'!F23+درمان!F23+كشتى!F23+هواپيما!F23+مسئوليت!F23+مهندسى!F23+پول!F23+اعتبار!F23+'نفت و انرژی'!F23+'ساير انواع بيمه'!F23</f>
        <v>0</v>
      </c>
      <c r="G23" s="14">
        <f>'آتش سوزى'!G23+باربرى!G23+حوادث!G23+'حوادث راننده'!G23+'بدنه اتومبيل'!G23+'شخص ثالث و مازاد'!G23+درمان!G23+كشتى!G23+هواپيما!G23+مسئوليت!G23+مهندسى!G23+پول!G23+اعتبار!G23+'نفت و انرژی'!G23+'ساير انواع بيمه'!G23</f>
        <v>0</v>
      </c>
      <c r="H23" s="270">
        <f>'آتش سوزى'!H23+باربرى!H23+حوادث!H23+'حوادث راننده'!H23+'بدنه اتومبيل'!H23+'شخص ثالث و مازاد'!H23+درمان!H23+كشتى!H23+هواپيما!H23+مسئوليت!H23+مهندسى!H23+پول!H23+اعتبار!H23+'نفت و انرژی'!H23+'ساير انواع بيمه'!H23</f>
        <v>0</v>
      </c>
      <c r="I23" s="14"/>
      <c r="J23" s="18"/>
      <c r="K23" s="14">
        <f>'آتش سوزى'!K23+باربرى!K23+حوادث!K23+'حوادث راننده'!K23+'بدنه اتومبيل'!K23+'شخص ثالث و مازاد'!K23+درمان!K23+كشتى!K23+هواپيما!K23+مسئوليت!K23+مهندسى!K23+پول!K23+اعتبار!K23+'نفت و انرژی'!K23+'ساير انواع بيمه'!K23</f>
        <v>0</v>
      </c>
      <c r="L23" s="13">
        <f>'آتش سوزى'!L23+باربرى!L23+حوادث!L23+'حوادث راننده'!L23+'بدنه اتومبيل'!L23+'شخص ثالث و مازاد'!L23+درمان!L23+كشتى!L23+هواپيما!L23+مسئوليت!L23+مهندسى!L23+پول!L23+اعتبار!L23+'نفت و انرژی'!L23+'ساير انواع بيمه'!L23</f>
        <v>0</v>
      </c>
      <c r="M23" s="14">
        <f>'آتش سوزى'!M23+باربرى!M23+حوادث!M23+'حوادث راننده'!M23+'بدنه اتومبيل'!M23+'شخص ثالث و مازاد'!M23+درمان!M23+كشتى!M23+هواپيما!M23+مسئوليت!M23+مهندسى!M23+پول!M23+اعتبار!M23+'نفت و انرژی'!M23+'ساير انواع بيمه'!M23</f>
        <v>0</v>
      </c>
      <c r="N23" s="13">
        <f>'آتش سوزى'!N23+باربرى!N23+حوادث!N23+'حوادث راننده'!N23+'بدنه اتومبيل'!N23+'شخص ثالث و مازاد'!N23+درمان!N23+كشتى!N23+هواپيما!N23+مسئوليت!N23+مهندسى!N23+پول!N23+اعتبار!N23+'نفت و انرژی'!N23+'ساير انواع بيمه'!N23</f>
        <v>0</v>
      </c>
      <c r="O23" s="14">
        <f>'آتش سوزى'!O23+باربرى!O23+حوادث!O23+'حوادث راننده'!O23+'بدنه اتومبيل'!O23+'شخص ثالث و مازاد'!O23+درمان!O23+كشتى!O23+هواپيما!O23+مسئوليت!O23+مهندسى!O23+پول!O23+اعتبار!O23+'نفت و انرژی'!O23+'ساير انواع بيمه'!O23</f>
        <v>0</v>
      </c>
      <c r="P23" s="13">
        <f>'آتش سوزى'!P23+باربرى!P23+حوادث!P23+'حوادث راننده'!P23+'بدنه اتومبيل'!P23+'شخص ثالث و مازاد'!P23+درمان!P23+كشتى!P23+هواپيما!P23+مسئوليت!P23+مهندسى!P23+پول!P23+اعتبار!P23+'نفت و انرژی'!P23+'ساير انواع بيمه'!P23</f>
        <v>0</v>
      </c>
      <c r="Q23" s="14">
        <f>'آتش سوزى'!Q23+باربرى!Q23+حوادث!Q23+'حوادث راننده'!Q23+'بدنه اتومبيل'!Q23+'شخص ثالث و مازاد'!Q23+درمان!Q23+كشتى!Q23+هواپيما!Q23+مسئوليت!Q23+مهندسى!Q23+پول!Q23+اعتبار!Q23+'نفت و انرژی'!Q23+'ساير انواع بيمه'!Q23</f>
        <v>0</v>
      </c>
      <c r="R23" s="270">
        <f>'آتش سوزى'!R23+باربرى!R23+حوادث!R23+'حوادث راننده'!R23+'بدنه اتومبيل'!R23+'شخص ثالث و مازاد'!R23+درمان!R23+كشتى!R23+هواپيما!R23+مسئوليت!R23+مهندسى!R23+پول!R23+اعتبار!R23+'نفت و انرژی'!R23+'ساير انواع بيمه'!R23</f>
        <v>0</v>
      </c>
      <c r="S23" s="245">
        <v>1372</v>
      </c>
    </row>
    <row r="24" spans="1:19" ht="14.1" hidden="1" customHeight="1">
      <c r="A24" s="14">
        <f>'آتش سوزى'!A24+باربرى!A24+حوادث!A24+'حوادث راننده'!A24+'بدنه اتومبيل'!A24+'شخص ثالث و مازاد'!A24+درمان!A24+كشتى!A24+هواپيما!A24+مسئوليت!A24+مهندسى!A24+پول!A24+اعتبار!A24+'نفت و انرژی'!A24+'ساير انواع بيمه'!A24</f>
        <v>0</v>
      </c>
      <c r="B24" s="395">
        <f>'آتش سوزى'!B24+باربرى!B24+حوادث!B24+'بدنه اتومبيل'!B24+'شخص ثالث و مازاد'!B24+درمان!B24+كشتى!B24+هواپيما!B24+مسئوليت!B24+مهندسى!B24+پول!B24+اعتبار!B24+'نفت و انرژی'!B24+'ساير انواع بيمه'!B24</f>
        <v>3642231</v>
      </c>
      <c r="C24" s="14"/>
      <c r="D24" s="18"/>
      <c r="E24" s="14">
        <f>'آتش سوزى'!E24+باربرى!E24+حوادث!E24+'حوادث راننده'!E24+'بدنه اتومبيل'!E24+'شخص ثالث و مازاد'!E24+درمان!E24+كشتى!E24+هواپيما!E24+مسئوليت!E24+مهندسى!E24+پول!E24+اعتبار!E24+'نفت و انرژی'!E24+'ساير انواع بيمه'!E24</f>
        <v>0</v>
      </c>
      <c r="F24" s="13">
        <f>'آتش سوزى'!F24+باربرى!F24+حوادث!F24+'حوادث راننده'!F24+'بدنه اتومبيل'!F24+'شخص ثالث و مازاد'!F24+درمان!F24+كشتى!F24+هواپيما!F24+مسئوليت!F24+مهندسى!F24+پول!F24+اعتبار!F24+'نفت و انرژی'!F24+'ساير انواع بيمه'!F24</f>
        <v>0</v>
      </c>
      <c r="G24" s="14">
        <f>'آتش سوزى'!G24+باربرى!G24+حوادث!G24+'حوادث راننده'!G24+'بدنه اتومبيل'!G24+'شخص ثالث و مازاد'!G24+درمان!G24+كشتى!G24+هواپيما!G24+مسئوليت!G24+مهندسى!G24+پول!G24+اعتبار!G24+'نفت و انرژی'!G24+'ساير انواع بيمه'!G24</f>
        <v>0</v>
      </c>
      <c r="H24" s="270">
        <f>'آتش سوزى'!H24+باربرى!H24+حوادث!H24+'حوادث راننده'!H24+'بدنه اتومبيل'!H24+'شخص ثالث و مازاد'!H24+درمان!H24+كشتى!H24+هواپيما!H24+مسئوليت!H24+مهندسى!H24+پول!H24+اعتبار!H24+'نفت و انرژی'!H24+'ساير انواع بيمه'!H24</f>
        <v>0</v>
      </c>
      <c r="I24" s="14"/>
      <c r="J24" s="18"/>
      <c r="K24" s="14">
        <f>'آتش سوزى'!K24+باربرى!K24+حوادث!K24+'حوادث راننده'!K24+'بدنه اتومبيل'!K24+'شخص ثالث و مازاد'!K24+درمان!K24+كشتى!K24+هواپيما!K24+مسئوليت!K24+مهندسى!K24+پول!K24+اعتبار!K24+'نفت و انرژی'!K24+'ساير انواع بيمه'!K24</f>
        <v>0</v>
      </c>
      <c r="L24" s="13">
        <f>'آتش سوزى'!L24+باربرى!L24+حوادث!L24+'حوادث راننده'!L24+'بدنه اتومبيل'!L24+'شخص ثالث و مازاد'!L24+درمان!L24+كشتى!L24+هواپيما!L24+مسئوليت!L24+مهندسى!L24+پول!L24+اعتبار!L24+'نفت و انرژی'!L24+'ساير انواع بيمه'!L24</f>
        <v>0</v>
      </c>
      <c r="M24" s="14">
        <f>'آتش سوزى'!M24+باربرى!M24+حوادث!M24+'حوادث راننده'!M24+'بدنه اتومبيل'!M24+'شخص ثالث و مازاد'!M24+درمان!M24+كشتى!M24+هواپيما!M24+مسئوليت!M24+مهندسى!M24+پول!M24+اعتبار!M24+'نفت و انرژی'!M24+'ساير انواع بيمه'!M24</f>
        <v>0</v>
      </c>
      <c r="N24" s="13">
        <f>'آتش سوزى'!N24+باربرى!N24+حوادث!N24+'حوادث راننده'!N24+'بدنه اتومبيل'!N24+'شخص ثالث و مازاد'!N24+درمان!N24+كشتى!N24+هواپيما!N24+مسئوليت!N24+مهندسى!N24+پول!N24+اعتبار!N24+'نفت و انرژی'!N24+'ساير انواع بيمه'!N24</f>
        <v>0</v>
      </c>
      <c r="O24" s="14">
        <f>'آتش سوزى'!O24+باربرى!O24+حوادث!O24+'حوادث راننده'!O24+'بدنه اتومبيل'!O24+'شخص ثالث و مازاد'!O24+درمان!O24+كشتى!O24+هواپيما!O24+مسئوليت!O24+مهندسى!O24+پول!O24+اعتبار!O24+'نفت و انرژی'!O24+'ساير انواع بيمه'!O24</f>
        <v>0</v>
      </c>
      <c r="P24" s="13">
        <f>'آتش سوزى'!P24+باربرى!P24+حوادث!P24+'حوادث راننده'!P24+'بدنه اتومبيل'!P24+'شخص ثالث و مازاد'!P24+درمان!P24+كشتى!P24+هواپيما!P24+مسئوليت!P24+مهندسى!P24+پول!P24+اعتبار!P24+'نفت و انرژی'!P24+'ساير انواع بيمه'!P24</f>
        <v>0</v>
      </c>
      <c r="Q24" s="14">
        <f>'آتش سوزى'!Q24+باربرى!Q24+حوادث!Q24+'حوادث راننده'!Q24+'بدنه اتومبيل'!Q24+'شخص ثالث و مازاد'!Q24+درمان!Q24+كشتى!Q24+هواپيما!Q24+مسئوليت!Q24+مهندسى!Q24+پول!Q24+اعتبار!Q24+'نفت و انرژی'!Q24+'ساير انواع بيمه'!Q24</f>
        <v>0</v>
      </c>
      <c r="R24" s="270">
        <f>'آتش سوزى'!R24+باربرى!R24+حوادث!R24+'حوادث راننده'!R24+'بدنه اتومبيل'!R24+'شخص ثالث و مازاد'!R24+درمان!R24+كشتى!R24+هواپيما!R24+مسئوليت!R24+مهندسى!R24+پول!R24+اعتبار!R24+'نفت و انرژی'!R24+'ساير انواع بيمه'!R24</f>
        <v>0</v>
      </c>
      <c r="S24" s="245">
        <v>1373</v>
      </c>
    </row>
    <row r="25" spans="1:19" ht="14.1" hidden="1" customHeight="1">
      <c r="A25" s="14">
        <f>'آتش سوزى'!A25+باربرى!A25+حوادث!A25+'حوادث راننده'!A25+'بدنه اتومبيل'!A25+'شخص ثالث و مازاد'!A25+درمان!A25+كشتى!A25+هواپيما!A25+مسئوليت!A25+مهندسى!A25+پول!A25+اعتبار!A25+'نفت و انرژی'!A25+'ساير انواع بيمه'!A25</f>
        <v>0</v>
      </c>
      <c r="B25" s="395">
        <f>'آتش سوزى'!B25+باربرى!B25+حوادث!B25+'بدنه اتومبيل'!B25+'شخص ثالث و مازاد'!B25+درمان!B25+كشتى!B25+هواپيما!B25+مسئوليت!B25+مهندسى!B25+پول!B25+اعتبار!B25+'نفت و انرژی'!B25+'ساير انواع بيمه'!B25</f>
        <v>4109733</v>
      </c>
      <c r="C25" s="14"/>
      <c r="D25" s="18"/>
      <c r="E25" s="14">
        <f>'آتش سوزى'!E25+باربرى!E25+حوادث!E25+'حوادث راننده'!E25+'بدنه اتومبيل'!E25+'شخص ثالث و مازاد'!E25+درمان!E25+كشتى!E25+هواپيما!E25+مسئوليت!E25+مهندسى!E25+پول!E25+اعتبار!E25+'نفت و انرژی'!E25+'ساير انواع بيمه'!E25</f>
        <v>0</v>
      </c>
      <c r="F25" s="13">
        <f>'آتش سوزى'!F25+باربرى!F25+حوادث!F25+'حوادث راننده'!F25+'بدنه اتومبيل'!F25+'شخص ثالث و مازاد'!F25+درمان!F25+كشتى!F25+هواپيما!F25+مسئوليت!F25+مهندسى!F25+پول!F25+اعتبار!F25+'نفت و انرژی'!F25+'ساير انواع بيمه'!F25</f>
        <v>0</v>
      </c>
      <c r="G25" s="14">
        <f>'آتش سوزى'!G25+باربرى!G25+حوادث!G25+'حوادث راننده'!G25+'بدنه اتومبيل'!G25+'شخص ثالث و مازاد'!G25+درمان!G25+كشتى!G25+هواپيما!G25+مسئوليت!G25+مهندسى!G25+پول!G25+اعتبار!G25+'نفت و انرژی'!G25+'ساير انواع بيمه'!G25</f>
        <v>0</v>
      </c>
      <c r="H25" s="270">
        <f>'آتش سوزى'!H25+باربرى!H25+حوادث!H25+'حوادث راننده'!H25+'بدنه اتومبيل'!H25+'شخص ثالث و مازاد'!H25+درمان!H25+كشتى!H25+هواپيما!H25+مسئوليت!H25+مهندسى!H25+پول!H25+اعتبار!H25+'نفت و انرژی'!H25+'ساير انواع بيمه'!H25</f>
        <v>0</v>
      </c>
      <c r="I25" s="14"/>
      <c r="J25" s="18"/>
      <c r="K25" s="14">
        <f>'آتش سوزى'!K25+باربرى!K25+حوادث!K25+'حوادث راننده'!K25+'بدنه اتومبيل'!K25+'شخص ثالث و مازاد'!K25+درمان!K25+كشتى!K25+هواپيما!K25+مسئوليت!K25+مهندسى!K25+پول!K25+اعتبار!K25+'نفت و انرژی'!K25+'ساير انواع بيمه'!K25</f>
        <v>0</v>
      </c>
      <c r="L25" s="13">
        <f>'آتش سوزى'!L25+باربرى!L25+حوادث!L25+'حوادث راننده'!L25+'بدنه اتومبيل'!L25+'شخص ثالث و مازاد'!L25+درمان!L25+كشتى!L25+هواپيما!L25+مسئوليت!L25+مهندسى!L25+پول!L25+اعتبار!L25+'نفت و انرژی'!L25+'ساير انواع بيمه'!L25</f>
        <v>0</v>
      </c>
      <c r="M25" s="14">
        <f>'آتش سوزى'!M25+باربرى!M25+حوادث!M25+'حوادث راننده'!M25+'بدنه اتومبيل'!M25+'شخص ثالث و مازاد'!M25+درمان!M25+كشتى!M25+هواپيما!M25+مسئوليت!M25+مهندسى!M25+پول!M25+اعتبار!M25+'نفت و انرژی'!M25+'ساير انواع بيمه'!M25</f>
        <v>0</v>
      </c>
      <c r="N25" s="13">
        <f>'آتش سوزى'!N25+باربرى!N25+حوادث!N25+'حوادث راننده'!N25+'بدنه اتومبيل'!N25+'شخص ثالث و مازاد'!N25+درمان!N25+كشتى!N25+هواپيما!N25+مسئوليت!N25+مهندسى!N25+پول!N25+اعتبار!N25+'نفت و انرژی'!N25+'ساير انواع بيمه'!N25</f>
        <v>0</v>
      </c>
      <c r="O25" s="14">
        <f>'آتش سوزى'!O25+باربرى!O25+حوادث!O25+'حوادث راننده'!O25+'بدنه اتومبيل'!O25+'شخص ثالث و مازاد'!O25+درمان!O25+كشتى!O25+هواپيما!O25+مسئوليت!O25+مهندسى!O25+پول!O25+اعتبار!O25+'نفت و انرژی'!O25+'ساير انواع بيمه'!O25</f>
        <v>0</v>
      </c>
      <c r="P25" s="13">
        <f>'آتش سوزى'!P25+باربرى!P25+حوادث!P25+'حوادث راننده'!P25+'بدنه اتومبيل'!P25+'شخص ثالث و مازاد'!P25+درمان!P25+كشتى!P25+هواپيما!P25+مسئوليت!P25+مهندسى!P25+پول!P25+اعتبار!P25+'نفت و انرژی'!P25+'ساير انواع بيمه'!P25</f>
        <v>0</v>
      </c>
      <c r="Q25" s="14">
        <f>'آتش سوزى'!Q25+باربرى!Q25+حوادث!Q25+'حوادث راننده'!Q25+'بدنه اتومبيل'!Q25+'شخص ثالث و مازاد'!Q25+درمان!Q25+كشتى!Q25+هواپيما!Q25+مسئوليت!Q25+مهندسى!Q25+پول!Q25+اعتبار!Q25+'نفت و انرژی'!Q25+'ساير انواع بيمه'!Q25</f>
        <v>0</v>
      </c>
      <c r="R25" s="270">
        <v>0</v>
      </c>
      <c r="S25" s="245">
        <v>1374</v>
      </c>
    </row>
    <row r="26" spans="1:19" ht="14.1" hidden="1" customHeight="1">
      <c r="A26" s="14">
        <f>E26+G26+K26+M26+O26+Q26</f>
        <v>0</v>
      </c>
      <c r="B26" s="13">
        <f>'آتش سوزى'!B26+باربرى!B26+حوادث!B26+'بدنه اتومبيل'!B26+'شخص ثالث و مازاد'!B26+درمان!B26+كشتى!B26+هواپيما!B26+مسئوليت!B26+مهندسى!B26+پول!B26+اعتبار!B26+'نفت و انرژی'!B26+'ساير انواع بيمه'!B26</f>
        <v>5271100</v>
      </c>
      <c r="C26" s="14"/>
      <c r="D26" s="18"/>
      <c r="E26" s="14">
        <f>'آتش سوزى'!E26+باربرى!E26+حوادث!E26+'حوادث راننده'!E26+'بدنه اتومبيل'!E26+'شخص ثالث و مازاد'!E26+درمان!E26+كشتى!E26+هواپيما!E26+مسئوليت!E26+مهندسى!E26+پول!E26+اعتبار!E26+'نفت و انرژی'!E26+'ساير انواع بيمه'!E26</f>
        <v>0</v>
      </c>
      <c r="F26" s="13">
        <f>'آتش سوزى'!F26+باربرى!F26+حوادث!F26+'حوادث راننده'!F26+'بدنه اتومبيل'!F26+'شخص ثالث و مازاد'!F26+درمان!F26+كشتى!F26+هواپيما!F26+مسئوليت!F26+مهندسى!F26+پول!F26+اعتبار!F26+'نفت و انرژی'!F26+'ساير انواع بيمه'!F26</f>
        <v>0</v>
      </c>
      <c r="G26" s="14">
        <f>'آتش سوزى'!G26+باربرى!G26+حوادث!G26+'حوادث راننده'!G26+'بدنه اتومبيل'!G26+'شخص ثالث و مازاد'!G26+درمان!G26+كشتى!G26+هواپيما!G26+مسئوليت!G26+مهندسى!G26+پول!G26+اعتبار!G26+'نفت و انرژی'!G26+'ساير انواع بيمه'!G26</f>
        <v>0</v>
      </c>
      <c r="H26" s="270">
        <f>'آتش سوزى'!H26+باربرى!H26+حوادث!H26+'حوادث راننده'!H26+'بدنه اتومبيل'!H26+'شخص ثالث و مازاد'!H26+درمان!H26+كشتى!H26+هواپيما!H26+مسئوليت!H26+مهندسى!H26+پول!H26+اعتبار!H26+'نفت و انرژی'!H26+'ساير انواع بيمه'!H26</f>
        <v>3270</v>
      </c>
      <c r="I26" s="14"/>
      <c r="J26" s="18"/>
      <c r="K26" s="14">
        <f>'آتش سوزى'!K26+باربرى!K26+حوادث!K26+'حوادث راننده'!K26+'بدنه اتومبيل'!K26+'شخص ثالث و مازاد'!K26+درمان!K26+كشتى!K26+هواپيما!K26+مسئوليت!K26+مهندسى!K26+پول!K26+اعتبار!K26+'نفت و انرژی'!K26+'ساير انواع بيمه'!K26</f>
        <v>0</v>
      </c>
      <c r="L26" s="13">
        <f>'آتش سوزى'!L26+باربرى!L26+حوادث!L26+'حوادث راننده'!L26+'بدنه اتومبيل'!L26+'شخص ثالث و مازاد'!L26+درمان!L26+كشتى!L26+هواپيما!L26+مسئوليت!L26+مهندسى!L26+پول!L26+اعتبار!L26+'نفت و انرژی'!L26+'ساير انواع بيمه'!L26</f>
        <v>6446</v>
      </c>
      <c r="M26" s="14">
        <f>'آتش سوزى'!M26+باربرى!M26+حوادث!M26+'حوادث راننده'!M26+'بدنه اتومبيل'!M26+'شخص ثالث و مازاد'!M26+درمان!M26+كشتى!M26+هواپيما!M26+مسئوليت!M26+مهندسى!M26+پول!M26+اعتبار!M26+'نفت و انرژی'!M26+'ساير انواع بيمه'!M26</f>
        <v>0</v>
      </c>
      <c r="N26" s="13">
        <f>'آتش سوزى'!N26+باربرى!N26+حوادث!N26+'حوادث راننده'!N26+'بدنه اتومبيل'!N26+'شخص ثالث و مازاد'!N26+درمان!N26+كشتى!N26+هواپيما!N26+مسئوليت!N26+مهندسى!N26+پول!N26+اعتبار!N26+'نفت و انرژی'!N26+'ساير انواع بيمه'!N26</f>
        <v>384976</v>
      </c>
      <c r="O26" s="14">
        <f>'آتش سوزى'!O26+باربرى!O26+حوادث!O26+'حوادث راننده'!O26+'بدنه اتومبيل'!O26+'شخص ثالث و مازاد'!O26+درمان!O26+كشتى!O26+هواپيما!O26+مسئوليت!O26+مهندسى!O26+پول!O26+اعتبار!O26+'نفت و انرژی'!O26+'ساير انواع بيمه'!O26</f>
        <v>0</v>
      </c>
      <c r="P26" s="13">
        <f>'آتش سوزى'!P26+باربرى!P26+حوادث!P26+'حوادث راننده'!P26+'بدنه اتومبيل'!P26+'شخص ثالث و مازاد'!P26+درمان!P26+كشتى!P26+هواپيما!P26+مسئوليت!P26+مهندسى!P26+پول!P26+اعتبار!P26+'نفت و انرژی'!P26+'ساير انواع بيمه'!P26</f>
        <v>951172</v>
      </c>
      <c r="Q26" s="14">
        <f>'آتش سوزى'!Q26+باربرى!Q26+حوادث!Q26+'حوادث راننده'!Q26+'بدنه اتومبيل'!Q26+'شخص ثالث و مازاد'!Q26+درمان!Q26+كشتى!Q26+هواپيما!Q26+مسئوليت!Q26+مهندسى!Q26+پول!Q26+اعتبار!Q26+'نفت و انرژی'!Q26+'ساير انواع بيمه'!Q26</f>
        <v>0</v>
      </c>
      <c r="R26" s="270">
        <f>'آتش سوزى'!R26+باربرى!R26+حوادث!R26+'حوادث راننده'!R26+'بدنه اتومبيل'!R26+'شخص ثالث و مازاد'!R26+درمان!R26+كشتى!R26+هواپيما!R26+مسئوليت!R26+مهندسى!R26+پول!R26+اعتبار!R26+'نفت و انرژی'!R26+'ساير انواع بيمه'!R26</f>
        <v>3925236</v>
      </c>
      <c r="S26" s="245">
        <v>1375</v>
      </c>
    </row>
    <row r="27" spans="1:19" ht="21" customHeight="1">
      <c r="A27" s="145">
        <f>'آتش سوزى'!A27+باربرى!A27+حوادث!A27+'حوادث راننده'!A27+'بدنه اتومبيل'!A27+'شخص ثالث و مازاد'!A27+درمان!A27+كشتى!A27+هواپيما!A27+مهندسى!A27+پول!A27+مسئوليت!A27+اعتبار!A27+'نفت و انرژی'!A27+'ساير انواع بيمه'!A27</f>
        <v>812606</v>
      </c>
      <c r="B27" s="58">
        <f>'آتش سوزى'!B27+باربرى!B27+حوادث!B27+'حوادث راننده'!B27+'بدنه اتومبيل'!B27+'شخص ثالث و مازاد'!B27+درمان!B27+كشتى!B27+هواپيما!B27+مهندسى!B27+پول!B27+مسئوليت!B27+اعتبار!B27+'نفت و انرژی'!B27+'ساير انواع بيمه'!B27</f>
        <v>5848154</v>
      </c>
      <c r="C27" s="83">
        <f>E27+G27</f>
        <v>0</v>
      </c>
      <c r="D27" s="59">
        <f>F27+H27</f>
        <v>1</v>
      </c>
      <c r="E27" s="83">
        <f>'آتش سوزى'!E27+باربرى!E27+حوادث!E27+'حوادث راننده'!E27+'بدنه اتومبيل'!E27+'شخص ثالث و مازاد'!E27+درمان!E27+كشتى!E27+هواپيما!E27+مسئوليت!E27+مهندسى!E27+پول!E27+اعتبار!E27+'نفت و انرژی'!E27+'ساير انواع بيمه'!E27</f>
        <v>0</v>
      </c>
      <c r="F27" s="58">
        <f>'آتش سوزى'!F27+باربرى!F27+حوادث!F27+'حوادث راننده'!F27+'بدنه اتومبيل'!F27+'شخص ثالث و مازاد'!F27+درمان!F27+كشتى!F27+هواپيما!F27+مسئوليت!F27+مهندسى!F27+پول!F27+اعتبار!F27+'نفت و انرژی'!F27+'ساير انواع بيمه'!F27</f>
        <v>0</v>
      </c>
      <c r="G27" s="83">
        <f>'آتش سوزى'!G27+باربرى!G27+حوادث!G27+'حوادث راننده'!G27+'بدنه اتومبيل'!G27+'شخص ثالث و مازاد'!G27+درمان!G27+كشتى!G27+هواپيما!G27+مسئوليت!G27+مهندسى!G27+پول!G27+اعتبار!G27+'نفت و انرژی'!G27+'ساير انواع بيمه'!G27</f>
        <v>0</v>
      </c>
      <c r="H27" s="79">
        <f>'آتش سوزى'!H27+باربرى!H27+حوادث!H27+'حوادث راننده'!H27+'بدنه اتومبيل'!H27+'شخص ثالث و مازاد'!H27+درمان!H27+كشتى!H27+هواپيما!H27+مسئوليت!H27+مهندسى!H27+پول!H27+اعتبار!H27+'نفت و انرژی'!H27+'ساير انواع بيمه'!H27</f>
        <v>1</v>
      </c>
      <c r="I27" s="83">
        <f>K27+M27+O27+Q27</f>
        <v>812606</v>
      </c>
      <c r="J27" s="81">
        <f>L27+N27+P27+R27</f>
        <v>5848153</v>
      </c>
      <c r="K27" s="228">
        <f>'آتش سوزى'!K27+باربرى!K27+حوادث!K27+'حوادث راننده'!K27+'بدنه اتومبيل'!K27+'شخص ثالث و مازاد'!K27+درمان!K27+كشتى!K27+هواپيما!K27+مسئوليت!K27+مهندسى!K27+پول!K27+اعتبار!K27+'نفت و انرژی'!K27+'ساير انواع بيمه'!K27</f>
        <v>41618</v>
      </c>
      <c r="L27" s="13">
        <f>'آتش سوزى'!L27+باربرى!L27+حوادث!L27+'حوادث راننده'!L27+'بدنه اتومبيل'!L27+'شخص ثالث و مازاد'!L27+درمان!L27+كشتى!L27+هواپيما!L27+مسئوليت!L27+مهندسى!L27+پول!L27+اعتبار!L27+'نفت و انرژی'!L27+'ساير انواع بيمه'!L27</f>
        <v>25623</v>
      </c>
      <c r="M27" s="14">
        <f>'آتش سوزى'!M27+باربرى!M27+حوادث!M27+'حوادث راننده'!M27+'بدنه اتومبيل'!M27+'شخص ثالث و مازاد'!M27+درمان!M27+كشتى!M27+هواپيما!M27+مسئوليت!M27+مهندسى!M27+پول!M27+اعتبار!M27+'نفت و انرژی'!M27+'ساير انواع بيمه'!M27</f>
        <v>87602</v>
      </c>
      <c r="N27" s="13">
        <f>'آتش سوزى'!N27+باربرى!N27+حوادث!N27+'حوادث راننده'!N27+'بدنه اتومبيل'!N27+'شخص ثالث و مازاد'!N27+درمان!N27+كشتى!N27+هواپيما!N27+مسئوليت!N27+مهندسى!N27+پول!N27+اعتبار!N27+'نفت و انرژی'!N27+'ساير انواع بيمه'!N27</f>
        <v>417512</v>
      </c>
      <c r="O27" s="14">
        <f>'آتش سوزى'!O27+باربرى!O27+حوادث!O27+'حوادث راننده'!O27+'بدنه اتومبيل'!O27+'شخص ثالث و مازاد'!O27+درمان!O27+كشتى!O27+هواپيما!O27+مسئوليت!O27+مهندسى!O27+پول!O27+اعتبار!O27+'نفت و انرژی'!O27+'ساير انواع بيمه'!O27</f>
        <v>198054</v>
      </c>
      <c r="P27" s="13">
        <f>'آتش سوزى'!P27+باربرى!P27+حوادث!P27+'حوادث راننده'!P27+'بدنه اتومبيل'!P27+'شخص ثالث و مازاد'!P27+درمان!P27+كشتى!P27+هواپيما!P27+مسئوليت!P27+مهندسى!P27+پول!P27+اعتبار!P27+'نفت و انرژی'!P27+'ساير انواع بيمه'!P27</f>
        <v>1501094</v>
      </c>
      <c r="Q27" s="14">
        <f>'آتش سوزى'!Q27+باربرى!Q27+حوادث!Q27+'حوادث راننده'!Q27+'بدنه اتومبيل'!Q27+'شخص ثالث و مازاد'!Q27+درمان!Q27+كشتى!Q27+هواپيما!Q27+مسئوليت!Q27+مهندسى!Q27+پول!Q27+اعتبار!Q27+'نفت و انرژی'!Q27+'ساير انواع بيمه'!Q27</f>
        <v>485332</v>
      </c>
      <c r="R27" s="270">
        <f>'آتش سوزى'!R27+باربرى!R27+حوادث!R27+'حوادث راننده'!R27+'بدنه اتومبيل'!R27+'شخص ثالث و مازاد'!R27+درمان!R27+كشتى!R27+هواپيما!R27+مسئوليت!R27+مهندسى!R27+پول!R27+اعتبار!R25+'نفت و انرژی'!R27+'ساير انواع بيمه'!R27</f>
        <v>3903924</v>
      </c>
      <c r="S27" s="140">
        <v>1376</v>
      </c>
    </row>
    <row r="28" spans="1:19" ht="21" customHeight="1">
      <c r="A28" s="145">
        <f>'آتش سوزى'!A28+باربرى!A28+حوادث!A28+'حوادث راننده'!A28+'بدنه اتومبيل'!A28+'شخص ثالث و مازاد'!A28+درمان!A28+كشتى!A28+هواپيما!A28+مهندسى!A28+پول!A28+مسئوليت!A28+اعتبار!A28+'نفت و انرژی'!A28+'ساير انواع بيمه'!A28</f>
        <v>931587</v>
      </c>
      <c r="B28" s="58">
        <f>'آتش سوزى'!B28+باربرى!B28+حوادث!B28+'حوادث راننده'!B28+'بدنه اتومبيل'!B28+'شخص ثالث و مازاد'!B28+درمان!B28+كشتى!B28+هواپيما!B28+مهندسى!B28+پول!B28+مسئوليت!B28+اعتبار!B28+'نفت و انرژی'!B28+'ساير انواع بيمه'!B28</f>
        <v>5799916</v>
      </c>
      <c r="C28" s="83">
        <f t="shared" ref="C28:C35" si="2">E28+G28</f>
        <v>32</v>
      </c>
      <c r="D28" s="59">
        <f t="shared" ref="D28:D35" si="3">F28+H28</f>
        <v>30</v>
      </c>
      <c r="E28" s="83">
        <f>'آتش سوزى'!E28+باربرى!E28+حوادث!E28+'حوادث راننده'!E28+'بدنه اتومبيل'!E28+'شخص ثالث و مازاد'!E28+درمان!E28+كشتى!E28+هواپيما!E28+مسئوليت!E28+مهندسى!E28+پول!E28+اعتبار!E28+'نفت و انرژی'!E28+'ساير انواع بيمه'!E28</f>
        <v>0</v>
      </c>
      <c r="F28" s="58">
        <f>'آتش سوزى'!F28+باربرى!F28+حوادث!F28+'حوادث راننده'!F28+'بدنه اتومبيل'!F28+'شخص ثالث و مازاد'!F28+درمان!F28+كشتى!F28+هواپيما!F28+مسئوليت!F28+مهندسى!F28+پول!F28+اعتبار!F28+'نفت و انرژی'!F28+'ساير انواع بيمه'!F28</f>
        <v>0</v>
      </c>
      <c r="G28" s="83">
        <f>'آتش سوزى'!G28+باربرى!G28+حوادث!G28+'حوادث راننده'!G28+'بدنه اتومبيل'!G28+'شخص ثالث و مازاد'!G28+درمان!G28+كشتى!G28+هواپيما!G28+مسئوليت!G28+مهندسى!G28+پول!G28+اعتبار!G28+'نفت و انرژی'!G28+'ساير انواع بيمه'!G28</f>
        <v>32</v>
      </c>
      <c r="H28" s="79">
        <f>'آتش سوزى'!H28+باربرى!H28+حوادث!H28+'حوادث راننده'!H28+'بدنه اتومبيل'!H28+'شخص ثالث و مازاد'!H28+درمان!H28+كشتى!H28+هواپيما!H28+مسئوليت!H28+مهندسى!H28+پول!H28+اعتبار!H28+'نفت و انرژی'!H28+'ساير انواع بيمه'!H28</f>
        <v>30</v>
      </c>
      <c r="I28" s="83">
        <f t="shared" ref="I28:I35" si="4">K28+M28+O28+Q28</f>
        <v>931555</v>
      </c>
      <c r="J28" s="81">
        <f t="shared" ref="J28:J35" si="5">L28+N28+P28+R28</f>
        <v>5799886</v>
      </c>
      <c r="K28" s="228">
        <f>'آتش سوزى'!K28+باربرى!K28+حوادث!K28+'حوادث راننده'!K28+'بدنه اتومبيل'!K28+'شخص ثالث و مازاد'!K28+درمان!K28+كشتى!K28+هواپيما!K28+مسئوليت!K28+مهندسى!K28+پول!K28+اعتبار!K28+'نفت و انرژی'!K28+'ساير انواع بيمه'!K28</f>
        <v>66829</v>
      </c>
      <c r="L28" s="13">
        <f>'آتش سوزى'!L28+باربرى!L28+حوادث!L28+'حوادث راننده'!L28+'بدنه اتومبيل'!L28+'شخص ثالث و مازاد'!L28+درمان!L28+كشتى!L28+هواپيما!L28+مسئوليت!L28+مهندسى!L28+پول!L28+اعتبار!L28+'نفت و انرژی'!L28+'ساير انواع بيمه'!L28</f>
        <v>53016</v>
      </c>
      <c r="M28" s="14">
        <f>'آتش سوزى'!M28+باربرى!M28+حوادث!M28+'حوادث راننده'!M28+'بدنه اتومبيل'!M28+'شخص ثالث و مازاد'!M28+درمان!M28+كشتى!M28+هواپيما!M28+مسئوليت!M28+مهندسى!M28+پول!M28+اعتبار!M28+'نفت و انرژی'!M28+'ساير انواع بيمه'!M28</f>
        <v>141149</v>
      </c>
      <c r="N28" s="13">
        <f>'آتش سوزى'!N28+باربرى!N28+حوادث!N28+'حوادث راننده'!N28+'بدنه اتومبيل'!N28+'شخص ثالث و مازاد'!N28+درمان!N28+كشتى!N28+هواپيما!N28+مسئوليت!N28+مهندسى!N28+پول!N28+اعتبار!N28+'نفت و انرژی'!N28+'ساير انواع بيمه'!N28</f>
        <v>640571</v>
      </c>
      <c r="O28" s="14">
        <f>'آتش سوزى'!O28+باربرى!O28+حوادث!O28+'حوادث راننده'!O28+'بدنه اتومبيل'!O28+'شخص ثالث و مازاد'!O28+درمان!O28+كشتى!O28+هواپيما!O28+مسئوليت!O28+مهندسى!O28+پول!O28+اعتبار!O28+'نفت و انرژی'!O28+'ساير انواع بيمه'!O28</f>
        <v>190498</v>
      </c>
      <c r="P28" s="13">
        <f>'آتش سوزى'!P28+باربرى!P28+حوادث!P28+'حوادث راننده'!P28+'بدنه اتومبيل'!P28+'شخص ثالث و مازاد'!P28+درمان!P28+كشتى!P28+هواپيما!P28+مسئوليت!P28+مهندسى!P28+پول!P28+اعتبار!P28+'نفت و انرژی'!P28+'ساير انواع بيمه'!P28</f>
        <v>1205563</v>
      </c>
      <c r="Q28" s="14">
        <f>'آتش سوزى'!Q28+باربرى!Q28+حوادث!Q28+'حوادث راننده'!Q28+'بدنه اتومبيل'!Q28+'شخص ثالث و مازاد'!Q28+درمان!Q28+كشتى!Q28+هواپيما!Q28+مسئوليت!Q28+مهندسى!Q28+پول!Q28+اعتبار!Q28+'نفت و انرژی'!Q28+'ساير انواع بيمه'!Q28</f>
        <v>533079</v>
      </c>
      <c r="R28" s="270">
        <f>'آتش سوزى'!R28+باربرى!R28+حوادث!R28+'حوادث راننده'!R28+'بدنه اتومبيل'!R28+'شخص ثالث و مازاد'!R28+درمان!R28+كشتى!R28+هواپيما!R28+مسئوليت!R28+مهندسى!R28+پول!R28+اعتبار!R28+'نفت و انرژی'!R28+'ساير انواع بيمه'!R28</f>
        <v>3900736</v>
      </c>
      <c r="S28" s="140">
        <v>1377</v>
      </c>
    </row>
    <row r="29" spans="1:19" ht="21" customHeight="1">
      <c r="A29" s="145">
        <f>'آتش سوزى'!A29+باربرى!A29+حوادث!A29+'حوادث راننده'!A29+'بدنه اتومبيل'!A29+'شخص ثالث و مازاد'!A29+درمان!A29+كشتى!A29+هواپيما!A29+مهندسى!A29+پول!A29+مسئوليت!A29+اعتبار!A29+'نفت و انرژی'!A29+'ساير انواع بيمه'!A29</f>
        <v>1024238</v>
      </c>
      <c r="B29" s="58">
        <f>'آتش سوزى'!B29+باربرى!B29+حوادث!B29+'حوادث راننده'!B29+'بدنه اتومبيل'!B29+'شخص ثالث و مازاد'!B29+درمان!B29+كشتى!B29+هواپيما!B29+مهندسى!B29+پول!B29+مسئوليت!B29+اعتبار!B29+'نفت و انرژی'!B29+'ساير انواع بيمه'!B29</f>
        <v>6809058</v>
      </c>
      <c r="C29" s="83">
        <f t="shared" si="2"/>
        <v>10</v>
      </c>
      <c r="D29" s="59">
        <f t="shared" si="3"/>
        <v>463</v>
      </c>
      <c r="E29" s="82">
        <f>'آتش سوزى'!E29+باربرى!E29+حوادث!E29+'حوادث راننده'!E29+'بدنه اتومبيل'!E29+'شخص ثالث و مازاد'!E29+درمان!E29+كشتى!E29+هواپيما!E29+مسئوليت!E29+مهندسى!E29+پول!E29+اعتبار!E29+'نفت و انرژی'!E29+'ساير انواع بيمه'!E29</f>
        <v>0</v>
      </c>
      <c r="F29" s="286">
        <f>'آتش سوزى'!F29+باربرى!F29+حوادث!F29+'حوادث راننده'!F29+'بدنه اتومبيل'!F29+'شخص ثالث و مازاد'!F29+درمان!F29+كشتى!F29+هواپيما!F29+مسئوليت!F29+مهندسى!F29+پول!F29+اعتبار!F29+'نفت و انرژی'!F29+'ساير انواع بيمه'!F29</f>
        <v>0</v>
      </c>
      <c r="G29" s="82">
        <f>'آتش سوزى'!G29+باربرى!G29+حوادث!G29+'حوادث راننده'!G29+'بدنه اتومبيل'!G29+'شخص ثالث و مازاد'!G29+درمان!G29+كشتى!G29+هواپيما!G29+مسئوليت!G29+مهندسى!G29+پول!G29+اعتبار!G29+'نفت و انرژی'!G29+'ساير انواع بيمه'!G29</f>
        <v>10</v>
      </c>
      <c r="H29" s="191">
        <f>'آتش سوزى'!H29+باربرى!H29+حوادث!H29+'حوادث راننده'!H29+'بدنه اتومبيل'!H29+'شخص ثالث و مازاد'!H29+درمان!H29+كشتى!H29+هواپيما!H29+مسئوليت!H29+مهندسى!H29+پول!H29+اعتبار!H29+'نفت و انرژی'!H29+'ساير انواع بيمه'!H29</f>
        <v>463</v>
      </c>
      <c r="I29" s="83">
        <f t="shared" si="4"/>
        <v>1024228</v>
      </c>
      <c r="J29" s="81">
        <f t="shared" si="5"/>
        <v>6808595</v>
      </c>
      <c r="K29" s="193">
        <f>'آتش سوزى'!K29+باربرى!K29+حوادث!K29+'حوادث راننده'!K29+'بدنه اتومبيل'!K29+'شخص ثالث و مازاد'!K29+درمان!K29+كشتى!K29+هواپيما!K29+مسئوليت!K29+مهندسى!K29+پول!K29+اعتبار!K29+'نفت و انرژی'!K29+'ساير انواع بيمه'!K29</f>
        <v>212997</v>
      </c>
      <c r="L29" s="288">
        <f>'آتش سوزى'!L29+باربرى!L29+حوادث!L29+'حوادث راننده'!L29+'بدنه اتومبيل'!L29+'شخص ثالث و مازاد'!L29+درمان!L29+كشتى!L29+هواپيما!L29+مسئوليت!L29+مهندسى!L29+پول!L29+اعتبار!L29+'نفت و انرژی'!L29+'ساير انواع بيمه'!L29</f>
        <v>123304</v>
      </c>
      <c r="M29" s="310">
        <f>'آتش سوزى'!M29+باربرى!M29+حوادث!M29+'حوادث راننده'!M29+'بدنه اتومبيل'!M29+'شخص ثالث و مازاد'!M29+درمان!M29+كشتى!M29+هواپيما!M29+مسئوليت!M29+مهندسى!M29+پول!M29+اعتبار!M29+'نفت و انرژی'!M29+'ساير انواع بيمه'!M29</f>
        <v>84681</v>
      </c>
      <c r="N29" s="288">
        <f>'آتش سوزى'!N29+باربرى!N29+حوادث!N29+'حوادث راننده'!N29+'بدنه اتومبيل'!N29+'شخص ثالث و مازاد'!N29+درمان!N29+كشتى!N29+هواپيما!N29+مسئوليت!N29+مهندسى!N29+پول!N29+اعتبار!N29+'نفت و انرژی'!N29+'ساير انواع بيمه'!N29</f>
        <v>535424</v>
      </c>
      <c r="O29" s="193">
        <f>'آتش سوزى'!O29+باربرى!O29+حوادث!O29+'حوادث راننده'!O29+'بدنه اتومبيل'!O29+'شخص ثالث و مازاد'!O29+درمان!O29+كشتى!O29+هواپيما!O29+مسئوليت!O29+مهندسى!O29+پول!O29+اعتبار!O29+'نفت و انرژی'!O29+'ساير انواع بيمه'!O29</f>
        <v>161391</v>
      </c>
      <c r="P29" s="311">
        <f>'آتش سوزى'!P29+باربرى!P29+حوادث!P29+'حوادث راننده'!P29+'بدنه اتومبيل'!P29+'شخص ثالث و مازاد'!P29+درمان!P29+كشتى!P29+هواپيما!P29+مسئوليت!P29+مهندسى!P29+پول!P29+اعتبار!P29+'نفت و انرژی'!P29+'ساير انواع بيمه'!P29</f>
        <v>1591514</v>
      </c>
      <c r="Q29" s="310">
        <f>'آتش سوزى'!Q29+باربرى!Q29+حوادث!Q29+'حوادث راننده'!Q29+'بدنه اتومبيل'!Q29+'شخص ثالث و مازاد'!Q29+درمان!Q29+كشتى!Q29+هواپيما!Q29+مسئوليت!Q29+مهندسى!Q29+پول!Q29+اعتبار!Q29+'نفت و انرژی'!Q29+'ساير انواع بيمه'!Q29</f>
        <v>565159</v>
      </c>
      <c r="R29" s="311">
        <f>'آتش سوزى'!R29+باربرى!R29+حوادث!R29+'حوادث راننده'!R29+'بدنه اتومبيل'!R29+'شخص ثالث و مازاد'!R29+درمان!R29+كشتى!R29+هواپيما!R29+مسئوليت!R29+مهندسى!R29+پول!R29+اعتبار!R29+'نفت و انرژی'!R29+'ساير انواع بيمه'!R29</f>
        <v>4558353</v>
      </c>
      <c r="S29" s="211">
        <v>1378</v>
      </c>
    </row>
    <row r="30" spans="1:19" ht="21" customHeight="1">
      <c r="A30" s="145">
        <f>'آتش سوزى'!A30+باربرى!A30+حوادث!A30+'حوادث راننده'!A30+'بدنه اتومبيل'!A30+'شخص ثالث و مازاد'!A30+درمان!A30+كشتى!A30+هواپيما!A30+مهندسى!A30+پول!A30+مسئوليت!A30+اعتبار!A30+'نفت و انرژی'!A30+'ساير انواع بيمه'!A30</f>
        <v>1546245</v>
      </c>
      <c r="B30" s="58">
        <f>'آتش سوزى'!B30+باربرى!B30+حوادث!B30+'حوادث راننده'!B30+'بدنه اتومبيل'!B30+'شخص ثالث و مازاد'!B30+درمان!B30+كشتى!B30+هواپيما!B30+مهندسى!B30+پول!B30+مسئوليت!B30+اعتبار!B30+'نفت و انرژی'!B30+'ساير انواع بيمه'!B30</f>
        <v>7750040</v>
      </c>
      <c r="C30" s="83">
        <f t="shared" si="2"/>
        <v>59</v>
      </c>
      <c r="D30" s="59">
        <f t="shared" si="3"/>
        <v>2087</v>
      </c>
      <c r="E30" s="82">
        <f>'آتش سوزى'!E30+باربرى!E30+حوادث!E30+'حوادث راننده'!E30+'بدنه اتومبيل'!E30+'شخص ثالث و مازاد'!E30+درمان!E30+كشتى!E30+هواپيما!E30+مسئوليت!E30+مهندسى!E30+پول!E30+اعتبار!E30+'نفت و انرژی'!E30+'ساير انواع بيمه'!E30</f>
        <v>0</v>
      </c>
      <c r="F30" s="57">
        <f>'آتش سوزى'!F30+باربرى!F30+حوادث!F30+'حوادث راننده'!F30+'بدنه اتومبيل'!F30+'شخص ثالث و مازاد'!F30+درمان!F30+كشتى!F30+هواپيما!F30+مسئوليت!F30+مهندسى!F30+پول!F30+اعتبار!F30+'نفت و انرژی'!F30+'ساير انواع بيمه'!F30</f>
        <v>0</v>
      </c>
      <c r="G30" s="82">
        <f>'آتش سوزى'!G30+باربرى!G30+حوادث!G30+'حوادث راننده'!G30+'بدنه اتومبيل'!G30+'شخص ثالث و مازاد'!G30+درمان!G30+كشتى!G30+هواپيما!G30+مسئوليت!G30+مهندسى!G30+پول!G30+اعتبار!G30+'نفت و انرژی'!G30+'ساير انواع بيمه'!G30</f>
        <v>59</v>
      </c>
      <c r="H30" s="76">
        <f>'آتش سوزى'!H30+باربرى!H30+حوادث!H30+'حوادث راننده'!H30+'بدنه اتومبيل'!H30+'شخص ثالث و مازاد'!H30+درمان!H30+كشتى!H30+هواپيما!H30+مسئوليت!H30+مهندسى!H30+پول!H30+اعتبار!H30+'نفت و انرژی'!H30+'ساير انواع بيمه'!H30</f>
        <v>2087</v>
      </c>
      <c r="I30" s="83">
        <f t="shared" si="4"/>
        <v>1546186</v>
      </c>
      <c r="J30" s="81">
        <f t="shared" si="5"/>
        <v>7747953</v>
      </c>
      <c r="K30" s="312">
        <f>'آتش سوزى'!K30+باربرى!K30+حوادث!K30+'حوادث راننده'!K30+'بدنه اتومبيل'!K30+'شخص ثالث و مازاد'!K30+درمان!K30+كشتى!K30+هواپيما!K30+مسئوليت!K30+مهندسى!K30+پول!K30+اعتبار!K30+'نفت و انرژی'!K30+'ساير انواع بيمه'!K30</f>
        <v>317356</v>
      </c>
      <c r="L30" s="17">
        <f>'آتش سوزى'!L30+باربرى!L30+حوادث!L30+'حوادث راننده'!L30+'بدنه اتومبيل'!L30+'شخص ثالث و مازاد'!L30+درمان!L30+كشتى!L30+هواپيما!L30+مسئوليت!L30+مهندسى!L30+پول!L30+اعتبار!L30+'نفت و انرژی'!L30+'ساير انواع بيمه'!L30</f>
        <v>310637</v>
      </c>
      <c r="M30" s="294">
        <f>'آتش سوزى'!M30+باربرى!M30+حوادث!M30+'حوادث راننده'!M30+'بدنه اتومبيل'!M30+'شخص ثالث و مازاد'!M30+درمان!M30+كشتى!M30+هواپيما!M30+مسئوليت!M30+مهندسى!M30+پول!M30+اعتبار!M30+'نفت و انرژی'!M30+'ساير انواع بيمه'!M30</f>
        <v>190276</v>
      </c>
      <c r="N30" s="17">
        <f>'آتش سوزى'!N30+باربرى!N30+حوادث!N30+'حوادث راننده'!N30+'بدنه اتومبيل'!N30+'شخص ثالث و مازاد'!N30+درمان!N30+كشتى!N30+هواپيما!N30+مسئوليت!N30+مهندسى!N30+پول!N30+اعتبار!N30+'نفت و انرژی'!N30+'ساير انواع بيمه'!N30</f>
        <v>435098</v>
      </c>
      <c r="O30" s="312">
        <f>'آتش سوزى'!O30+باربرى!O30+حوادث!O30+'حوادث راننده'!O30+'بدنه اتومبيل'!O30+'شخص ثالث و مازاد'!O30+درمان!O30+كشتى!O30+هواپيما!O30+مسئوليت!O30+مهندسى!O30+پول!O30+اعتبار!O30+'نفت و انرژی'!O30+'ساير انواع بيمه'!O30</f>
        <v>243724</v>
      </c>
      <c r="P30" s="20">
        <f>'آتش سوزى'!P30+باربرى!P30+حوادث!P30+'حوادث راننده'!P30+'بدنه اتومبيل'!P30+'شخص ثالث و مازاد'!P30+درمان!P30+كشتى!P30+هواپيما!P30+مسئوليت!P30+مهندسى!P30+پول!P30+اعتبار!P30+'نفت و انرژی'!P30+'ساير انواع بيمه'!P30</f>
        <v>2096940</v>
      </c>
      <c r="Q30" s="294">
        <f>'آتش سوزى'!Q30+باربرى!Q30+حوادث!Q30+'حوادث راننده'!Q30+'بدنه اتومبيل'!Q30+'شخص ثالث و مازاد'!Q30+درمان!Q30+كشتى!Q30+هواپيما!Q30+مسئوليت!Q30+مهندسى!Q30+پول!Q30+اعتبار!Q30+'نفت و انرژی'!Q30+'ساير انواع بيمه'!Q30</f>
        <v>794830</v>
      </c>
      <c r="R30" s="20">
        <f>'آتش سوزى'!R30+باربرى!R30+حوادث!R30+'حوادث راننده'!R30+'بدنه اتومبيل'!R30+'شخص ثالث و مازاد'!R30+درمان!R30+كشتى!R30+هواپيما!R30+مسئوليت!R30+مهندسى!R30+پول!R30+اعتبار!R30+'نفت و انرژی'!R30+'ساير انواع بيمه'!R30</f>
        <v>4905278</v>
      </c>
      <c r="S30" s="185">
        <v>1379</v>
      </c>
    </row>
    <row r="31" spans="1:19" ht="21" customHeight="1">
      <c r="A31" s="145">
        <f>'آتش سوزى'!A31+باربرى!A31+حوادث!A31+'حوادث راننده'!A31+'بدنه اتومبيل'!A31+'شخص ثالث و مازاد'!A31+درمان!A31+كشتى!A31+هواپيما!A31+مهندسى!A31+پول!A31+مسئوليت!A31+اعتبار!A31+'نفت و انرژی'!A31+'ساير انواع بيمه'!A31</f>
        <v>1967280</v>
      </c>
      <c r="B31" s="58">
        <f>'آتش سوزى'!B31+باربرى!B31+حوادث!B31+'حوادث راننده'!B31+'بدنه اتومبيل'!B31+'شخص ثالث و مازاد'!B31+درمان!B31+كشتى!B31+هواپيما!B31+مهندسى!B31+پول!B31+مسئوليت!B31+اعتبار!B31+'نفت و انرژی'!B31+'ساير انواع بيمه'!B31</f>
        <v>8831907</v>
      </c>
      <c r="C31" s="83">
        <f t="shared" si="2"/>
        <v>178</v>
      </c>
      <c r="D31" s="59">
        <f t="shared" si="3"/>
        <v>3560</v>
      </c>
      <c r="E31" s="82">
        <f>'آتش سوزى'!E31+باربرى!E31+حوادث!E31+'حوادث راننده'!E31+'بدنه اتومبيل'!E31+'شخص ثالث و مازاد'!E31+درمان!E31+كشتى!E31+هواپيما!E31+مسئوليت!E31+مهندسى!E31+پول!E31+اعتبار!E31+'نفت و انرژی'!E31+'ساير انواع بيمه'!E31</f>
        <v>0</v>
      </c>
      <c r="F31" s="57">
        <f>'آتش سوزى'!F31+باربرى!F31+حوادث!F31+'حوادث راننده'!F31+'بدنه اتومبيل'!F31+'شخص ثالث و مازاد'!F31+درمان!F31+كشتى!F31+هواپيما!F31+مسئوليت!F31+مهندسى!F31+پول!F31+اعتبار!F31+'نفت و انرژی'!F31+'ساير انواع بيمه'!F31</f>
        <v>0</v>
      </c>
      <c r="G31" s="82">
        <f>'آتش سوزى'!G31+باربرى!G31+حوادث!G31+'حوادث راننده'!G31+'بدنه اتومبيل'!G31+'شخص ثالث و مازاد'!G31+درمان!G31+كشتى!G31+هواپيما!G31+مسئوليت!G31+مهندسى!G31+پول!G31+اعتبار!G31+'نفت و انرژی'!G31+'ساير انواع بيمه'!G31</f>
        <v>178</v>
      </c>
      <c r="H31" s="76">
        <f>'آتش سوزى'!H31+باربرى!H31+حوادث!H31+'حوادث راننده'!H31+'بدنه اتومبيل'!H31+'شخص ثالث و مازاد'!H31+درمان!H31+كشتى!H31+هواپيما!H31+مسئوليت!H31+مهندسى!H31+پول!H31+اعتبار!H31+'نفت و انرژی'!H31+'ساير انواع بيمه'!H31</f>
        <v>3560</v>
      </c>
      <c r="I31" s="83">
        <f t="shared" si="4"/>
        <v>1967102</v>
      </c>
      <c r="J31" s="81">
        <f t="shared" si="5"/>
        <v>8731972</v>
      </c>
      <c r="K31" s="312">
        <f>'آتش سوزى'!K31+باربرى!K31+حوادث!K31+'حوادث راننده'!K31+'بدنه اتومبيل'!K31+'شخص ثالث و مازاد'!K31+درمان!K31+كشتى!K31+هواپيما!K31+مسئوليت!K31+مهندسى!K31+پول!K31+اعتبار!K31+'نفت و انرژی'!K31+'ساير انواع بيمه'!K31</f>
        <v>336773</v>
      </c>
      <c r="L31" s="17">
        <f>'آتش سوزى'!L31+باربرى!L31+حوادث!L31+'حوادث راننده'!L31+'بدنه اتومبيل'!L31+'شخص ثالث و مازاد'!L31+درمان!L31+كشتى!L31+هواپيما!L31+مسئوليت!L31+مهندسى!L31+پول!L31+اعتبار!L31+'نفت و انرژی'!L31+'ساير انواع بيمه'!L31</f>
        <v>553850</v>
      </c>
      <c r="M31" s="294">
        <f>'آتش سوزى'!M31+باربرى!M31+حوادث!M31+'حوادث راننده'!M31+'بدنه اتومبيل'!M31+'شخص ثالث و مازاد'!M31+درمان!M31+كشتى!M31+هواپيما!M31+مسئوليت!M31+مهندسى!M31+پول!M31+اعتبار!M31+'نفت و انرژی'!M31+'ساير انواع بيمه'!M31</f>
        <v>194184</v>
      </c>
      <c r="N31" s="17">
        <f>'آتش سوزى'!N31+باربرى!N31+حوادث!N31+'حوادث راننده'!N31+'بدنه اتومبيل'!N31+'شخص ثالث و مازاد'!N31+درمان!N31+كشتى!N31+هواپيما!N31+مسئوليت!N31+مهندسى!N31+پول!N31+اعتبار!N31+'نفت و انرژی'!N31+'ساير انواع بيمه'!N31</f>
        <v>401297</v>
      </c>
      <c r="O31" s="312">
        <f>'آتش سوزى'!O31+باربرى!O31+حوادث!O31+'حوادث راننده'!O31+'بدنه اتومبيل'!O31+'شخص ثالث و مازاد'!O31+درمان!O31+كشتى!O31+هواپيما!O31+مسئوليت!O31+مهندسى!O31+پول!O31+اعتبار!O31+'نفت و انرژی'!O31+'ساير انواع بيمه'!O31</f>
        <v>271637</v>
      </c>
      <c r="P31" s="20">
        <f>'آتش سوزى'!P31+باربرى!P31+حوادث!P31+'حوادث راننده'!P31+'بدنه اتومبيل'!P31+'شخص ثالث و مازاد'!P31+درمان!P31+كشتى!P31+هواپيما!P31+مسئوليت!P31+مهندسى!P31+پول!P31+اعتبار!P31+'نفت و انرژی'!P31+'ساير انواع بيمه'!P31</f>
        <v>2272290</v>
      </c>
      <c r="Q31" s="294">
        <f>'آتش سوزى'!Q31+باربرى!Q31+حوادث!Q31+'حوادث راننده'!Q31+'بدنه اتومبيل'!Q31+'شخص ثالث و مازاد'!Q31+درمان!Q31+كشتى!Q31+هواپيما!Q31+مسئوليت!Q31+مهندسى!Q31+پول!Q31+اعتبار!Q31+'نفت و انرژی'!Q31+'ساير انواع بيمه'!Q31</f>
        <v>1164508</v>
      </c>
      <c r="R31" s="20">
        <f>'آتش سوزى'!R31+باربرى!R31+حوادث!R31+'حوادث راننده'!R31+'بدنه اتومبيل'!R31+'شخص ثالث و مازاد'!R31+درمان!R31+كشتى!R31+هواپيما!R31+مسئوليت!R31+مهندسى!R31+پول!R31+'نفت و انرژی'!R31+'ساير انواع بيمه'!R31</f>
        <v>5504535</v>
      </c>
      <c r="S31" s="185">
        <v>1380</v>
      </c>
    </row>
    <row r="32" spans="1:19" ht="21" customHeight="1">
      <c r="A32" s="145">
        <f>'آتش سوزى'!A32+باربرى!A32+حوادث!A32+'حوادث راننده'!A32+'بدنه اتومبيل'!A32+'شخص ثالث و مازاد'!A32+درمان!A32+كشتى!A32+هواپيما!A32+مهندسى!A32+پول!A32+مسئوليت!A32+اعتبار!A32+'نفت و انرژی'!A32+'ساير انواع بيمه'!A32</f>
        <v>1903290</v>
      </c>
      <c r="B32" s="58">
        <f>'آتش سوزى'!B32+باربرى!B32+حوادث!B32+'حوادث راننده'!B32+'بدنه اتومبيل'!B32+'شخص ثالث و مازاد'!B32+درمان!B32+كشتى!B32+هواپيما!B32+مهندسى!B32+پول!B32+مسئوليت!B32+اعتبار!B32+'نفت و انرژی'!B32+'ساير انواع بيمه'!B32</f>
        <v>12063441</v>
      </c>
      <c r="C32" s="83">
        <f t="shared" si="2"/>
        <v>66</v>
      </c>
      <c r="D32" s="59">
        <f t="shared" si="3"/>
        <v>5041</v>
      </c>
      <c r="E32" s="83">
        <f>'آتش سوزى'!E32+باربرى!E32+حوادث!E32+'حوادث راننده'!E32+'بدنه اتومبيل'!E32+'شخص ثالث و مازاد'!E32+درمان!E32+كشتى!E32+هواپيما!E32+مسئوليت!E32+مهندسى!E32+پول!E32+اعتبار!E32+'نفت و انرژی'!E32+'ساير انواع بيمه'!E32</f>
        <v>2</v>
      </c>
      <c r="F32" s="58">
        <f>'آتش سوزى'!F32+باربرى!F32+حوادث!F32+'حوادث راننده'!F32+'بدنه اتومبيل'!F32+'شخص ثالث و مازاد'!F32+درمان!F32+كشتى!F32+هواپيما!F32+مسئوليت!F32+مهندسى!F32+پول!F32+اعتبار!F32+'نفت و انرژی'!F32+'ساير انواع بيمه'!F32</f>
        <v>349</v>
      </c>
      <c r="G32" s="83">
        <f>'آتش سوزى'!G32+باربرى!G32+حوادث!G32+'حوادث راننده'!G32+'بدنه اتومبيل'!G32+'شخص ثالث و مازاد'!G32+درمان!G32+كشتى!G32+هواپيما!G32+مسئوليت!G32+مهندسى!G32+پول!G32+اعتبار!G32+'نفت و انرژی'!G32+'ساير انواع بيمه'!G32</f>
        <v>64</v>
      </c>
      <c r="H32" s="79">
        <f>'آتش سوزى'!H32+باربرى!H32+حوادث!H32+'حوادث راننده'!H32+'بدنه اتومبيل'!H32+'شخص ثالث و مازاد'!H32+درمان!H32+كشتى!H32+هواپيما!H32+مسئوليت!H32+مهندسى!H32+پول!H32+اعتبار!H32+'نفت و انرژی'!H32+'ساير انواع بيمه'!H32</f>
        <v>4692</v>
      </c>
      <c r="I32" s="83">
        <f t="shared" si="4"/>
        <v>1903224</v>
      </c>
      <c r="J32" s="81">
        <f t="shared" si="5"/>
        <v>12058430</v>
      </c>
      <c r="K32" s="228">
        <f>'آتش سوزى'!K32+باربرى!K32+حوادث!K32+'حوادث راننده'!K32+'بدنه اتومبيل'!K32+'شخص ثالث و مازاد'!K32+درمان!K32+كشتى!K32+هواپيما!K32+مسئوليت!K32+مهندسى!K32+پول!K32+اعتبار!K32+'نفت و انرژی'!K32+'ساير انواع بيمه'!K32</f>
        <v>429610</v>
      </c>
      <c r="L32" s="13">
        <f>'آتش سوزى'!L32+باربرى!L32+حوادث!L32+'حوادث راننده'!L32+'بدنه اتومبيل'!L32+'شخص ثالث و مازاد'!L32+درمان!L32+كشتى!L32+هواپيما!L32+مسئوليت!L32+مهندسى!L32+پول!L32+اعتبار!L32+'نفت و انرژی'!L32+'ساير انواع بيمه'!L32</f>
        <v>755043</v>
      </c>
      <c r="M32" s="14">
        <f>'آتش سوزى'!M32+باربرى!M32+حوادث!M32+'حوادث راننده'!M32+'بدنه اتومبيل'!M32+'شخص ثالث و مازاد'!M32+درمان!M32+كشتى!M32+هواپيما!M32+مسئوليت!M32+مهندسى!M32+پول!M32+اعتبار!M32+'نفت و انرژی'!M32+'ساير انواع بيمه'!M32</f>
        <v>223891</v>
      </c>
      <c r="N32" s="13">
        <f>'آتش سوزى'!N32+باربرى!N32+حوادث!N32+'حوادث راننده'!N32+'بدنه اتومبيل'!N32+'شخص ثالث و مازاد'!N32+درمان!N32+كشتى!N32+هواپيما!N32+مسئوليت!N32+مهندسى!N32+پول!N32+اعتبار!N32+'نفت و انرژی'!N32+'ساير انواع بيمه'!N32</f>
        <v>605688</v>
      </c>
      <c r="O32" s="228">
        <f>'آتش سوزى'!O32+باربرى!O32+حوادث!O32+'حوادث راننده'!O32+'بدنه اتومبيل'!O32+'شخص ثالث و مازاد'!O32+درمان!O32+كشتى!O32+هواپيما!O32+مسئوليت!O32+مهندسى!O32+پول!O32+اعتبار!O32+'نفت و انرژی'!O32+'ساير انواع بيمه'!O32</f>
        <v>321904</v>
      </c>
      <c r="P32" s="270">
        <f>'آتش سوزى'!P32+باربرى!P32+حوادث!P32+'حوادث راننده'!P32+'بدنه اتومبيل'!P32+'شخص ثالث و مازاد'!P32+درمان!P32+كشتى!P32+هواپيما!P32+مسئوليت!P32+مهندسى!P32+پول!P32+اعتبار!P32+'نفت و انرژی'!P32+'ساير انواع بيمه'!P32</f>
        <v>3632490</v>
      </c>
      <c r="Q32" s="14">
        <f>'آتش سوزى'!Q32+باربرى!Q32+حوادث!Q32+'حوادث راننده'!Q32+'بدنه اتومبيل'!Q32+'شخص ثالث و مازاد'!Q32+درمان!Q32+كشتى!Q32+هواپيما!Q32+مسئوليت!Q32+مهندسى!Q32+پول!Q32+اعتبار!Q32+'نفت و انرژی'!Q32+'ساير انواع بيمه'!Q32</f>
        <v>927819</v>
      </c>
      <c r="R32" s="21">
        <f>'آتش سوزى'!R32+باربرى!R32+حوادث!R32+'حوادث راننده'!R32+'بدنه اتومبيل'!R32+'شخص ثالث و مازاد'!R32+درمان!R32+كشتى!R32+هواپيما!R32+مسئوليت!R32+مهندسى!R32+پول!R32+'نفت و انرژی'!R32+'ساير انواع بيمه'!R32</f>
        <v>7065209</v>
      </c>
      <c r="S32" s="140">
        <v>1381</v>
      </c>
    </row>
    <row r="33" spans="1:19" ht="21" customHeight="1">
      <c r="A33" s="145">
        <f>'آتش سوزى'!A33+باربرى!A33+حوادث!A33+'حوادث راننده'!A33+'بدنه اتومبيل'!A33+'شخص ثالث و مازاد'!A33+درمان!A33+كشتى!A33+هواپيما!A33+مهندسى!A33+پول!A33+مسئوليت!A33+اعتبار!A33+'نفت و انرژی'!A33+'ساير انواع بيمه'!A33</f>
        <v>2597015</v>
      </c>
      <c r="B33" s="58">
        <f>'آتش سوزى'!B33+باربرى!B33+حوادث!B33+'حوادث راننده'!B33+'بدنه اتومبيل'!B33+'شخص ثالث و مازاد'!B33+درمان!B33+كشتى!B33+هواپيما!B33+مهندسى!B33+پول!B33+مسئوليت!B33+اعتبار!B33+'نفت و انرژی'!B33+'ساير انواع بيمه'!B33</f>
        <v>14482409</v>
      </c>
      <c r="C33" s="83">
        <f t="shared" si="2"/>
        <v>2703</v>
      </c>
      <c r="D33" s="59">
        <f t="shared" si="3"/>
        <v>96368</v>
      </c>
      <c r="E33" s="83">
        <f>'آتش سوزى'!E33+باربرى!E33+حوادث!E33+'حوادث راننده'!E33+'بدنه اتومبيل'!E33+'شخص ثالث و مازاد'!E33+درمان!E33+كشتى!E33+هواپيما!E33+مسئوليت!E33+مهندسى!E33+پول!E33+اعتبار!E33+'نفت و انرژی'!E33+'ساير انواع بيمه'!E33</f>
        <v>2648</v>
      </c>
      <c r="F33" s="59">
        <v>91836</v>
      </c>
      <c r="G33" s="83">
        <f>'آتش سوزى'!G33+باربرى!G33+حوادث!G33+'حوادث راننده'!G33+'بدنه اتومبيل'!G33+'شخص ثالث و مازاد'!G33+درمان!G33+كشتى!G33+هواپيما!G33+مسئوليت!G33+مهندسى!G33+پول!G33+اعتبار!G33+'نفت و انرژی'!G33+'ساير انواع بيمه'!G33</f>
        <v>55</v>
      </c>
      <c r="H33" s="59">
        <f>'آتش سوزى'!H33+باربرى!H33+حوادث!H33+'حوادث راننده'!H33+'بدنه اتومبيل'!H33+'شخص ثالث و مازاد'!H33+درمان!H33+كشتى!H33+هواپيما!H33+مسئوليت!H33+مهندسى!H33+پول!H33+اعتبار!H33+'نفت و انرژی'!H33+'ساير انواع بيمه'!H33</f>
        <v>4532</v>
      </c>
      <c r="I33" s="83">
        <f t="shared" si="4"/>
        <v>2594312</v>
      </c>
      <c r="J33" s="81">
        <f t="shared" si="5"/>
        <v>14386121</v>
      </c>
      <c r="K33" s="228">
        <f>'آتش سوزى'!K33+باربرى!K33+حوادث!K33+'حوادث راننده'!K33+'بدنه اتومبيل'!K33+'شخص ثالث و مازاد'!K33+درمان!K33+كشتى!K33+هواپيما!K33+مسئوليت!K33+مهندسى!K33+پول!K33+اعتبار!K33+'نفت و انرژی'!K33+'ساير انواع بيمه'!K33</f>
        <v>955549</v>
      </c>
      <c r="L33" s="18">
        <f>'آتش سوزى'!L33+باربرى!L33+حوادث!L33+'حوادث راننده'!L33+'بدنه اتومبيل'!L33+'شخص ثالث و مازاد'!L33+درمان!L33+كشتى!L33+هواپيما!L33+مسئوليت!L33+مهندسى!L33+پول!L33+اعتبار!L33+'نفت و انرژی'!L33+'ساير انواع بيمه'!L33</f>
        <v>909123</v>
      </c>
      <c r="M33" s="14">
        <f>'آتش سوزى'!M33+باربرى!M33+حوادث!M33+'حوادث راننده'!M33+'بدنه اتومبيل'!M33+'شخص ثالث و مازاد'!M33+درمان!M33+كشتى!M33+هواپيما!M33+مسئوليت!M33+مهندسى!M33+پول!M33+اعتبار!M33+'نفت و انرژی'!M33+'ساير انواع بيمه'!M33</f>
        <v>258972</v>
      </c>
      <c r="N33" s="18">
        <f>'آتش سوزى'!N33+باربرى!N33+حوادث!N33+'حوادث راننده'!N33+'بدنه اتومبيل'!N33+'شخص ثالث و مازاد'!N33+درمان!N33+كشتى!N33+هواپيما!N33+مسئوليت!N33+مهندسى!N33+پول!N33+اعتبار!N33+'نفت و انرژی'!N33+'ساير انواع بيمه'!N33</f>
        <v>821152</v>
      </c>
      <c r="O33" s="14">
        <f>'آتش سوزى'!O33+باربرى!O33+حوادث!O33+'حوادث راننده'!O33+'بدنه اتومبيل'!O33+'شخص ثالث و مازاد'!O33+درمان!O33+كشتى!O33+هواپيما!O33+مسئوليت!O33+مهندسى!O33+پول!O33+اعتبار!O33+'نفت و انرژی'!O33+'ساير انواع بيمه'!O33</f>
        <v>401573</v>
      </c>
      <c r="P33" s="18">
        <f>'آتش سوزى'!P33+باربرى!P33+حوادث!P33+'حوادث راننده'!P33+'بدنه اتومبيل'!P33+'شخص ثالث و مازاد'!P33+درمان!P33+كشتى!P33+هواپيما!P33+مسئوليت!P33+مهندسى!P33+پول!P33+اعتبار!P33+'نفت و انرژی'!P33+'ساير انواع بيمه'!P33</f>
        <v>5231411</v>
      </c>
      <c r="Q33" s="14">
        <f>'آتش سوزى'!Q33+باربرى!Q33+حوادث!Q33+'حوادث راننده'!Q33+'بدنه اتومبيل'!Q33+'شخص ثالث و مازاد'!Q33+درمان!Q33+كشتى!Q33+هواپيما!Q33+مسئوليت!Q33+مهندسى!Q33+پول!Q33+اعتبار!Q33+'نفت و انرژی'!Q33+'ساير انواع بيمه'!Q33</f>
        <v>978218</v>
      </c>
      <c r="R33" s="18">
        <f>'آتش سوزى'!R33+باربرى!R33+حوادث!R33+'حوادث راننده'!R33+'بدنه اتومبيل'!R33+'شخص ثالث و مازاد'!R33+درمان!R33+كشتى!R33+هواپيما!R33+مسئوليت!R33+مهندسى!R33+پول!R33+اعتبار!R33+'نفت و انرژی'!R33+'ساير انواع بيمه'!R33</f>
        <v>7424435</v>
      </c>
      <c r="S33" s="140">
        <v>1382</v>
      </c>
    </row>
    <row r="34" spans="1:19" ht="21" customHeight="1">
      <c r="A34" s="145">
        <f>'آتش سوزى'!A34+باربرى!A34+حوادث!A34+'حوادث راننده'!A34+'بدنه اتومبيل'!A34+'شخص ثالث و مازاد'!A34+درمان!A34+كشتى!A34+هواپيما!A34+مهندسى!A34+پول!A34+مسئوليت!A34+اعتبار!A34+'نفت و انرژی'!A34+'ساير انواع بيمه'!A34</f>
        <v>2284762</v>
      </c>
      <c r="B34" s="58">
        <f>'آتش سوزى'!B34+باربرى!B34+حوادث!B34+'حوادث راننده'!B34+'بدنه اتومبيل'!B34+'شخص ثالث و مازاد'!B34+درمان!B34+كشتى!B34+هواپيما!B34+مهندسى!B34+پول!B34+مسئوليت!B34+اعتبار!B34+'نفت و انرژی'!B34+'ساير انواع بيمه'!B34</f>
        <v>15594054</v>
      </c>
      <c r="C34" s="83">
        <f t="shared" si="2"/>
        <v>57568</v>
      </c>
      <c r="D34" s="59">
        <f t="shared" si="3"/>
        <v>1537678</v>
      </c>
      <c r="E34" s="72">
        <f>[2]بازار!$S$46-G34</f>
        <v>57477</v>
      </c>
      <c r="F34" s="61">
        <f>[2]بازار!$S$22-H34</f>
        <v>1528475</v>
      </c>
      <c r="G34" s="72">
        <f>'آتش سوزى'!G34+باربرى!G34+حوادث!G34+'حوادث راننده'!G34+'بدنه اتومبيل'!G34+'شخص ثالث و مازاد'!G34+درمان!G34+كشتى!G34+هواپيما!G34+مسئوليت!G34+مهندسى!G34+پول!G34+اعتبار!G34+'نفت و انرژی'!G34+'ساير انواع بيمه'!G34</f>
        <v>91</v>
      </c>
      <c r="H34" s="61">
        <f>'آتش سوزى'!H34+باربرى!H34+حوادث!H34+'حوادث راننده'!H34+'بدنه اتومبيل'!H34+'شخص ثالث و مازاد'!H34+درمان!H34+كشتى!H34+هواپيما!H34+مسئوليت!H34+مهندسى!H34+پول!H34+اعتبار!H34+'نفت و انرژی'!H34+'ساير انواع بيمه'!H34</f>
        <v>9203</v>
      </c>
      <c r="I34" s="83">
        <f t="shared" si="4"/>
        <v>2227194</v>
      </c>
      <c r="J34" s="81">
        <f t="shared" si="5"/>
        <v>14056376</v>
      </c>
      <c r="K34" s="193">
        <f>'آتش سوزى'!K34+باربرى!K34+حوادث!K34+'حوادث راننده'!K34+'بدنه اتومبيل'!K34+'شخص ثالث و مازاد'!K34+درمان!K34+كشتى!K34+هواپيما!K34+مسئوليت!K34+مهندسى!K34+پول!K34+اعتبار!K34+'نفت و انرژی'!K34+'ساير انواع بيمه'!K34</f>
        <v>757409</v>
      </c>
      <c r="L34" s="19">
        <f>'آتش سوزى'!L34+باربرى!L34+حوادث!L34+'حوادث راننده'!L34+'بدنه اتومبيل'!L34+'شخص ثالث و مازاد'!L34+درمان!L34+كشتى!L34+هواپيما!L34+مسئوليت!L34+مهندسى!L34+پول!L34+اعتبار!L34+'نفت و انرژی'!L34+'ساير انواع بيمه'!L34</f>
        <v>794196</v>
      </c>
      <c r="M34" s="310">
        <f>'آتش سوزى'!M34+باربرى!M34+حوادث!M34+'حوادث راننده'!M34+'بدنه اتومبيل'!M34+'شخص ثالث و مازاد'!M34+درمان!M34+كشتى!M34+هواپيما!M34+مسئوليت!M34+مهندسى!M34+پول!M34+اعتبار!M34+'نفت و انرژی'!M34+'ساير انواع بيمه'!M34</f>
        <v>256653</v>
      </c>
      <c r="N34" s="19">
        <f>'آتش سوزى'!N34+باربرى!N34+حوادث!N34+'حوادث راننده'!N34+'بدنه اتومبيل'!N34+'شخص ثالث و مازاد'!N34+درمان!N34+كشتى!N34+هواپيما!N34+مسئوليت!N34+مهندسى!N34+پول!N34+اعتبار!N34+'نفت و انرژی'!N34+'ساير انواع بيمه'!N34</f>
        <v>922356</v>
      </c>
      <c r="O34" s="310">
        <f>'آتش سوزى'!O34+باربرى!O34+حوادث!O34+'حوادث راننده'!O34+'بدنه اتومبيل'!O34+'شخص ثالث و مازاد'!O34+درمان!O34+كشتى!O34+هواپيما!O34+مسئوليت!O34+مهندسى!O34+پول!O34+اعتبار!O34+'نفت و انرژی'!O34+'ساير انواع بيمه'!O34</f>
        <v>439150</v>
      </c>
      <c r="P34" s="19">
        <f>'آتش سوزى'!P34+باربرى!P34+حوادث!P34+'حوادث راننده'!P34+'بدنه اتومبيل'!P34+'شخص ثالث و مازاد'!P34+درمان!P34+كشتى!P34+هواپيما!P34+مسئوليت!P34+مهندسى!P34+پول!P34+اعتبار!P34+'نفت و انرژی'!P34+'ساير انواع بيمه'!P34</f>
        <v>4078256</v>
      </c>
      <c r="Q34" s="310">
        <f>'آتش سوزى'!Q34+باربرى!Q34+حوادث!Q34+'حوادث راننده'!Q34+'بدنه اتومبيل'!Q34+'شخص ثالث و مازاد'!Q34+درمان!Q34+كشتى!Q34+هواپيما!Q34+مسئوليت!Q34+مهندسى!Q34+پول!Q34+اعتبار!Q34+'نفت و انرژی'!Q34+'ساير انواع بيمه'!Q34</f>
        <v>773982</v>
      </c>
      <c r="R34" s="19">
        <f>'آتش سوزى'!R34+باربرى!R34+حوادث!R34+'حوادث راننده'!R34+'بدنه اتومبيل'!R34+'شخص ثالث و مازاد'!R34+درمان!R34+كشتى!R34+هواپيما!R34+مسئوليت!R34+مهندسى!R34+پول!R34+اعتبار!R34+'نفت و انرژی'!R34+'ساير انواع بيمه'!R34</f>
        <v>8261568</v>
      </c>
      <c r="S34" s="211">
        <v>1383</v>
      </c>
    </row>
    <row r="35" spans="1:19" ht="21" customHeight="1">
      <c r="A35" s="145">
        <f>'آتش سوزى'!A35+باربرى!A35+حوادث!A35+'حوادث راننده'!A35+'بدنه اتومبيل'!A35+'شخص ثالث و مازاد'!A35+درمان!A35+كشتى!A35+هواپيما!A35+مهندسى!A35+پول!A35+مسئوليت!A35+اعتبار!A35+'نفت و انرژی'!A35+'ساير انواع بيمه'!A35</f>
        <v>2910391</v>
      </c>
      <c r="B35" s="58">
        <f>'آتش سوزى'!B35+باربرى!B35+حوادث!B35+'حوادث راننده'!B35+'بدنه اتومبيل'!B35+'شخص ثالث و مازاد'!B35+درمان!B35+كشتى!B35+هواپيما!B35+مهندسى!B35+پول!B35+مسئوليت!B35+اعتبار!B35+'نفت و انرژی'!B35+'ساير انواع بيمه'!B35</f>
        <v>17275188</v>
      </c>
      <c r="C35" s="83">
        <f t="shared" si="2"/>
        <v>198608</v>
      </c>
      <c r="D35" s="59">
        <f t="shared" si="3"/>
        <v>2089295</v>
      </c>
      <c r="E35" s="73">
        <f>[2]بازار!$T$46-G35</f>
        <v>198150</v>
      </c>
      <c r="F35" s="57">
        <f>[2]بازار!$T$22-H35</f>
        <v>2067912</v>
      </c>
      <c r="G35" s="73">
        <f>'آتش سوزى'!G35+باربرى!G35+حوادث!G35+'حوادث راننده'!G35+'بدنه اتومبيل'!G35+'شخص ثالث و مازاد'!G35+درمان!G35+كشتى!G35+هواپيما!G35+مسئوليت!G35+مهندسى!G35+پول!G35+اعتبار!G35+'نفت و انرژی'!G35+'ساير انواع بيمه'!G35</f>
        <v>458</v>
      </c>
      <c r="H35" s="76">
        <f>'آتش سوزى'!H35+باربرى!H35+حوادث!H35+'حوادث راننده'!H35+'بدنه اتومبيل'!H35+'شخص ثالث و مازاد'!H35+درمان!H35+كشتى!H35+هواپيما!H35+مسئوليت!H35+مهندسى!H35+پول!H35+اعتبار!H35+'نفت و انرژی'!H35+'ساير انواع بيمه'!H35</f>
        <v>21383</v>
      </c>
      <c r="I35" s="83">
        <f t="shared" si="4"/>
        <v>2736712</v>
      </c>
      <c r="J35" s="81">
        <f t="shared" si="5"/>
        <v>15293543</v>
      </c>
      <c r="K35" s="184">
        <f>'آتش سوزى'!K35+باربرى!K35+حوادث!K35+'حوادث راننده'!K35+'بدنه اتومبيل'!K35+'شخص ثالث و مازاد'!K35+درمان!K35+كشتى!K35+هواپيما!K35+مسئوليت!K35+مهندسى!K35+پول!K35+اعتبار!K35+'نفت و انرژی'!K35+'ساير انواع بيمه'!K35</f>
        <v>660237</v>
      </c>
      <c r="L35" s="17">
        <f>'آتش سوزى'!L35+باربرى!L35+حوادث!L35+'حوادث راننده'!L35+'بدنه اتومبيل'!L35+'شخص ثالث و مازاد'!L35+درمان!L35+كشتى!L35+هواپيما!L35+مسئوليت!L35+مهندسى!L35+پول!L35+اعتبار!L35+'نفت و انرژی'!L35+'ساير انواع بيمه'!L35</f>
        <v>968791</v>
      </c>
      <c r="M35" s="275">
        <f>'آتش سوزى'!M35+باربرى!M35+حوادث!M35+'حوادث راننده'!M35+'بدنه اتومبيل'!M35+'شخص ثالث و مازاد'!M35+درمان!M35+كشتى!M35+هواپيما!M35+مسئوليت!M35+مهندسى!M35+پول!M35+اعتبار!M35+'نفت و انرژی'!M35+'ساير انواع بيمه'!M35</f>
        <v>319168</v>
      </c>
      <c r="N35" s="17">
        <f>'آتش سوزى'!N35+باربرى!N35+حوادث!N35+'حوادث راننده'!N35+'بدنه اتومبيل'!N35+'شخص ثالث و مازاد'!N35+درمان!N35+كشتى!N35+هواپيما!N35+مسئوليت!N35+مهندسى!N35+پول!N35+اعتبار!N35+'نفت و انرژی'!N35+'ساير انواع بيمه'!N35</f>
        <v>985998</v>
      </c>
      <c r="O35" s="275">
        <f>'آتش سوزى'!O35+باربرى!O35+حوادث!O35+'حوادث راننده'!O35+'بدنه اتومبيل'!O35+'شخص ثالث و مازاد'!O35+درمان!O35+كشتى!O35+هواپيما!O35+مسئوليت!O35+مهندسى!O35+پول!O35+اعتبار!O35+'نفت و انرژی'!O35+'ساير انواع بيمه'!O35</f>
        <v>451918</v>
      </c>
      <c r="P35" s="17">
        <f>'آتش سوزى'!P35+باربرى!P35+حوادث!P35+'حوادث راننده'!P35+'بدنه اتومبيل'!P35+'شخص ثالث و مازاد'!P35+درمان!P35+كشتى!P35+هواپيما!P35+مسئوليت!P35+مهندسى!P35+پول!P35+اعتبار!P35+'نفت و انرژی'!P35+'ساير انواع بيمه'!P35</f>
        <v>4159072</v>
      </c>
      <c r="Q35" s="275">
        <f>'آتش سوزى'!Q35+باربرى!Q35+حوادث!Q35+'حوادث راننده'!Q35+'بدنه اتومبيل'!Q35+'شخص ثالث و مازاد'!Q35+درمان!Q35+كشتى!Q35+هواپيما!Q35+مسئوليت!Q35+مهندسى!Q35+پول!Q35+اعتبار!Q35+'نفت و انرژی'!Q35+'ساير انواع بيمه'!Q35</f>
        <v>1305389</v>
      </c>
      <c r="R35" s="17">
        <f>'آتش سوزى'!R35+باربرى!R35+حوادث!R35+'حوادث راننده'!R35+'بدنه اتومبيل'!R35+'شخص ثالث و مازاد'!R35+درمان!R35+كشتى!R35+هواپيما!R35+مسئوليت!R35+مهندسى!R35+پول!R35+اعتبار!R35+'نفت و انرژی'!R35+'ساير انواع بيمه'!R35</f>
        <v>9179682</v>
      </c>
      <c r="S35" s="185">
        <v>1384</v>
      </c>
    </row>
    <row r="36" spans="1:19" ht="21" customHeight="1">
      <c r="A36" s="145">
        <f>'آتش سوزى'!A36+باربرى!A36+حوادث!A36+'حوادث راننده'!A36+'بدنه اتومبيل'!A36+'شخص ثالث و مازاد'!A36+درمان!A36+كشتى!A36+هواپيما!A36+مهندسى!A36+پول!A36+مسئوليت!A36+اعتبار!A36+'نفت و انرژی'!A36+'ساير انواع بيمه'!A36</f>
        <v>3433796</v>
      </c>
      <c r="B36" s="58">
        <f>'آتش سوزى'!B36+باربرى!B36+حوادث!B36+'حوادث راننده'!B36+'بدنه اتومبيل'!B36+'شخص ثالث و مازاد'!B36+درمان!B36+كشتى!B36+هواپيما!B36+مهندسى!B36+پول!B36+مسئوليت!B36+اعتبار!B36+'نفت و انرژی'!B36+'ساير انواع بيمه'!B36</f>
        <v>21357235</v>
      </c>
      <c r="C36" s="82">
        <f t="shared" ref="C36:D40" si="6">A36-I36</f>
        <v>391785</v>
      </c>
      <c r="D36" s="60">
        <f t="shared" si="6"/>
        <v>3894319</v>
      </c>
      <c r="E36" s="74"/>
      <c r="F36" s="75"/>
      <c r="G36" s="75"/>
      <c r="H36" s="76"/>
      <c r="I36" s="82">
        <f>[4]بازار!$C$48+[4]بازار!$G$48+[4]بازار!$K$48+[4]بازار!$O$48</f>
        <v>3042011</v>
      </c>
      <c r="J36" s="80">
        <f>[4]بازار!$C$22+[4]بازار!$G$22+[4]بازار!$K$22+[4]بازار!$O$22</f>
        <v>17462916</v>
      </c>
      <c r="K36" s="312"/>
      <c r="L36" s="396"/>
      <c r="M36" s="396"/>
      <c r="N36" s="396"/>
      <c r="O36" s="396"/>
      <c r="P36" s="396"/>
      <c r="Q36" s="396"/>
      <c r="R36" s="396"/>
      <c r="S36" s="203">
        <v>1385</v>
      </c>
    </row>
    <row r="37" spans="1:19" ht="21" customHeight="1">
      <c r="A37" s="145">
        <f>'آتش سوزى'!A37+باربرى!A37+حوادث!A37+'حوادث راننده'!A37+'بدنه اتومبيل'!A37+'شخص ثالث و مازاد'!A37+درمان!A37+كشتى!A37+هواپيما!A37+مهندسى!A37+پول!A37+مسئوليت!A37+اعتبار!A37+'نفت و انرژی'!A37+'ساير انواع بيمه'!A37</f>
        <v>3320454</v>
      </c>
      <c r="B37" s="58">
        <f>'آتش سوزى'!B37+باربرى!B37+حوادث!B37+'حوادث راننده'!B37+'بدنه اتومبيل'!B37+'شخص ثالث و مازاد'!B37+درمان!B37+كشتى!B37+هواپيما!B37+مهندسى!B37+پول!B37+مسئوليت!B37+اعتبار!B37+'نفت و انرژی'!B37+'ساير انواع بيمه'!B37</f>
        <v>25020317.100000001</v>
      </c>
      <c r="C37" s="82">
        <f t="shared" si="6"/>
        <v>623495</v>
      </c>
      <c r="D37" s="60">
        <f t="shared" si="6"/>
        <v>7686794.1000000015</v>
      </c>
      <c r="E37" s="77"/>
      <c r="F37" s="78"/>
      <c r="G37" s="78"/>
      <c r="H37" s="79"/>
      <c r="I37" s="83">
        <f>[5]بازار!$C$48+[5]بازار!$G$48+[5]بازار!$K$48+[5]بازار!$O$48</f>
        <v>2696959</v>
      </c>
      <c r="J37" s="81">
        <f>[5]بازار!$C$22+[5]بازار!$G$22+[5]بازار!$K$22+[5]بازار!$O$22</f>
        <v>17333523</v>
      </c>
      <c r="K37" s="228"/>
      <c r="L37" s="397"/>
      <c r="M37" s="397"/>
      <c r="N37" s="397"/>
      <c r="O37" s="397"/>
      <c r="P37" s="397"/>
      <c r="Q37" s="397"/>
      <c r="R37" s="397"/>
      <c r="S37" s="103">
        <v>1386</v>
      </c>
    </row>
    <row r="38" spans="1:19" ht="21" customHeight="1">
      <c r="A38" s="145">
        <f>'آتش سوزى'!A38+باربرى!A38+حوادث!A38+'حوادث راننده'!A38+'بدنه اتومبيل'!A38+'شخص ثالث و مازاد'!A38+درمان!A38+كشتى!A38+هواپيما!A38+مهندسى!A38+پول!A38+مسئوليت!A38+اعتبار!A38+'نفت و انرژی'!A38+'ساير انواع بيمه'!A38</f>
        <v>3597936</v>
      </c>
      <c r="B38" s="58">
        <f>'آتش سوزى'!B38+باربرى!B38+حوادث!B38+'حوادث راننده'!B38+'بدنه اتومبيل'!B38+'شخص ثالث و مازاد'!B38+درمان!B38+كشتى!B38+هواپيما!B38+مهندسى!B38+پول!B38+مسئوليت!B38+اعتبار!B38+'نفت و انرژی'!B38+'ساير انواع بيمه'!B38</f>
        <v>28184339.199999999</v>
      </c>
      <c r="C38" s="82">
        <f t="shared" si="6"/>
        <v>599828</v>
      </c>
      <c r="D38" s="60">
        <f t="shared" si="6"/>
        <v>6752788.1999999993</v>
      </c>
      <c r="E38" s="77"/>
      <c r="F38" s="78"/>
      <c r="G38" s="78"/>
      <c r="H38" s="79"/>
      <c r="I38" s="83">
        <f>[6]بازار!$AA$48</f>
        <v>2998108</v>
      </c>
      <c r="J38" s="81">
        <f>[6]بازار!$AA$22</f>
        <v>21431551</v>
      </c>
      <c r="K38" s="228"/>
      <c r="L38" s="397"/>
      <c r="M38" s="397"/>
      <c r="N38" s="397"/>
      <c r="O38" s="397"/>
      <c r="P38" s="397"/>
      <c r="Q38" s="397"/>
      <c r="R38" s="397"/>
      <c r="S38" s="103">
        <v>1387</v>
      </c>
    </row>
    <row r="39" spans="1:19" ht="21" customHeight="1">
      <c r="A39" s="145">
        <f>'آتش سوزى'!A39+باربرى!A39+حوادث!A39+'حوادث راننده'!A39+'بدنه اتومبيل'!A39+'شخص ثالث و مازاد'!A39+درمان!A39+كشتى!A39+هواپيما!A39+مهندسى!A39+پول!A39+مسئوليت!A39+اعتبار!A39+'نفت و انرژی'!A39+'ساير انواع بيمه'!A39</f>
        <v>3964549</v>
      </c>
      <c r="B39" s="58">
        <f>'آتش سوزى'!B39+باربرى!B39+حوادث!B39+'حوادث راننده'!B39+'بدنه اتومبيل'!B39+'شخص ثالث و مازاد'!B39+درمان!B39+كشتى!B39+هواپيما!B39+مهندسى!B39+پول!B39+مسئوليت!B39+اعتبار!B39+'نفت و انرژی'!B39+'ساير انواع بيمه'!B39</f>
        <v>29010495</v>
      </c>
      <c r="C39" s="82">
        <f t="shared" si="6"/>
        <v>1693386</v>
      </c>
      <c r="D39" s="60">
        <f t="shared" si="6"/>
        <v>12734407</v>
      </c>
      <c r="E39" s="77"/>
      <c r="F39" s="78"/>
      <c r="G39" s="78"/>
      <c r="H39" s="79"/>
      <c r="I39" s="83">
        <f>'[7]تعداد خسارت'!$C$19</f>
        <v>2271163</v>
      </c>
      <c r="J39" s="81">
        <f>'[7]تعداد بیمه نامه'!$C$19</f>
        <v>16276088</v>
      </c>
      <c r="K39" s="228"/>
      <c r="L39" s="397"/>
      <c r="M39" s="397"/>
      <c r="N39" s="397"/>
      <c r="O39" s="397"/>
      <c r="P39" s="397"/>
      <c r="Q39" s="397"/>
      <c r="R39" s="397"/>
      <c r="S39" s="103">
        <v>1388</v>
      </c>
    </row>
    <row r="40" spans="1:19" ht="21" customHeight="1">
      <c r="A40" s="145">
        <f>'آتش سوزى'!A40+باربرى!A40+حوادث!A40+'حوادث راننده'!A40+'بدنه اتومبيل'!A40+'شخص ثالث و مازاد'!A40+درمان!A40+كشتى!A40+هواپيما!A40+مهندسى!A40+پول!A40+مسئوليت!A40+اعتبار!A40+'نفت و انرژی'!A40+'ساير انواع بيمه'!A40</f>
        <v>6615483</v>
      </c>
      <c r="B40" s="58">
        <f>'آتش سوزى'!B40+باربرى!B40+حوادث!B40+'حوادث راننده'!B40+'بدنه اتومبيل'!B40+'شخص ثالث و مازاد'!B40+درمان!B40+كشتى!B40+هواپيما!B40+مهندسى!B40+پول!B40+مسئوليت!B40+اعتبار!B40+'نفت و انرژی'!B40+'ساير انواع بيمه'!B40</f>
        <v>30251773</v>
      </c>
      <c r="C40" s="82">
        <f t="shared" si="6"/>
        <v>3734880</v>
      </c>
      <c r="D40" s="60">
        <f t="shared" si="6"/>
        <v>14621553</v>
      </c>
      <c r="E40" s="77"/>
      <c r="F40" s="78"/>
      <c r="G40" s="78"/>
      <c r="H40" s="79"/>
      <c r="I40" s="83">
        <f>'[8]تعداد خسارت'!$D$19</f>
        <v>2880603</v>
      </c>
      <c r="J40" s="81">
        <f>'[8]تعداد بیمه نامه'!$C$19</f>
        <v>15630220</v>
      </c>
      <c r="K40" s="228"/>
      <c r="L40" s="397"/>
      <c r="M40" s="397"/>
      <c r="N40" s="397"/>
      <c r="O40" s="397"/>
      <c r="P40" s="397"/>
      <c r="Q40" s="397"/>
      <c r="R40" s="397"/>
      <c r="S40" s="103">
        <v>1389</v>
      </c>
    </row>
    <row r="41" spans="1:19" ht="21" customHeight="1">
      <c r="A41" s="73">
        <f>'آتش سوزى'!A41+باربرى!A41+حوادث!A41+'حوادث راننده'!A41+'بدنه اتومبيل'!A41+'شخص ثالث و مازاد'!A41+درمان!A41+كشتى!A41+هواپيما!A41+مهندسى!A41+پول!A41+مسئوليت!A41+اعتبار!A41+'نفت و انرژی'!A41+'ساير انواع بيمه'!A41</f>
        <v>8786218</v>
      </c>
      <c r="B41" s="58">
        <f>'آتش سوزى'!B41+باربرى!B41+حوادث!B41+'حوادث راننده'!B41+'بدنه اتومبيل'!B41+'شخص ثالث و مازاد'!B41+درمان!B41+كشتى!B41+هواپيما!B41+مهندسى!B41+پول!B41+مسئوليت!B41+اعتبار!B41+'نفت و انرژی'!B41+'ساير انواع بيمه'!B41</f>
        <v>33840365</v>
      </c>
      <c r="C41" s="82">
        <f>A41-I41</f>
        <v>4032910</v>
      </c>
      <c r="D41" s="60">
        <f>B41-J41</f>
        <v>17001704</v>
      </c>
      <c r="E41" s="189"/>
      <c r="F41" s="190"/>
      <c r="G41" s="190"/>
      <c r="H41" s="191"/>
      <c r="I41" s="72">
        <f>'آتش سوزى'!I41+باربرى!I41+حوادث!I41+'حوادث راننده'!I41+'بدنه اتومبيل'!I41+'شخص ثالث و مازاد'!I41+درمان!I41+كشتى!I41+هواپيما!I41+مهندسى!I41+پول!I41+مسئوليت!I41+اعتبار!I41+'نفت و انرژی'!I41+'ساير انواع بيمه'!I41</f>
        <v>4753308</v>
      </c>
      <c r="J41" s="192">
        <f>'آتش سوزى'!J41+باربرى!J41+حوادث!J41+'حوادث راننده'!J41+'بدنه اتومبيل'!J41+'شخص ثالث و مازاد'!J41+درمان!J41+كشتى!J41+هواپيما!J41+مهندسى!J41+پول!J41+مسئوليت!J41+اعتبار!J41+'نفت و انرژی'!J41+'ساير انواع بيمه'!J41</f>
        <v>16838661</v>
      </c>
      <c r="K41" s="193"/>
      <c r="L41" s="194"/>
      <c r="M41" s="194"/>
      <c r="N41" s="194"/>
      <c r="O41" s="194"/>
      <c r="P41" s="194"/>
      <c r="Q41" s="194"/>
      <c r="R41" s="194"/>
      <c r="S41" s="195">
        <v>1390</v>
      </c>
    </row>
    <row r="42" spans="1:19" ht="19.5" customHeight="1">
      <c r="A42" s="83">
        <f>'آتش سوزى'!A42+باربرى!A42+حوادث!A42+'حوادث راننده'!A42+'بدنه اتومبيل'!A42+'شخص ثالث و مازاد'!A42+درمان!A42+كشتى!A42+هواپيما!A42+مهندسى!A42+پول!A42+مسئوليت!A42+اعتبار!A42+'نفت و انرژی'!A42+'ساير انواع بيمه'!A42</f>
        <v>13263672</v>
      </c>
      <c r="B42" s="79">
        <f>'آتش سوزى'!B42+باربرى!B42+حوادث!B42+'حوادث راننده'!B42+'بدنه اتومبيل'!B42+'شخص ثالث و مازاد'!B42+درمان!B42+كشتى!B42+هواپيما!B42+مهندسى!B42+پول!B42+مسئوليت!B42+اعتبار!B42+'نفت و انرژی'!B42+'ساير انواع بيمه'!B42</f>
        <v>37155859</v>
      </c>
      <c r="C42" s="83">
        <f t="shared" ref="C42:C50" si="7">A42-I42</f>
        <v>4729145</v>
      </c>
      <c r="D42" s="58">
        <f t="shared" ref="D42:D50" si="8">B42-J42</f>
        <v>19494917</v>
      </c>
      <c r="E42" s="164"/>
      <c r="F42" s="165"/>
      <c r="G42" s="165"/>
      <c r="H42" s="165"/>
      <c r="I42" s="78">
        <f>'آتش سوزى'!I42+باربرى!I42+حوادث!I42+'حوادث راننده'!I42+'بدنه اتومبيل'!I42+'شخص ثالث و مازاد'!I42+درمان!I42+كشتى!I42+هواپيما!I42+مهندسى!I42+پول!I42+مسئوليت!I42+اعتبار!I42+'نفت و انرژی'!I42+'ساير انواع بيمه'!I42</f>
        <v>8534527</v>
      </c>
      <c r="J42" s="58">
        <f>'آتش سوزى'!J42+باربرى!J42+حوادث!J42+'حوادث راننده'!J42+'بدنه اتومبيل'!J42+'شخص ثالث و مازاد'!J42+درمان!J42+كشتى!J42+هواپيما!J42+مهندسى!J42+پول!J42+مسئوليت!J42+اعتبار!J42+'نفت و انرژی'!J42+'ساير انواع بيمه'!J42</f>
        <v>17660942</v>
      </c>
      <c r="K42" s="164"/>
      <c r="L42" s="165"/>
      <c r="M42" s="165"/>
      <c r="N42" s="165"/>
      <c r="O42" s="165"/>
      <c r="P42" s="165"/>
      <c r="Q42" s="165"/>
      <c r="R42" s="165"/>
      <c r="S42" s="103">
        <v>1391</v>
      </c>
    </row>
    <row r="43" spans="1:19" ht="19.5" customHeight="1">
      <c r="A43" s="83">
        <f>'آتش سوزى'!A43+باربرى!A43+حوادث!A43+'حوادث راننده'!A43+'بدنه اتومبيل'!A43+'شخص ثالث و مازاد'!A43+درمان!A43+كشتى!A43+هواپيما!A43+مهندسى!A43+پول!A43+مسئوليت!A43+اعتبار!A43+'نفت و انرژی'!A43+'ساير انواع بيمه'!A43</f>
        <v>17515115</v>
      </c>
      <c r="B43" s="79">
        <f>'آتش سوزى'!B43+باربرى!B43+حوادث!B43+'حوادث راننده'!B43+'بدنه اتومبيل'!B43+'شخص ثالث و مازاد'!B43+درمان!B43+كشتى!B43+هواپيما!B43+مهندسى!B43+پول!B43+مسئوليت!B43+اعتبار!B43+'نفت و انرژی'!B43+'ساير انواع بيمه'!B43</f>
        <v>40663680</v>
      </c>
      <c r="C43" s="83">
        <f t="shared" si="7"/>
        <v>6092394</v>
      </c>
      <c r="D43" s="58">
        <f t="shared" si="8"/>
        <v>22461361</v>
      </c>
      <c r="E43" s="77"/>
      <c r="F43" s="78"/>
      <c r="G43" s="78"/>
      <c r="H43" s="78"/>
      <c r="I43" s="78">
        <f>'آتش سوزى'!I43+باربرى!I43+حوادث!I43+'حوادث راننده'!I43+'بدنه اتومبيل'!I43+'شخص ثالث و مازاد'!I43+درمان!I43+كشتى!I43+هواپيما!I43+مهندسى!I43+پول!I43+مسئوليت!I43+اعتبار!I43+'نفت و انرژی'!I43+'ساير انواع بيمه'!I43</f>
        <v>11422721</v>
      </c>
      <c r="J43" s="58">
        <f>'آتش سوزى'!J43+باربرى!J43+حوادث!J43+'حوادث راننده'!J43+'بدنه اتومبيل'!J43+'شخص ثالث و مازاد'!J43+درمان!J43+كشتى!J43+هواپيما!J43+مهندسى!J43+پول!J43+مسئوليت!J43+اعتبار!J43+'نفت و انرژی'!J43+'ساير انواع بيمه'!J43</f>
        <v>18202319</v>
      </c>
      <c r="K43" s="137"/>
      <c r="L43" s="135"/>
      <c r="M43" s="135"/>
      <c r="N43" s="135"/>
      <c r="O43" s="135"/>
      <c r="P43" s="135"/>
      <c r="Q43" s="135"/>
      <c r="R43" s="135"/>
      <c r="S43" s="103">
        <v>1392</v>
      </c>
    </row>
    <row r="44" spans="1:19" ht="19.5" customHeight="1">
      <c r="A44" s="83">
        <f>'آتش سوزى'!A44+باربرى!A44+حوادث!A44+'حوادث راننده'!A44+'بدنه اتومبيل'!A44+'شخص ثالث و مازاد'!A44+درمان!A44+كشتى!A44+هواپيما!A44+مهندسى!A44+پول!A44+مسئوليت!A44+اعتبار!A44+'نفت و انرژی'!A44+'ساير انواع بيمه'!A44</f>
        <v>18674647</v>
      </c>
      <c r="B44" s="79">
        <f>'آتش سوزى'!B44+باربرى!B44+حوادث!B44+'حوادث راننده'!B44+'بدنه اتومبيل'!B44+'شخص ثالث و مازاد'!B44+درمان!B44+كشتى!B44+هواپيما!B44+مهندسى!B44+پول!B44+مسئوليت!B44+اعتبار!B44+'نفت و انرژی'!B44+'ساير انواع بيمه'!B44</f>
        <v>45697760</v>
      </c>
      <c r="C44" s="83">
        <f t="shared" si="7"/>
        <v>4787797</v>
      </c>
      <c r="D44" s="58">
        <f t="shared" si="8"/>
        <v>27280062</v>
      </c>
      <c r="E44" s="77"/>
      <c r="F44" s="78"/>
      <c r="G44" s="78"/>
      <c r="H44" s="78"/>
      <c r="I44" s="78">
        <f>'آتش سوزى'!I44+باربرى!I44+حوادث!I44+'حوادث راننده'!I44+'بدنه اتومبيل'!I44+'شخص ثالث و مازاد'!I44+درمان!I44+كشتى!I44+هواپيما!I44+مهندسى!I44+پول!I44+مسئوليت!I44+اعتبار!I44+'نفت و انرژی'!I44+'ساير انواع بيمه'!I44</f>
        <v>13886850</v>
      </c>
      <c r="J44" s="58">
        <f>'آتش سوزى'!J44+باربرى!J44+حوادث!J44+'حوادث راننده'!J44+'بدنه اتومبيل'!J44+'شخص ثالث و مازاد'!J44+درمان!J44+كشتى!J44+هواپيما!J44+مهندسى!J44+پول!J44+مسئوليت!J44+اعتبار!J44+'نفت و انرژی'!J44+'ساير انواع بيمه'!J44</f>
        <v>18417698</v>
      </c>
      <c r="K44" s="137"/>
      <c r="L44" s="135"/>
      <c r="M44" s="135"/>
      <c r="N44" s="135"/>
      <c r="O44" s="135"/>
      <c r="P44" s="135"/>
      <c r="Q44" s="135"/>
      <c r="R44" s="135"/>
      <c r="S44" s="103">
        <v>1393</v>
      </c>
    </row>
    <row r="45" spans="1:19" ht="19.5" customHeight="1">
      <c r="A45" s="83">
        <f>'آتش سوزى'!A45+باربرى!A45+حوادث!A45+'حوادث راننده'!A45+'بدنه اتومبيل'!A45+'شخص ثالث و مازاد'!A45+درمان!A45+كشتى!A45+هواپيما!A45+مهندسى!A45+پول!A45+مسئوليت!A45+اعتبار!A45+'نفت و انرژی'!A45+'ساير انواع بيمه'!A45</f>
        <v>25021832</v>
      </c>
      <c r="B45" s="79">
        <f>'آتش سوزى'!B45+باربرى!B45+حوادث!B45+'حوادث راننده'!B45+'بدنه اتومبيل'!B45+'شخص ثالث و مازاد'!B45+درمان!B45+كشتى!B45+هواپيما!B45+مهندسى!B45+پول!B45+مسئوليت!B45+اعتبار!B45+'نفت و انرژی'!B45+'ساير انواع بيمه'!B45</f>
        <v>47812102</v>
      </c>
      <c r="C45" s="83">
        <f t="shared" si="7"/>
        <v>5513170</v>
      </c>
      <c r="D45" s="58">
        <f t="shared" si="8"/>
        <v>28175702</v>
      </c>
      <c r="E45" s="77"/>
      <c r="F45" s="78"/>
      <c r="G45" s="78"/>
      <c r="H45" s="78"/>
      <c r="I45" s="78">
        <f>'آتش سوزى'!I45+باربرى!I45+حوادث!I45+'حوادث راننده'!I45+'بدنه اتومبيل'!I45+'شخص ثالث و مازاد'!I45+درمان!I45+كشتى!I45+هواپيما!I45+مهندسى!I45+پول!I45+مسئوليت!I45+اعتبار!I45+'نفت و انرژی'!I45+'ساير انواع بيمه'!I45</f>
        <v>19508662</v>
      </c>
      <c r="J45" s="58">
        <f>'آتش سوزى'!J45+باربرى!J45+حوادث!J45+'حوادث راننده'!J45+'بدنه اتومبيل'!J45+'شخص ثالث و مازاد'!J45+درمان!J45+كشتى!J45+هواپيما!J45+مهندسى!J45+پول!J45+مسئوليت!J45+اعتبار!J45+'نفت و انرژی'!J45+'ساير انواع بيمه'!J45</f>
        <v>19636400</v>
      </c>
      <c r="K45" s="137"/>
      <c r="L45" s="135"/>
      <c r="M45" s="135"/>
      <c r="N45" s="135"/>
      <c r="O45" s="135"/>
      <c r="P45" s="135"/>
      <c r="Q45" s="135"/>
      <c r="R45" s="135"/>
      <c r="S45" s="103">
        <v>1394</v>
      </c>
    </row>
    <row r="46" spans="1:19" ht="19.5" customHeight="1">
      <c r="A46" s="83">
        <f>'آتش سوزى'!A46+باربرى!A46+حوادث!A46+'حوادث راننده'!A46+'بدنه اتومبيل'!A46+'شخص ثالث و مازاد'!A46+درمان!A46+كشتى!A46+هواپيما!A46+مهندسى!A46+پول!A46+مسئوليت!A46+اعتبار!A46+'نفت و انرژی'!A46+'ساير انواع بيمه'!A46</f>
        <v>34712289</v>
      </c>
      <c r="B46" s="79">
        <f>'آتش سوزى'!B46+باربرى!B46+حوادث!B46+'حوادث راننده'!B46+'بدنه اتومبيل'!B46+'شخص ثالث و مازاد'!B46+درمان!B46+كشتى!B46+هواپيما!B46+مهندسى!B46+پول!B46+مسئوليت!B46+اعتبار!B46+'نفت و انرژی'!B46+'ساير انواع بيمه'!B46</f>
        <v>54432904</v>
      </c>
      <c r="C46" s="83">
        <f t="shared" si="7"/>
        <v>6235565</v>
      </c>
      <c r="D46" s="58">
        <f t="shared" si="8"/>
        <v>31859702</v>
      </c>
      <c r="E46" s="77"/>
      <c r="F46" s="78"/>
      <c r="G46" s="78"/>
      <c r="H46" s="78"/>
      <c r="I46" s="78">
        <f>'آتش سوزى'!I46+باربرى!I46+حوادث!I46+'حوادث راننده'!I46+'بدنه اتومبيل'!I46+'شخص ثالث و مازاد'!I46+درمان!I46+كشتى!I46+هواپيما!I46+مهندسى!I46+پول!I46+مسئوليت!I46+اعتبار!I46+'نفت و انرژی'!I46+'ساير انواع بيمه'!I46</f>
        <v>28476724</v>
      </c>
      <c r="J46" s="58">
        <f>'آتش سوزى'!J46+باربرى!J46+حوادث!J46+'حوادث راننده'!J46+'بدنه اتومبيل'!J46+'شخص ثالث و مازاد'!J46+درمان!J46+كشتى!J46+هواپيما!J46+مهندسى!J46+پول!J46+مسئوليت!J46+اعتبار!J46+'نفت و انرژی'!J46+'ساير انواع بيمه'!J46</f>
        <v>22573202</v>
      </c>
      <c r="K46" s="137"/>
      <c r="L46" s="135"/>
      <c r="M46" s="135"/>
      <c r="N46" s="135"/>
      <c r="O46" s="135"/>
      <c r="P46" s="135"/>
      <c r="Q46" s="135"/>
      <c r="R46" s="135"/>
      <c r="S46" s="103">
        <v>1395</v>
      </c>
    </row>
    <row r="47" spans="1:19" ht="19.5" customHeight="1">
      <c r="A47" s="83">
        <f>'آتش سوزى'!A47+باربرى!A47+حوادث!A47+'حوادث راننده'!A47+'بدنه اتومبيل'!A47+'شخص ثالث و مازاد'!A47+درمان!A47+كشتى!A47+هواپيما!A47+مهندسى!A47+پول!A47+مسئوليت!A47+اعتبار!A47+'نفت و انرژی'!A47+'ساير انواع بيمه'!A47</f>
        <v>58601406</v>
      </c>
      <c r="B47" s="79">
        <f>'آتش سوزى'!B47+باربرى!B47+حوادث!B47+'حوادث راننده'!B47+'بدنه اتومبيل'!B47+'شخص ثالث و مازاد'!B47+درمان!B47+كشتى!B47+هواپيما!B47+مهندسى!B47+پول!B47+مسئوليت!B47+اعتبار!B47+'نفت و انرژی'!B47+'ساير انواع بيمه'!B47</f>
        <v>56266758</v>
      </c>
      <c r="C47" s="83">
        <f t="shared" si="7"/>
        <v>23244238</v>
      </c>
      <c r="D47" s="58">
        <f t="shared" si="8"/>
        <v>31228540</v>
      </c>
      <c r="E47" s="77"/>
      <c r="F47" s="78"/>
      <c r="G47" s="78"/>
      <c r="H47" s="78"/>
      <c r="I47" s="78">
        <f>'آتش سوزى'!I47+باربرى!I47+حوادث!I47+'حوادث راننده'!I47+'بدنه اتومبيل'!I47+'شخص ثالث و مازاد'!I47+درمان!I47+كشتى!I47+هواپيما!I47+مهندسى!I47+پول!I47+مسئوليت!I47+اعتبار!I47+'نفت و انرژی'!I47+'ساير انواع بيمه'!I47</f>
        <v>35357168</v>
      </c>
      <c r="J47" s="58">
        <f>'آتش سوزى'!J47+باربرى!J47+حوادث!J47+'حوادث راننده'!J47+'بدنه اتومبيل'!J47+'شخص ثالث و مازاد'!J47+درمان!J47+كشتى!J47+هواپيما!J47+مهندسى!J47+پول!J47+مسئوليت!J47+اعتبار!J47+'نفت و انرژی'!J47+'ساير انواع بيمه'!J47</f>
        <v>25038218</v>
      </c>
      <c r="K47" s="137"/>
      <c r="L47" s="135"/>
      <c r="M47" s="135"/>
      <c r="N47" s="135"/>
      <c r="O47" s="135"/>
      <c r="P47" s="135"/>
      <c r="Q47" s="135"/>
      <c r="R47" s="135"/>
      <c r="S47" s="103">
        <v>1396</v>
      </c>
    </row>
    <row r="48" spans="1:19" ht="19.5" customHeight="1">
      <c r="A48" s="83">
        <f>'آتش سوزى'!A48+باربرى!A48+حوادث!A48+'حوادث راننده'!A48+'بدنه اتومبيل'!A48+'شخص ثالث و مازاد'!A48+درمان!A48+كشتى!A48+هواپيما!A48+مهندسى!A48+پول!A48+مسئوليت!A48+اعتبار!A48+'نفت و انرژی'!A48+'ساير انواع بيمه'!A48</f>
        <v>58512515</v>
      </c>
      <c r="B48" s="79">
        <f>'آتش سوزى'!B48+باربرى!B48+حوادث!B48+'حوادث راننده'!B48+'بدنه اتومبيل'!B48+'شخص ثالث و مازاد'!B48+درمان!B48+كشتى!B48+هواپيما!B48+مهندسى!B48+پول!B48+مسئوليت!B48+اعتبار!B48+'نفت و انرژی'!B48+'ساير انواع بيمه'!B48</f>
        <v>59302108</v>
      </c>
      <c r="C48" s="83">
        <f t="shared" si="7"/>
        <v>44877300</v>
      </c>
      <c r="D48" s="58">
        <f t="shared" si="8"/>
        <v>32126757</v>
      </c>
      <c r="E48" s="77"/>
      <c r="F48" s="78"/>
      <c r="G48" s="78"/>
      <c r="H48" s="78"/>
      <c r="I48" s="78">
        <f>'آتش سوزى'!I48+باربرى!I48+حوادث!I48+'حوادث راننده'!I48+'بدنه اتومبيل'!I48+'شخص ثالث و مازاد'!I48+درمان!I48+كشتى!I48+هواپيما!I48+مهندسى!I48+پول!I48+مسئوليت!I48+اعتبار!I48+'نفت و انرژی'!I48+'ساير انواع بيمه'!I48</f>
        <v>13635215</v>
      </c>
      <c r="J48" s="58">
        <f>'آتش سوزى'!J48+باربرى!J48+حوادث!J48+'حوادث راننده'!J48+'بدنه اتومبيل'!J48+'شخص ثالث و مازاد'!J48+درمان!J48+كشتى!J48+هواپيما!J48+مهندسى!J48+پول!J48+مسئوليت!J48+اعتبار!J48+'نفت و انرژی'!J48+'ساير انواع بيمه'!J48</f>
        <v>27175351</v>
      </c>
      <c r="K48" s="137"/>
      <c r="L48" s="135"/>
      <c r="M48" s="135"/>
      <c r="N48" s="135"/>
      <c r="O48" s="135"/>
      <c r="P48" s="135"/>
      <c r="Q48" s="135"/>
      <c r="R48" s="135"/>
      <c r="S48" s="103">
        <v>1397</v>
      </c>
    </row>
    <row r="49" spans="1:19" ht="19.5" customHeight="1">
      <c r="A49" s="83">
        <f>'آتش سوزى'!A49+باربرى!A49+حوادث!A49+'حوادث راننده'!A49+'بدنه اتومبيل'!A49+'شخص ثالث و مازاد'!A49+درمان!A49+كشتى!A49+هواپيما!A49+مهندسى!A49+پول!A49+مسئوليت!A49+اعتبار!A49+'نفت و انرژی'!A49+'ساير انواع بيمه'!A49</f>
        <v>55043013</v>
      </c>
      <c r="B49" s="79">
        <f>'آتش سوزى'!B49+باربرى!B49+حوادث!B49+'حوادث راننده'!B49+'بدنه اتومبيل'!B49+'شخص ثالث و مازاد'!B49+درمان!B49+كشتى!B49+هواپيما!B49+مهندسى!B49+پول!B49+مسئوليت!B49+اعتبار!B49+'نفت و انرژی'!B49+'ساير انواع بيمه'!B49</f>
        <v>61071075</v>
      </c>
      <c r="C49" s="83">
        <f t="shared" si="7"/>
        <v>45742332</v>
      </c>
      <c r="D49" s="58">
        <f t="shared" si="8"/>
        <v>33577353</v>
      </c>
      <c r="E49" s="77"/>
      <c r="F49" s="78"/>
      <c r="G49" s="78"/>
      <c r="H49" s="78"/>
      <c r="I49" s="78">
        <f>'آتش سوزى'!I49+باربرى!I49+حوادث!I49+'حوادث راننده'!I49+'بدنه اتومبيل'!I49+'شخص ثالث و مازاد'!I49+درمان!I49+كشتى!I49+هواپيما!I49+مهندسى!I49+پول!I49+مسئوليت!I49+اعتبار!I49+'نفت و انرژی'!I49+'ساير انواع بيمه'!I49</f>
        <v>9300681</v>
      </c>
      <c r="J49" s="58">
        <f>'آتش سوزى'!J49+باربرى!J49+حوادث!J49+'حوادث راننده'!J49+'بدنه اتومبيل'!J49+'شخص ثالث و مازاد'!J49+درمان!J49+كشتى!J49+هواپيما!J49+مهندسى!J49+پول!J49+مسئوليت!J49+اعتبار!J49+'نفت و انرژی'!J49+'ساير انواع بيمه'!J49</f>
        <v>27493722</v>
      </c>
      <c r="K49" s="137"/>
      <c r="L49" s="135"/>
      <c r="M49" s="135"/>
      <c r="N49" s="135"/>
      <c r="O49" s="135"/>
      <c r="P49" s="135"/>
      <c r="Q49" s="135"/>
      <c r="R49" s="135"/>
      <c r="S49" s="103">
        <v>1398</v>
      </c>
    </row>
    <row r="50" spans="1:19" ht="19.5" customHeight="1" thickBot="1">
      <c r="A50" s="106">
        <f>'آتش سوزى'!A50+باربرى!A50+حوادث!A50+'حوادث راننده'!A50+'بدنه اتومبيل'!A50+'شخص ثالث و مازاد'!A50+درمان!A50+كشتى!A50+هواپيما!A50+مهندسى!A50+پول!A50+مسئوليت!A50+اعتبار!A50+'نفت و انرژی'!A50+'ساير انواع بيمه'!A50</f>
        <v>49446506</v>
      </c>
      <c r="B50" s="110">
        <f>'آتش سوزى'!B50+باربرى!B50+حوادث!B50+'حوادث راننده'!B50+'بدنه اتومبيل'!B50+'شخص ثالث و مازاد'!B50+درمان!B50+كشتى!B50+هواپيما!B50+مهندسى!B50+پول!B50+مسئوليت!B50+اعتبار!B50+'نفت و انرژی'!B50+'ساير انواع بيمه'!B50</f>
        <v>60388895</v>
      </c>
      <c r="C50" s="106">
        <f t="shared" si="7"/>
        <v>42322276</v>
      </c>
      <c r="D50" s="89">
        <f t="shared" si="8"/>
        <v>32774282</v>
      </c>
      <c r="E50" s="111"/>
      <c r="F50" s="109"/>
      <c r="G50" s="109"/>
      <c r="H50" s="109"/>
      <c r="I50" s="109">
        <f>'آتش سوزى'!I50+باربرى!I50+حوادث!I50+'حوادث راننده'!I50+'بدنه اتومبيل'!I50+'شخص ثالث و مازاد'!I50+درمان!I50+كشتى!I50+هواپيما!I50+مهندسى!I50+پول!I50+مسئوليت!I50+اعتبار!I50+'نفت و انرژی'!I50+'ساير انواع بيمه'!I50</f>
        <v>7124230</v>
      </c>
      <c r="J50" s="89">
        <f>'آتش سوزى'!J50+باربرى!J50+حوادث!J50+'حوادث راننده'!J50+'بدنه اتومبيل'!J50+'شخص ثالث و مازاد'!J50+درمان!J50+كشتى!J50+هواپيما!J50+مهندسى!J50+پول!J50+مسئوليت!J50+اعتبار!J50+'نفت و انرژی'!J50+'ساير انواع بيمه'!J50</f>
        <v>27614613</v>
      </c>
      <c r="K50" s="138"/>
      <c r="L50" s="136"/>
      <c r="M50" s="136"/>
      <c r="N50" s="136"/>
      <c r="O50" s="136"/>
      <c r="P50" s="136"/>
      <c r="Q50" s="136"/>
      <c r="R50" s="136"/>
      <c r="S50" s="104">
        <v>1399</v>
      </c>
    </row>
    <row r="51" spans="1:19" ht="14.1" customHeight="1">
      <c r="A51" s="276"/>
      <c r="B51" s="276"/>
      <c r="C51" s="276"/>
      <c r="D51" s="276"/>
    </row>
    <row r="52" spans="1:19" ht="14.1" customHeight="1">
      <c r="A52" s="276"/>
      <c r="B52" s="276"/>
      <c r="C52" s="276"/>
      <c r="D52" s="276"/>
    </row>
    <row r="53" spans="1:19" ht="14.1" customHeight="1">
      <c r="A53" s="276"/>
      <c r="B53" s="276"/>
      <c r="C53" s="276"/>
      <c r="D53" s="276"/>
    </row>
    <row r="54" spans="1:19" ht="14.1" customHeight="1">
      <c r="A54" s="276"/>
      <c r="B54" s="276"/>
      <c r="C54" s="276"/>
      <c r="D54" s="276"/>
    </row>
    <row r="55" spans="1:19" ht="14.1" customHeight="1">
      <c r="A55" s="276"/>
      <c r="B55" s="276"/>
      <c r="C55" s="276"/>
      <c r="D55" s="276"/>
    </row>
    <row r="56" spans="1:19" ht="14.1" customHeight="1">
      <c r="A56" s="276"/>
      <c r="B56" s="276"/>
      <c r="C56" s="276"/>
      <c r="D56" s="276"/>
    </row>
    <row r="57" spans="1:19" ht="14.1" customHeight="1">
      <c r="A57" s="276"/>
      <c r="B57" s="276"/>
      <c r="C57" s="276"/>
      <c r="D57" s="276"/>
    </row>
    <row r="58" spans="1:19" ht="14.1" customHeight="1">
      <c r="A58" s="276"/>
      <c r="B58" s="276"/>
      <c r="C58" s="276"/>
      <c r="D58" s="276"/>
    </row>
    <row r="59" spans="1:19" ht="14.1" customHeight="1">
      <c r="A59" s="276"/>
      <c r="B59" s="276"/>
      <c r="C59" s="276"/>
      <c r="D59" s="276"/>
    </row>
    <row r="60" spans="1:19" ht="14.1" customHeight="1">
      <c r="A60" s="276"/>
      <c r="B60" s="276"/>
      <c r="C60" s="276"/>
      <c r="D60" s="276"/>
    </row>
    <row r="61" spans="1:19" ht="14.1" customHeight="1">
      <c r="A61" s="276"/>
      <c r="B61" s="276"/>
      <c r="C61" s="276"/>
      <c r="D61" s="276"/>
    </row>
    <row r="62" spans="1:19" ht="14.1" customHeight="1">
      <c r="A62" s="276"/>
      <c r="B62" s="276"/>
      <c r="C62" s="276"/>
      <c r="D62" s="276"/>
    </row>
    <row r="63" spans="1:19" ht="14.1" customHeight="1">
      <c r="A63" s="276"/>
      <c r="B63" s="276"/>
      <c r="C63" s="276"/>
      <c r="D63" s="276"/>
    </row>
    <row r="64" spans="1:19" ht="14.1" customHeight="1">
      <c r="A64" s="276"/>
      <c r="B64" s="276"/>
      <c r="C64" s="276"/>
      <c r="D64" s="276"/>
    </row>
    <row r="65" spans="1:4" ht="14.1" customHeight="1">
      <c r="A65" s="276"/>
      <c r="B65" s="276"/>
      <c r="C65" s="276"/>
      <c r="D65" s="276"/>
    </row>
    <row r="66" spans="1:4" ht="14.1" customHeight="1">
      <c r="A66" s="276"/>
      <c r="B66" s="276"/>
      <c r="C66" s="276"/>
      <c r="D66" s="276"/>
    </row>
    <row r="67" spans="1:4" ht="14.1" customHeight="1">
      <c r="A67" s="276"/>
      <c r="B67" s="276"/>
      <c r="C67" s="276"/>
      <c r="D67" s="276"/>
    </row>
    <row r="68" spans="1:4" ht="14.1" customHeight="1">
      <c r="A68" s="276"/>
      <c r="B68" s="276"/>
      <c r="C68" s="276"/>
      <c r="D68" s="276"/>
    </row>
    <row r="69" spans="1:4" ht="14.1" customHeight="1">
      <c r="A69" s="276"/>
      <c r="B69" s="276"/>
      <c r="C69" s="276"/>
      <c r="D69" s="276"/>
    </row>
    <row r="70" spans="1:4" ht="14.1" customHeight="1">
      <c r="A70" s="276"/>
      <c r="B70" s="276"/>
      <c r="C70" s="276"/>
      <c r="D70" s="276"/>
    </row>
    <row r="71" spans="1:4" ht="14.1" customHeight="1">
      <c r="A71" s="276"/>
      <c r="B71" s="276"/>
      <c r="C71" s="276"/>
      <c r="D71" s="276"/>
    </row>
    <row r="72" spans="1:4" ht="14.1" customHeight="1">
      <c r="A72" s="276"/>
      <c r="B72" s="276"/>
      <c r="C72" s="276"/>
      <c r="D72" s="276"/>
    </row>
    <row r="73" spans="1:4" ht="14.1" customHeight="1">
      <c r="A73" s="276"/>
      <c r="B73" s="276"/>
      <c r="C73" s="276"/>
      <c r="D73" s="276"/>
    </row>
  </sheetData>
  <mergeCells count="12">
    <mergeCell ref="A2:S2"/>
    <mergeCell ref="A1:S1"/>
    <mergeCell ref="I3:J3"/>
    <mergeCell ref="C3:D3"/>
    <mergeCell ref="A3:B3"/>
    <mergeCell ref="G3:H3"/>
    <mergeCell ref="K3:L3"/>
    <mergeCell ref="M3:N3"/>
    <mergeCell ref="O3:P3"/>
    <mergeCell ref="Q3:R3"/>
    <mergeCell ref="E3:F3"/>
    <mergeCell ref="S3:S4"/>
  </mergeCells>
  <phoneticPr fontId="0" type="noConversion"/>
  <printOptions horizontalCentered="1" verticalCentered="1"/>
  <pageMargins left="0.31496062992125984" right="0.31496062992125984" top="0.98425196850393704" bottom="0.98425196850393704" header="0.43307086614173229" footer="0.51181102362204722"/>
  <pageSetup paperSize="9" scale="67" orientation="landscape" horizontalDpi="180" verticalDpi="180" r:id="rId1"/>
  <headerFooter alignWithMargins="0"/>
  <rowBreaks count="1" manualBreakCount="1">
    <brk id="41" max="16383" man="1"/>
  </rowBreaks>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32</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1"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 customHeight="1" thickBot="1">
      <c r="A4" s="221" t="s">
        <v>8</v>
      </c>
      <c r="B4" s="222" t="s">
        <v>9</v>
      </c>
      <c r="C4" s="282" t="s">
        <v>8</v>
      </c>
      <c r="D4" s="222" t="s">
        <v>9</v>
      </c>
      <c r="E4" s="283" t="s">
        <v>8</v>
      </c>
      <c r="F4" s="222" t="s">
        <v>9</v>
      </c>
      <c r="G4" s="221" t="s">
        <v>8</v>
      </c>
      <c r="H4" s="222" t="s">
        <v>9</v>
      </c>
      <c r="I4" s="282" t="s">
        <v>8</v>
      </c>
      <c r="J4" s="222" t="s">
        <v>9</v>
      </c>
      <c r="K4" s="283" t="s">
        <v>8</v>
      </c>
      <c r="L4" s="222" t="s">
        <v>9</v>
      </c>
      <c r="M4" s="221" t="s">
        <v>8</v>
      </c>
      <c r="N4" s="222" t="s">
        <v>9</v>
      </c>
      <c r="O4" s="221" t="s">
        <v>8</v>
      </c>
      <c r="P4" s="222" t="s">
        <v>9</v>
      </c>
      <c r="Q4" s="221" t="s">
        <v>8</v>
      </c>
      <c r="R4" s="222" t="s">
        <v>9</v>
      </c>
      <c r="S4" s="403"/>
    </row>
    <row r="5" spans="1:19" ht="14.1" hidden="1" customHeight="1">
      <c r="A5" s="223">
        <f t="shared" ref="A5:A23" si="0">SUM(G5,K5,M5,O5,Q5)</f>
        <v>0</v>
      </c>
      <c r="B5" s="224">
        <f t="shared" ref="B5:B23" si="1">SUM(H5,L5,N5,P5,R5)</f>
        <v>0</v>
      </c>
      <c r="C5" s="225"/>
      <c r="D5" s="224"/>
      <c r="E5" s="284"/>
      <c r="F5" s="224"/>
      <c r="G5" s="223"/>
      <c r="H5" s="224"/>
      <c r="I5" s="225"/>
      <c r="J5" s="224"/>
      <c r="K5" s="284"/>
      <c r="L5" s="224"/>
      <c r="M5" s="223"/>
      <c r="N5" s="224"/>
      <c r="O5" s="300"/>
      <c r="P5" s="224"/>
      <c r="Q5" s="305"/>
      <c r="R5" s="224"/>
      <c r="S5" s="366">
        <v>1354</v>
      </c>
    </row>
    <row r="6" spans="1:19" ht="14.1" hidden="1" customHeight="1">
      <c r="A6" s="14">
        <f t="shared" si="0"/>
        <v>0</v>
      </c>
      <c r="B6" s="13">
        <f t="shared" si="1"/>
        <v>0</v>
      </c>
      <c r="C6" s="18"/>
      <c r="D6" s="13"/>
      <c r="E6" s="228"/>
      <c r="F6" s="13"/>
      <c r="G6" s="14"/>
      <c r="H6" s="13"/>
      <c r="I6" s="18"/>
      <c r="J6" s="13"/>
      <c r="K6" s="228"/>
      <c r="L6" s="13"/>
      <c r="M6" s="14"/>
      <c r="N6" s="13"/>
      <c r="O6" s="285"/>
      <c r="P6" s="13"/>
      <c r="Q6" s="14"/>
      <c r="R6" s="13"/>
      <c r="S6" s="367">
        <v>1355</v>
      </c>
    </row>
    <row r="7" spans="1:19" ht="14.1" hidden="1" customHeight="1">
      <c r="A7" s="14">
        <f t="shared" si="0"/>
        <v>0</v>
      </c>
      <c r="B7" s="13">
        <f t="shared" si="1"/>
        <v>0</v>
      </c>
      <c r="C7" s="18"/>
      <c r="D7" s="13"/>
      <c r="E7" s="228"/>
      <c r="F7" s="13"/>
      <c r="G7" s="14"/>
      <c r="H7" s="13"/>
      <c r="I7" s="18"/>
      <c r="J7" s="13"/>
      <c r="K7" s="228"/>
      <c r="L7" s="13"/>
      <c r="M7" s="272"/>
      <c r="N7" s="13"/>
      <c r="O7" s="285"/>
      <c r="P7" s="13"/>
      <c r="Q7" s="14"/>
      <c r="R7" s="13"/>
      <c r="S7" s="367">
        <v>1356</v>
      </c>
    </row>
    <row r="8" spans="1:19" ht="14.1" hidden="1" customHeight="1">
      <c r="A8" s="14">
        <f t="shared" si="0"/>
        <v>0</v>
      </c>
      <c r="B8" s="13">
        <f t="shared" si="1"/>
        <v>0</v>
      </c>
      <c r="C8" s="18"/>
      <c r="D8" s="13"/>
      <c r="E8" s="228"/>
      <c r="F8" s="13"/>
      <c r="G8" s="14"/>
      <c r="H8" s="13"/>
      <c r="I8" s="18"/>
      <c r="J8" s="13"/>
      <c r="K8" s="228"/>
      <c r="L8" s="13"/>
      <c r="M8" s="14"/>
      <c r="N8" s="13"/>
      <c r="O8" s="285"/>
      <c r="P8" s="13"/>
      <c r="Q8" s="14"/>
      <c r="R8" s="13"/>
      <c r="S8" s="367">
        <v>1357</v>
      </c>
    </row>
    <row r="9" spans="1:19" ht="14.1" hidden="1" customHeight="1">
      <c r="A9" s="14">
        <f t="shared" si="0"/>
        <v>0</v>
      </c>
      <c r="B9" s="13">
        <f t="shared" si="1"/>
        <v>0</v>
      </c>
      <c r="C9" s="18"/>
      <c r="D9" s="13"/>
      <c r="E9" s="228"/>
      <c r="F9" s="13"/>
      <c r="G9" s="14"/>
      <c r="H9" s="13"/>
      <c r="I9" s="18"/>
      <c r="J9" s="13"/>
      <c r="K9" s="228"/>
      <c r="L9" s="13"/>
      <c r="M9" s="14"/>
      <c r="N9" s="13"/>
      <c r="O9" s="285"/>
      <c r="P9" s="13"/>
      <c r="Q9" s="14"/>
      <c r="R9" s="13"/>
      <c r="S9" s="367">
        <v>1358</v>
      </c>
    </row>
    <row r="10" spans="1:19" ht="14.1" hidden="1" customHeight="1">
      <c r="A10" s="14">
        <f t="shared" si="0"/>
        <v>0</v>
      </c>
      <c r="B10" s="13">
        <f t="shared" si="1"/>
        <v>0</v>
      </c>
      <c r="C10" s="18"/>
      <c r="D10" s="13"/>
      <c r="E10" s="228"/>
      <c r="F10" s="13"/>
      <c r="G10" s="14"/>
      <c r="H10" s="13"/>
      <c r="I10" s="18"/>
      <c r="J10" s="13"/>
      <c r="K10" s="228"/>
      <c r="L10" s="13"/>
      <c r="M10" s="14"/>
      <c r="N10" s="13"/>
      <c r="O10" s="285"/>
      <c r="P10" s="13"/>
      <c r="Q10" s="14"/>
      <c r="R10" s="13"/>
      <c r="S10" s="367">
        <v>1359</v>
      </c>
    </row>
    <row r="11" spans="1:19" ht="14.1" hidden="1" customHeight="1">
      <c r="A11" s="14">
        <f t="shared" si="0"/>
        <v>0</v>
      </c>
      <c r="B11" s="13">
        <f t="shared" si="1"/>
        <v>0</v>
      </c>
      <c r="C11" s="18"/>
      <c r="D11" s="13"/>
      <c r="E11" s="228"/>
      <c r="F11" s="13"/>
      <c r="G11" s="14"/>
      <c r="H11" s="13"/>
      <c r="I11" s="18"/>
      <c r="J11" s="13"/>
      <c r="K11" s="228"/>
      <c r="L11" s="13"/>
      <c r="M11" s="14"/>
      <c r="N11" s="13"/>
      <c r="O11" s="285"/>
      <c r="P11" s="13"/>
      <c r="Q11" s="14"/>
      <c r="R11" s="13"/>
      <c r="S11" s="367">
        <v>1360</v>
      </c>
    </row>
    <row r="12" spans="1:19" ht="14.1" hidden="1" customHeight="1">
      <c r="A12" s="14">
        <f t="shared" si="0"/>
        <v>0</v>
      </c>
      <c r="B12" s="13">
        <f t="shared" si="1"/>
        <v>0</v>
      </c>
      <c r="C12" s="18"/>
      <c r="D12" s="13"/>
      <c r="E12" s="228"/>
      <c r="F12" s="13"/>
      <c r="G12" s="14"/>
      <c r="H12" s="13"/>
      <c r="I12" s="18"/>
      <c r="J12" s="13"/>
      <c r="K12" s="228"/>
      <c r="L12" s="13"/>
      <c r="M12" s="14"/>
      <c r="N12" s="13"/>
      <c r="O12" s="285"/>
      <c r="P12" s="13"/>
      <c r="Q12" s="14"/>
      <c r="R12" s="13"/>
      <c r="S12" s="367">
        <v>1361</v>
      </c>
    </row>
    <row r="13" spans="1:19" ht="14.1" hidden="1" customHeight="1">
      <c r="A13" s="14">
        <f t="shared" si="0"/>
        <v>0</v>
      </c>
      <c r="B13" s="13">
        <f t="shared" si="1"/>
        <v>0</v>
      </c>
      <c r="C13" s="18"/>
      <c r="D13" s="13"/>
      <c r="E13" s="228"/>
      <c r="F13" s="13"/>
      <c r="G13" s="14"/>
      <c r="H13" s="13"/>
      <c r="I13" s="18"/>
      <c r="J13" s="13"/>
      <c r="K13" s="228"/>
      <c r="L13" s="13"/>
      <c r="M13" s="14"/>
      <c r="N13" s="13"/>
      <c r="O13" s="285"/>
      <c r="P13" s="13"/>
      <c r="Q13" s="14"/>
      <c r="R13" s="13"/>
      <c r="S13" s="367">
        <v>1362</v>
      </c>
    </row>
    <row r="14" spans="1:19" ht="14.1" hidden="1" customHeight="1">
      <c r="A14" s="14">
        <f t="shared" si="0"/>
        <v>0</v>
      </c>
      <c r="B14" s="13">
        <f t="shared" si="1"/>
        <v>0</v>
      </c>
      <c r="C14" s="18"/>
      <c r="D14" s="13"/>
      <c r="E14" s="228"/>
      <c r="F14" s="13"/>
      <c r="G14" s="14"/>
      <c r="H14" s="13"/>
      <c r="I14" s="18"/>
      <c r="J14" s="13"/>
      <c r="K14" s="228"/>
      <c r="L14" s="13"/>
      <c r="M14" s="14"/>
      <c r="N14" s="13"/>
      <c r="O14" s="285"/>
      <c r="P14" s="13"/>
      <c r="Q14" s="14"/>
      <c r="R14" s="13"/>
      <c r="S14" s="367">
        <v>1363</v>
      </c>
    </row>
    <row r="15" spans="1:19" ht="14.1" hidden="1" customHeight="1">
      <c r="A15" s="14">
        <f t="shared" si="0"/>
        <v>0</v>
      </c>
      <c r="B15" s="13">
        <f t="shared" si="1"/>
        <v>0</v>
      </c>
      <c r="C15" s="18"/>
      <c r="D15" s="13"/>
      <c r="E15" s="228"/>
      <c r="F15" s="13"/>
      <c r="G15" s="14"/>
      <c r="H15" s="13"/>
      <c r="I15" s="18"/>
      <c r="J15" s="13"/>
      <c r="K15" s="228"/>
      <c r="L15" s="273"/>
      <c r="M15" s="14"/>
      <c r="N15" s="13"/>
      <c r="O15" s="285"/>
      <c r="P15" s="13"/>
      <c r="Q15" s="14"/>
      <c r="R15" s="13"/>
      <c r="S15" s="367">
        <v>1364</v>
      </c>
    </row>
    <row r="16" spans="1:19" ht="14.1" hidden="1" customHeight="1">
      <c r="A16" s="14">
        <f t="shared" si="0"/>
        <v>0</v>
      </c>
      <c r="B16" s="13">
        <f t="shared" si="1"/>
        <v>0</v>
      </c>
      <c r="C16" s="18"/>
      <c r="D16" s="13"/>
      <c r="E16" s="228"/>
      <c r="F16" s="13"/>
      <c r="G16" s="14"/>
      <c r="H16" s="13"/>
      <c r="I16" s="18"/>
      <c r="J16" s="13"/>
      <c r="K16" s="228"/>
      <c r="L16" s="13"/>
      <c r="M16" s="14"/>
      <c r="N16" s="13"/>
      <c r="O16" s="285"/>
      <c r="P16" s="13"/>
      <c r="Q16" s="14"/>
      <c r="R16" s="13"/>
      <c r="S16" s="367">
        <v>1365</v>
      </c>
    </row>
    <row r="17" spans="1:19" ht="14.1" hidden="1" customHeight="1">
      <c r="A17" s="14">
        <f t="shared" si="0"/>
        <v>0</v>
      </c>
      <c r="B17" s="13">
        <f t="shared" si="1"/>
        <v>0</v>
      </c>
      <c r="C17" s="18"/>
      <c r="D17" s="13"/>
      <c r="E17" s="228"/>
      <c r="F17" s="13"/>
      <c r="G17" s="14"/>
      <c r="H17" s="13"/>
      <c r="I17" s="18"/>
      <c r="J17" s="13"/>
      <c r="K17" s="228"/>
      <c r="L17" s="13"/>
      <c r="M17" s="14"/>
      <c r="N17" s="13"/>
      <c r="O17" s="285"/>
      <c r="P17" s="13"/>
      <c r="Q17" s="14"/>
      <c r="R17" s="13"/>
      <c r="S17" s="367">
        <v>1366</v>
      </c>
    </row>
    <row r="18" spans="1:19" ht="14.1" hidden="1" customHeight="1">
      <c r="A18" s="14">
        <f t="shared" si="0"/>
        <v>0</v>
      </c>
      <c r="B18" s="13">
        <f t="shared" si="1"/>
        <v>0</v>
      </c>
      <c r="C18" s="18"/>
      <c r="D18" s="13"/>
      <c r="E18" s="228"/>
      <c r="F18" s="13"/>
      <c r="G18" s="14"/>
      <c r="H18" s="13"/>
      <c r="I18" s="18"/>
      <c r="J18" s="13"/>
      <c r="K18" s="228"/>
      <c r="L18" s="13"/>
      <c r="M18" s="14"/>
      <c r="N18" s="13"/>
      <c r="O18" s="285"/>
      <c r="P18" s="13"/>
      <c r="Q18" s="14"/>
      <c r="R18" s="13"/>
      <c r="S18" s="367">
        <v>1367</v>
      </c>
    </row>
    <row r="19" spans="1:19" ht="14.1" hidden="1" customHeight="1">
      <c r="A19" s="14">
        <f t="shared" si="0"/>
        <v>0</v>
      </c>
      <c r="B19" s="13">
        <f t="shared" si="1"/>
        <v>0</v>
      </c>
      <c r="C19" s="18"/>
      <c r="D19" s="13"/>
      <c r="E19" s="228"/>
      <c r="F19" s="13"/>
      <c r="G19" s="14"/>
      <c r="H19" s="13"/>
      <c r="I19" s="18"/>
      <c r="J19" s="13"/>
      <c r="K19" s="228"/>
      <c r="L19" s="13"/>
      <c r="M19" s="14"/>
      <c r="N19" s="13"/>
      <c r="O19" s="285"/>
      <c r="P19" s="13"/>
      <c r="Q19" s="14"/>
      <c r="R19" s="13"/>
      <c r="S19" s="367">
        <v>1368</v>
      </c>
    </row>
    <row r="20" spans="1:19" ht="14.1" hidden="1" customHeight="1">
      <c r="A20" s="14">
        <f t="shared" si="0"/>
        <v>0</v>
      </c>
      <c r="B20" s="13">
        <f t="shared" si="1"/>
        <v>0</v>
      </c>
      <c r="C20" s="18"/>
      <c r="D20" s="13"/>
      <c r="E20" s="228"/>
      <c r="F20" s="13"/>
      <c r="G20" s="14"/>
      <c r="H20" s="13"/>
      <c r="I20" s="18"/>
      <c r="J20" s="13"/>
      <c r="K20" s="228"/>
      <c r="L20" s="13"/>
      <c r="M20" s="14"/>
      <c r="N20" s="13"/>
      <c r="O20" s="285"/>
      <c r="P20" s="13"/>
      <c r="Q20" s="14"/>
      <c r="R20" s="13"/>
      <c r="S20" s="367">
        <v>1369</v>
      </c>
    </row>
    <row r="21" spans="1:19" ht="14.1" hidden="1" customHeight="1">
      <c r="A21" s="14">
        <f t="shared" si="0"/>
        <v>0</v>
      </c>
      <c r="B21" s="13">
        <f t="shared" si="1"/>
        <v>0</v>
      </c>
      <c r="C21" s="18"/>
      <c r="D21" s="13"/>
      <c r="E21" s="228"/>
      <c r="F21" s="13"/>
      <c r="G21" s="14"/>
      <c r="H21" s="13"/>
      <c r="I21" s="18"/>
      <c r="J21" s="13"/>
      <c r="K21" s="228"/>
      <c r="L21" s="13"/>
      <c r="M21" s="14"/>
      <c r="N21" s="13"/>
      <c r="O21" s="285"/>
      <c r="P21" s="13"/>
      <c r="Q21" s="14"/>
      <c r="R21" s="13"/>
      <c r="S21" s="367">
        <v>1370</v>
      </c>
    </row>
    <row r="22" spans="1:19" ht="14.1" hidden="1" customHeight="1">
      <c r="A22" s="14">
        <f t="shared" si="0"/>
        <v>0</v>
      </c>
      <c r="B22" s="13">
        <f t="shared" si="1"/>
        <v>0</v>
      </c>
      <c r="C22" s="18"/>
      <c r="D22" s="13"/>
      <c r="E22" s="228"/>
      <c r="F22" s="13"/>
      <c r="G22" s="14"/>
      <c r="H22" s="13"/>
      <c r="I22" s="18"/>
      <c r="J22" s="13"/>
      <c r="K22" s="228"/>
      <c r="L22" s="13"/>
      <c r="M22" s="14"/>
      <c r="N22" s="13"/>
      <c r="O22" s="285"/>
      <c r="P22" s="13"/>
      <c r="Q22" s="14"/>
      <c r="R22" s="13"/>
      <c r="S22" s="367">
        <v>1371</v>
      </c>
    </row>
    <row r="23" spans="1:19" ht="14.1" hidden="1" customHeight="1">
      <c r="A23" s="14">
        <f t="shared" si="0"/>
        <v>0</v>
      </c>
      <c r="B23" s="13">
        <f t="shared" si="1"/>
        <v>0</v>
      </c>
      <c r="C23" s="18"/>
      <c r="D23" s="13"/>
      <c r="E23" s="228"/>
      <c r="F23" s="13"/>
      <c r="G23" s="14"/>
      <c r="H23" s="13"/>
      <c r="I23" s="18"/>
      <c r="J23" s="13"/>
      <c r="K23" s="228"/>
      <c r="L23" s="13"/>
      <c r="M23" s="14"/>
      <c r="N23" s="13"/>
      <c r="O23" s="285"/>
      <c r="P23" s="13"/>
      <c r="Q23" s="14"/>
      <c r="R23" s="13"/>
      <c r="S23" s="367">
        <v>1372</v>
      </c>
    </row>
    <row r="24" spans="1:19" ht="14.1" hidden="1" customHeight="1">
      <c r="A24" s="14">
        <f>SUM(G24,K24,M24,O24,Q24)</f>
        <v>0</v>
      </c>
      <c r="B24" s="13">
        <v>13560</v>
      </c>
      <c r="C24" s="18"/>
      <c r="D24" s="13"/>
      <c r="E24" s="228"/>
      <c r="F24" s="13"/>
      <c r="G24" s="14"/>
      <c r="H24" s="13"/>
      <c r="I24" s="18"/>
      <c r="J24" s="13"/>
      <c r="K24" s="228"/>
      <c r="L24" s="13"/>
      <c r="M24" s="14"/>
      <c r="N24" s="13"/>
      <c r="O24" s="285"/>
      <c r="P24" s="13"/>
      <c r="Q24" s="14"/>
      <c r="R24" s="13"/>
      <c r="S24" s="367">
        <v>1373</v>
      </c>
    </row>
    <row r="25" spans="1:19" ht="14.1" hidden="1" customHeight="1">
      <c r="A25" s="14">
        <f>SUM(G25,K25,M25,O25,Q25)</f>
        <v>0</v>
      </c>
      <c r="B25" s="13">
        <v>27349</v>
      </c>
      <c r="C25" s="18"/>
      <c r="D25" s="13"/>
      <c r="E25" s="228"/>
      <c r="F25" s="13"/>
      <c r="G25" s="14"/>
      <c r="H25" s="13"/>
      <c r="I25" s="18"/>
      <c r="J25" s="13"/>
      <c r="K25" s="228"/>
      <c r="L25" s="13"/>
      <c r="M25" s="14"/>
      <c r="N25" s="13"/>
      <c r="O25" s="14"/>
      <c r="P25" s="13"/>
      <c r="Q25" s="14"/>
      <c r="R25" s="13"/>
      <c r="S25" s="367">
        <v>1374</v>
      </c>
    </row>
    <row r="26" spans="1:19" ht="14.1" hidden="1" customHeight="1">
      <c r="A26" s="14">
        <f>SUM(G26,K26,M26,O26,Q26)</f>
        <v>0</v>
      </c>
      <c r="B26" s="13">
        <f>SUM(H26,L26,N26,P26,R26)</f>
        <v>26803</v>
      </c>
      <c r="C26" s="18"/>
      <c r="D26" s="13"/>
      <c r="E26" s="228">
        <v>0</v>
      </c>
      <c r="F26" s="13">
        <v>0</v>
      </c>
      <c r="G26" s="14">
        <v>0</v>
      </c>
      <c r="H26" s="13">
        <v>0</v>
      </c>
      <c r="I26" s="18"/>
      <c r="J26" s="13"/>
      <c r="K26" s="228"/>
      <c r="L26" s="13">
        <v>974</v>
      </c>
      <c r="M26" s="14"/>
      <c r="N26" s="13">
        <v>684</v>
      </c>
      <c r="O26" s="14"/>
      <c r="P26" s="13">
        <v>20569</v>
      </c>
      <c r="Q26" s="14"/>
      <c r="R26" s="13">
        <v>4576</v>
      </c>
      <c r="S26" s="367">
        <v>1375</v>
      </c>
    </row>
    <row r="27" spans="1:19" ht="21" customHeight="1">
      <c r="A27" s="83">
        <v>10088</v>
      </c>
      <c r="B27" s="58">
        <v>108927</v>
      </c>
      <c r="C27" s="59">
        <f>E27+G27</f>
        <v>0</v>
      </c>
      <c r="D27" s="58">
        <f>F27+H27</f>
        <v>0</v>
      </c>
      <c r="E27" s="77">
        <v>0</v>
      </c>
      <c r="F27" s="58">
        <v>0</v>
      </c>
      <c r="G27" s="83">
        <v>0</v>
      </c>
      <c r="H27" s="58">
        <v>0</v>
      </c>
      <c r="I27" s="59">
        <f>K27+M27+O27+Q27</f>
        <v>10088</v>
      </c>
      <c r="J27" s="58">
        <f>L27+N27+P27+R27</f>
        <v>108927</v>
      </c>
      <c r="K27" s="347">
        <v>1057</v>
      </c>
      <c r="L27" s="46">
        <v>1277</v>
      </c>
      <c r="M27" s="353">
        <v>588</v>
      </c>
      <c r="N27" s="46">
        <v>2053</v>
      </c>
      <c r="O27" s="353">
        <v>866</v>
      </c>
      <c r="P27" s="46">
        <v>40829</v>
      </c>
      <c r="Q27" s="353">
        <v>7577</v>
      </c>
      <c r="R27" s="46">
        <v>64768</v>
      </c>
      <c r="S27" s="91">
        <v>1376</v>
      </c>
    </row>
    <row r="28" spans="1:19" ht="21" customHeight="1">
      <c r="A28" s="83">
        <v>11579</v>
      </c>
      <c r="B28" s="58">
        <v>185997</v>
      </c>
      <c r="C28" s="59">
        <f t="shared" ref="C28:C34" si="2">E28+G28</f>
        <v>0</v>
      </c>
      <c r="D28" s="58">
        <f t="shared" ref="D28:D34" si="3">F28+H28</f>
        <v>0</v>
      </c>
      <c r="E28" s="77">
        <v>0</v>
      </c>
      <c r="F28" s="58">
        <v>0</v>
      </c>
      <c r="G28" s="83">
        <v>0</v>
      </c>
      <c r="H28" s="58">
        <v>0</v>
      </c>
      <c r="I28" s="59">
        <f t="shared" ref="I28:I35" si="4">K28+M28+O28+Q28</f>
        <v>11579</v>
      </c>
      <c r="J28" s="58">
        <f t="shared" ref="J28:J35" si="5">L28+N28+P28+R28</f>
        <v>185997</v>
      </c>
      <c r="K28" s="347">
        <v>1056</v>
      </c>
      <c r="L28" s="46">
        <v>4556</v>
      </c>
      <c r="M28" s="353">
        <v>644</v>
      </c>
      <c r="N28" s="46">
        <v>3244</v>
      </c>
      <c r="O28" s="353">
        <v>786</v>
      </c>
      <c r="P28" s="46">
        <v>88335</v>
      </c>
      <c r="Q28" s="353">
        <v>9093</v>
      </c>
      <c r="R28" s="46">
        <v>89862</v>
      </c>
      <c r="S28" s="91">
        <v>1377</v>
      </c>
    </row>
    <row r="29" spans="1:19" ht="21" customHeight="1">
      <c r="A29" s="83">
        <v>14166</v>
      </c>
      <c r="B29" s="58">
        <v>157803</v>
      </c>
      <c r="C29" s="59">
        <f t="shared" si="2"/>
        <v>0</v>
      </c>
      <c r="D29" s="58">
        <f t="shared" si="3"/>
        <v>0</v>
      </c>
      <c r="E29" s="77">
        <v>0</v>
      </c>
      <c r="F29" s="58">
        <v>0</v>
      </c>
      <c r="G29" s="83">
        <v>0</v>
      </c>
      <c r="H29" s="58">
        <v>0</v>
      </c>
      <c r="I29" s="59">
        <f t="shared" si="4"/>
        <v>14166</v>
      </c>
      <c r="J29" s="58">
        <f t="shared" si="5"/>
        <v>157803</v>
      </c>
      <c r="K29" s="347">
        <v>1053</v>
      </c>
      <c r="L29" s="46">
        <v>8193</v>
      </c>
      <c r="M29" s="353">
        <v>609</v>
      </c>
      <c r="N29" s="46">
        <v>2166</v>
      </c>
      <c r="O29" s="356">
        <v>1055</v>
      </c>
      <c r="P29" s="355">
        <v>82426</v>
      </c>
      <c r="Q29" s="356">
        <v>11449</v>
      </c>
      <c r="R29" s="355">
        <v>65018</v>
      </c>
      <c r="S29" s="188">
        <v>1378</v>
      </c>
    </row>
    <row r="30" spans="1:19" ht="21" customHeight="1">
      <c r="A30" s="83">
        <v>19059</v>
      </c>
      <c r="B30" s="58">
        <v>229774</v>
      </c>
      <c r="C30" s="59">
        <f t="shared" si="2"/>
        <v>0</v>
      </c>
      <c r="D30" s="58">
        <f t="shared" si="3"/>
        <v>0</v>
      </c>
      <c r="E30" s="77">
        <v>0</v>
      </c>
      <c r="F30" s="58">
        <v>0</v>
      </c>
      <c r="G30" s="83">
        <v>0</v>
      </c>
      <c r="H30" s="58">
        <v>0</v>
      </c>
      <c r="I30" s="59">
        <f t="shared" si="4"/>
        <v>19059</v>
      </c>
      <c r="J30" s="58">
        <f t="shared" si="5"/>
        <v>229774</v>
      </c>
      <c r="K30" s="347">
        <v>1497</v>
      </c>
      <c r="L30" s="46">
        <v>37354</v>
      </c>
      <c r="M30" s="353">
        <v>586</v>
      </c>
      <c r="N30" s="46">
        <v>1089</v>
      </c>
      <c r="O30" s="357">
        <v>1603</v>
      </c>
      <c r="P30" s="45">
        <v>81119</v>
      </c>
      <c r="Q30" s="357">
        <v>15373</v>
      </c>
      <c r="R30" s="45">
        <v>110212</v>
      </c>
      <c r="S30" s="197">
        <v>1379</v>
      </c>
    </row>
    <row r="31" spans="1:19" ht="21" customHeight="1">
      <c r="A31" s="82">
        <v>24550</v>
      </c>
      <c r="B31" s="57">
        <v>233688</v>
      </c>
      <c r="C31" s="59">
        <f t="shared" si="2"/>
        <v>0</v>
      </c>
      <c r="D31" s="58">
        <f t="shared" si="3"/>
        <v>0</v>
      </c>
      <c r="E31" s="74">
        <v>0</v>
      </c>
      <c r="F31" s="57">
        <v>0</v>
      </c>
      <c r="G31" s="82">
        <v>0</v>
      </c>
      <c r="H31" s="57">
        <v>0</v>
      </c>
      <c r="I31" s="59">
        <f t="shared" si="4"/>
        <v>24550</v>
      </c>
      <c r="J31" s="58">
        <f t="shared" si="5"/>
        <v>233688</v>
      </c>
      <c r="K31" s="202">
        <v>2157</v>
      </c>
      <c r="L31" s="45">
        <v>39848</v>
      </c>
      <c r="M31" s="357">
        <v>626</v>
      </c>
      <c r="N31" s="45">
        <v>1103</v>
      </c>
      <c r="O31" s="357">
        <v>2132</v>
      </c>
      <c r="P31" s="45">
        <v>86302</v>
      </c>
      <c r="Q31" s="357">
        <v>19635</v>
      </c>
      <c r="R31" s="45">
        <v>106435</v>
      </c>
      <c r="S31" s="197">
        <v>1380</v>
      </c>
    </row>
    <row r="32" spans="1:19" ht="21" customHeight="1">
      <c r="A32" s="83">
        <f>'[1]نمودار و جداول رشته ها'!G12</f>
        <v>30343</v>
      </c>
      <c r="B32" s="58">
        <f>'[1]نمودار و جداول رشته ها'!F12</f>
        <v>270257</v>
      </c>
      <c r="C32" s="59">
        <f t="shared" si="2"/>
        <v>0</v>
      </c>
      <c r="D32" s="58">
        <f t="shared" si="3"/>
        <v>0</v>
      </c>
      <c r="E32" s="77">
        <v>0</v>
      </c>
      <c r="F32" s="58">
        <v>0</v>
      </c>
      <c r="G32" s="83">
        <v>0</v>
      </c>
      <c r="H32" s="58">
        <v>0</v>
      </c>
      <c r="I32" s="59">
        <f t="shared" si="4"/>
        <v>30343</v>
      </c>
      <c r="J32" s="58">
        <f t="shared" si="5"/>
        <v>270257</v>
      </c>
      <c r="K32" s="347">
        <v>4037</v>
      </c>
      <c r="L32" s="46">
        <v>62402</v>
      </c>
      <c r="M32" s="353">
        <v>864</v>
      </c>
      <c r="N32" s="46">
        <v>1440</v>
      </c>
      <c r="O32" s="353">
        <v>2416</v>
      </c>
      <c r="P32" s="46">
        <v>75918</v>
      </c>
      <c r="Q32" s="353">
        <v>23026</v>
      </c>
      <c r="R32" s="46">
        <v>130497</v>
      </c>
      <c r="S32" s="91">
        <v>1381</v>
      </c>
    </row>
    <row r="33" spans="1:19" ht="21" customHeight="1">
      <c r="A33" s="83">
        <f>'[1]نمودار و جداول رشته ها'!G13</f>
        <v>21505</v>
      </c>
      <c r="B33" s="58">
        <f>'[1]نمودار و جداول رشته ها'!F13</f>
        <v>165608</v>
      </c>
      <c r="C33" s="59">
        <f t="shared" si="2"/>
        <v>1</v>
      </c>
      <c r="D33" s="58">
        <f t="shared" si="3"/>
        <v>343</v>
      </c>
      <c r="E33" s="77">
        <v>1</v>
      </c>
      <c r="F33" s="58">
        <v>343</v>
      </c>
      <c r="G33" s="83">
        <v>0</v>
      </c>
      <c r="H33" s="58">
        <v>0</v>
      </c>
      <c r="I33" s="59">
        <f t="shared" si="4"/>
        <v>21504</v>
      </c>
      <c r="J33" s="58">
        <f t="shared" si="5"/>
        <v>165265</v>
      </c>
      <c r="K33" s="347">
        <v>2993</v>
      </c>
      <c r="L33" s="46">
        <v>41960</v>
      </c>
      <c r="M33" s="353">
        <v>1053</v>
      </c>
      <c r="N33" s="46">
        <v>17374</v>
      </c>
      <c r="O33" s="353">
        <v>2081</v>
      </c>
      <c r="P33" s="46">
        <v>76542</v>
      </c>
      <c r="Q33" s="353">
        <v>15377</v>
      </c>
      <c r="R33" s="46">
        <v>29389</v>
      </c>
      <c r="S33" s="91">
        <v>1382</v>
      </c>
    </row>
    <row r="34" spans="1:19" ht="21" customHeight="1">
      <c r="A34" s="83">
        <f>'[1]نمودار و جداول رشته ها'!G14</f>
        <v>36396</v>
      </c>
      <c r="B34" s="58">
        <f>'[1]نمودار و جداول رشته ها'!F14</f>
        <v>315242</v>
      </c>
      <c r="C34" s="59">
        <f t="shared" si="2"/>
        <v>216</v>
      </c>
      <c r="D34" s="58">
        <f t="shared" si="3"/>
        <v>4763</v>
      </c>
      <c r="E34" s="189">
        <f>[2]بازار!$S$47</f>
        <v>216</v>
      </c>
      <c r="F34" s="286">
        <f>[2]بازار!$S$23</f>
        <v>4763</v>
      </c>
      <c r="G34" s="72">
        <f>[2]غيردولتي!$B$45</f>
        <v>0</v>
      </c>
      <c r="H34" s="286">
        <f>[2]غيردولتي!$B$22</f>
        <v>0</v>
      </c>
      <c r="I34" s="59">
        <f t="shared" si="4"/>
        <v>36180</v>
      </c>
      <c r="J34" s="58">
        <f t="shared" si="5"/>
        <v>310479</v>
      </c>
      <c r="K34" s="354">
        <f>[2]بازار!$O$47</f>
        <v>10133</v>
      </c>
      <c r="L34" s="355">
        <f>[2]بازار!$O$23</f>
        <v>34344</v>
      </c>
      <c r="M34" s="356">
        <f>[2]بازار!$K$47</f>
        <v>1207</v>
      </c>
      <c r="N34" s="355">
        <f>[2]بازار!$K$23</f>
        <v>30565</v>
      </c>
      <c r="O34" s="356">
        <f>[2]بازار!$G$47</f>
        <v>1788</v>
      </c>
      <c r="P34" s="355">
        <f>[2]بازار!$G$23</f>
        <v>91659</v>
      </c>
      <c r="Q34" s="356">
        <f>[2]بازار!$C$47</f>
        <v>23052</v>
      </c>
      <c r="R34" s="355">
        <f>[2]بازار!$C$23</f>
        <v>153911</v>
      </c>
      <c r="S34" s="188">
        <v>1383</v>
      </c>
    </row>
    <row r="35" spans="1:19" ht="21" customHeight="1">
      <c r="A35" s="83">
        <f>'[1]نمودار و جداول رشته ها'!G15</f>
        <v>55752</v>
      </c>
      <c r="B35" s="58">
        <f>'[1]نمودار و جداول رشته ها'!F15</f>
        <v>302717</v>
      </c>
      <c r="C35" s="59">
        <f>A35-I35</f>
        <v>206</v>
      </c>
      <c r="D35" s="58">
        <f>B35-J35</f>
        <v>9249</v>
      </c>
      <c r="E35" s="60">
        <f>[2]بازار!$T$47</f>
        <v>582</v>
      </c>
      <c r="F35" s="57">
        <f>[2]بازار!$T$23</f>
        <v>9364</v>
      </c>
      <c r="G35" s="73">
        <f>[2]غيردولتي!$C$45</f>
        <v>0</v>
      </c>
      <c r="H35" s="57">
        <f>[2]غيردولتي!$C$22</f>
        <v>0</v>
      </c>
      <c r="I35" s="59">
        <f t="shared" si="4"/>
        <v>55546</v>
      </c>
      <c r="J35" s="58">
        <f t="shared" si="5"/>
        <v>293468</v>
      </c>
      <c r="K35" s="196">
        <f>[3]بازار!$O$49</f>
        <v>30633</v>
      </c>
      <c r="L35" s="45">
        <f>[3]بازار!$O$23</f>
        <v>28970</v>
      </c>
      <c r="M35" s="346">
        <f>[3]بازار!$K$49</f>
        <v>1341</v>
      </c>
      <c r="N35" s="45">
        <f>[3]بازار!$K$23</f>
        <v>34073</v>
      </c>
      <c r="O35" s="346">
        <f>[3]بازار!$G$49</f>
        <v>1309</v>
      </c>
      <c r="P35" s="45">
        <f>[3]بازار!$G$23</f>
        <v>66289</v>
      </c>
      <c r="Q35" s="346">
        <f>[3]بازار!$C$49</f>
        <v>22263</v>
      </c>
      <c r="R35" s="45">
        <f>[3]بازار!$C$23</f>
        <v>164136</v>
      </c>
      <c r="S35" s="185">
        <v>1384</v>
      </c>
    </row>
    <row r="36" spans="1:19" ht="21" customHeight="1">
      <c r="A36" s="83">
        <f>'[1]نمودار و جداول رشته ها'!G16</f>
        <v>55966</v>
      </c>
      <c r="B36" s="58">
        <f>'[1]نمودار و جداول رشته ها'!F16</f>
        <v>338268</v>
      </c>
      <c r="C36" s="59">
        <f t="shared" ref="C36:D40" si="6">A36-I36</f>
        <v>1072</v>
      </c>
      <c r="D36" s="58">
        <f t="shared" si="6"/>
        <v>30951</v>
      </c>
      <c r="E36" s="59"/>
      <c r="F36" s="59"/>
      <c r="G36" s="59"/>
      <c r="H36" s="59"/>
      <c r="I36" s="59">
        <f>[4]بازار!$C$49+[4]بازار!$G$49+[4]بازار!$K$49+[4]بازار!$O$49</f>
        <v>54894</v>
      </c>
      <c r="J36" s="58">
        <f>[4]بازار!$C$23+[4]بازار!$G$23+[4]بازار!$K$23+[4]بازار!$O$23</f>
        <v>307317</v>
      </c>
      <c r="K36" s="186"/>
      <c r="L36" s="186"/>
      <c r="M36" s="186"/>
      <c r="N36" s="186"/>
      <c r="O36" s="186"/>
      <c r="P36" s="186"/>
      <c r="Q36" s="186"/>
      <c r="R36" s="186"/>
      <c r="S36" s="91">
        <v>1385</v>
      </c>
    </row>
    <row r="37" spans="1:19" ht="21" customHeight="1">
      <c r="A37" s="83">
        <f>'[1]نمودار و جداول رشته ها'!G17</f>
        <v>62220</v>
      </c>
      <c r="B37" s="58">
        <f>'[1]نمودار و جداول رشته ها'!F17</f>
        <v>388543</v>
      </c>
      <c r="C37" s="59">
        <f t="shared" si="6"/>
        <v>8810</v>
      </c>
      <c r="D37" s="58">
        <f t="shared" si="6"/>
        <v>65665</v>
      </c>
      <c r="E37" s="59"/>
      <c r="F37" s="59"/>
      <c r="G37" s="59"/>
      <c r="H37" s="59"/>
      <c r="I37" s="59">
        <f>[5]بازار!$C$49+[5]بازار!$G$49+[5]بازار!$K$49+[5]بازار!$O$49</f>
        <v>53410</v>
      </c>
      <c r="J37" s="58">
        <f>[5]بازار!$C$23+[5]بازار!$G$23+[5]بازار!$K$23+[5]بازار!$O$23</f>
        <v>322878</v>
      </c>
      <c r="K37" s="186"/>
      <c r="L37" s="186"/>
      <c r="M37" s="186"/>
      <c r="N37" s="186"/>
      <c r="O37" s="186"/>
      <c r="P37" s="186"/>
      <c r="Q37" s="186"/>
      <c r="R37" s="186"/>
      <c r="S37" s="91">
        <v>1386</v>
      </c>
    </row>
    <row r="38" spans="1:19" ht="21" customHeight="1">
      <c r="A38" s="83">
        <f>'[1]نمودار و جداول رشته ها'!G18</f>
        <v>43718</v>
      </c>
      <c r="B38" s="58">
        <f>'[1]نمودار و جداول رشته ها'!F18</f>
        <v>384946</v>
      </c>
      <c r="C38" s="59">
        <f t="shared" si="6"/>
        <v>15535</v>
      </c>
      <c r="D38" s="58">
        <f t="shared" si="6"/>
        <v>75693</v>
      </c>
      <c r="E38" s="59"/>
      <c r="F38" s="59"/>
      <c r="G38" s="59"/>
      <c r="H38" s="59"/>
      <c r="I38" s="59">
        <f>[6]بازار!$AA$49</f>
        <v>28183</v>
      </c>
      <c r="J38" s="58">
        <f>[6]بازار!$AA$23</f>
        <v>309253</v>
      </c>
      <c r="K38" s="186"/>
      <c r="L38" s="186"/>
      <c r="M38" s="186"/>
      <c r="N38" s="186"/>
      <c r="O38" s="186"/>
      <c r="P38" s="186"/>
      <c r="Q38" s="186"/>
      <c r="R38" s="186"/>
      <c r="S38" s="91">
        <v>1387</v>
      </c>
    </row>
    <row r="39" spans="1:19" ht="21" customHeight="1">
      <c r="A39" s="83">
        <f>'[1]نمودار و جداول رشته ها'!G19</f>
        <v>60285</v>
      </c>
      <c r="B39" s="58">
        <f>'[1]نمودار و جداول رشته ها'!F19</f>
        <v>468362</v>
      </c>
      <c r="C39" s="59">
        <f t="shared" si="6"/>
        <v>29739</v>
      </c>
      <c r="D39" s="58">
        <f t="shared" si="6"/>
        <v>369237</v>
      </c>
      <c r="E39" s="59"/>
      <c r="F39" s="59"/>
      <c r="G39" s="59"/>
      <c r="H39" s="59"/>
      <c r="I39" s="59">
        <f>'[7]تعداد خسارت'!$C$20</f>
        <v>30546</v>
      </c>
      <c r="J39" s="58">
        <f>'[7]تعداد بیمه نامه'!$C$20</f>
        <v>99125</v>
      </c>
      <c r="K39" s="186"/>
      <c r="L39" s="186"/>
      <c r="M39" s="186"/>
      <c r="N39" s="186"/>
      <c r="O39" s="186"/>
      <c r="P39" s="186"/>
      <c r="Q39" s="186"/>
      <c r="R39" s="186"/>
      <c r="S39" s="91">
        <v>1388</v>
      </c>
    </row>
    <row r="40" spans="1:19" ht="21" customHeight="1">
      <c r="A40" s="83">
        <f>'[1]نمودار و جداول رشته ها'!G20</f>
        <v>77012</v>
      </c>
      <c r="B40" s="58">
        <f>'[1]نمودار و جداول رشته ها'!F20</f>
        <v>1679411</v>
      </c>
      <c r="C40" s="59">
        <f t="shared" si="6"/>
        <v>45943</v>
      </c>
      <c r="D40" s="58">
        <f t="shared" si="6"/>
        <v>1570129</v>
      </c>
      <c r="E40" s="59"/>
      <c r="F40" s="59"/>
      <c r="G40" s="59"/>
      <c r="H40" s="59"/>
      <c r="I40" s="59">
        <f>'[8]تعداد خسارت'!$D$20</f>
        <v>31069</v>
      </c>
      <c r="J40" s="58">
        <f>'[8]تعداد بیمه نامه'!$C$20</f>
        <v>109282</v>
      </c>
      <c r="K40" s="186"/>
      <c r="L40" s="186"/>
      <c r="M40" s="186"/>
      <c r="N40" s="186"/>
      <c r="O40" s="186"/>
      <c r="P40" s="186"/>
      <c r="Q40" s="186"/>
      <c r="R40" s="186"/>
      <c r="S40" s="91">
        <v>1389</v>
      </c>
    </row>
    <row r="41" spans="1:19" ht="21" customHeight="1">
      <c r="A41" s="82">
        <v>91223</v>
      </c>
      <c r="B41" s="57">
        <v>2039697</v>
      </c>
      <c r="C41" s="73">
        <f>A41-I41</f>
        <v>48398</v>
      </c>
      <c r="D41" s="57">
        <f>B41-J41</f>
        <v>1909349</v>
      </c>
      <c r="E41" s="60"/>
      <c r="F41" s="60"/>
      <c r="G41" s="60"/>
      <c r="H41" s="60"/>
      <c r="I41" s="60">
        <f>'[8]تعداد خسارت'!$E$20</f>
        <v>42825</v>
      </c>
      <c r="J41" s="57">
        <v>130348</v>
      </c>
      <c r="K41" s="196"/>
      <c r="L41" s="196"/>
      <c r="M41" s="196"/>
      <c r="N41" s="196"/>
      <c r="O41" s="196"/>
      <c r="P41" s="196"/>
      <c r="Q41" s="196"/>
      <c r="R41" s="196"/>
      <c r="S41" s="197">
        <v>1390</v>
      </c>
    </row>
    <row r="42" spans="1:19" ht="19.5" customHeight="1">
      <c r="A42" s="83">
        <v>133641</v>
      </c>
      <c r="B42" s="79">
        <v>2231214</v>
      </c>
      <c r="C42" s="83">
        <f t="shared" ref="C42:C50" si="7">A42-I42</f>
        <v>82653</v>
      </c>
      <c r="D42" s="58">
        <f t="shared" ref="D42:D50" si="8">B42-J42</f>
        <v>2074836</v>
      </c>
      <c r="E42" s="77"/>
      <c r="F42" s="78"/>
      <c r="G42" s="78"/>
      <c r="H42" s="78"/>
      <c r="I42" s="78">
        <v>50988</v>
      </c>
      <c r="J42" s="58">
        <v>156378</v>
      </c>
      <c r="K42" s="135"/>
      <c r="L42" s="135"/>
      <c r="M42" s="135"/>
      <c r="N42" s="135"/>
      <c r="O42" s="135"/>
      <c r="P42" s="135"/>
      <c r="Q42" s="135"/>
      <c r="R42" s="135"/>
      <c r="S42" s="103">
        <v>1391</v>
      </c>
    </row>
    <row r="43" spans="1:19" ht="19.5" customHeight="1">
      <c r="A43" s="83">
        <v>159045</v>
      </c>
      <c r="B43" s="79">
        <v>2124504</v>
      </c>
      <c r="C43" s="83">
        <f t="shared" si="7"/>
        <v>111355</v>
      </c>
      <c r="D43" s="58">
        <f t="shared" si="8"/>
        <v>2050573</v>
      </c>
      <c r="E43" s="77"/>
      <c r="F43" s="78"/>
      <c r="G43" s="78"/>
      <c r="H43" s="78"/>
      <c r="I43" s="78">
        <v>47690</v>
      </c>
      <c r="J43" s="58">
        <v>73931</v>
      </c>
      <c r="K43" s="135"/>
      <c r="L43" s="135"/>
      <c r="M43" s="135"/>
      <c r="N43" s="135"/>
      <c r="O43" s="135"/>
      <c r="P43" s="135"/>
      <c r="Q43" s="135"/>
      <c r="R43" s="135"/>
      <c r="S43" s="103">
        <v>1392</v>
      </c>
    </row>
    <row r="44" spans="1:19" ht="19.5" customHeight="1">
      <c r="A44" s="83">
        <v>208236</v>
      </c>
      <c r="B44" s="79">
        <v>2232326</v>
      </c>
      <c r="C44" s="83">
        <f t="shared" si="7"/>
        <v>139624</v>
      </c>
      <c r="D44" s="58">
        <f t="shared" si="8"/>
        <v>2219318</v>
      </c>
      <c r="E44" s="77"/>
      <c r="F44" s="78"/>
      <c r="G44" s="78"/>
      <c r="H44" s="78"/>
      <c r="I44" s="78">
        <v>68612</v>
      </c>
      <c r="J44" s="58">
        <v>13008</v>
      </c>
      <c r="K44" s="135"/>
      <c r="L44" s="135"/>
      <c r="M44" s="135"/>
      <c r="N44" s="135"/>
      <c r="O44" s="135"/>
      <c r="P44" s="135"/>
      <c r="Q44" s="135"/>
      <c r="R44" s="135"/>
      <c r="S44" s="103">
        <v>1393</v>
      </c>
    </row>
    <row r="45" spans="1:19" ht="19.5" customHeight="1">
      <c r="A45" s="83">
        <v>398789</v>
      </c>
      <c r="B45" s="79">
        <v>1478732</v>
      </c>
      <c r="C45" s="83">
        <f t="shared" si="7"/>
        <v>251122</v>
      </c>
      <c r="D45" s="58">
        <f t="shared" si="8"/>
        <v>1171559</v>
      </c>
      <c r="E45" s="77"/>
      <c r="F45" s="78"/>
      <c r="G45" s="78"/>
      <c r="H45" s="78"/>
      <c r="I45" s="78">
        <v>147667</v>
      </c>
      <c r="J45" s="58">
        <v>307173</v>
      </c>
      <c r="K45" s="135"/>
      <c r="L45" s="135"/>
      <c r="M45" s="135"/>
      <c r="N45" s="135"/>
      <c r="O45" s="135"/>
      <c r="P45" s="135"/>
      <c r="Q45" s="135"/>
      <c r="R45" s="135"/>
      <c r="S45" s="103">
        <v>1394</v>
      </c>
    </row>
    <row r="46" spans="1:19" ht="19.5" customHeight="1">
      <c r="A46" s="83">
        <v>592784</v>
      </c>
      <c r="B46" s="79">
        <v>2236707</v>
      </c>
      <c r="C46" s="83">
        <f t="shared" si="7"/>
        <v>388258</v>
      </c>
      <c r="D46" s="58">
        <f t="shared" si="8"/>
        <v>1849213</v>
      </c>
      <c r="E46" s="77"/>
      <c r="F46" s="78"/>
      <c r="G46" s="78"/>
      <c r="H46" s="78"/>
      <c r="I46" s="78">
        <v>204526</v>
      </c>
      <c r="J46" s="58">
        <v>387494</v>
      </c>
      <c r="K46" s="135"/>
      <c r="L46" s="135"/>
      <c r="M46" s="135"/>
      <c r="N46" s="135"/>
      <c r="O46" s="135"/>
      <c r="P46" s="135"/>
      <c r="Q46" s="135"/>
      <c r="R46" s="135"/>
      <c r="S46" s="103">
        <v>1395</v>
      </c>
    </row>
    <row r="47" spans="1:19" ht="19.5" customHeight="1">
      <c r="A47" s="83">
        <v>747619</v>
      </c>
      <c r="B47" s="79">
        <v>2401483</v>
      </c>
      <c r="C47" s="83">
        <f t="shared" si="7"/>
        <v>525099</v>
      </c>
      <c r="D47" s="58">
        <f t="shared" si="8"/>
        <v>1756430</v>
      </c>
      <c r="E47" s="77"/>
      <c r="F47" s="78"/>
      <c r="G47" s="78"/>
      <c r="H47" s="78"/>
      <c r="I47" s="78">
        <v>222520</v>
      </c>
      <c r="J47" s="58">
        <v>645053</v>
      </c>
      <c r="K47" s="135"/>
      <c r="L47" s="135"/>
      <c r="M47" s="135"/>
      <c r="N47" s="135"/>
      <c r="O47" s="135"/>
      <c r="P47" s="135"/>
      <c r="Q47" s="135"/>
      <c r="R47" s="135"/>
      <c r="S47" s="103">
        <v>1396</v>
      </c>
    </row>
    <row r="48" spans="1:19" ht="19.5" customHeight="1">
      <c r="A48" s="83">
        <v>2255389</v>
      </c>
      <c r="B48" s="79">
        <v>2071063</v>
      </c>
      <c r="C48" s="83">
        <f t="shared" si="7"/>
        <v>2232308</v>
      </c>
      <c r="D48" s="58">
        <f t="shared" si="8"/>
        <v>1722156</v>
      </c>
      <c r="E48" s="77"/>
      <c r="F48" s="78"/>
      <c r="G48" s="78"/>
      <c r="H48" s="78"/>
      <c r="I48" s="78">
        <v>23081</v>
      </c>
      <c r="J48" s="58">
        <v>348907</v>
      </c>
      <c r="K48" s="135"/>
      <c r="L48" s="135"/>
      <c r="M48" s="135"/>
      <c r="N48" s="135"/>
      <c r="O48" s="135"/>
      <c r="P48" s="135"/>
      <c r="Q48" s="135"/>
      <c r="R48" s="135"/>
      <c r="S48" s="103">
        <v>1397</v>
      </c>
    </row>
    <row r="49" spans="1:19" ht="19.5" customHeight="1">
      <c r="A49" s="83">
        <v>963957</v>
      </c>
      <c r="B49" s="79">
        <v>2160020</v>
      </c>
      <c r="C49" s="83">
        <f t="shared" si="7"/>
        <v>813825</v>
      </c>
      <c r="D49" s="58">
        <f t="shared" si="8"/>
        <v>2082190</v>
      </c>
      <c r="E49" s="77"/>
      <c r="F49" s="78"/>
      <c r="G49" s="78"/>
      <c r="H49" s="78"/>
      <c r="I49" s="78">
        <v>150132</v>
      </c>
      <c r="J49" s="58">
        <v>77830</v>
      </c>
      <c r="K49" s="135"/>
      <c r="L49" s="135"/>
      <c r="M49" s="135"/>
      <c r="N49" s="135"/>
      <c r="O49" s="135"/>
      <c r="P49" s="135"/>
      <c r="Q49" s="135"/>
      <c r="R49" s="135"/>
      <c r="S49" s="103">
        <v>1398</v>
      </c>
    </row>
    <row r="50" spans="1:19" ht="19.5" customHeight="1" thickBot="1">
      <c r="A50" s="106">
        <v>1075738</v>
      </c>
      <c r="B50" s="110">
        <v>3653347</v>
      </c>
      <c r="C50" s="106">
        <f t="shared" si="7"/>
        <v>919249</v>
      </c>
      <c r="D50" s="89">
        <f t="shared" si="8"/>
        <v>3195080</v>
      </c>
      <c r="E50" s="111"/>
      <c r="F50" s="109"/>
      <c r="G50" s="109"/>
      <c r="H50" s="109"/>
      <c r="I50" s="109">
        <v>156489</v>
      </c>
      <c r="J50" s="89">
        <v>458267</v>
      </c>
      <c r="K50" s="136"/>
      <c r="L50" s="136"/>
      <c r="M50" s="136"/>
      <c r="N50" s="136"/>
      <c r="O50" s="136"/>
      <c r="P50" s="136"/>
      <c r="Q50" s="136"/>
      <c r="R50" s="136"/>
      <c r="S50" s="104">
        <v>1399</v>
      </c>
    </row>
  </sheetData>
  <mergeCells count="12">
    <mergeCell ref="A1:S1"/>
    <mergeCell ref="A3:B3"/>
    <mergeCell ref="G3:H3"/>
    <mergeCell ref="K3:L3"/>
    <mergeCell ref="M3:N3"/>
    <mergeCell ref="O3:P3"/>
    <mergeCell ref="Q3:R3"/>
    <mergeCell ref="E3:F3"/>
    <mergeCell ref="S3:S4"/>
    <mergeCell ref="I3:J3"/>
    <mergeCell ref="C3:D3"/>
    <mergeCell ref="A2:S2"/>
  </mergeCells>
  <phoneticPr fontId="0" type="noConversion"/>
  <printOptions horizontalCentered="1" verticalCentered="1"/>
  <pageMargins left="0.74803149606299213" right="0.19685039370078741" top="0.98425196850393704" bottom="0.98425196850393704" header="0.51181102362204722" footer="0.51181102362204722"/>
  <pageSetup paperSize="9" scale="69" orientation="landscape" horizontalDpi="180" verticalDpi="180" r:id="rId1"/>
  <headerFooter alignWithMargins="0"/>
  <colBreaks count="1" manualBreakCount="1">
    <brk id="19"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zoomScaleNormal="100" zoomScaleSheetLayoutView="80" workbookViewId="0">
      <selection activeCell="S4" sqref="S4:S5"/>
    </sheetView>
  </sheetViews>
  <sheetFormatPr defaultColWidth="13.88671875" defaultRowHeight="14.1" customHeight="1"/>
  <cols>
    <col min="1" max="4" width="20.6640625" customWidth="1"/>
    <col min="5" max="8" width="20.6640625" hidden="1" customWidth="1"/>
    <col min="9" max="10" width="20.6640625" customWidth="1"/>
    <col min="11" max="18" width="20.6640625" hidden="1" customWidth="1"/>
    <col min="19" max="19" width="20.6640625" customWidth="1"/>
  </cols>
  <sheetData>
    <row r="1" spans="1:29" ht="25.5" customHeight="1">
      <c r="A1" s="398" t="s">
        <v>33</v>
      </c>
      <c r="B1" s="398"/>
      <c r="C1" s="398"/>
      <c r="D1" s="398"/>
      <c r="E1" s="398"/>
      <c r="F1" s="398"/>
      <c r="G1" s="398"/>
      <c r="H1" s="398"/>
      <c r="I1" s="398"/>
      <c r="J1" s="398"/>
      <c r="K1" s="398"/>
      <c r="L1" s="398"/>
      <c r="M1" s="398"/>
      <c r="N1" s="398"/>
      <c r="O1" s="398"/>
      <c r="P1" s="398"/>
      <c r="Q1" s="398"/>
      <c r="R1" s="398"/>
      <c r="S1" s="398"/>
    </row>
    <row r="2" spans="1:29" ht="25.5" customHeight="1" thickBot="1">
      <c r="A2" s="414" t="s">
        <v>15</v>
      </c>
      <c r="B2" s="414"/>
      <c r="C2" s="414"/>
      <c r="D2" s="414"/>
      <c r="E2" s="414"/>
      <c r="F2" s="414"/>
      <c r="G2" s="414"/>
      <c r="H2" s="414"/>
      <c r="I2" s="414"/>
      <c r="J2" s="414"/>
      <c r="K2" s="414"/>
      <c r="L2" s="414"/>
      <c r="M2" s="414"/>
      <c r="N2" s="414"/>
      <c r="O2" s="414"/>
      <c r="P2" s="414"/>
      <c r="Q2" s="414"/>
      <c r="R2" s="414"/>
      <c r="S2" s="414"/>
      <c r="Y2" s="2"/>
      <c r="Z2" s="2"/>
      <c r="AA2" s="2"/>
      <c r="AB2" s="2"/>
      <c r="AC2" s="2"/>
    </row>
    <row r="3" spans="1:29" ht="14.1" hidden="1" customHeight="1" thickBot="1">
      <c r="A3" s="411"/>
      <c r="B3" s="411"/>
      <c r="C3" s="11"/>
      <c r="D3" s="11"/>
      <c r="E3" s="11"/>
      <c r="F3" s="11"/>
      <c r="G3" s="9"/>
      <c r="H3" s="9"/>
      <c r="I3" s="9"/>
      <c r="J3" s="9"/>
      <c r="K3" s="9"/>
      <c r="L3" s="9"/>
      <c r="M3" s="9"/>
      <c r="N3" s="9"/>
      <c r="O3" s="9"/>
      <c r="P3" s="9"/>
      <c r="Q3" s="9"/>
      <c r="R3" s="9"/>
      <c r="S3" s="9"/>
      <c r="Y3" s="2"/>
      <c r="Z3" s="2"/>
      <c r="AA3" s="2"/>
      <c r="AB3" s="2"/>
      <c r="AC3" s="2"/>
    </row>
    <row r="4" spans="1:29" ht="24.75" customHeight="1">
      <c r="A4" s="407" t="s">
        <v>5</v>
      </c>
      <c r="B4" s="408"/>
      <c r="C4" s="409" t="s">
        <v>13</v>
      </c>
      <c r="D4" s="410"/>
      <c r="E4" s="409" t="s">
        <v>7</v>
      </c>
      <c r="F4" s="410"/>
      <c r="G4" s="407" t="s">
        <v>4</v>
      </c>
      <c r="H4" s="408"/>
      <c r="I4" s="409" t="s">
        <v>12</v>
      </c>
      <c r="J4" s="410"/>
      <c r="K4" s="407" t="s">
        <v>3</v>
      </c>
      <c r="L4" s="408"/>
      <c r="M4" s="407" t="s">
        <v>2</v>
      </c>
      <c r="N4" s="408"/>
      <c r="O4" s="407" t="s">
        <v>1</v>
      </c>
      <c r="P4" s="408"/>
      <c r="Q4" s="407" t="s">
        <v>0</v>
      </c>
      <c r="R4" s="408"/>
      <c r="S4" s="412" t="s">
        <v>6</v>
      </c>
      <c r="Y4" s="2"/>
      <c r="Z4" s="2"/>
      <c r="AA4" s="2"/>
      <c r="AB4" s="2"/>
      <c r="AC4" s="2"/>
    </row>
    <row r="5" spans="1:29" ht="24.75" customHeight="1" thickBot="1">
      <c r="A5" s="23" t="s">
        <v>8</v>
      </c>
      <c r="B5" s="24" t="s">
        <v>9</v>
      </c>
      <c r="C5" s="54" t="s">
        <v>8</v>
      </c>
      <c r="D5" s="24" t="s">
        <v>9</v>
      </c>
      <c r="E5" s="55" t="s">
        <v>8</v>
      </c>
      <c r="F5" s="24" t="s">
        <v>9</v>
      </c>
      <c r="G5" s="23" t="s">
        <v>8</v>
      </c>
      <c r="H5" s="24" t="s">
        <v>9</v>
      </c>
      <c r="I5" s="54" t="s">
        <v>8</v>
      </c>
      <c r="J5" s="24" t="s">
        <v>9</v>
      </c>
      <c r="K5" s="55" t="s">
        <v>8</v>
      </c>
      <c r="L5" s="24" t="s">
        <v>9</v>
      </c>
      <c r="M5" s="23" t="s">
        <v>8</v>
      </c>
      <c r="N5" s="24" t="s">
        <v>9</v>
      </c>
      <c r="O5" s="23" t="s">
        <v>8</v>
      </c>
      <c r="P5" s="24" t="s">
        <v>9</v>
      </c>
      <c r="Q5" s="23" t="s">
        <v>8</v>
      </c>
      <c r="R5" s="24" t="s">
        <v>9</v>
      </c>
      <c r="S5" s="413"/>
      <c r="Y5" s="2"/>
      <c r="Z5" s="2"/>
      <c r="AA5" s="2"/>
      <c r="AB5" s="2"/>
      <c r="AC5" s="2"/>
    </row>
    <row r="6" spans="1:29" ht="20.25" hidden="1" customHeight="1">
      <c r="A6" s="6">
        <f>زندگى!A5+'جمع غير زندگى'!A5</f>
        <v>0</v>
      </c>
      <c r="B6" s="7">
        <f>زندگى!B5+'جمع غير زندگى'!B5</f>
        <v>0</v>
      </c>
      <c r="C6" s="65"/>
      <c r="D6" s="7"/>
      <c r="E6" s="84"/>
      <c r="F6" s="7"/>
      <c r="G6" s="6">
        <f>زندگى!G5+'جمع غير زندگى'!G5</f>
        <v>0</v>
      </c>
      <c r="H6" s="7">
        <f>زندگى!H5+'جمع غير زندگى'!H5</f>
        <v>0</v>
      </c>
      <c r="I6" s="65"/>
      <c r="J6" s="7"/>
      <c r="K6" s="84">
        <f>زندگى!K5+'جمع غير زندگى'!K5</f>
        <v>0</v>
      </c>
      <c r="L6" s="7">
        <f>زندگى!L5+'جمع غير زندگى'!L5</f>
        <v>0</v>
      </c>
      <c r="M6" s="6">
        <f>زندگى!M5+'جمع غير زندگى'!M5</f>
        <v>0</v>
      </c>
      <c r="N6" s="7">
        <f>زندگى!N5+'جمع غير زندگى'!N5</f>
        <v>0</v>
      </c>
      <c r="O6" s="6">
        <f>زندگى!O5+'جمع غير زندگى'!O5</f>
        <v>0</v>
      </c>
      <c r="P6" s="7">
        <f>زندگى!P5+'جمع غير زندگى'!P5</f>
        <v>0</v>
      </c>
      <c r="Q6" s="6">
        <f>زندگى!Q5+'جمع غير زندگى'!Q5</f>
        <v>0</v>
      </c>
      <c r="R6" s="7">
        <f>زندگى!R5+'جمع غير زندگى'!R5</f>
        <v>0</v>
      </c>
      <c r="S6" s="8">
        <v>1354</v>
      </c>
      <c r="Y6" s="2"/>
      <c r="Z6" s="2"/>
      <c r="AA6" s="2"/>
      <c r="AB6" s="2"/>
      <c r="AC6" s="2"/>
    </row>
    <row r="7" spans="1:29" ht="20.25" hidden="1" customHeight="1">
      <c r="A7" s="3">
        <f>زندگى!A6+'جمع غير زندگى'!A6</f>
        <v>0</v>
      </c>
      <c r="B7" s="4">
        <f>زندگى!B6+'جمع غير زندگى'!B6</f>
        <v>0</v>
      </c>
      <c r="C7" s="10"/>
      <c r="D7" s="4"/>
      <c r="E7" s="12"/>
      <c r="F7" s="4"/>
      <c r="G7" s="3">
        <f>زندگى!G6+'جمع غير زندگى'!G6</f>
        <v>0</v>
      </c>
      <c r="H7" s="4">
        <f>زندگى!H6+'جمع غير زندگى'!H6</f>
        <v>0</v>
      </c>
      <c r="I7" s="10"/>
      <c r="J7" s="4"/>
      <c r="K7" s="12">
        <f>زندگى!K6+'جمع غير زندگى'!K6</f>
        <v>0</v>
      </c>
      <c r="L7" s="4">
        <f>زندگى!L6+'جمع غير زندگى'!L6</f>
        <v>0</v>
      </c>
      <c r="M7" s="3">
        <f>زندگى!M6+'جمع غير زندگى'!M6</f>
        <v>0</v>
      </c>
      <c r="N7" s="4">
        <f>زندگى!N6+'جمع غير زندگى'!N6</f>
        <v>0</v>
      </c>
      <c r="O7" s="3">
        <f>زندگى!O6+'جمع غير زندگى'!O6</f>
        <v>0</v>
      </c>
      <c r="P7" s="4">
        <f>زندگى!P6+'جمع غير زندگى'!P6</f>
        <v>0</v>
      </c>
      <c r="Q7" s="3">
        <f>زندگى!Q6+'جمع غير زندگى'!Q6</f>
        <v>0</v>
      </c>
      <c r="R7" s="4">
        <f>زندگى!R6+'جمع غير زندگى'!R6</f>
        <v>0</v>
      </c>
      <c r="S7" s="5">
        <v>1355</v>
      </c>
    </row>
    <row r="8" spans="1:29" ht="20.25" hidden="1" customHeight="1">
      <c r="A8" s="3">
        <f>زندگى!A7+'جمع غير زندگى'!A7</f>
        <v>0</v>
      </c>
      <c r="B8" s="4">
        <f>زندگى!B7+'جمع غير زندگى'!B7</f>
        <v>0</v>
      </c>
      <c r="C8" s="10"/>
      <c r="D8" s="4"/>
      <c r="E8" s="12"/>
      <c r="F8" s="4"/>
      <c r="G8" s="3">
        <f>زندگى!G7+'جمع غير زندگى'!G7</f>
        <v>0</v>
      </c>
      <c r="H8" s="4">
        <f>زندگى!H7+'جمع غير زندگى'!H7</f>
        <v>0</v>
      </c>
      <c r="I8" s="10"/>
      <c r="J8" s="4"/>
      <c r="K8" s="12">
        <f>زندگى!K7+'جمع غير زندگى'!K7</f>
        <v>0</v>
      </c>
      <c r="L8" s="4">
        <f>زندگى!L7+'جمع غير زندگى'!L7</f>
        <v>0</v>
      </c>
      <c r="M8" s="3">
        <f>زندگى!M7+'جمع غير زندگى'!M7</f>
        <v>0</v>
      </c>
      <c r="N8" s="4">
        <f>زندگى!N7+'جمع غير زندگى'!N7</f>
        <v>0</v>
      </c>
      <c r="O8" s="3">
        <f>زندگى!O7+'جمع غير زندگى'!O7</f>
        <v>0</v>
      </c>
      <c r="P8" s="4">
        <f>زندگى!P7+'جمع غير زندگى'!P7</f>
        <v>0</v>
      </c>
      <c r="Q8" s="3">
        <f>زندگى!Q7+'جمع غير زندگى'!Q7</f>
        <v>0</v>
      </c>
      <c r="R8" s="4">
        <f>زندگى!R7+'جمع غير زندگى'!R7</f>
        <v>0</v>
      </c>
      <c r="S8" s="5">
        <v>1356</v>
      </c>
    </row>
    <row r="9" spans="1:29" ht="20.25" hidden="1" customHeight="1">
      <c r="A9" s="3">
        <f>زندگى!A8+'جمع غير زندگى'!A8</f>
        <v>0</v>
      </c>
      <c r="B9" s="4">
        <f>زندگى!B8+'جمع غير زندگى'!B8</f>
        <v>0</v>
      </c>
      <c r="C9" s="10"/>
      <c r="D9" s="4"/>
      <c r="E9" s="12"/>
      <c r="F9" s="4"/>
      <c r="G9" s="3">
        <f>زندگى!G8+'جمع غير زندگى'!G8</f>
        <v>0</v>
      </c>
      <c r="H9" s="4">
        <f>زندگى!H8+'جمع غير زندگى'!H8</f>
        <v>0</v>
      </c>
      <c r="I9" s="10"/>
      <c r="J9" s="4"/>
      <c r="K9" s="12">
        <f>زندگى!K8+'جمع غير زندگى'!K8</f>
        <v>0</v>
      </c>
      <c r="L9" s="4">
        <f>زندگى!L8+'جمع غير زندگى'!L8</f>
        <v>0</v>
      </c>
      <c r="M9" s="3">
        <f>زندگى!M8+'جمع غير زندگى'!M8</f>
        <v>0</v>
      </c>
      <c r="N9" s="4">
        <f>زندگى!N8+'جمع غير زندگى'!N8</f>
        <v>0</v>
      </c>
      <c r="O9" s="3">
        <f>زندگى!O8+'جمع غير زندگى'!O8</f>
        <v>0</v>
      </c>
      <c r="P9" s="4">
        <f>زندگى!P8+'جمع غير زندگى'!P8</f>
        <v>0</v>
      </c>
      <c r="Q9" s="3">
        <f>زندگى!Q8+'جمع غير زندگى'!Q8</f>
        <v>0</v>
      </c>
      <c r="R9" s="4">
        <f>زندگى!R8+'جمع غير زندگى'!R8</f>
        <v>0</v>
      </c>
      <c r="S9" s="5">
        <v>1357</v>
      </c>
    </row>
    <row r="10" spans="1:29" ht="20.25" hidden="1" customHeight="1">
      <c r="A10" s="3">
        <f>زندگى!A9+'جمع غير زندگى'!A9</f>
        <v>0</v>
      </c>
      <c r="B10" s="4">
        <f>زندگى!B9+'جمع غير زندگى'!B9</f>
        <v>0</v>
      </c>
      <c r="C10" s="10"/>
      <c r="D10" s="4"/>
      <c r="E10" s="12"/>
      <c r="F10" s="4"/>
      <c r="G10" s="3">
        <f>زندگى!G9+'جمع غير زندگى'!G9</f>
        <v>0</v>
      </c>
      <c r="H10" s="4">
        <f>زندگى!H9+'جمع غير زندگى'!H9</f>
        <v>0</v>
      </c>
      <c r="I10" s="10"/>
      <c r="J10" s="4"/>
      <c r="K10" s="12">
        <f>زندگى!K9+'جمع غير زندگى'!K9</f>
        <v>0</v>
      </c>
      <c r="L10" s="4">
        <f>زندگى!L9+'جمع غير زندگى'!L9</f>
        <v>0</v>
      </c>
      <c r="M10" s="3">
        <f>زندگى!M9+'جمع غير زندگى'!M9</f>
        <v>0</v>
      </c>
      <c r="N10" s="4">
        <f>زندگى!N9+'جمع غير زندگى'!N9</f>
        <v>0</v>
      </c>
      <c r="O10" s="3">
        <f>زندگى!O9+'جمع غير زندگى'!O9</f>
        <v>0</v>
      </c>
      <c r="P10" s="4">
        <f>زندگى!P9+'جمع غير زندگى'!P9</f>
        <v>0</v>
      </c>
      <c r="Q10" s="3">
        <f>زندگى!Q9+'جمع غير زندگى'!Q9</f>
        <v>0</v>
      </c>
      <c r="R10" s="4">
        <f>زندگى!R9+'جمع غير زندگى'!R9</f>
        <v>0</v>
      </c>
      <c r="S10" s="5">
        <v>1358</v>
      </c>
    </row>
    <row r="11" spans="1:29" ht="20.25" hidden="1" customHeight="1">
      <c r="A11" s="3">
        <f>زندگى!A10+'جمع غير زندگى'!A10</f>
        <v>0</v>
      </c>
      <c r="B11" s="4">
        <f>زندگى!B10+'جمع غير زندگى'!B10</f>
        <v>0</v>
      </c>
      <c r="C11" s="10"/>
      <c r="D11" s="4"/>
      <c r="E11" s="12"/>
      <c r="F11" s="4"/>
      <c r="G11" s="3">
        <f>زندگى!G10+'جمع غير زندگى'!G10</f>
        <v>0</v>
      </c>
      <c r="H11" s="4">
        <f>زندگى!H10+'جمع غير زندگى'!H10</f>
        <v>0</v>
      </c>
      <c r="I11" s="10"/>
      <c r="J11" s="4"/>
      <c r="K11" s="12">
        <f>زندگى!K10+'جمع غير زندگى'!K10</f>
        <v>0</v>
      </c>
      <c r="L11" s="4">
        <f>زندگى!L10+'جمع غير زندگى'!L10</f>
        <v>0</v>
      </c>
      <c r="M11" s="3">
        <f>زندگى!M10+'جمع غير زندگى'!M10</f>
        <v>0</v>
      </c>
      <c r="N11" s="4">
        <f>زندگى!N10+'جمع غير زندگى'!N10</f>
        <v>0</v>
      </c>
      <c r="O11" s="3">
        <f>زندگى!O10+'جمع غير زندگى'!O10</f>
        <v>0</v>
      </c>
      <c r="P11" s="4">
        <f>زندگى!P10+'جمع غير زندگى'!P10</f>
        <v>0</v>
      </c>
      <c r="Q11" s="3">
        <f>زندگى!Q10+'جمع غير زندگى'!Q10</f>
        <v>0</v>
      </c>
      <c r="R11" s="4">
        <f>زندگى!R10+'جمع غير زندگى'!R10</f>
        <v>0</v>
      </c>
      <c r="S11" s="5">
        <v>1359</v>
      </c>
    </row>
    <row r="12" spans="1:29" ht="20.25" hidden="1" customHeight="1">
      <c r="A12" s="3">
        <f>زندگى!A11+'جمع غير زندگى'!A11</f>
        <v>0</v>
      </c>
      <c r="B12" s="4">
        <f>زندگى!B11+'جمع غير زندگى'!B11</f>
        <v>0</v>
      </c>
      <c r="C12" s="10"/>
      <c r="D12" s="4"/>
      <c r="E12" s="12"/>
      <c r="F12" s="4"/>
      <c r="G12" s="3">
        <f>زندگى!G11+'جمع غير زندگى'!G11</f>
        <v>0</v>
      </c>
      <c r="H12" s="4">
        <f>زندگى!H11+'جمع غير زندگى'!H11</f>
        <v>0</v>
      </c>
      <c r="I12" s="10"/>
      <c r="J12" s="4"/>
      <c r="K12" s="12">
        <f>زندگى!K11+'جمع غير زندگى'!K11</f>
        <v>0</v>
      </c>
      <c r="L12" s="4">
        <f>زندگى!L11+'جمع غير زندگى'!L11</f>
        <v>0</v>
      </c>
      <c r="M12" s="3">
        <f>زندگى!M11+'جمع غير زندگى'!M11</f>
        <v>0</v>
      </c>
      <c r="N12" s="4">
        <f>زندگى!N11+'جمع غير زندگى'!N11</f>
        <v>0</v>
      </c>
      <c r="O12" s="3">
        <f>زندگى!O11+'جمع غير زندگى'!O11</f>
        <v>0</v>
      </c>
      <c r="P12" s="4">
        <f>زندگى!P11+'جمع غير زندگى'!P11</f>
        <v>0</v>
      </c>
      <c r="Q12" s="3">
        <f>زندگى!Q11+'جمع غير زندگى'!Q11</f>
        <v>0</v>
      </c>
      <c r="R12" s="4">
        <f>زندگى!R11+'جمع غير زندگى'!R11</f>
        <v>0</v>
      </c>
      <c r="S12" s="5">
        <v>1360</v>
      </c>
    </row>
    <row r="13" spans="1:29" ht="20.25" hidden="1" customHeight="1">
      <c r="A13" s="3">
        <f>زندگى!A12+'جمع غير زندگى'!A12</f>
        <v>0</v>
      </c>
      <c r="B13" s="4">
        <f>زندگى!B12+'جمع غير زندگى'!B12</f>
        <v>0</v>
      </c>
      <c r="C13" s="10"/>
      <c r="D13" s="4"/>
      <c r="E13" s="12"/>
      <c r="F13" s="4"/>
      <c r="G13" s="3">
        <f>زندگى!G12+'جمع غير زندگى'!G12</f>
        <v>0</v>
      </c>
      <c r="H13" s="4">
        <f>زندگى!H12+'جمع غير زندگى'!H12</f>
        <v>0</v>
      </c>
      <c r="I13" s="10"/>
      <c r="J13" s="4"/>
      <c r="K13" s="12">
        <f>زندگى!K12+'جمع غير زندگى'!K12</f>
        <v>0</v>
      </c>
      <c r="L13" s="4">
        <f>زندگى!L12+'جمع غير زندگى'!L12</f>
        <v>0</v>
      </c>
      <c r="M13" s="3">
        <f>زندگى!M12+'جمع غير زندگى'!M12</f>
        <v>0</v>
      </c>
      <c r="N13" s="4">
        <f>زندگى!N12+'جمع غير زندگى'!N12</f>
        <v>0</v>
      </c>
      <c r="O13" s="3">
        <f>زندگى!O12+'جمع غير زندگى'!O12</f>
        <v>0</v>
      </c>
      <c r="P13" s="4">
        <f>زندگى!P12+'جمع غير زندگى'!P12</f>
        <v>0</v>
      </c>
      <c r="Q13" s="3">
        <f>زندگى!Q12+'جمع غير زندگى'!Q12</f>
        <v>0</v>
      </c>
      <c r="R13" s="4">
        <f>زندگى!R12+'جمع غير زندگى'!R12</f>
        <v>0</v>
      </c>
      <c r="S13" s="5">
        <v>1361</v>
      </c>
    </row>
    <row r="14" spans="1:29" ht="20.25" hidden="1" customHeight="1">
      <c r="A14" s="3">
        <f>زندگى!A13+'جمع غير زندگى'!A13</f>
        <v>0</v>
      </c>
      <c r="B14" s="4">
        <f>زندگى!B13+'جمع غير زندگى'!B13</f>
        <v>0</v>
      </c>
      <c r="C14" s="10"/>
      <c r="D14" s="4"/>
      <c r="E14" s="12"/>
      <c r="F14" s="4"/>
      <c r="G14" s="3">
        <f>زندگى!G13+'جمع غير زندگى'!G13</f>
        <v>0</v>
      </c>
      <c r="H14" s="4">
        <f>زندگى!H13+'جمع غير زندگى'!H13</f>
        <v>0</v>
      </c>
      <c r="I14" s="10"/>
      <c r="J14" s="4"/>
      <c r="K14" s="12">
        <f>زندگى!K13+'جمع غير زندگى'!K13</f>
        <v>0</v>
      </c>
      <c r="L14" s="4">
        <f>زندگى!L13+'جمع غير زندگى'!L13</f>
        <v>0</v>
      </c>
      <c r="M14" s="3">
        <f>زندگى!M13+'جمع غير زندگى'!M13</f>
        <v>0</v>
      </c>
      <c r="N14" s="4">
        <f>زندگى!N13+'جمع غير زندگى'!N13</f>
        <v>0</v>
      </c>
      <c r="O14" s="3">
        <f>زندگى!O13+'جمع غير زندگى'!O13</f>
        <v>0</v>
      </c>
      <c r="P14" s="4">
        <f>زندگى!P13+'جمع غير زندگى'!P13</f>
        <v>0</v>
      </c>
      <c r="Q14" s="3">
        <f>زندگى!Q13+'جمع غير زندگى'!Q13</f>
        <v>0</v>
      </c>
      <c r="R14" s="4">
        <f>زندگى!R13+'جمع غير زندگى'!R13</f>
        <v>0</v>
      </c>
      <c r="S14" s="5">
        <v>1362</v>
      </c>
    </row>
    <row r="15" spans="1:29" ht="20.25" hidden="1" customHeight="1">
      <c r="A15" s="3">
        <f>زندگى!A14+'جمع غير زندگى'!A14</f>
        <v>0</v>
      </c>
      <c r="B15" s="4">
        <f>زندگى!B14+'جمع غير زندگى'!B14</f>
        <v>0</v>
      </c>
      <c r="C15" s="10"/>
      <c r="D15" s="4"/>
      <c r="E15" s="12"/>
      <c r="F15" s="4"/>
      <c r="G15" s="3">
        <f>زندگى!G14+'جمع غير زندگى'!G14</f>
        <v>0</v>
      </c>
      <c r="H15" s="4">
        <f>زندگى!H14+'جمع غير زندگى'!H14</f>
        <v>0</v>
      </c>
      <c r="I15" s="10"/>
      <c r="J15" s="4"/>
      <c r="K15" s="12">
        <f>زندگى!K14+'جمع غير زندگى'!K14</f>
        <v>0</v>
      </c>
      <c r="L15" s="4">
        <f>زندگى!L14+'جمع غير زندگى'!L14</f>
        <v>0</v>
      </c>
      <c r="M15" s="3">
        <f>زندگى!M14+'جمع غير زندگى'!M14</f>
        <v>0</v>
      </c>
      <c r="N15" s="4">
        <f>زندگى!N14+'جمع غير زندگى'!N14</f>
        <v>0</v>
      </c>
      <c r="O15" s="3">
        <f>زندگى!O14+'جمع غير زندگى'!O14</f>
        <v>0</v>
      </c>
      <c r="P15" s="4">
        <f>زندگى!P14+'جمع غير زندگى'!P14</f>
        <v>0</v>
      </c>
      <c r="Q15" s="3">
        <f>زندگى!Q14+'جمع غير زندگى'!Q14</f>
        <v>0</v>
      </c>
      <c r="R15" s="4">
        <f>زندگى!R14+'جمع غير زندگى'!R14</f>
        <v>0</v>
      </c>
      <c r="S15" s="5">
        <v>1363</v>
      </c>
    </row>
    <row r="16" spans="1:29" ht="20.25" hidden="1" customHeight="1">
      <c r="A16" s="3">
        <f>زندگى!A15+'جمع غير زندگى'!A15</f>
        <v>0</v>
      </c>
      <c r="B16" s="4">
        <f>زندگى!B15+'جمع غير زندگى'!B15</f>
        <v>0</v>
      </c>
      <c r="C16" s="10"/>
      <c r="D16" s="4"/>
      <c r="E16" s="12"/>
      <c r="F16" s="4"/>
      <c r="G16" s="3">
        <f>زندگى!G15+'جمع غير زندگى'!G15</f>
        <v>0</v>
      </c>
      <c r="H16" s="4">
        <f>زندگى!H15+'جمع غير زندگى'!H15</f>
        <v>0</v>
      </c>
      <c r="I16" s="10"/>
      <c r="J16" s="4"/>
      <c r="K16" s="12">
        <f>زندگى!K15+'جمع غير زندگى'!K15</f>
        <v>0</v>
      </c>
      <c r="L16" s="4">
        <f>زندگى!L15+'جمع غير زندگى'!L15</f>
        <v>0</v>
      </c>
      <c r="M16" s="3">
        <f>زندگى!M15+'جمع غير زندگى'!M15</f>
        <v>0</v>
      </c>
      <c r="N16" s="4">
        <f>زندگى!N15+'جمع غير زندگى'!N15</f>
        <v>0</v>
      </c>
      <c r="O16" s="3">
        <f>زندگى!O15+'جمع غير زندگى'!O15</f>
        <v>0</v>
      </c>
      <c r="P16" s="4">
        <f>زندگى!P15+'جمع غير زندگى'!P15</f>
        <v>0</v>
      </c>
      <c r="Q16" s="3">
        <f>زندگى!Q15+'جمع غير زندگى'!Q15</f>
        <v>0</v>
      </c>
      <c r="R16" s="4">
        <f>زندگى!R15+'جمع غير زندگى'!R15</f>
        <v>0</v>
      </c>
      <c r="S16" s="5">
        <v>1364</v>
      </c>
    </row>
    <row r="17" spans="1:21" ht="20.25" hidden="1" customHeight="1">
      <c r="A17" s="3">
        <f>زندگى!A16+'جمع غير زندگى'!A16</f>
        <v>0</v>
      </c>
      <c r="B17" s="4">
        <f>زندگى!B16+'جمع غير زندگى'!B16</f>
        <v>0</v>
      </c>
      <c r="C17" s="10"/>
      <c r="D17" s="4"/>
      <c r="E17" s="12">
        <v>0</v>
      </c>
      <c r="F17" s="4">
        <v>0</v>
      </c>
      <c r="G17" s="3">
        <f>زندگى!G16+'جمع غير زندگى'!G16</f>
        <v>0</v>
      </c>
      <c r="H17" s="4">
        <f>زندگى!H16+'جمع غير زندگى'!H16</f>
        <v>0</v>
      </c>
      <c r="I17" s="10"/>
      <c r="J17" s="4"/>
      <c r="K17" s="12">
        <f>زندگى!K16+'جمع غير زندگى'!K16</f>
        <v>0</v>
      </c>
      <c r="L17" s="4">
        <f>زندگى!L16+'جمع غير زندگى'!L16</f>
        <v>0</v>
      </c>
      <c r="M17" s="3">
        <f>زندگى!M16+'جمع غير زندگى'!M16</f>
        <v>0</v>
      </c>
      <c r="N17" s="4">
        <f>زندگى!N16+'جمع غير زندگى'!N16</f>
        <v>0</v>
      </c>
      <c r="O17" s="3">
        <f>زندگى!O16+'جمع غير زندگى'!O16</f>
        <v>0</v>
      </c>
      <c r="P17" s="4">
        <f>زندگى!P16+'جمع غير زندگى'!P16</f>
        <v>0</v>
      </c>
      <c r="Q17" s="3">
        <f>زندگى!Q16+'جمع غير زندگى'!Q16</f>
        <v>0</v>
      </c>
      <c r="R17" s="4">
        <f>زندگى!R16+'جمع غير زندگى'!R16</f>
        <v>0</v>
      </c>
      <c r="S17" s="5">
        <v>1365</v>
      </c>
    </row>
    <row r="18" spans="1:21" ht="20.25" hidden="1" customHeight="1">
      <c r="A18" s="3">
        <f>زندگى!A17+'جمع غير زندگى'!A17</f>
        <v>0</v>
      </c>
      <c r="B18" s="4">
        <f>زندگى!B17+'جمع غير زندگى'!B17</f>
        <v>0</v>
      </c>
      <c r="C18" s="10"/>
      <c r="D18" s="4"/>
      <c r="E18" s="12">
        <v>0</v>
      </c>
      <c r="F18" s="4">
        <v>0</v>
      </c>
      <c r="G18" s="3">
        <f>زندگى!G17+'جمع غير زندگى'!G17</f>
        <v>0</v>
      </c>
      <c r="H18" s="4">
        <f>زندگى!H17+'جمع غير زندگى'!H17</f>
        <v>0</v>
      </c>
      <c r="I18" s="10"/>
      <c r="J18" s="4"/>
      <c r="K18" s="12">
        <f>زندگى!K17+'جمع غير زندگى'!K17</f>
        <v>0</v>
      </c>
      <c r="L18" s="4">
        <f>زندگى!L17+'جمع غير زندگى'!L17</f>
        <v>0</v>
      </c>
      <c r="M18" s="3">
        <f>زندگى!M17+'جمع غير زندگى'!M17</f>
        <v>0</v>
      </c>
      <c r="N18" s="4">
        <f>زندگى!N17+'جمع غير زندگى'!N17</f>
        <v>0</v>
      </c>
      <c r="O18" s="3">
        <f>زندگى!O17+'جمع غير زندگى'!O17</f>
        <v>0</v>
      </c>
      <c r="P18" s="4">
        <f>زندگى!P17+'جمع غير زندگى'!P17</f>
        <v>0</v>
      </c>
      <c r="Q18" s="3">
        <f>زندگى!Q17+'جمع غير زندگى'!Q17</f>
        <v>0</v>
      </c>
      <c r="R18" s="4">
        <f>زندگى!R17+'جمع غير زندگى'!R17</f>
        <v>0</v>
      </c>
      <c r="S18" s="5">
        <v>1366</v>
      </c>
    </row>
    <row r="19" spans="1:21" ht="20.25" hidden="1" customHeight="1">
      <c r="A19" s="3">
        <f>زندگى!A18+'جمع غير زندگى'!A18</f>
        <v>0</v>
      </c>
      <c r="B19" s="4">
        <f>زندگى!B18+'جمع غير زندگى'!B18</f>
        <v>0</v>
      </c>
      <c r="C19" s="10"/>
      <c r="D19" s="4"/>
      <c r="E19" s="12">
        <v>0</v>
      </c>
      <c r="F19" s="4">
        <v>0</v>
      </c>
      <c r="G19" s="3">
        <f>زندگى!G18+'جمع غير زندگى'!G18</f>
        <v>0</v>
      </c>
      <c r="H19" s="4">
        <f>زندگى!H18+'جمع غير زندگى'!H18</f>
        <v>0</v>
      </c>
      <c r="I19" s="10"/>
      <c r="J19" s="4"/>
      <c r="K19" s="12">
        <f>زندگى!K18+'جمع غير زندگى'!K18</f>
        <v>0</v>
      </c>
      <c r="L19" s="4">
        <f>زندگى!L18+'جمع غير زندگى'!L18</f>
        <v>0</v>
      </c>
      <c r="M19" s="3">
        <f>زندگى!M18+'جمع غير زندگى'!M18</f>
        <v>0</v>
      </c>
      <c r="N19" s="4">
        <f>زندگى!N18+'جمع غير زندگى'!N18</f>
        <v>0</v>
      </c>
      <c r="O19" s="3">
        <f>زندگى!O18+'جمع غير زندگى'!O18</f>
        <v>0</v>
      </c>
      <c r="P19" s="4">
        <f>زندگى!P18+'جمع غير زندگى'!P18</f>
        <v>0</v>
      </c>
      <c r="Q19" s="3">
        <f>زندگى!Q18+'جمع غير زندگى'!Q18</f>
        <v>0</v>
      </c>
      <c r="R19" s="4">
        <f>زندگى!R18+'جمع غير زندگى'!R18</f>
        <v>0</v>
      </c>
      <c r="S19" s="5">
        <v>1367</v>
      </c>
    </row>
    <row r="20" spans="1:21" ht="20.25" hidden="1" customHeight="1">
      <c r="A20" s="3">
        <f>زندگى!A19+'جمع غير زندگى'!A19</f>
        <v>0</v>
      </c>
      <c r="B20" s="4">
        <f>زندگى!B19+'جمع غير زندگى'!B19</f>
        <v>0</v>
      </c>
      <c r="C20" s="10"/>
      <c r="D20" s="4"/>
      <c r="E20" s="12">
        <v>0</v>
      </c>
      <c r="F20" s="4">
        <v>0</v>
      </c>
      <c r="G20" s="3">
        <f>زندگى!G19+'جمع غير زندگى'!G19</f>
        <v>0</v>
      </c>
      <c r="H20" s="4">
        <f>زندگى!H19+'جمع غير زندگى'!H19</f>
        <v>0</v>
      </c>
      <c r="I20" s="10"/>
      <c r="J20" s="4"/>
      <c r="K20" s="12">
        <f>زندگى!K19+'جمع غير زندگى'!K19</f>
        <v>0</v>
      </c>
      <c r="L20" s="4">
        <f>زندگى!L19+'جمع غير زندگى'!L19</f>
        <v>0</v>
      </c>
      <c r="M20" s="3">
        <f>زندگى!M19+'جمع غير زندگى'!M19</f>
        <v>0</v>
      </c>
      <c r="N20" s="4">
        <f>زندگى!N19+'جمع غير زندگى'!N19</f>
        <v>0</v>
      </c>
      <c r="O20" s="3">
        <f>زندگى!O19+'جمع غير زندگى'!O19</f>
        <v>0</v>
      </c>
      <c r="P20" s="4">
        <f>زندگى!P19+'جمع غير زندگى'!P19</f>
        <v>0</v>
      </c>
      <c r="Q20" s="3">
        <f>زندگى!Q19+'جمع غير زندگى'!Q19</f>
        <v>0</v>
      </c>
      <c r="R20" s="4">
        <f>زندگى!R19+'جمع غير زندگى'!R19</f>
        <v>0</v>
      </c>
      <c r="S20" s="5">
        <v>1368</v>
      </c>
    </row>
    <row r="21" spans="1:21" ht="20.25" hidden="1" customHeight="1">
      <c r="A21" s="3">
        <f>زندگى!A20+'جمع غير زندگى'!A20</f>
        <v>0</v>
      </c>
      <c r="B21" s="4">
        <f>زندگى!B20+'جمع غير زندگى'!B20</f>
        <v>0</v>
      </c>
      <c r="C21" s="10"/>
      <c r="D21" s="4"/>
      <c r="E21" s="12">
        <v>0</v>
      </c>
      <c r="F21" s="4">
        <v>0</v>
      </c>
      <c r="G21" s="3">
        <f>زندگى!G20+'جمع غير زندگى'!G20</f>
        <v>0</v>
      </c>
      <c r="H21" s="4">
        <f>زندگى!H20+'جمع غير زندگى'!H20</f>
        <v>0</v>
      </c>
      <c r="I21" s="10"/>
      <c r="J21" s="4"/>
      <c r="K21" s="12">
        <f>زندگى!K20+'جمع غير زندگى'!K20</f>
        <v>0</v>
      </c>
      <c r="L21" s="4">
        <f>زندگى!L20+'جمع غير زندگى'!L20</f>
        <v>0</v>
      </c>
      <c r="M21" s="3">
        <f>زندگى!M20+'جمع غير زندگى'!M20</f>
        <v>0</v>
      </c>
      <c r="N21" s="4">
        <f>زندگى!N20+'جمع غير زندگى'!N20</f>
        <v>0</v>
      </c>
      <c r="O21" s="3">
        <f>زندگى!O20+'جمع غير زندگى'!O20</f>
        <v>0</v>
      </c>
      <c r="P21" s="4">
        <f>زندگى!P20+'جمع غير زندگى'!P20</f>
        <v>0</v>
      </c>
      <c r="Q21" s="3">
        <f>زندگى!Q20+'جمع غير زندگى'!Q20</f>
        <v>0</v>
      </c>
      <c r="R21" s="4">
        <f>زندگى!R20+'جمع غير زندگى'!R20</f>
        <v>0</v>
      </c>
      <c r="S21" s="5">
        <v>1369</v>
      </c>
    </row>
    <row r="22" spans="1:21" ht="20.25" hidden="1" customHeight="1">
      <c r="A22" s="3">
        <f>زندگى!A21+'جمع غير زندگى'!A21</f>
        <v>0</v>
      </c>
      <c r="B22" s="4">
        <f>زندگى!B21+'جمع غير زندگى'!B21</f>
        <v>0</v>
      </c>
      <c r="C22" s="10"/>
      <c r="D22" s="4"/>
      <c r="E22" s="12">
        <v>0</v>
      </c>
      <c r="F22" s="4">
        <v>0</v>
      </c>
      <c r="G22" s="3">
        <f>زندگى!G21+'جمع غير زندگى'!G21</f>
        <v>0</v>
      </c>
      <c r="H22" s="4">
        <f>زندگى!H21+'جمع غير زندگى'!H21</f>
        <v>0</v>
      </c>
      <c r="I22" s="10"/>
      <c r="J22" s="4"/>
      <c r="K22" s="12">
        <f>زندگى!K21+'جمع غير زندگى'!K21</f>
        <v>0</v>
      </c>
      <c r="L22" s="4">
        <f>زندگى!L21+'جمع غير زندگى'!L21</f>
        <v>0</v>
      </c>
      <c r="M22" s="3">
        <f>زندگى!M21+'جمع غير زندگى'!M21</f>
        <v>0</v>
      </c>
      <c r="N22" s="4">
        <f>زندگى!N21+'جمع غير زندگى'!N21</f>
        <v>0</v>
      </c>
      <c r="O22" s="3">
        <f>زندگى!O21+'جمع غير زندگى'!O21</f>
        <v>0</v>
      </c>
      <c r="P22" s="4">
        <f>زندگى!P21+'جمع غير زندگى'!P21</f>
        <v>0</v>
      </c>
      <c r="Q22" s="3">
        <f>زندگى!Q21+'جمع غير زندگى'!Q21</f>
        <v>0</v>
      </c>
      <c r="R22" s="4">
        <f>زندگى!R21+'جمع غير زندگى'!R21</f>
        <v>0</v>
      </c>
      <c r="S22" s="5">
        <v>1370</v>
      </c>
    </row>
    <row r="23" spans="1:21" ht="20.25" hidden="1" customHeight="1">
      <c r="A23" s="3">
        <f>زندگى!A22+'جمع غير زندگى'!A22</f>
        <v>0</v>
      </c>
      <c r="B23" s="4">
        <f>زندگى!B22+'جمع غير زندگى'!B22</f>
        <v>0</v>
      </c>
      <c r="C23" s="10"/>
      <c r="D23" s="4"/>
      <c r="E23" s="12">
        <v>0</v>
      </c>
      <c r="F23" s="4">
        <v>0</v>
      </c>
      <c r="G23" s="3">
        <f>زندگى!G22+'جمع غير زندگى'!G22</f>
        <v>0</v>
      </c>
      <c r="H23" s="4">
        <f>زندگى!H22+'جمع غير زندگى'!H22</f>
        <v>0</v>
      </c>
      <c r="I23" s="10"/>
      <c r="J23" s="4"/>
      <c r="K23" s="12">
        <f>زندگى!K22+'جمع غير زندگى'!K22</f>
        <v>0</v>
      </c>
      <c r="L23" s="4">
        <f>زندگى!L22+'جمع غير زندگى'!L22</f>
        <v>0</v>
      </c>
      <c r="M23" s="3">
        <f>زندگى!M22+'جمع غير زندگى'!M22</f>
        <v>0</v>
      </c>
      <c r="N23" s="4">
        <f>زندگى!N22+'جمع غير زندگى'!N22</f>
        <v>0</v>
      </c>
      <c r="O23" s="3">
        <f>زندگى!O22+'جمع غير زندگى'!O22</f>
        <v>0</v>
      </c>
      <c r="P23" s="4">
        <f>زندگى!P22+'جمع غير زندگى'!P22</f>
        <v>0</v>
      </c>
      <c r="Q23" s="3">
        <f>زندگى!Q22+'جمع غير زندگى'!Q22</f>
        <v>0</v>
      </c>
      <c r="R23" s="4">
        <f>زندگى!R22+'جمع غير زندگى'!R22</f>
        <v>0</v>
      </c>
      <c r="S23" s="5">
        <v>1371</v>
      </c>
    </row>
    <row r="24" spans="1:21" ht="20.25" hidden="1" customHeight="1">
      <c r="A24" s="3">
        <f>زندگى!A23+'جمع غير زندگى'!A23</f>
        <v>0</v>
      </c>
      <c r="B24" s="4">
        <f>زندگى!B23+'جمع غير زندگى'!B23</f>
        <v>0</v>
      </c>
      <c r="C24" s="10"/>
      <c r="D24" s="4"/>
      <c r="E24" s="12">
        <v>0</v>
      </c>
      <c r="F24" s="4">
        <v>0</v>
      </c>
      <c r="G24" s="3">
        <f>زندگى!G23+'جمع غير زندگى'!G23</f>
        <v>0</v>
      </c>
      <c r="H24" s="4">
        <f>زندگى!H23+'جمع غير زندگى'!H23</f>
        <v>0</v>
      </c>
      <c r="I24" s="10"/>
      <c r="J24" s="4"/>
      <c r="K24" s="12">
        <f>زندگى!K23+'جمع غير زندگى'!K23</f>
        <v>0</v>
      </c>
      <c r="L24" s="4">
        <f>زندگى!L23+'جمع غير زندگى'!L23</f>
        <v>0</v>
      </c>
      <c r="M24" s="3">
        <f>زندگى!M23+'جمع غير زندگى'!M23</f>
        <v>0</v>
      </c>
      <c r="N24" s="4">
        <f>زندگى!N23+'جمع غير زندگى'!N23</f>
        <v>0</v>
      </c>
      <c r="O24" s="14">
        <f>زندگى!O23+'جمع غير زندگى'!O23</f>
        <v>0</v>
      </c>
      <c r="P24" s="13">
        <f>زندگى!P23+'جمع غير زندگى'!P23</f>
        <v>0</v>
      </c>
      <c r="Q24" s="14">
        <f>زندگى!Q23+'جمع غير زندگى'!Q23</f>
        <v>0</v>
      </c>
      <c r="R24" s="13">
        <f>زندگى!R23+'جمع غير زندگى'!R23</f>
        <v>0</v>
      </c>
      <c r="S24" s="5">
        <v>1372</v>
      </c>
    </row>
    <row r="25" spans="1:21" ht="20.25" hidden="1" customHeight="1">
      <c r="A25" s="3">
        <f>زندگى!A24+'جمع غير زندگى'!A24</f>
        <v>0</v>
      </c>
      <c r="B25" s="4">
        <f>زندگى!B24+'جمع غير زندگى'!B24</f>
        <v>3655791</v>
      </c>
      <c r="C25" s="10"/>
      <c r="D25" s="4"/>
      <c r="E25" s="12">
        <v>0</v>
      </c>
      <c r="F25" s="4">
        <v>0</v>
      </c>
      <c r="G25" s="3">
        <f>زندگى!G24+'جمع غير زندگى'!G24</f>
        <v>0</v>
      </c>
      <c r="H25" s="4">
        <f>زندگى!H24+'جمع غير زندگى'!H24</f>
        <v>0</v>
      </c>
      <c r="I25" s="10"/>
      <c r="J25" s="4"/>
      <c r="K25" s="12">
        <f>زندگى!K24+'جمع غير زندگى'!K24</f>
        <v>0</v>
      </c>
      <c r="L25" s="4">
        <v>7950</v>
      </c>
      <c r="M25" s="3">
        <f>زندگى!M24+'جمع غير زندگى'!M24</f>
        <v>0</v>
      </c>
      <c r="N25" s="4">
        <v>321236</v>
      </c>
      <c r="O25" s="3">
        <f>زندگى!O24+'جمع غير زندگى'!O24</f>
        <v>0</v>
      </c>
      <c r="P25" s="4">
        <v>1045268</v>
      </c>
      <c r="Q25" s="3">
        <f>زندگى!Q24+'جمع غير زندگى'!Q24</f>
        <v>0</v>
      </c>
      <c r="R25" s="4">
        <v>2281336</v>
      </c>
      <c r="S25" s="5">
        <v>1373</v>
      </c>
    </row>
    <row r="26" spans="1:21" ht="20.25" hidden="1" customHeight="1">
      <c r="A26" s="3">
        <f>زندگى!A25+'جمع غير زندگى'!A25</f>
        <v>0</v>
      </c>
      <c r="B26" s="4">
        <f>زندگى!B25+'جمع غير زندگى'!B25</f>
        <v>4137082</v>
      </c>
      <c r="C26" s="10"/>
      <c r="D26" s="4"/>
      <c r="E26" s="12">
        <v>0</v>
      </c>
      <c r="F26" s="4">
        <v>0</v>
      </c>
      <c r="G26" s="3">
        <f>زندگى!G25+'جمع غير زندگى'!G25</f>
        <v>0</v>
      </c>
      <c r="H26" s="13">
        <f>زندگى!H25+'جمع غير زندگى'!H25</f>
        <v>0</v>
      </c>
      <c r="I26" s="18"/>
      <c r="J26" s="13"/>
      <c r="K26" s="12">
        <f>زندگى!K25+'جمع غير زندگى'!K25</f>
        <v>0</v>
      </c>
      <c r="L26" s="4">
        <v>10779</v>
      </c>
      <c r="M26" s="3">
        <f>زندگى!M25+'جمع غير زندگى'!M25</f>
        <v>0</v>
      </c>
      <c r="N26" s="4">
        <v>357623</v>
      </c>
      <c r="O26" s="3">
        <f>زندگى!O25+'جمع غير زندگى'!O25</f>
        <v>0</v>
      </c>
      <c r="P26" s="4">
        <v>1160020</v>
      </c>
      <c r="Q26" s="3">
        <f>زندگى!Q25+'جمع غير زندگى'!Q25</f>
        <v>0</v>
      </c>
      <c r="R26" s="4">
        <v>2608660</v>
      </c>
      <c r="S26" s="5">
        <v>1374</v>
      </c>
    </row>
    <row r="27" spans="1:21" ht="20.25" hidden="1" customHeight="1">
      <c r="A27" s="3">
        <f>زندگى!A26+'جمع غير زندگى'!A26</f>
        <v>0</v>
      </c>
      <c r="B27" s="4">
        <f>زندگى!B26+'جمع غير زندگى'!B26</f>
        <v>5297903</v>
      </c>
      <c r="C27" s="10"/>
      <c r="D27" s="4"/>
      <c r="E27" s="12">
        <v>0</v>
      </c>
      <c r="F27" s="4">
        <v>0</v>
      </c>
      <c r="G27" s="3">
        <f>زندگى!G26+'جمع غير زندگى'!G26</f>
        <v>0</v>
      </c>
      <c r="H27" s="4">
        <f>زندگى!H26+'جمع غير زندگى'!H26</f>
        <v>3270</v>
      </c>
      <c r="I27" s="10"/>
      <c r="J27" s="4"/>
      <c r="K27" s="12">
        <f>زندگى!K26+'جمع غير زندگى'!K26</f>
        <v>0</v>
      </c>
      <c r="L27" s="4">
        <f>زندگى!L26+'جمع غير زندگى'!L26</f>
        <v>7420</v>
      </c>
      <c r="M27" s="3">
        <f>زندگى!M26+'جمع غير زندگى'!M26</f>
        <v>0</v>
      </c>
      <c r="N27" s="4">
        <f>زندگى!N26+'جمع غير زندگى'!N26</f>
        <v>385660</v>
      </c>
      <c r="O27" s="3">
        <f>زندگى!O26+'جمع غير زندگى'!O26</f>
        <v>0</v>
      </c>
      <c r="P27" s="4">
        <f>زندگى!P26+'جمع غير زندگى'!P26</f>
        <v>971741</v>
      </c>
      <c r="Q27" s="3">
        <f>زندگى!Q26+'جمع غير زندگى'!Q26</f>
        <v>0</v>
      </c>
      <c r="R27" s="4">
        <f>زندگى!R26+'جمع غير زندگى'!R26</f>
        <v>3929812</v>
      </c>
      <c r="S27" s="5">
        <v>1375</v>
      </c>
      <c r="U27" s="1"/>
    </row>
    <row r="28" spans="1:21" ht="20.25" customHeight="1">
      <c r="A28" s="69">
        <f>'جمع غير زندگى'!A27+زندگى!A27</f>
        <v>822694</v>
      </c>
      <c r="B28" s="66">
        <f>'جمع غير زندگى'!B27+زندگى!B27</f>
        <v>5957081</v>
      </c>
      <c r="C28" s="67">
        <f>E28+G28</f>
        <v>0</v>
      </c>
      <c r="D28" s="66">
        <f>F28+H28</f>
        <v>1</v>
      </c>
      <c r="E28" s="87">
        <v>0</v>
      </c>
      <c r="F28" s="66">
        <v>0</v>
      </c>
      <c r="G28" s="69">
        <f>زندگى!G27+'جمع غير زندگى'!G27</f>
        <v>0</v>
      </c>
      <c r="H28" s="66">
        <f>زندگى!H27+'جمع غير زندگى'!H27</f>
        <v>1</v>
      </c>
      <c r="I28" s="67">
        <f>K28+M28+O28+Q28</f>
        <v>822694</v>
      </c>
      <c r="J28" s="66">
        <f>L28+N28+P28+R28</f>
        <v>5957080</v>
      </c>
      <c r="K28" s="85">
        <f>زندگى!K27+'جمع غير زندگى'!K27</f>
        <v>42675</v>
      </c>
      <c r="L28" s="32">
        <f>زندگى!L27+'جمع غير زندگى'!L27</f>
        <v>26900</v>
      </c>
      <c r="M28" s="31">
        <f>زندگى!M27+'جمع غير زندگى'!M27</f>
        <v>88190</v>
      </c>
      <c r="N28" s="32">
        <f>زندگى!N27+'جمع غير زندگى'!N27</f>
        <v>419565</v>
      </c>
      <c r="O28" s="31">
        <f>زندگى!O27+'جمع غير زندگى'!O27</f>
        <v>198920</v>
      </c>
      <c r="P28" s="32">
        <f>زندگى!P27+'جمع غير زندگى'!P27</f>
        <v>1541923</v>
      </c>
      <c r="Q28" s="31">
        <f>زندگى!Q27+'جمع غير زندگى'!Q27</f>
        <v>492909</v>
      </c>
      <c r="R28" s="32">
        <f>زندگى!R27+'جمع غير زندگى'!R27</f>
        <v>3968692</v>
      </c>
      <c r="S28" s="25">
        <v>1376</v>
      </c>
    </row>
    <row r="29" spans="1:21" ht="20.25" customHeight="1">
      <c r="A29" s="69">
        <f>'جمع غير زندگى'!A28+زندگى!A28</f>
        <v>943166</v>
      </c>
      <c r="B29" s="66">
        <f>'جمع غير زندگى'!B28+زندگى!B28</f>
        <v>5985913</v>
      </c>
      <c r="C29" s="67">
        <f t="shared" ref="C29:C36" si="0">E29+G29</f>
        <v>32</v>
      </c>
      <c r="D29" s="66">
        <f t="shared" ref="D29:D36" si="1">F29+H29</f>
        <v>30</v>
      </c>
      <c r="E29" s="87">
        <v>0</v>
      </c>
      <c r="F29" s="66">
        <v>0</v>
      </c>
      <c r="G29" s="69">
        <f>زندگى!G28+'جمع غير زندگى'!G28</f>
        <v>32</v>
      </c>
      <c r="H29" s="66">
        <f>زندگى!H28+'جمع غير زندگى'!H28</f>
        <v>30</v>
      </c>
      <c r="I29" s="67">
        <f t="shared" ref="I29:I36" si="2">K29+M29+O29+Q29</f>
        <v>943134</v>
      </c>
      <c r="J29" s="66">
        <f t="shared" ref="J29:J36" si="3">L29+N29+P29+R29</f>
        <v>5985883</v>
      </c>
      <c r="K29" s="85">
        <f>زندگى!K28+'جمع غير زندگى'!K28</f>
        <v>67885</v>
      </c>
      <c r="L29" s="32">
        <f>زندگى!L28+'جمع غير زندگى'!L28</f>
        <v>57572</v>
      </c>
      <c r="M29" s="31">
        <f>زندگى!M28+'جمع غير زندگى'!M28</f>
        <v>141793</v>
      </c>
      <c r="N29" s="32">
        <f>زندگى!N28+'جمع غير زندگى'!N28</f>
        <v>643815</v>
      </c>
      <c r="O29" s="31">
        <f>زندگى!O28+'جمع غير زندگى'!O28</f>
        <v>191284</v>
      </c>
      <c r="P29" s="32">
        <f>زندگى!P28+'جمع غير زندگى'!P28</f>
        <v>1293898</v>
      </c>
      <c r="Q29" s="31">
        <f>زندگى!Q28+'جمع غير زندگى'!Q28</f>
        <v>542172</v>
      </c>
      <c r="R29" s="32">
        <f>زندگى!R28+'جمع غير زندگى'!R28</f>
        <v>3990598</v>
      </c>
      <c r="S29" s="26">
        <v>1377</v>
      </c>
    </row>
    <row r="30" spans="1:21" ht="20.25" customHeight="1">
      <c r="A30" s="69">
        <f>'جمع غير زندگى'!A29+زندگى!A29</f>
        <v>1038404</v>
      </c>
      <c r="B30" s="66">
        <f>'جمع غير زندگى'!B29+زندگى!B29</f>
        <v>6966861</v>
      </c>
      <c r="C30" s="67">
        <f t="shared" si="0"/>
        <v>10</v>
      </c>
      <c r="D30" s="66">
        <f t="shared" si="1"/>
        <v>463</v>
      </c>
      <c r="E30" s="87">
        <v>0</v>
      </c>
      <c r="F30" s="66">
        <v>0</v>
      </c>
      <c r="G30" s="69">
        <f>زندگى!G29+'جمع غير زندگى'!G29</f>
        <v>10</v>
      </c>
      <c r="H30" s="66">
        <f>زندگى!H29+'جمع غير زندگى'!H29</f>
        <v>463</v>
      </c>
      <c r="I30" s="67">
        <f t="shared" si="2"/>
        <v>1038394</v>
      </c>
      <c r="J30" s="66">
        <f t="shared" si="3"/>
        <v>6966398</v>
      </c>
      <c r="K30" s="85">
        <f>زندگى!K29+'جمع غير زندگى'!K29</f>
        <v>214050</v>
      </c>
      <c r="L30" s="33">
        <f>زندگى!L29+'جمع غير زندگى'!L29</f>
        <v>131497</v>
      </c>
      <c r="M30" s="31">
        <f>زندگى!M29+'جمع غير زندگى'!M29</f>
        <v>85290</v>
      </c>
      <c r="N30" s="32">
        <f>زندگى!N29+'جمع غير زندگى'!N29</f>
        <v>537590</v>
      </c>
      <c r="O30" s="31">
        <f>زندگى!O29+'جمع غير زندگى'!O29</f>
        <v>162446</v>
      </c>
      <c r="P30" s="32">
        <f>زندگى!P29+'جمع غير زندگى'!P29</f>
        <v>1673940</v>
      </c>
      <c r="Q30" s="31">
        <f>زندگى!Q29+'جمع غير زندگى'!Q29</f>
        <v>576608</v>
      </c>
      <c r="R30" s="32">
        <f>زندگى!R29+'جمع غير زندگى'!R29</f>
        <v>4623371</v>
      </c>
      <c r="S30" s="25">
        <v>1378</v>
      </c>
    </row>
    <row r="31" spans="1:21" ht="20.25" customHeight="1">
      <c r="A31" s="69">
        <f>'جمع غير زندگى'!A30+زندگى!A30</f>
        <v>1565304</v>
      </c>
      <c r="B31" s="66">
        <f>'جمع غير زندگى'!B30+زندگى!B30</f>
        <v>7979814</v>
      </c>
      <c r="C31" s="67">
        <f t="shared" si="0"/>
        <v>59</v>
      </c>
      <c r="D31" s="66">
        <f t="shared" si="1"/>
        <v>2087</v>
      </c>
      <c r="E31" s="87">
        <v>0</v>
      </c>
      <c r="F31" s="66">
        <v>0</v>
      </c>
      <c r="G31" s="69">
        <f>زندگى!G30+'جمع غير زندگى'!G30</f>
        <v>59</v>
      </c>
      <c r="H31" s="58">
        <f>زندگى!H30+'جمع غير زندگى'!H30</f>
        <v>2087</v>
      </c>
      <c r="I31" s="67">
        <f t="shared" si="2"/>
        <v>1565245</v>
      </c>
      <c r="J31" s="66">
        <f t="shared" si="3"/>
        <v>7977727</v>
      </c>
      <c r="K31" s="85">
        <f>زندگى!K30+'جمع غير زندگى'!K30</f>
        <v>318853</v>
      </c>
      <c r="L31" s="32">
        <f>زندگى!L30+'جمع غير زندگى'!L30</f>
        <v>347991</v>
      </c>
      <c r="M31" s="31">
        <f>زندگى!M30+'جمع غير زندگى'!M30</f>
        <v>190862</v>
      </c>
      <c r="N31" s="32">
        <f>زندگى!N30+'جمع غير زندگى'!N30</f>
        <v>436187</v>
      </c>
      <c r="O31" s="31">
        <f>زندگى!O30+'جمع غير زندگى'!O30</f>
        <v>245327</v>
      </c>
      <c r="P31" s="32">
        <f>زندگى!P30+'جمع غير زندگى'!P30</f>
        <v>2178059</v>
      </c>
      <c r="Q31" s="31">
        <f>زندگى!Q30+'جمع غير زندگى'!Q30</f>
        <v>810203</v>
      </c>
      <c r="R31" s="32">
        <f>زندگى!R30+'جمع غير زندگى'!R30</f>
        <v>5015490</v>
      </c>
      <c r="S31" s="25">
        <v>1379</v>
      </c>
    </row>
    <row r="32" spans="1:21" ht="20.25" customHeight="1">
      <c r="A32" s="70">
        <f>'جمع غير زندگى'!A31+زندگى!A31</f>
        <v>1991830</v>
      </c>
      <c r="B32" s="57">
        <f>'جمع غير زندگى'!B31+زندگى!B31</f>
        <v>9065595</v>
      </c>
      <c r="C32" s="67">
        <f t="shared" si="0"/>
        <v>178</v>
      </c>
      <c r="D32" s="66">
        <f t="shared" si="1"/>
        <v>3560</v>
      </c>
      <c r="E32" s="88">
        <v>0</v>
      </c>
      <c r="F32" s="71">
        <v>0</v>
      </c>
      <c r="G32" s="70">
        <f>زندگى!G31+'جمع غير زندگى'!G31</f>
        <v>178</v>
      </c>
      <c r="H32" s="57">
        <f>زندگى!H31+'جمع غير زندگى'!H31</f>
        <v>3560</v>
      </c>
      <c r="I32" s="67">
        <f t="shared" si="2"/>
        <v>1991652</v>
      </c>
      <c r="J32" s="66">
        <f t="shared" si="3"/>
        <v>8965660</v>
      </c>
      <c r="K32" s="86">
        <f>زندگى!K31+'جمع غير زندگى'!K31</f>
        <v>338930</v>
      </c>
      <c r="L32" s="35">
        <f>زندگى!L31+'جمع غير زندگى'!L31</f>
        <v>593698</v>
      </c>
      <c r="M32" s="34">
        <f>زندگى!M31+'جمع غير زندگى'!M31</f>
        <v>194810</v>
      </c>
      <c r="N32" s="35">
        <f>زندگى!N31+'جمع غير زندگى'!N31</f>
        <v>402400</v>
      </c>
      <c r="O32" s="34">
        <f>زندگى!O31+'جمع غير زندگى'!O31</f>
        <v>273769</v>
      </c>
      <c r="P32" s="35">
        <f>زندگى!P31+'جمع غير زندگى'!P31</f>
        <v>2358592</v>
      </c>
      <c r="Q32" s="34">
        <f>زندگى!Q31+'جمع غير زندگى'!Q31</f>
        <v>1184143</v>
      </c>
      <c r="R32" s="35">
        <f>زندگى!R31+'جمع غير زندگى'!R31</f>
        <v>5610970</v>
      </c>
      <c r="S32" s="27">
        <v>1380</v>
      </c>
    </row>
    <row r="33" spans="1:19" ht="20.25" customHeight="1">
      <c r="A33" s="69">
        <f>'جمع غير زندگى'!A32+زندگى!A32</f>
        <v>1933633</v>
      </c>
      <c r="B33" s="66">
        <f>'جمع غير زندگى'!B32+زندگى!B32</f>
        <v>12333698</v>
      </c>
      <c r="C33" s="67">
        <f t="shared" si="0"/>
        <v>66</v>
      </c>
      <c r="D33" s="66">
        <f t="shared" si="1"/>
        <v>5041</v>
      </c>
      <c r="E33" s="87">
        <f>زندگى!E32+'جمع غير زندگى'!E32</f>
        <v>2</v>
      </c>
      <c r="F33" s="66">
        <f>زندگى!F32+'جمع غير زندگى'!F32</f>
        <v>349</v>
      </c>
      <c r="G33" s="69">
        <f>زندگى!G32+'جمع غير زندگى'!G32</f>
        <v>64</v>
      </c>
      <c r="H33" s="66">
        <f>زندگى!H32+'جمع غير زندگى'!H32</f>
        <v>4692</v>
      </c>
      <c r="I33" s="67">
        <f t="shared" si="2"/>
        <v>1933567</v>
      </c>
      <c r="J33" s="66">
        <f t="shared" si="3"/>
        <v>12328687</v>
      </c>
      <c r="K33" s="85">
        <f>زندگى!K32+'جمع غير زندگى'!K32</f>
        <v>433647</v>
      </c>
      <c r="L33" s="32">
        <f>زندگى!L32+'جمع غير زندگى'!L32</f>
        <v>817445</v>
      </c>
      <c r="M33" s="31">
        <f>زندگى!M32+'جمع غير زندگى'!M32</f>
        <v>224755</v>
      </c>
      <c r="N33" s="32">
        <f>زندگى!N32+'جمع غير زندگى'!N32</f>
        <v>607128</v>
      </c>
      <c r="O33" s="31">
        <f>زندگى!O32+'جمع غير زندگى'!O32</f>
        <v>324320</v>
      </c>
      <c r="P33" s="32">
        <f>زندگى!P32+'جمع غير زندگى'!P32</f>
        <v>3708408</v>
      </c>
      <c r="Q33" s="31">
        <f>زندگى!Q32+'جمع غير زندگى'!Q32</f>
        <v>950845</v>
      </c>
      <c r="R33" s="32">
        <f>زندگى!R32+'جمع غير زندگى'!R32</f>
        <v>7195706</v>
      </c>
      <c r="S33" s="28">
        <v>1381</v>
      </c>
    </row>
    <row r="34" spans="1:19" ht="20.25" customHeight="1">
      <c r="A34" s="69">
        <f>'جمع غير زندگى'!A33+زندگى!A33</f>
        <v>2618520</v>
      </c>
      <c r="B34" s="66">
        <f>'جمع غير زندگى'!B33+زندگى!B33</f>
        <v>14648017</v>
      </c>
      <c r="C34" s="67">
        <f t="shared" si="0"/>
        <v>2704</v>
      </c>
      <c r="D34" s="66">
        <f t="shared" si="1"/>
        <v>96711</v>
      </c>
      <c r="E34" s="87">
        <f>زندگى!E33+'جمع غير زندگى'!E33</f>
        <v>2649</v>
      </c>
      <c r="F34" s="67">
        <f>زندگى!F33+'جمع غير زندگى'!F33</f>
        <v>92179</v>
      </c>
      <c r="G34" s="69">
        <f>زندگى!G33+'جمع غير زندگى'!G33</f>
        <v>55</v>
      </c>
      <c r="H34" s="67">
        <f>زندگى!H33+'جمع غير زندگى'!H33</f>
        <v>4532</v>
      </c>
      <c r="I34" s="67">
        <f t="shared" si="2"/>
        <v>2615816</v>
      </c>
      <c r="J34" s="66">
        <f t="shared" si="3"/>
        <v>14551386</v>
      </c>
      <c r="K34" s="85">
        <f>زندگى!K33+'جمع غير زندگى'!K33</f>
        <v>958542</v>
      </c>
      <c r="L34" s="36">
        <f>زندگى!L33+'جمع غير زندگى'!L33</f>
        <v>951083</v>
      </c>
      <c r="M34" s="31">
        <f>زندگى!M33+'جمع غير زندگى'!M33</f>
        <v>260025</v>
      </c>
      <c r="N34" s="36">
        <f>زندگى!N33+'جمع غير زندگى'!N33</f>
        <v>838526</v>
      </c>
      <c r="O34" s="31">
        <f>زندگى!O33+'جمع غير زندگى'!O33</f>
        <v>403654</v>
      </c>
      <c r="P34" s="36">
        <f>زندگى!P33+'جمع غير زندگى'!P33</f>
        <v>5307953</v>
      </c>
      <c r="Q34" s="31">
        <f>زندگى!Q33+'جمع غير زندگى'!Q33</f>
        <v>993595</v>
      </c>
      <c r="R34" s="36">
        <f>زندگى!R33+'جمع غير زندگى'!R33</f>
        <v>7453824</v>
      </c>
      <c r="S34" s="29">
        <v>1382</v>
      </c>
    </row>
    <row r="35" spans="1:19" ht="20.25" customHeight="1">
      <c r="A35" s="69">
        <f>'جمع غير زندگى'!A34+زندگى!A34</f>
        <v>2321158</v>
      </c>
      <c r="B35" s="66">
        <f>'جمع غير زندگى'!B34+زندگى!B34</f>
        <v>15909296</v>
      </c>
      <c r="C35" s="67">
        <f t="shared" si="0"/>
        <v>57784</v>
      </c>
      <c r="D35" s="66">
        <f t="shared" si="1"/>
        <v>1542441</v>
      </c>
      <c r="E35" s="88">
        <f>زندگى!E34+'جمع غير زندگى'!E34</f>
        <v>57693</v>
      </c>
      <c r="F35" s="68">
        <f>زندگى!F34+'جمع غير زندگى'!F34</f>
        <v>1533238</v>
      </c>
      <c r="G35" s="70">
        <f>زندگى!G34+'جمع غير زندگى'!G34</f>
        <v>91</v>
      </c>
      <c r="H35" s="68">
        <f>زندگى!H34+'جمع غير زندگى'!H34</f>
        <v>9203</v>
      </c>
      <c r="I35" s="67">
        <f t="shared" si="2"/>
        <v>2263374</v>
      </c>
      <c r="J35" s="66">
        <f t="shared" si="3"/>
        <v>14366855</v>
      </c>
      <c r="K35" s="86">
        <f>زندگى!K34+'جمع غير زندگى'!K34</f>
        <v>767542</v>
      </c>
      <c r="L35" s="37">
        <f>زندگى!L34+'جمع غير زندگى'!L34</f>
        <v>828540</v>
      </c>
      <c r="M35" s="34">
        <f>زندگى!M34+'جمع غير زندگى'!M34</f>
        <v>257860</v>
      </c>
      <c r="N35" s="37">
        <f>زندگى!N34+'جمع غير زندگى'!N34</f>
        <v>952921</v>
      </c>
      <c r="O35" s="34">
        <f>زندگى!O34+'جمع غير زندگى'!O34</f>
        <v>440938</v>
      </c>
      <c r="P35" s="37">
        <f>زندگى!P34+'جمع غير زندگى'!P34</f>
        <v>4169915</v>
      </c>
      <c r="Q35" s="34">
        <f>زندگى!Q34+'جمع غير زندگى'!Q34</f>
        <v>797034</v>
      </c>
      <c r="R35" s="37">
        <f>زندگى!R34+'جمع غير زندگى'!R34</f>
        <v>8415479</v>
      </c>
      <c r="S35" s="30">
        <v>1383</v>
      </c>
    </row>
    <row r="36" spans="1:19" ht="20.25" customHeight="1">
      <c r="A36" s="69">
        <f>'جمع غير زندگى'!A35+زندگى!A35</f>
        <v>2966143</v>
      </c>
      <c r="B36" s="66">
        <f>'جمع غير زندگى'!B35+زندگى!B35</f>
        <v>17577905</v>
      </c>
      <c r="C36" s="67">
        <f t="shared" si="0"/>
        <v>199190</v>
      </c>
      <c r="D36" s="66">
        <f t="shared" si="1"/>
        <v>2098659</v>
      </c>
      <c r="E36" s="56">
        <f>زندگى!E35+'جمع غير زندگى'!E35</f>
        <v>198732</v>
      </c>
      <c r="F36" s="52">
        <f>زندگى!F35+'جمع غير زندگى'!F35</f>
        <v>2077276</v>
      </c>
      <c r="G36" s="53">
        <f>زندگى!G35+'جمع غير زندگى'!G35</f>
        <v>458</v>
      </c>
      <c r="H36" s="52">
        <f>زندگى!H35+'جمع غير زندگى'!H35</f>
        <v>21383</v>
      </c>
      <c r="I36" s="67">
        <f t="shared" si="2"/>
        <v>2792258</v>
      </c>
      <c r="J36" s="66">
        <f t="shared" si="3"/>
        <v>15587011</v>
      </c>
      <c r="K36" s="41">
        <f>زندگى!K35+'جمع غير زندگى'!K35</f>
        <v>690870</v>
      </c>
      <c r="L36" s="39">
        <f>زندگى!L35+'جمع غير زندگى'!L35</f>
        <v>997761</v>
      </c>
      <c r="M36" s="40">
        <f>زندگى!M35+'جمع غير زندگى'!M35</f>
        <v>320509</v>
      </c>
      <c r="N36" s="35">
        <f>زندگى!N35+'جمع غير زندگى'!N35</f>
        <v>1020071</v>
      </c>
      <c r="O36" s="38">
        <f>زندگى!O35+'جمع غير زندگى'!O35</f>
        <v>453227</v>
      </c>
      <c r="P36" s="39">
        <f>زندگى!P35+'جمع غير زندگى'!P35</f>
        <v>4225361</v>
      </c>
      <c r="Q36" s="38">
        <f>زندگى!Q35+'جمع غير زندگى'!Q35</f>
        <v>1327652</v>
      </c>
      <c r="R36" s="39">
        <f>زندگى!R35+'جمع غير زندگى'!R35</f>
        <v>9343818</v>
      </c>
      <c r="S36" s="43">
        <v>1384</v>
      </c>
    </row>
    <row r="37" spans="1:19" ht="20.25" customHeight="1">
      <c r="A37" s="69">
        <f>'جمع غير زندگى'!A36+زندگى!A36</f>
        <v>3489762</v>
      </c>
      <c r="B37" s="66">
        <f>'جمع غير زندگى'!B36+زندگى!B36</f>
        <v>21695503</v>
      </c>
      <c r="C37" s="67">
        <f t="shared" ref="C37:D41" si="4">A37-I37</f>
        <v>392857</v>
      </c>
      <c r="D37" s="66">
        <f t="shared" si="4"/>
        <v>3925270</v>
      </c>
      <c r="E37" s="56"/>
      <c r="F37" s="56"/>
      <c r="G37" s="56"/>
      <c r="H37" s="56"/>
      <c r="I37" s="56">
        <f>[4]بازار!$C$50+[4]بازار!$G$50+[4]بازار!$K$50+[4]بازار!$O$50</f>
        <v>3096905</v>
      </c>
      <c r="J37" s="52">
        <f>[4]بازار!$C$24+[4]بازار!$G$24+[4]بازار!$K$24+[4]بازار!$O$24</f>
        <v>17770233</v>
      </c>
      <c r="K37" s="41"/>
      <c r="L37" s="41"/>
      <c r="M37" s="37"/>
      <c r="N37" s="37"/>
      <c r="O37" s="41"/>
      <c r="P37" s="41"/>
      <c r="Q37" s="41"/>
      <c r="R37" s="41"/>
      <c r="S37" s="49">
        <v>1385</v>
      </c>
    </row>
    <row r="38" spans="1:19" ht="20.25" customHeight="1">
      <c r="A38" s="69">
        <f>'جمع غير زندگى'!A37+زندگى!A37</f>
        <v>3382674</v>
      </c>
      <c r="B38" s="66">
        <f>'جمع غير زندگى'!B37+زندگى!B37</f>
        <v>25408860.100000001</v>
      </c>
      <c r="C38" s="67">
        <f t="shared" si="4"/>
        <v>632305</v>
      </c>
      <c r="D38" s="66">
        <f t="shared" si="4"/>
        <v>7752459.1000000015</v>
      </c>
      <c r="E38" s="51"/>
      <c r="F38" s="51"/>
      <c r="G38" s="51"/>
      <c r="H38" s="51"/>
      <c r="I38" s="51">
        <f>[5]بازار!$C$50+[5]بازار!$G$50+[5]بازار!$K$50+[5]بازار!$O$50</f>
        <v>2750369</v>
      </c>
      <c r="J38" s="50">
        <f>[5]بازار!$C$24+[5]بازار!$G$24+[5]بازار!$K$24+[5]بازار!$O$24</f>
        <v>17656401</v>
      </c>
      <c r="K38" s="42"/>
      <c r="L38" s="42"/>
      <c r="M38" s="36"/>
      <c r="N38" s="36"/>
      <c r="O38" s="42"/>
      <c r="P38" s="42"/>
      <c r="Q38" s="42"/>
      <c r="R38" s="42"/>
      <c r="S38" s="44">
        <v>1386</v>
      </c>
    </row>
    <row r="39" spans="1:19" ht="20.25" customHeight="1">
      <c r="A39" s="69">
        <f>'جمع غير زندگى'!A38+زندگى!A38</f>
        <v>3641654</v>
      </c>
      <c r="B39" s="66">
        <f>'جمع غير زندگى'!B38+زندگى!B38</f>
        <v>28569285.199999999</v>
      </c>
      <c r="C39" s="67">
        <f t="shared" si="4"/>
        <v>615363</v>
      </c>
      <c r="D39" s="66">
        <f t="shared" si="4"/>
        <v>6828481.1999999993</v>
      </c>
      <c r="E39" s="51"/>
      <c r="F39" s="51"/>
      <c r="G39" s="51"/>
      <c r="H39" s="51"/>
      <c r="I39" s="51">
        <f>[6]بازار!$AA$50</f>
        <v>3026291</v>
      </c>
      <c r="J39" s="50">
        <f>[6]بازار!$AA$24</f>
        <v>21740804</v>
      </c>
      <c r="K39" s="42"/>
      <c r="L39" s="42"/>
      <c r="M39" s="36"/>
      <c r="N39" s="36"/>
      <c r="O39" s="42"/>
      <c r="P39" s="42"/>
      <c r="Q39" s="42"/>
      <c r="R39" s="42"/>
      <c r="S39" s="44">
        <v>1387</v>
      </c>
    </row>
    <row r="40" spans="1:19" ht="20.25" customHeight="1">
      <c r="A40" s="69">
        <f>'جمع غير زندگى'!A39+زندگى!A39</f>
        <v>4024834</v>
      </c>
      <c r="B40" s="66">
        <f>'جمع غير زندگى'!B39+زندگى!B39</f>
        <v>29478857</v>
      </c>
      <c r="C40" s="67">
        <f t="shared" si="4"/>
        <v>1723125</v>
      </c>
      <c r="D40" s="66">
        <f t="shared" si="4"/>
        <v>13103644</v>
      </c>
      <c r="E40" s="51"/>
      <c r="F40" s="51"/>
      <c r="G40" s="51"/>
      <c r="H40" s="51"/>
      <c r="I40" s="51">
        <f>'[7]تعداد خسارت'!$C$21</f>
        <v>2301709</v>
      </c>
      <c r="J40" s="50">
        <f>'[7]تعداد بیمه نامه'!$C$21</f>
        <v>16375213</v>
      </c>
      <c r="K40" s="42"/>
      <c r="L40" s="42"/>
      <c r="M40" s="36"/>
      <c r="N40" s="36"/>
      <c r="O40" s="42"/>
      <c r="P40" s="42"/>
      <c r="Q40" s="42"/>
      <c r="R40" s="42"/>
      <c r="S40" s="44">
        <v>1388</v>
      </c>
    </row>
    <row r="41" spans="1:19" ht="20.25" customHeight="1">
      <c r="A41" s="70">
        <f>'جمع غير زندگى'!A40+زندگى!A40</f>
        <v>6692495</v>
      </c>
      <c r="B41" s="71">
        <f>'جمع غير زندگى'!B40+زندگى!B40</f>
        <v>31931184</v>
      </c>
      <c r="C41" s="68">
        <f t="shared" si="4"/>
        <v>3780823</v>
      </c>
      <c r="D41" s="71">
        <f t="shared" si="4"/>
        <v>16191682</v>
      </c>
      <c r="E41" s="56"/>
      <c r="F41" s="56"/>
      <c r="G41" s="56"/>
      <c r="H41" s="56"/>
      <c r="I41" s="56">
        <f>'[8]تعداد خسارت'!$D$21</f>
        <v>2911672</v>
      </c>
      <c r="J41" s="52">
        <f>'[8]تعداد بیمه نامه'!$C$21</f>
        <v>15739502</v>
      </c>
      <c r="K41" s="42"/>
      <c r="L41" s="42"/>
      <c r="M41" s="36"/>
      <c r="N41" s="36"/>
      <c r="O41" s="42"/>
      <c r="P41" s="42"/>
      <c r="Q41" s="42"/>
      <c r="R41" s="42"/>
      <c r="S41" s="44">
        <v>1389</v>
      </c>
    </row>
    <row r="42" spans="1:19" ht="20.25" customHeight="1">
      <c r="A42" s="83">
        <f>'جمع غير زندگى'!A41+زندگى!A41</f>
        <v>8877441</v>
      </c>
      <c r="B42" s="79">
        <f>'جمع غير زندگى'!B41+زندگى!B41</f>
        <v>35880062</v>
      </c>
      <c r="C42" s="83">
        <f>زندگى!C41+'جمع غير زندگى'!C41</f>
        <v>4081308</v>
      </c>
      <c r="D42" s="58">
        <f>زندگى!D41+'جمع غير زندگى'!D41</f>
        <v>18911053</v>
      </c>
      <c r="E42" s="77"/>
      <c r="F42" s="78"/>
      <c r="G42" s="78"/>
      <c r="H42" s="78"/>
      <c r="I42" s="78">
        <f>زندگى!I41+'جمع غير زندگى'!I41</f>
        <v>4796133</v>
      </c>
      <c r="J42" s="58">
        <f>زندگى!J41+'جمع غير زندگى'!J41</f>
        <v>16969009</v>
      </c>
      <c r="K42" s="198"/>
      <c r="L42" s="198"/>
      <c r="M42" s="198"/>
      <c r="N42" s="198"/>
      <c r="O42" s="198"/>
      <c r="P42" s="198"/>
      <c r="Q42" s="198"/>
      <c r="R42" s="198"/>
      <c r="S42" s="188">
        <v>1390</v>
      </c>
    </row>
    <row r="43" spans="1:19" ht="19.5" customHeight="1">
      <c r="A43" s="83">
        <f>'جمع غير زندگى'!A42+زندگى!A42</f>
        <v>13397313</v>
      </c>
      <c r="B43" s="79">
        <f>'جمع غير زندگى'!B42+زندگى!B42</f>
        <v>39387073</v>
      </c>
      <c r="C43" s="83">
        <f>زندگى!C42+'جمع غير زندگى'!C42</f>
        <v>4811798</v>
      </c>
      <c r="D43" s="58">
        <f>زندگى!D42+'جمع غير زندگى'!D42</f>
        <v>21569753</v>
      </c>
      <c r="E43" s="77"/>
      <c r="F43" s="78"/>
      <c r="G43" s="78"/>
      <c r="H43" s="78"/>
      <c r="I43" s="78">
        <f>زندگى!I42+'جمع غير زندگى'!I42</f>
        <v>8585515</v>
      </c>
      <c r="J43" s="58">
        <f>زندگى!J42+'جمع غير زندگى'!J42</f>
        <v>17817320</v>
      </c>
      <c r="K43" s="137"/>
      <c r="L43" s="135"/>
      <c r="M43" s="135"/>
      <c r="N43" s="135"/>
      <c r="O43" s="135"/>
      <c r="P43" s="135"/>
      <c r="Q43" s="135"/>
      <c r="R43" s="135"/>
      <c r="S43" s="103">
        <v>1391</v>
      </c>
    </row>
    <row r="44" spans="1:19" ht="19.5" customHeight="1">
      <c r="A44" s="83">
        <f>'جمع غير زندگى'!A43+زندگى!A43</f>
        <v>17674160</v>
      </c>
      <c r="B44" s="79">
        <f>'جمع غير زندگى'!B43+زندگى!B43</f>
        <v>42788184</v>
      </c>
      <c r="C44" s="83">
        <f>زندگى!C43+'جمع غير زندگى'!C43</f>
        <v>6203749</v>
      </c>
      <c r="D44" s="58">
        <f>زندگى!D43+'جمع غير زندگى'!D43</f>
        <v>24511934</v>
      </c>
      <c r="E44" s="77"/>
      <c r="F44" s="78"/>
      <c r="G44" s="78"/>
      <c r="H44" s="78"/>
      <c r="I44" s="78">
        <f>زندگى!I43+'جمع غير زندگى'!I43</f>
        <v>11470411</v>
      </c>
      <c r="J44" s="58">
        <f>زندگى!J43+'جمع غير زندگى'!J43</f>
        <v>18276250</v>
      </c>
      <c r="K44" s="137"/>
      <c r="L44" s="135"/>
      <c r="M44" s="135"/>
      <c r="N44" s="135"/>
      <c r="O44" s="135"/>
      <c r="P44" s="135"/>
      <c r="Q44" s="135"/>
      <c r="R44" s="135"/>
      <c r="S44" s="103">
        <v>1392</v>
      </c>
    </row>
    <row r="45" spans="1:19" ht="19.5" customHeight="1">
      <c r="A45" s="83">
        <f>'جمع غير زندگى'!A44+زندگى!A44</f>
        <v>18882883</v>
      </c>
      <c r="B45" s="79">
        <f>'جمع غير زندگى'!B44+زندگى!B44</f>
        <v>47930086</v>
      </c>
      <c r="C45" s="83">
        <f>زندگى!C44+'جمع غير زندگى'!C44</f>
        <v>4927421</v>
      </c>
      <c r="D45" s="58">
        <f>زندگى!D44+'جمع غير زندگى'!D44</f>
        <v>29499380</v>
      </c>
      <c r="E45" s="77"/>
      <c r="F45" s="78"/>
      <c r="G45" s="78"/>
      <c r="H45" s="78"/>
      <c r="I45" s="78">
        <f>زندگى!I44+'جمع غير زندگى'!I44</f>
        <v>13955462</v>
      </c>
      <c r="J45" s="58">
        <f>زندگى!J44+'جمع غير زندگى'!J44</f>
        <v>18430706</v>
      </c>
      <c r="K45" s="137"/>
      <c r="L45" s="135"/>
      <c r="M45" s="135"/>
      <c r="N45" s="135"/>
      <c r="O45" s="135"/>
      <c r="P45" s="135"/>
      <c r="Q45" s="135"/>
      <c r="R45" s="135"/>
      <c r="S45" s="103">
        <v>1393</v>
      </c>
    </row>
    <row r="46" spans="1:19" ht="19.5" customHeight="1">
      <c r="A46" s="83">
        <f>'جمع غير زندگى'!A45+زندگى!A45</f>
        <v>25420621</v>
      </c>
      <c r="B46" s="79">
        <f>'جمع غير زندگى'!B45+زندگى!B45</f>
        <v>49290834</v>
      </c>
      <c r="C46" s="83">
        <f>زندگى!C45+'جمع غير زندگى'!C45</f>
        <v>5764292</v>
      </c>
      <c r="D46" s="58">
        <f>زندگى!D45+'جمع غير زندگى'!D45</f>
        <v>29347261</v>
      </c>
      <c r="E46" s="77"/>
      <c r="F46" s="78"/>
      <c r="G46" s="78"/>
      <c r="H46" s="78"/>
      <c r="I46" s="78">
        <f>زندگى!I45+'جمع غير زندگى'!I45</f>
        <v>19656329</v>
      </c>
      <c r="J46" s="58">
        <f>زندگى!J45+'جمع غير زندگى'!J45</f>
        <v>19943573</v>
      </c>
      <c r="K46" s="113"/>
      <c r="L46" s="105"/>
      <c r="M46" s="105"/>
      <c r="N46" s="105"/>
      <c r="O46" s="105"/>
      <c r="P46" s="105"/>
      <c r="Q46" s="105"/>
      <c r="R46" s="105"/>
      <c r="S46" s="103">
        <v>1394</v>
      </c>
    </row>
    <row r="47" spans="1:19" ht="19.5" customHeight="1">
      <c r="A47" s="83">
        <f>'جمع غير زندگى'!A46+زندگى!A46</f>
        <v>35305073</v>
      </c>
      <c r="B47" s="79">
        <f>'جمع غير زندگى'!B46+زندگى!B46</f>
        <v>56669611</v>
      </c>
      <c r="C47" s="83">
        <f>زندگى!C46+'جمع غير زندگى'!C46</f>
        <v>6623823</v>
      </c>
      <c r="D47" s="58">
        <f>زندگى!D46+'جمع غير زندگى'!D46</f>
        <v>33708915</v>
      </c>
      <c r="E47" s="77"/>
      <c r="F47" s="78"/>
      <c r="G47" s="78"/>
      <c r="H47" s="78"/>
      <c r="I47" s="78">
        <f>زندگى!I46+'جمع غير زندگى'!I46</f>
        <v>28681250</v>
      </c>
      <c r="J47" s="58">
        <f>زندگى!J46+'جمع غير زندگى'!J46</f>
        <v>22960696</v>
      </c>
      <c r="K47" s="113"/>
      <c r="L47" s="105"/>
      <c r="M47" s="105"/>
      <c r="N47" s="105"/>
      <c r="O47" s="105"/>
      <c r="P47" s="105"/>
      <c r="Q47" s="105"/>
      <c r="R47" s="105"/>
      <c r="S47" s="103">
        <v>1395</v>
      </c>
    </row>
    <row r="48" spans="1:19" ht="19.5" customHeight="1">
      <c r="A48" s="83">
        <f>'جمع غير زندگى'!A47+زندگى!A47</f>
        <v>59349025</v>
      </c>
      <c r="B48" s="79">
        <f>'جمع غير زندگى'!B47+زندگى!B47</f>
        <v>58668241</v>
      </c>
      <c r="C48" s="83">
        <f>زندگى!C47+'جمع غير زندگى'!C47</f>
        <v>23769337</v>
      </c>
      <c r="D48" s="58">
        <f>زندگى!D47+'جمع غير زندگى'!D47</f>
        <v>32984970</v>
      </c>
      <c r="E48" s="77"/>
      <c r="F48" s="78"/>
      <c r="G48" s="78"/>
      <c r="H48" s="78"/>
      <c r="I48" s="78">
        <f>زندگى!I47+'جمع غير زندگى'!I47</f>
        <v>35579688</v>
      </c>
      <c r="J48" s="58">
        <f>زندگى!J47+'جمع غير زندگى'!J47</f>
        <v>25683271</v>
      </c>
      <c r="K48" s="113"/>
      <c r="L48" s="105"/>
      <c r="M48" s="105"/>
      <c r="N48" s="105"/>
      <c r="O48" s="105"/>
      <c r="P48" s="105"/>
      <c r="Q48" s="105"/>
      <c r="R48" s="105"/>
      <c r="S48" s="103">
        <v>1396</v>
      </c>
    </row>
    <row r="49" spans="1:19" ht="19.5" customHeight="1">
      <c r="A49" s="83">
        <f>'جمع غير زندگى'!A48+زندگى!A48</f>
        <v>60767904</v>
      </c>
      <c r="B49" s="79">
        <f>'جمع غير زندگى'!B48+زندگى!B48</f>
        <v>61373171</v>
      </c>
      <c r="C49" s="83">
        <f>زندگى!C48+'جمع غير زندگى'!C48</f>
        <v>47109608</v>
      </c>
      <c r="D49" s="58">
        <f>زندگى!D48+'جمع غير زندگى'!D48</f>
        <v>33848913</v>
      </c>
      <c r="E49" s="77"/>
      <c r="F49" s="78"/>
      <c r="G49" s="78"/>
      <c r="H49" s="78"/>
      <c r="I49" s="78">
        <f>زندگى!I48+'جمع غير زندگى'!I48</f>
        <v>13658296</v>
      </c>
      <c r="J49" s="58">
        <f>زندگى!J48+'جمع غير زندگى'!J48</f>
        <v>27524258</v>
      </c>
      <c r="K49" s="113"/>
      <c r="L49" s="105"/>
      <c r="M49" s="105"/>
      <c r="N49" s="105"/>
      <c r="O49" s="105"/>
      <c r="P49" s="105"/>
      <c r="Q49" s="105"/>
      <c r="R49" s="105"/>
      <c r="S49" s="103">
        <v>1397</v>
      </c>
    </row>
    <row r="50" spans="1:19" ht="19.5" customHeight="1">
      <c r="A50" s="83">
        <f>'جمع غير زندگى'!A49+زندگى!A49</f>
        <v>56006970</v>
      </c>
      <c r="B50" s="79">
        <f>'جمع غير زندگى'!B49+زندگى!B49</f>
        <v>63231095</v>
      </c>
      <c r="C50" s="83">
        <f>زندگى!C49+'جمع غير زندگى'!C49</f>
        <v>46556157</v>
      </c>
      <c r="D50" s="58">
        <f>زندگى!D49+'جمع غير زندگى'!D49</f>
        <v>35659543</v>
      </c>
      <c r="E50" s="77"/>
      <c r="F50" s="78"/>
      <c r="G50" s="78"/>
      <c r="H50" s="78"/>
      <c r="I50" s="78">
        <f>زندگى!I49+'جمع غير زندگى'!I49</f>
        <v>9450813</v>
      </c>
      <c r="J50" s="58">
        <f>زندگى!J49+'جمع غير زندگى'!J49</f>
        <v>27571552</v>
      </c>
      <c r="K50" s="113"/>
      <c r="L50" s="105"/>
      <c r="M50" s="105"/>
      <c r="N50" s="105"/>
      <c r="O50" s="105"/>
      <c r="P50" s="105"/>
      <c r="Q50" s="105"/>
      <c r="R50" s="105"/>
      <c r="S50" s="103">
        <v>1398</v>
      </c>
    </row>
    <row r="51" spans="1:19" ht="19.5" customHeight="1" thickBot="1">
      <c r="A51" s="106">
        <f>'جمع غير زندگى'!A50+زندگى!A50</f>
        <v>50522244</v>
      </c>
      <c r="B51" s="110">
        <f>'جمع غير زندگى'!B50+زندگى!B50</f>
        <v>64042242</v>
      </c>
      <c r="C51" s="106">
        <f>زندگى!C50+'جمع غير زندگى'!C50</f>
        <v>43241525</v>
      </c>
      <c r="D51" s="89">
        <f>زندگى!D50+'جمع غير زندگى'!D50</f>
        <v>35969362</v>
      </c>
      <c r="E51" s="111"/>
      <c r="F51" s="109"/>
      <c r="G51" s="109"/>
      <c r="H51" s="109"/>
      <c r="I51" s="109">
        <f>زندگى!I50+'جمع غير زندگى'!I50</f>
        <v>7280719</v>
      </c>
      <c r="J51" s="89">
        <f>زندگى!J50+'جمع غير زندگى'!J50</f>
        <v>28072880</v>
      </c>
      <c r="K51" s="114"/>
      <c r="L51" s="112"/>
      <c r="M51" s="112"/>
      <c r="N51" s="112"/>
      <c r="O51" s="112"/>
      <c r="P51" s="112"/>
      <c r="Q51" s="112"/>
      <c r="R51" s="112"/>
      <c r="S51" s="104">
        <v>1399</v>
      </c>
    </row>
    <row r="53" spans="1:19" ht="14.1" customHeight="1">
      <c r="D53" s="15"/>
    </row>
    <row r="54" spans="1:19" ht="14.1" customHeight="1">
      <c r="A54" s="15"/>
      <c r="B54" s="15"/>
    </row>
    <row r="55" spans="1:19" ht="14.1" customHeight="1">
      <c r="B55" s="15"/>
      <c r="D55" s="15"/>
    </row>
  </sheetData>
  <dataConsolidate/>
  <mergeCells count="13">
    <mergeCell ref="Q4:R4"/>
    <mergeCell ref="E4:F4"/>
    <mergeCell ref="A3:B3"/>
    <mergeCell ref="S4:S5"/>
    <mergeCell ref="A1:S1"/>
    <mergeCell ref="A2:S2"/>
    <mergeCell ref="I4:J4"/>
    <mergeCell ref="C4:D4"/>
    <mergeCell ref="A4:B4"/>
    <mergeCell ref="G4:H4"/>
    <mergeCell ref="K4:L4"/>
    <mergeCell ref="M4:N4"/>
    <mergeCell ref="O4:P4"/>
  </mergeCells>
  <phoneticPr fontId="0" type="noConversion"/>
  <printOptions horizontalCentered="1" verticalCentered="1"/>
  <pageMargins left="0.35433070866141736" right="0.31496062992125984" top="0.98425196850393704" bottom="0.19685039370078741" header="0.51181102362204722" footer="0.15748031496062992"/>
  <pageSetup paperSize="9" scale="72" orientation="landscape" horizontalDpi="180" verticalDpi="18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9.25" customHeight="1">
      <c r="A1" s="398" t="s">
        <v>18</v>
      </c>
      <c r="B1" s="398"/>
      <c r="C1" s="398"/>
      <c r="D1" s="398"/>
      <c r="E1" s="398"/>
      <c r="F1" s="398"/>
      <c r="G1" s="398"/>
      <c r="H1" s="398"/>
      <c r="I1" s="398"/>
      <c r="J1" s="398"/>
      <c r="K1" s="398"/>
      <c r="L1" s="398"/>
      <c r="M1" s="398"/>
      <c r="N1" s="398"/>
      <c r="O1" s="398"/>
      <c r="P1" s="398"/>
      <c r="Q1" s="398"/>
      <c r="R1" s="398"/>
      <c r="S1" s="398"/>
    </row>
    <row r="2" spans="1:19" ht="26.25" customHeight="1" thickBot="1">
      <c r="A2" s="399" t="s">
        <v>15</v>
      </c>
      <c r="B2" s="399"/>
      <c r="C2" s="399"/>
      <c r="D2" s="399"/>
      <c r="E2" s="399"/>
      <c r="F2" s="399"/>
      <c r="G2" s="399"/>
      <c r="H2" s="399"/>
      <c r="I2" s="399"/>
      <c r="J2" s="399"/>
      <c r="K2" s="399"/>
      <c r="L2" s="399"/>
      <c r="M2" s="399"/>
      <c r="N2" s="399"/>
      <c r="O2" s="399"/>
      <c r="P2" s="399"/>
      <c r="Q2" s="399"/>
      <c r="R2" s="399"/>
      <c r="S2" s="399"/>
    </row>
    <row r="3" spans="1:19" ht="21.7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1.75" customHeight="1" thickBot="1">
      <c r="A4" s="221" t="s">
        <v>8</v>
      </c>
      <c r="B4" s="222" t="s">
        <v>9</v>
      </c>
      <c r="C4" s="221" t="s">
        <v>8</v>
      </c>
      <c r="D4" s="222" t="s">
        <v>9</v>
      </c>
      <c r="E4" s="221"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21.75" hidden="1" customHeight="1">
      <c r="A5" s="223">
        <f t="shared" ref="A5:A23" si="0">SUM(G5,K5,M5,O5,Q5)</f>
        <v>0</v>
      </c>
      <c r="B5" s="224">
        <f t="shared" ref="B5:B23" si="1">SUM(H5,L5,N5,P5,R5)</f>
        <v>0</v>
      </c>
      <c r="C5" s="225"/>
      <c r="D5" s="225"/>
      <c r="E5" s="223"/>
      <c r="F5" s="224"/>
      <c r="G5" s="223"/>
      <c r="H5" s="224"/>
      <c r="I5" s="225"/>
      <c r="J5" s="225"/>
      <c r="K5" s="223"/>
      <c r="L5" s="224"/>
      <c r="M5" s="223"/>
      <c r="N5" s="224"/>
      <c r="O5" s="223"/>
      <c r="P5" s="224"/>
      <c r="Q5" s="223"/>
      <c r="R5" s="224"/>
      <c r="S5" s="244">
        <v>1354</v>
      </c>
    </row>
    <row r="6" spans="1:19" ht="21.75" hidden="1" customHeight="1">
      <c r="A6" s="14">
        <f t="shared" si="0"/>
        <v>0</v>
      </c>
      <c r="B6" s="13">
        <f t="shared" si="1"/>
        <v>0</v>
      </c>
      <c r="C6" s="18"/>
      <c r="D6" s="18"/>
      <c r="E6" s="14"/>
      <c r="F6" s="13"/>
      <c r="G6" s="14"/>
      <c r="H6" s="13"/>
      <c r="I6" s="18"/>
      <c r="J6" s="18"/>
      <c r="K6" s="14"/>
      <c r="L6" s="13"/>
      <c r="M6" s="14"/>
      <c r="N6" s="13"/>
      <c r="O6" s="14"/>
      <c r="P6" s="13"/>
      <c r="Q6" s="14"/>
      <c r="R6" s="13"/>
      <c r="S6" s="245">
        <v>1355</v>
      </c>
    </row>
    <row r="7" spans="1:19" ht="21.75" hidden="1" customHeight="1">
      <c r="A7" s="14">
        <f t="shared" si="0"/>
        <v>0</v>
      </c>
      <c r="B7" s="13">
        <f t="shared" si="1"/>
        <v>0</v>
      </c>
      <c r="C7" s="18"/>
      <c r="D7" s="18"/>
      <c r="E7" s="14"/>
      <c r="F7" s="13"/>
      <c r="G7" s="14"/>
      <c r="H7" s="13"/>
      <c r="I7" s="18"/>
      <c r="J7" s="18"/>
      <c r="K7" s="14"/>
      <c r="L7" s="13"/>
      <c r="M7" s="14"/>
      <c r="N7" s="13"/>
      <c r="O7" s="14"/>
      <c r="P7" s="13"/>
      <c r="Q7" s="14"/>
      <c r="R7" s="13"/>
      <c r="S7" s="245">
        <v>1356</v>
      </c>
    </row>
    <row r="8" spans="1:19" ht="21.75" hidden="1" customHeight="1">
      <c r="A8" s="14">
        <f t="shared" si="0"/>
        <v>0</v>
      </c>
      <c r="B8" s="13">
        <f t="shared" si="1"/>
        <v>0</v>
      </c>
      <c r="C8" s="18"/>
      <c r="D8" s="18"/>
      <c r="E8" s="14"/>
      <c r="F8" s="13"/>
      <c r="G8" s="14"/>
      <c r="H8" s="13"/>
      <c r="I8" s="18"/>
      <c r="J8" s="18"/>
      <c r="K8" s="14"/>
      <c r="L8" s="13"/>
      <c r="M8" s="14"/>
      <c r="N8" s="13"/>
      <c r="O8" s="14"/>
      <c r="P8" s="13"/>
      <c r="Q8" s="14"/>
      <c r="R8" s="13"/>
      <c r="S8" s="245">
        <v>1357</v>
      </c>
    </row>
    <row r="9" spans="1:19" ht="21.75" hidden="1" customHeight="1">
      <c r="A9" s="14">
        <f t="shared" si="0"/>
        <v>0</v>
      </c>
      <c r="B9" s="13">
        <f t="shared" si="1"/>
        <v>0</v>
      </c>
      <c r="C9" s="18"/>
      <c r="D9" s="18"/>
      <c r="E9" s="14"/>
      <c r="F9" s="13"/>
      <c r="G9" s="14"/>
      <c r="H9" s="13"/>
      <c r="I9" s="18"/>
      <c r="J9" s="18"/>
      <c r="K9" s="14"/>
      <c r="L9" s="13"/>
      <c r="M9" s="14"/>
      <c r="N9" s="13"/>
      <c r="O9" s="14"/>
      <c r="P9" s="13"/>
      <c r="Q9" s="14"/>
      <c r="R9" s="13"/>
      <c r="S9" s="245">
        <v>1358</v>
      </c>
    </row>
    <row r="10" spans="1:19" ht="21.75" hidden="1" customHeight="1">
      <c r="A10" s="14">
        <f t="shared" si="0"/>
        <v>0</v>
      </c>
      <c r="B10" s="13">
        <f t="shared" si="1"/>
        <v>0</v>
      </c>
      <c r="C10" s="18"/>
      <c r="D10" s="18"/>
      <c r="E10" s="14"/>
      <c r="F10" s="13"/>
      <c r="G10" s="14"/>
      <c r="H10" s="13"/>
      <c r="I10" s="18"/>
      <c r="J10" s="18"/>
      <c r="K10" s="14"/>
      <c r="L10" s="13"/>
      <c r="M10" s="14"/>
      <c r="N10" s="13"/>
      <c r="O10" s="14"/>
      <c r="P10" s="13"/>
      <c r="Q10" s="14"/>
      <c r="R10" s="13"/>
      <c r="S10" s="245">
        <v>1359</v>
      </c>
    </row>
    <row r="11" spans="1:19" ht="21.75" hidden="1" customHeight="1">
      <c r="A11" s="14">
        <f t="shared" si="0"/>
        <v>0</v>
      </c>
      <c r="B11" s="13">
        <f t="shared" si="1"/>
        <v>0</v>
      </c>
      <c r="C11" s="18"/>
      <c r="D11" s="18"/>
      <c r="E11" s="14"/>
      <c r="F11" s="13"/>
      <c r="G11" s="14"/>
      <c r="H11" s="13"/>
      <c r="I11" s="18"/>
      <c r="J11" s="18"/>
      <c r="K11" s="14"/>
      <c r="L11" s="13"/>
      <c r="M11" s="14"/>
      <c r="N11" s="13"/>
      <c r="O11" s="14"/>
      <c r="P11" s="13"/>
      <c r="Q11" s="14"/>
      <c r="R11" s="13"/>
      <c r="S11" s="245">
        <v>1360</v>
      </c>
    </row>
    <row r="12" spans="1:19" ht="21.75" hidden="1" customHeight="1">
      <c r="A12" s="14">
        <f t="shared" si="0"/>
        <v>0</v>
      </c>
      <c r="B12" s="13">
        <f t="shared" si="1"/>
        <v>0</v>
      </c>
      <c r="C12" s="18"/>
      <c r="D12" s="18"/>
      <c r="E12" s="14"/>
      <c r="F12" s="13"/>
      <c r="G12" s="14"/>
      <c r="H12" s="13"/>
      <c r="I12" s="18"/>
      <c r="J12" s="18"/>
      <c r="K12" s="14"/>
      <c r="L12" s="13"/>
      <c r="M12" s="14"/>
      <c r="N12" s="13"/>
      <c r="O12" s="14"/>
      <c r="P12" s="13"/>
      <c r="Q12" s="14"/>
      <c r="R12" s="13"/>
      <c r="S12" s="245">
        <v>1361</v>
      </c>
    </row>
    <row r="13" spans="1:19" ht="21.75" hidden="1" customHeight="1">
      <c r="A13" s="14">
        <f t="shared" si="0"/>
        <v>0</v>
      </c>
      <c r="B13" s="13">
        <f t="shared" si="1"/>
        <v>0</v>
      </c>
      <c r="C13" s="18"/>
      <c r="D13" s="18"/>
      <c r="E13" s="14"/>
      <c r="F13" s="13"/>
      <c r="G13" s="14"/>
      <c r="H13" s="13"/>
      <c r="I13" s="18"/>
      <c r="J13" s="18"/>
      <c r="K13" s="14"/>
      <c r="L13" s="13"/>
      <c r="M13" s="14"/>
      <c r="N13" s="13"/>
      <c r="O13" s="14"/>
      <c r="P13" s="13"/>
      <c r="Q13" s="14"/>
      <c r="R13" s="13"/>
      <c r="S13" s="245">
        <v>1362</v>
      </c>
    </row>
    <row r="14" spans="1:19" ht="21.75" hidden="1" customHeight="1">
      <c r="A14" s="14">
        <f t="shared" si="0"/>
        <v>0</v>
      </c>
      <c r="B14" s="13">
        <f t="shared" si="1"/>
        <v>0</v>
      </c>
      <c r="C14" s="18"/>
      <c r="D14" s="18"/>
      <c r="E14" s="14"/>
      <c r="F14" s="13"/>
      <c r="G14" s="14"/>
      <c r="H14" s="13"/>
      <c r="I14" s="18"/>
      <c r="J14" s="18"/>
      <c r="K14" s="14"/>
      <c r="L14" s="13"/>
      <c r="M14" s="14"/>
      <c r="N14" s="13"/>
      <c r="O14" s="14"/>
      <c r="P14" s="13"/>
      <c r="Q14" s="14"/>
      <c r="R14" s="13"/>
      <c r="S14" s="245">
        <v>1363</v>
      </c>
    </row>
    <row r="15" spans="1:19" ht="21.75" hidden="1" customHeight="1">
      <c r="A15" s="14">
        <f t="shared" si="0"/>
        <v>0</v>
      </c>
      <c r="B15" s="13">
        <f t="shared" si="1"/>
        <v>0</v>
      </c>
      <c r="C15" s="18"/>
      <c r="D15" s="18"/>
      <c r="E15" s="14"/>
      <c r="F15" s="13"/>
      <c r="G15" s="14"/>
      <c r="H15" s="13"/>
      <c r="I15" s="18"/>
      <c r="J15" s="18"/>
      <c r="K15" s="14"/>
      <c r="L15" s="13"/>
      <c r="M15" s="14"/>
      <c r="N15" s="13"/>
      <c r="O15" s="14"/>
      <c r="P15" s="13"/>
      <c r="Q15" s="14"/>
      <c r="R15" s="13"/>
      <c r="S15" s="245">
        <v>1364</v>
      </c>
    </row>
    <row r="16" spans="1:19" ht="21.75" hidden="1" customHeight="1">
      <c r="A16" s="14">
        <f t="shared" si="0"/>
        <v>0</v>
      </c>
      <c r="B16" s="13">
        <f t="shared" si="1"/>
        <v>0</v>
      </c>
      <c r="C16" s="18"/>
      <c r="D16" s="18"/>
      <c r="E16" s="14"/>
      <c r="F16" s="13"/>
      <c r="G16" s="14"/>
      <c r="H16" s="13"/>
      <c r="I16" s="18"/>
      <c r="J16" s="18"/>
      <c r="K16" s="14"/>
      <c r="L16" s="13"/>
      <c r="M16" s="14"/>
      <c r="N16" s="13"/>
      <c r="O16" s="14"/>
      <c r="P16" s="13"/>
      <c r="Q16" s="14"/>
      <c r="R16" s="13"/>
      <c r="S16" s="245">
        <v>1365</v>
      </c>
    </row>
    <row r="17" spans="1:19" ht="21.75" hidden="1" customHeight="1">
      <c r="A17" s="14">
        <f t="shared" si="0"/>
        <v>0</v>
      </c>
      <c r="B17" s="13">
        <f t="shared" si="1"/>
        <v>0</v>
      </c>
      <c r="C17" s="18"/>
      <c r="D17" s="18"/>
      <c r="E17" s="14"/>
      <c r="F17" s="13"/>
      <c r="G17" s="14"/>
      <c r="H17" s="13"/>
      <c r="I17" s="18"/>
      <c r="J17" s="18"/>
      <c r="K17" s="14"/>
      <c r="L17" s="13"/>
      <c r="M17" s="14"/>
      <c r="N17" s="13"/>
      <c r="O17" s="14"/>
      <c r="P17" s="13"/>
      <c r="Q17" s="14"/>
      <c r="R17" s="13"/>
      <c r="S17" s="245">
        <v>1366</v>
      </c>
    </row>
    <row r="18" spans="1:19" ht="21.75" hidden="1" customHeight="1">
      <c r="A18" s="14">
        <f t="shared" si="0"/>
        <v>0</v>
      </c>
      <c r="B18" s="13">
        <f t="shared" si="1"/>
        <v>0</v>
      </c>
      <c r="C18" s="18"/>
      <c r="D18" s="18"/>
      <c r="E18" s="14"/>
      <c r="F18" s="13"/>
      <c r="G18" s="14"/>
      <c r="H18" s="13"/>
      <c r="I18" s="18"/>
      <c r="J18" s="18"/>
      <c r="K18" s="14"/>
      <c r="L18" s="13"/>
      <c r="M18" s="14"/>
      <c r="N18" s="13"/>
      <c r="O18" s="14"/>
      <c r="P18" s="13"/>
      <c r="Q18" s="14"/>
      <c r="R18" s="13"/>
      <c r="S18" s="245">
        <v>1367</v>
      </c>
    </row>
    <row r="19" spans="1:19" ht="21.75" hidden="1" customHeight="1">
      <c r="A19" s="14">
        <f t="shared" si="0"/>
        <v>0</v>
      </c>
      <c r="B19" s="13">
        <f t="shared" si="1"/>
        <v>0</v>
      </c>
      <c r="C19" s="18"/>
      <c r="D19" s="18"/>
      <c r="E19" s="14"/>
      <c r="F19" s="13"/>
      <c r="G19" s="14"/>
      <c r="H19" s="13"/>
      <c r="I19" s="18"/>
      <c r="J19" s="18"/>
      <c r="K19" s="14"/>
      <c r="L19" s="13"/>
      <c r="M19" s="14"/>
      <c r="N19" s="13"/>
      <c r="O19" s="14"/>
      <c r="P19" s="13"/>
      <c r="Q19" s="14"/>
      <c r="R19" s="13"/>
      <c r="S19" s="245">
        <v>1368</v>
      </c>
    </row>
    <row r="20" spans="1:19" ht="21.75" hidden="1" customHeight="1">
      <c r="A20" s="14">
        <f t="shared" si="0"/>
        <v>0</v>
      </c>
      <c r="B20" s="13">
        <f t="shared" si="1"/>
        <v>0</v>
      </c>
      <c r="C20" s="18"/>
      <c r="D20" s="18"/>
      <c r="E20" s="14"/>
      <c r="F20" s="13"/>
      <c r="G20" s="14"/>
      <c r="H20" s="13"/>
      <c r="I20" s="18"/>
      <c r="J20" s="18"/>
      <c r="K20" s="14"/>
      <c r="L20" s="13"/>
      <c r="M20" s="14"/>
      <c r="N20" s="13"/>
      <c r="O20" s="14"/>
      <c r="P20" s="13"/>
      <c r="Q20" s="14"/>
      <c r="R20" s="13"/>
      <c r="S20" s="245">
        <v>1369</v>
      </c>
    </row>
    <row r="21" spans="1:19" ht="21.75" hidden="1" customHeight="1">
      <c r="A21" s="14">
        <f t="shared" si="0"/>
        <v>0</v>
      </c>
      <c r="B21" s="13">
        <f t="shared" si="1"/>
        <v>0</v>
      </c>
      <c r="C21" s="18"/>
      <c r="D21" s="18"/>
      <c r="E21" s="14"/>
      <c r="F21" s="13"/>
      <c r="G21" s="14"/>
      <c r="H21" s="13"/>
      <c r="I21" s="18"/>
      <c r="J21" s="18"/>
      <c r="K21" s="14"/>
      <c r="L21" s="13"/>
      <c r="M21" s="14"/>
      <c r="N21" s="13"/>
      <c r="O21" s="14"/>
      <c r="P21" s="13"/>
      <c r="Q21" s="14"/>
      <c r="R21" s="13"/>
      <c r="S21" s="245">
        <v>1370</v>
      </c>
    </row>
    <row r="22" spans="1:19" ht="21.75" hidden="1" customHeight="1">
      <c r="A22" s="14">
        <f t="shared" si="0"/>
        <v>0</v>
      </c>
      <c r="B22" s="13">
        <f t="shared" si="1"/>
        <v>0</v>
      </c>
      <c r="C22" s="18"/>
      <c r="D22" s="18"/>
      <c r="E22" s="14"/>
      <c r="F22" s="13"/>
      <c r="G22" s="14"/>
      <c r="H22" s="13"/>
      <c r="I22" s="18"/>
      <c r="J22" s="18"/>
      <c r="K22" s="14"/>
      <c r="L22" s="13"/>
      <c r="M22" s="14"/>
      <c r="N22" s="13"/>
      <c r="O22" s="14"/>
      <c r="P22" s="13"/>
      <c r="Q22" s="14"/>
      <c r="R22" s="13"/>
      <c r="S22" s="245">
        <v>1371</v>
      </c>
    </row>
    <row r="23" spans="1:19" ht="21.75" hidden="1" customHeight="1">
      <c r="A23" s="14">
        <f t="shared" si="0"/>
        <v>0</v>
      </c>
      <c r="B23" s="13">
        <f t="shared" si="1"/>
        <v>0</v>
      </c>
      <c r="C23" s="18"/>
      <c r="D23" s="18"/>
      <c r="E23" s="14"/>
      <c r="F23" s="13"/>
      <c r="G23" s="14"/>
      <c r="H23" s="13"/>
      <c r="I23" s="18"/>
      <c r="J23" s="18"/>
      <c r="K23" s="14"/>
      <c r="L23" s="13"/>
      <c r="M23" s="14"/>
      <c r="N23" s="13"/>
      <c r="O23" s="14"/>
      <c r="P23" s="13"/>
      <c r="Q23" s="14"/>
      <c r="R23" s="13"/>
      <c r="S23" s="245">
        <v>1372</v>
      </c>
    </row>
    <row r="24" spans="1:19" ht="21.75" hidden="1" customHeight="1">
      <c r="A24" s="14">
        <f t="shared" ref="A24:A31" si="2">SUM(G24,K24,M24,O24,Q24)</f>
        <v>0</v>
      </c>
      <c r="B24" s="13">
        <v>104135</v>
      </c>
      <c r="C24" s="18"/>
      <c r="D24" s="18"/>
      <c r="E24" s="14"/>
      <c r="F24" s="13"/>
      <c r="G24" s="14"/>
      <c r="H24" s="13"/>
      <c r="I24" s="18"/>
      <c r="J24" s="18"/>
      <c r="K24" s="14"/>
      <c r="L24" s="13"/>
      <c r="M24" s="14"/>
      <c r="N24" s="13"/>
      <c r="O24" s="14"/>
      <c r="P24" s="13"/>
      <c r="Q24" s="14"/>
      <c r="R24" s="13"/>
      <c r="S24" s="245">
        <v>1373</v>
      </c>
    </row>
    <row r="25" spans="1:19" ht="21.75" hidden="1" customHeight="1">
      <c r="A25" s="14">
        <f t="shared" si="2"/>
        <v>0</v>
      </c>
      <c r="B25" s="13">
        <v>109087</v>
      </c>
      <c r="C25" s="18"/>
      <c r="D25" s="18"/>
      <c r="E25" s="14"/>
      <c r="F25" s="13"/>
      <c r="G25" s="14"/>
      <c r="H25" s="13"/>
      <c r="I25" s="18"/>
      <c r="J25" s="18"/>
      <c r="K25" s="14"/>
      <c r="L25" s="13"/>
      <c r="M25" s="14"/>
      <c r="N25" s="13"/>
      <c r="O25" s="14"/>
      <c r="P25" s="13"/>
      <c r="Q25" s="14"/>
      <c r="R25" s="13"/>
      <c r="S25" s="245">
        <v>1374</v>
      </c>
    </row>
    <row r="26" spans="1:19" ht="21.75" hidden="1" customHeight="1">
      <c r="A26" s="14">
        <f t="shared" si="2"/>
        <v>0</v>
      </c>
      <c r="B26" s="13">
        <f t="shared" ref="B26:B31" si="3">SUM(H26,L26,N26,P26,R26)</f>
        <v>145891</v>
      </c>
      <c r="C26" s="18"/>
      <c r="D26" s="18"/>
      <c r="E26" s="14">
        <v>0</v>
      </c>
      <c r="F26" s="13">
        <v>0</v>
      </c>
      <c r="G26" s="14"/>
      <c r="H26" s="13">
        <v>0</v>
      </c>
      <c r="I26" s="18"/>
      <c r="J26" s="18"/>
      <c r="K26" s="14"/>
      <c r="L26" s="13">
        <v>57</v>
      </c>
      <c r="M26" s="14"/>
      <c r="N26" s="13">
        <v>48280</v>
      </c>
      <c r="O26" s="14"/>
      <c r="P26" s="13">
        <v>32075</v>
      </c>
      <c r="Q26" s="14"/>
      <c r="R26" s="13">
        <v>65479</v>
      </c>
      <c r="S26" s="245">
        <v>1375</v>
      </c>
    </row>
    <row r="27" spans="1:19" ht="21.75" customHeight="1">
      <c r="A27" s="83">
        <f t="shared" si="2"/>
        <v>2996</v>
      </c>
      <c r="B27" s="58">
        <f t="shared" si="3"/>
        <v>185691</v>
      </c>
      <c r="C27" s="59">
        <f>E27+G27</f>
        <v>0</v>
      </c>
      <c r="D27" s="58">
        <f>F27+H27</f>
        <v>1</v>
      </c>
      <c r="E27" s="77">
        <v>0</v>
      </c>
      <c r="F27" s="58">
        <v>0</v>
      </c>
      <c r="G27" s="83">
        <v>0</v>
      </c>
      <c r="H27" s="58">
        <v>1</v>
      </c>
      <c r="I27" s="59">
        <f>K27+M27+O27+Q27</f>
        <v>2996</v>
      </c>
      <c r="J27" s="58">
        <f>L27+N27+P27+R27</f>
        <v>185690</v>
      </c>
      <c r="K27" s="228">
        <v>10</v>
      </c>
      <c r="L27" s="13">
        <v>2434</v>
      </c>
      <c r="M27" s="14">
        <v>955</v>
      </c>
      <c r="N27" s="13">
        <v>62789</v>
      </c>
      <c r="O27" s="14">
        <v>298</v>
      </c>
      <c r="P27" s="13">
        <v>37981</v>
      </c>
      <c r="Q27" s="14">
        <v>1733</v>
      </c>
      <c r="R27" s="13">
        <v>82486</v>
      </c>
      <c r="S27" s="140">
        <v>1376</v>
      </c>
    </row>
    <row r="28" spans="1:19" ht="21.75" customHeight="1">
      <c r="A28" s="83">
        <f t="shared" si="2"/>
        <v>2757</v>
      </c>
      <c r="B28" s="58">
        <f t="shared" si="3"/>
        <v>163548</v>
      </c>
      <c r="C28" s="59">
        <f t="shared" ref="C28:C34" si="4">E28+G28</f>
        <v>0</v>
      </c>
      <c r="D28" s="58">
        <f t="shared" ref="D28:D34" si="5">F28+H28</f>
        <v>8</v>
      </c>
      <c r="E28" s="77">
        <v>0</v>
      </c>
      <c r="F28" s="58">
        <v>0</v>
      </c>
      <c r="G28" s="83">
        <v>0</v>
      </c>
      <c r="H28" s="58">
        <v>8</v>
      </c>
      <c r="I28" s="59">
        <f t="shared" ref="I28:I35" si="6">K28+M28+O28+Q28</f>
        <v>2757</v>
      </c>
      <c r="J28" s="58">
        <f t="shared" ref="J28:J34" si="7">L28+N28+P28+R28</f>
        <v>163540</v>
      </c>
      <c r="K28" s="228">
        <v>61</v>
      </c>
      <c r="L28" s="13">
        <v>6034</v>
      </c>
      <c r="M28" s="14">
        <v>902</v>
      </c>
      <c r="N28" s="13">
        <v>48001</v>
      </c>
      <c r="O28" s="14">
        <v>355</v>
      </c>
      <c r="P28" s="13">
        <v>31944</v>
      </c>
      <c r="Q28" s="14">
        <v>1439</v>
      </c>
      <c r="R28" s="13">
        <v>77561</v>
      </c>
      <c r="S28" s="140">
        <v>1377</v>
      </c>
    </row>
    <row r="29" spans="1:19" ht="21.75" customHeight="1">
      <c r="A29" s="83">
        <f t="shared" si="2"/>
        <v>2789</v>
      </c>
      <c r="B29" s="58">
        <f t="shared" si="3"/>
        <v>169067</v>
      </c>
      <c r="C29" s="59">
        <f t="shared" si="4"/>
        <v>0</v>
      </c>
      <c r="D29" s="58">
        <f t="shared" si="5"/>
        <v>222</v>
      </c>
      <c r="E29" s="77">
        <v>0</v>
      </c>
      <c r="F29" s="58">
        <v>0</v>
      </c>
      <c r="G29" s="83">
        <v>0</v>
      </c>
      <c r="H29" s="58">
        <v>222</v>
      </c>
      <c r="I29" s="59">
        <f t="shared" si="6"/>
        <v>2789</v>
      </c>
      <c r="J29" s="58">
        <f t="shared" si="7"/>
        <v>168845</v>
      </c>
      <c r="K29" s="228">
        <v>196</v>
      </c>
      <c r="L29" s="13">
        <v>7997</v>
      </c>
      <c r="M29" s="14">
        <v>715</v>
      </c>
      <c r="N29" s="13">
        <v>39991</v>
      </c>
      <c r="O29" s="14">
        <v>405</v>
      </c>
      <c r="P29" s="13">
        <v>38307</v>
      </c>
      <c r="Q29" s="14">
        <v>1473</v>
      </c>
      <c r="R29" s="13">
        <v>82550</v>
      </c>
      <c r="S29" s="140">
        <v>1378</v>
      </c>
    </row>
    <row r="30" spans="1:19" ht="21.75" customHeight="1">
      <c r="A30" s="83">
        <f t="shared" si="2"/>
        <v>3166</v>
      </c>
      <c r="B30" s="58">
        <f t="shared" si="3"/>
        <v>178562</v>
      </c>
      <c r="C30" s="59">
        <f t="shared" si="4"/>
        <v>3</v>
      </c>
      <c r="D30" s="58">
        <f t="shared" si="5"/>
        <v>827</v>
      </c>
      <c r="E30" s="77">
        <v>0</v>
      </c>
      <c r="F30" s="58">
        <v>0</v>
      </c>
      <c r="G30" s="83">
        <v>3</v>
      </c>
      <c r="H30" s="58">
        <v>827</v>
      </c>
      <c r="I30" s="59">
        <f t="shared" si="6"/>
        <v>3163</v>
      </c>
      <c r="J30" s="58">
        <f t="shared" si="7"/>
        <v>177735</v>
      </c>
      <c r="K30" s="228">
        <v>248</v>
      </c>
      <c r="L30" s="13">
        <v>13895</v>
      </c>
      <c r="M30" s="14">
        <v>713</v>
      </c>
      <c r="N30" s="13">
        <v>42392</v>
      </c>
      <c r="O30" s="14">
        <v>920</v>
      </c>
      <c r="P30" s="13">
        <v>37802</v>
      </c>
      <c r="Q30" s="14">
        <v>1282</v>
      </c>
      <c r="R30" s="13">
        <v>83646</v>
      </c>
      <c r="S30" s="140">
        <v>1379</v>
      </c>
    </row>
    <row r="31" spans="1:19" ht="21.75" customHeight="1">
      <c r="A31" s="83">
        <f t="shared" si="2"/>
        <v>3457</v>
      </c>
      <c r="B31" s="58">
        <f t="shared" si="3"/>
        <v>180230</v>
      </c>
      <c r="C31" s="59">
        <f t="shared" si="4"/>
        <v>11</v>
      </c>
      <c r="D31" s="58">
        <f t="shared" si="5"/>
        <v>2139</v>
      </c>
      <c r="E31" s="77">
        <v>0</v>
      </c>
      <c r="F31" s="58">
        <v>0</v>
      </c>
      <c r="G31" s="83">
        <v>11</v>
      </c>
      <c r="H31" s="58">
        <v>2139</v>
      </c>
      <c r="I31" s="59">
        <f t="shared" si="6"/>
        <v>3446</v>
      </c>
      <c r="J31" s="58">
        <f t="shared" si="7"/>
        <v>178091</v>
      </c>
      <c r="K31" s="228">
        <v>391</v>
      </c>
      <c r="L31" s="13">
        <v>14638</v>
      </c>
      <c r="M31" s="14">
        <v>802</v>
      </c>
      <c r="N31" s="13">
        <v>38353</v>
      </c>
      <c r="O31" s="14">
        <v>1349</v>
      </c>
      <c r="P31" s="13">
        <v>39844</v>
      </c>
      <c r="Q31" s="14">
        <v>904</v>
      </c>
      <c r="R31" s="13">
        <v>85256</v>
      </c>
      <c r="S31" s="140">
        <v>1380</v>
      </c>
    </row>
    <row r="32" spans="1:19" ht="21.75" customHeight="1">
      <c r="A32" s="246">
        <f>'[1]نمودار و جداول رشته ها'!U12</f>
        <v>3610</v>
      </c>
      <c r="B32" s="100">
        <f>'[1]نمودار و جداول رشته ها'!T12</f>
        <v>182964</v>
      </c>
      <c r="C32" s="59">
        <f t="shared" si="4"/>
        <v>15</v>
      </c>
      <c r="D32" s="58">
        <f t="shared" si="5"/>
        <v>2499</v>
      </c>
      <c r="E32" s="247">
        <v>0</v>
      </c>
      <c r="F32" s="100">
        <v>63</v>
      </c>
      <c r="G32" s="246">
        <v>15</v>
      </c>
      <c r="H32" s="100">
        <v>2436</v>
      </c>
      <c r="I32" s="59">
        <f t="shared" si="6"/>
        <v>3595</v>
      </c>
      <c r="J32" s="58">
        <f t="shared" si="7"/>
        <v>180465</v>
      </c>
      <c r="K32" s="248">
        <v>277</v>
      </c>
      <c r="L32" s="249">
        <v>16007</v>
      </c>
      <c r="M32" s="250">
        <v>913</v>
      </c>
      <c r="N32" s="251">
        <v>43507</v>
      </c>
      <c r="O32" s="252">
        <v>1454</v>
      </c>
      <c r="P32" s="249">
        <v>44054</v>
      </c>
      <c r="Q32" s="252">
        <v>951</v>
      </c>
      <c r="R32" s="249">
        <v>76897</v>
      </c>
      <c r="S32" s="253">
        <v>1381</v>
      </c>
    </row>
    <row r="33" spans="1:19" ht="21.75" customHeight="1">
      <c r="A33" s="246">
        <f>'[1]نمودار و جداول رشته ها'!U13</f>
        <v>2911</v>
      </c>
      <c r="B33" s="100">
        <f>'[1]نمودار و جداول رشته ها'!T13</f>
        <v>188917</v>
      </c>
      <c r="C33" s="59">
        <f t="shared" si="4"/>
        <v>24</v>
      </c>
      <c r="D33" s="58">
        <f t="shared" si="5"/>
        <v>5756</v>
      </c>
      <c r="E33" s="177">
        <v>4</v>
      </c>
      <c r="F33" s="90">
        <v>3109</v>
      </c>
      <c r="G33" s="204">
        <v>20</v>
      </c>
      <c r="H33" s="90">
        <v>2647</v>
      </c>
      <c r="I33" s="59">
        <f t="shared" si="6"/>
        <v>2887</v>
      </c>
      <c r="J33" s="58">
        <f t="shared" si="7"/>
        <v>183161</v>
      </c>
      <c r="K33" s="218">
        <v>179</v>
      </c>
      <c r="L33" s="254">
        <v>15770</v>
      </c>
      <c r="M33" s="255">
        <v>1283</v>
      </c>
      <c r="N33" s="256">
        <v>42740</v>
      </c>
      <c r="O33" s="257">
        <v>318</v>
      </c>
      <c r="P33" s="254">
        <v>45246</v>
      </c>
      <c r="Q33" s="257">
        <v>1107</v>
      </c>
      <c r="R33" s="254">
        <v>79405</v>
      </c>
      <c r="S33" s="219">
        <v>1382</v>
      </c>
    </row>
    <row r="34" spans="1:19" ht="21.75" customHeight="1">
      <c r="A34" s="246">
        <f>'[1]نمودار و جداول رشته ها'!U14</f>
        <v>3186</v>
      </c>
      <c r="B34" s="100">
        <f>'[1]نمودار و جداول رشته ها'!T14</f>
        <v>210654</v>
      </c>
      <c r="C34" s="59">
        <f t="shared" si="4"/>
        <v>43</v>
      </c>
      <c r="D34" s="58">
        <f t="shared" si="5"/>
        <v>18221</v>
      </c>
      <c r="E34" s="172">
        <f>[2]بازار!$S$32-G34</f>
        <v>23</v>
      </c>
      <c r="F34" s="118">
        <f>[2]بازار!$S$8-H34</f>
        <v>15470</v>
      </c>
      <c r="G34" s="258">
        <f>[2]غيردولتي!$B$30</f>
        <v>20</v>
      </c>
      <c r="H34" s="118">
        <f>[2]غيردولتي!$B$7</f>
        <v>2751</v>
      </c>
      <c r="I34" s="59">
        <f t="shared" si="6"/>
        <v>3143</v>
      </c>
      <c r="J34" s="58">
        <f t="shared" si="7"/>
        <v>192433</v>
      </c>
      <c r="K34" s="259">
        <f>[2]بازار!$O$32</f>
        <v>159</v>
      </c>
      <c r="L34" s="236">
        <f>[2]بازار!$O$8</f>
        <v>15241</v>
      </c>
      <c r="M34" s="260">
        <f>[2]بازار!$K$32</f>
        <v>1482</v>
      </c>
      <c r="N34" s="261">
        <f>[2]بازار!$K$8</f>
        <v>41471</v>
      </c>
      <c r="O34" s="262">
        <f>[2]بازار!$G$32</f>
        <v>404</v>
      </c>
      <c r="P34" s="236">
        <f>[2]بازار!$G$8</f>
        <v>46834</v>
      </c>
      <c r="Q34" s="262">
        <f>[2]بازار!$C$32</f>
        <v>1098</v>
      </c>
      <c r="R34" s="236">
        <f>[2]بازار!$C$8</f>
        <v>88887</v>
      </c>
      <c r="S34" s="238">
        <v>1383</v>
      </c>
    </row>
    <row r="35" spans="1:19" ht="21.75" customHeight="1">
      <c r="A35" s="246">
        <f>'[1]نمودار و جداول رشته ها'!U15</f>
        <v>4161</v>
      </c>
      <c r="B35" s="100">
        <f>'[1]نمودار و جداول رشته ها'!T15</f>
        <v>215138</v>
      </c>
      <c r="C35" s="59">
        <f>A35-I35</f>
        <v>138</v>
      </c>
      <c r="D35" s="58">
        <f>B35-J35</f>
        <v>33242</v>
      </c>
      <c r="E35" s="147">
        <f>[2]بازار!$T$32-G35</f>
        <v>489</v>
      </c>
      <c r="F35" s="148">
        <f>[2]بازار!$T$8-H35</f>
        <v>23126</v>
      </c>
      <c r="G35" s="183">
        <f>[2]غيردولتي!$C$30</f>
        <v>11</v>
      </c>
      <c r="H35" s="148">
        <f>[2]غيردولتي!$C$7</f>
        <v>3219</v>
      </c>
      <c r="I35" s="59">
        <f t="shared" si="6"/>
        <v>4023</v>
      </c>
      <c r="J35" s="58">
        <f>L35+N35+P35+R35</f>
        <v>181896</v>
      </c>
      <c r="K35" s="214">
        <f>[3]بازار!$O$34</f>
        <v>36</v>
      </c>
      <c r="L35" s="241">
        <f>[3]بازار!$O$8</f>
        <v>14173</v>
      </c>
      <c r="M35" s="260">
        <f>[3]بازار!$K$34</f>
        <v>1780</v>
      </c>
      <c r="N35" s="261">
        <f>[3]بازار!$K$8</f>
        <v>46456</v>
      </c>
      <c r="O35" s="263">
        <f>[3]بازار!$G$34</f>
        <v>423</v>
      </c>
      <c r="P35" s="241">
        <f>[3]بازار!$G$8</f>
        <v>45933</v>
      </c>
      <c r="Q35" s="263">
        <f>[3]بازار!$C$34</f>
        <v>1784</v>
      </c>
      <c r="R35" s="241">
        <f>[3]بازار!$C$8</f>
        <v>75334</v>
      </c>
      <c r="S35" s="134">
        <v>1384</v>
      </c>
    </row>
    <row r="36" spans="1:19" ht="21.75" customHeight="1">
      <c r="A36" s="246">
        <f>'[1]نمودار و جداول رشته ها'!U16</f>
        <v>3984</v>
      </c>
      <c r="B36" s="100">
        <f>'[1]نمودار و جداول رشته ها'!T16</f>
        <v>243730</v>
      </c>
      <c r="C36" s="247">
        <f t="shared" ref="C36:D39" si="8">A36-I36</f>
        <v>204</v>
      </c>
      <c r="D36" s="100">
        <f t="shared" si="8"/>
        <v>37532</v>
      </c>
      <c r="E36" s="177"/>
      <c r="F36" s="177"/>
      <c r="G36" s="177"/>
      <c r="H36" s="177"/>
      <c r="I36" s="177">
        <f>[4]بازار!$C$34+[4]بازار!$G$34+[4]بازار!$K$34+[4]بازار!$O$34</f>
        <v>3780</v>
      </c>
      <c r="J36" s="90">
        <f>[4]بازار!$C$8+[4]بازار!$G$8+[4]بازار!$K$8+[4]بازار!$O$8</f>
        <v>206198</v>
      </c>
      <c r="K36" s="218"/>
      <c r="L36" s="218"/>
      <c r="M36" s="264"/>
      <c r="N36" s="264"/>
      <c r="O36" s="218"/>
      <c r="P36" s="218"/>
      <c r="Q36" s="218"/>
      <c r="R36" s="218"/>
      <c r="S36" s="265">
        <v>1385</v>
      </c>
    </row>
    <row r="37" spans="1:19" ht="21.75" customHeight="1">
      <c r="A37" s="246">
        <f>'[1]نمودار و جداول رشته ها'!U17</f>
        <v>5596</v>
      </c>
      <c r="B37" s="100">
        <f>'[1]نمودار و جداول رشته ها'!T17</f>
        <v>246153</v>
      </c>
      <c r="C37" s="247">
        <f t="shared" si="8"/>
        <v>308</v>
      </c>
      <c r="D37" s="100">
        <f t="shared" si="8"/>
        <v>51661</v>
      </c>
      <c r="E37" s="177"/>
      <c r="F37" s="177"/>
      <c r="G37" s="177"/>
      <c r="H37" s="177"/>
      <c r="I37" s="177">
        <f>[5]بازار!$C$34+[5]بازار!$G$34+[5]بازار!$K$34+[5]بازار!$O$34</f>
        <v>5288</v>
      </c>
      <c r="J37" s="90">
        <f>[5]بازار!$C$8+[5]بازار!$G$8+[5]بازار!$K$8+[5]بازار!$O$8</f>
        <v>194492</v>
      </c>
      <c r="K37" s="218"/>
      <c r="L37" s="218"/>
      <c r="M37" s="264"/>
      <c r="N37" s="264"/>
      <c r="O37" s="218"/>
      <c r="P37" s="218"/>
      <c r="Q37" s="218"/>
      <c r="R37" s="218"/>
      <c r="S37" s="265">
        <v>1386</v>
      </c>
    </row>
    <row r="38" spans="1:19" ht="21.75" customHeight="1">
      <c r="A38" s="246">
        <f>'[1]نمودار و جداول رشته ها'!U18</f>
        <v>7141</v>
      </c>
      <c r="B38" s="100">
        <f>'[1]نمودار و جداول رشته ها'!T18</f>
        <v>246392</v>
      </c>
      <c r="C38" s="247">
        <f t="shared" si="8"/>
        <v>3319</v>
      </c>
      <c r="D38" s="100">
        <f t="shared" si="8"/>
        <v>62835</v>
      </c>
      <c r="E38" s="177"/>
      <c r="F38" s="177"/>
      <c r="G38" s="177"/>
      <c r="H38" s="177"/>
      <c r="I38" s="177">
        <f>[6]بازار!$AA$34</f>
        <v>3822</v>
      </c>
      <c r="J38" s="90">
        <f>[6]بازار!$AA$8</f>
        <v>183557</v>
      </c>
      <c r="K38" s="218"/>
      <c r="L38" s="218"/>
      <c r="M38" s="264"/>
      <c r="N38" s="264"/>
      <c r="O38" s="218"/>
      <c r="P38" s="218"/>
      <c r="Q38" s="218"/>
      <c r="R38" s="218"/>
      <c r="S38" s="265">
        <v>1387</v>
      </c>
    </row>
    <row r="39" spans="1:19" ht="21.75" customHeight="1">
      <c r="A39" s="246">
        <f>'[1]نمودار و جداول رشته ها'!U19</f>
        <v>7246</v>
      </c>
      <c r="B39" s="100">
        <f>'[1]نمودار و جداول رشته ها'!T19</f>
        <v>256761</v>
      </c>
      <c r="C39" s="247">
        <f t="shared" si="8"/>
        <v>5644</v>
      </c>
      <c r="D39" s="100">
        <f t="shared" si="8"/>
        <v>172586</v>
      </c>
      <c r="E39" s="177"/>
      <c r="F39" s="177"/>
      <c r="G39" s="177"/>
      <c r="H39" s="177"/>
      <c r="I39" s="177">
        <f>'[7]تعداد خسارت'!$C$5</f>
        <v>1602</v>
      </c>
      <c r="J39" s="90">
        <f>'[7]تعداد بیمه نامه'!$C$5</f>
        <v>84175</v>
      </c>
      <c r="K39" s="218"/>
      <c r="L39" s="218"/>
      <c r="M39" s="264"/>
      <c r="N39" s="264"/>
      <c r="O39" s="218"/>
      <c r="P39" s="218"/>
      <c r="Q39" s="218"/>
      <c r="R39" s="218"/>
      <c r="S39" s="265">
        <v>1388</v>
      </c>
    </row>
    <row r="40" spans="1:19" ht="21.75" customHeight="1">
      <c r="A40" s="246">
        <f>'[1]نمودار و جداول رشته ها'!U20</f>
        <v>6566</v>
      </c>
      <c r="B40" s="100">
        <f>'[1]نمودار و جداول رشته ها'!T20</f>
        <v>268344</v>
      </c>
      <c r="C40" s="247">
        <f>A40-I40</f>
        <v>4354</v>
      </c>
      <c r="D40" s="100">
        <f>B40-J40</f>
        <v>187070</v>
      </c>
      <c r="E40" s="177"/>
      <c r="F40" s="177"/>
      <c r="G40" s="177"/>
      <c r="H40" s="177"/>
      <c r="I40" s="177">
        <f>'[8]تعداد خسارت'!$D$5</f>
        <v>2212</v>
      </c>
      <c r="J40" s="90">
        <f>'[8]تعداد بیمه نامه'!$C$5</f>
        <v>81274</v>
      </c>
      <c r="K40" s="218"/>
      <c r="L40" s="218"/>
      <c r="M40" s="264"/>
      <c r="N40" s="264"/>
      <c r="O40" s="218"/>
      <c r="P40" s="218"/>
      <c r="Q40" s="218"/>
      <c r="R40" s="218"/>
      <c r="S40" s="265">
        <v>1389</v>
      </c>
    </row>
    <row r="41" spans="1:19" ht="21.75" customHeight="1">
      <c r="A41" s="183">
        <v>5417</v>
      </c>
      <c r="B41" s="148">
        <v>263888</v>
      </c>
      <c r="C41" s="183">
        <f>A41-I41</f>
        <v>4247</v>
      </c>
      <c r="D41" s="148">
        <f>B41-J41</f>
        <v>199442</v>
      </c>
      <c r="E41" s="147"/>
      <c r="F41" s="147"/>
      <c r="G41" s="147"/>
      <c r="H41" s="147"/>
      <c r="I41" s="147">
        <f>'[8]تعداد خسارت'!$E$5</f>
        <v>1170</v>
      </c>
      <c r="J41" s="148">
        <f>'[8]تعداد بیمه نامه'!$D$5</f>
        <v>64446</v>
      </c>
      <c r="K41" s="214"/>
      <c r="L41" s="214"/>
      <c r="M41" s="215"/>
      <c r="N41" s="215"/>
      <c r="O41" s="214"/>
      <c r="P41" s="214"/>
      <c r="Q41" s="214"/>
      <c r="R41" s="214"/>
      <c r="S41" s="216">
        <v>1390</v>
      </c>
    </row>
    <row r="42" spans="1:19" ht="19.5" customHeight="1">
      <c r="A42" s="157">
        <v>4770</v>
      </c>
      <c r="B42" s="158">
        <v>218412</v>
      </c>
      <c r="C42" s="151">
        <f t="shared" ref="C42:C50" si="9">A42-I42</f>
        <v>3816</v>
      </c>
      <c r="D42" s="157">
        <f t="shared" ref="D42:D50" si="10">B42-J42</f>
        <v>178226</v>
      </c>
      <c r="E42" s="157"/>
      <c r="F42" s="157"/>
      <c r="G42" s="157"/>
      <c r="H42" s="158"/>
      <c r="I42" s="151">
        <v>954</v>
      </c>
      <c r="J42" s="90">
        <v>40186</v>
      </c>
      <c r="K42" s="181"/>
      <c r="L42" s="182"/>
      <c r="M42" s="182"/>
      <c r="N42" s="182"/>
      <c r="O42" s="182"/>
      <c r="P42" s="182"/>
      <c r="Q42" s="182"/>
      <c r="R42" s="182"/>
      <c r="S42" s="101">
        <v>1391</v>
      </c>
    </row>
    <row r="43" spans="1:19" ht="19.5" customHeight="1">
      <c r="A43" s="157">
        <v>3724</v>
      </c>
      <c r="B43" s="158">
        <v>215504</v>
      </c>
      <c r="C43" s="151">
        <f t="shared" si="9"/>
        <v>2940</v>
      </c>
      <c r="D43" s="157">
        <f t="shared" si="10"/>
        <v>176470</v>
      </c>
      <c r="E43" s="157"/>
      <c r="F43" s="157"/>
      <c r="G43" s="157"/>
      <c r="H43" s="158"/>
      <c r="I43" s="151">
        <v>784</v>
      </c>
      <c r="J43" s="90">
        <v>39034</v>
      </c>
      <c r="K43" s="181"/>
      <c r="L43" s="182"/>
      <c r="M43" s="182"/>
      <c r="N43" s="182"/>
      <c r="O43" s="182"/>
      <c r="P43" s="182"/>
      <c r="Q43" s="182"/>
      <c r="R43" s="182"/>
      <c r="S43" s="101">
        <v>1392</v>
      </c>
    </row>
    <row r="44" spans="1:19" ht="19.5" customHeight="1">
      <c r="A44" s="157">
        <v>3362</v>
      </c>
      <c r="B44" s="158">
        <v>250592</v>
      </c>
      <c r="C44" s="151">
        <f t="shared" si="9"/>
        <v>2690</v>
      </c>
      <c r="D44" s="157">
        <f t="shared" si="10"/>
        <v>205899</v>
      </c>
      <c r="E44" s="157"/>
      <c r="F44" s="157"/>
      <c r="G44" s="157"/>
      <c r="H44" s="158"/>
      <c r="I44" s="151">
        <v>672</v>
      </c>
      <c r="J44" s="90">
        <v>44693</v>
      </c>
      <c r="K44" s="137"/>
      <c r="L44" s="135"/>
      <c r="M44" s="135"/>
      <c r="N44" s="135"/>
      <c r="O44" s="135"/>
      <c r="P44" s="135"/>
      <c r="Q44" s="135"/>
      <c r="R44" s="135"/>
      <c r="S44" s="101">
        <v>1393</v>
      </c>
    </row>
    <row r="45" spans="1:19" ht="19.5" customHeight="1">
      <c r="A45" s="157">
        <v>2816</v>
      </c>
      <c r="B45" s="158">
        <v>224978</v>
      </c>
      <c r="C45" s="151">
        <f t="shared" si="9"/>
        <v>2376</v>
      </c>
      <c r="D45" s="157">
        <f t="shared" si="10"/>
        <v>182344</v>
      </c>
      <c r="E45" s="157"/>
      <c r="F45" s="157"/>
      <c r="G45" s="157"/>
      <c r="H45" s="158"/>
      <c r="I45" s="151">
        <v>440</v>
      </c>
      <c r="J45" s="90">
        <v>42634</v>
      </c>
      <c r="K45" s="137"/>
      <c r="L45" s="135"/>
      <c r="M45" s="135"/>
      <c r="N45" s="135"/>
      <c r="O45" s="135"/>
      <c r="P45" s="135"/>
      <c r="Q45" s="135"/>
      <c r="R45" s="135"/>
      <c r="S45" s="101">
        <v>1394</v>
      </c>
    </row>
    <row r="46" spans="1:19" ht="19.5" customHeight="1">
      <c r="A46" s="157">
        <v>3654</v>
      </c>
      <c r="B46" s="158">
        <v>295074</v>
      </c>
      <c r="C46" s="151">
        <f t="shared" si="9"/>
        <v>2534</v>
      </c>
      <c r="D46" s="157">
        <f t="shared" si="10"/>
        <v>244274</v>
      </c>
      <c r="E46" s="157"/>
      <c r="F46" s="157"/>
      <c r="G46" s="157"/>
      <c r="H46" s="158"/>
      <c r="I46" s="151">
        <v>1120</v>
      </c>
      <c r="J46" s="90">
        <v>50800</v>
      </c>
      <c r="K46" s="164"/>
      <c r="L46" s="165"/>
      <c r="M46" s="165"/>
      <c r="N46" s="165"/>
      <c r="O46" s="165"/>
      <c r="P46" s="165"/>
      <c r="Q46" s="165"/>
      <c r="R46" s="165"/>
      <c r="S46" s="101">
        <v>1395</v>
      </c>
    </row>
    <row r="47" spans="1:19" ht="19.5" customHeight="1">
      <c r="A47" s="157">
        <v>1720</v>
      </c>
      <c r="B47" s="158">
        <v>503809</v>
      </c>
      <c r="C47" s="151">
        <f t="shared" si="9"/>
        <v>1511</v>
      </c>
      <c r="D47" s="157">
        <f t="shared" si="10"/>
        <v>461747</v>
      </c>
      <c r="E47" s="157"/>
      <c r="F47" s="157"/>
      <c r="G47" s="157"/>
      <c r="H47" s="158"/>
      <c r="I47" s="151">
        <v>209</v>
      </c>
      <c r="J47" s="90">
        <v>42062</v>
      </c>
      <c r="K47" s="137"/>
      <c r="L47" s="135"/>
      <c r="M47" s="135"/>
      <c r="N47" s="135"/>
      <c r="O47" s="135"/>
      <c r="P47" s="135"/>
      <c r="Q47" s="135"/>
      <c r="R47" s="135"/>
      <c r="S47" s="101">
        <v>1396</v>
      </c>
    </row>
    <row r="48" spans="1:19" ht="19.5" customHeight="1">
      <c r="A48" s="157">
        <v>1536</v>
      </c>
      <c r="B48" s="158">
        <v>578439</v>
      </c>
      <c r="C48" s="151">
        <f t="shared" si="9"/>
        <v>1303</v>
      </c>
      <c r="D48" s="157">
        <f t="shared" si="10"/>
        <v>536972</v>
      </c>
      <c r="E48" s="157"/>
      <c r="F48" s="157"/>
      <c r="G48" s="157"/>
      <c r="H48" s="158"/>
      <c r="I48" s="151">
        <v>233</v>
      </c>
      <c r="J48" s="90">
        <v>41467</v>
      </c>
      <c r="K48" s="137"/>
      <c r="L48" s="135"/>
      <c r="M48" s="135"/>
      <c r="N48" s="135"/>
      <c r="O48" s="135"/>
      <c r="P48" s="135"/>
      <c r="Q48" s="135"/>
      <c r="R48" s="135"/>
      <c r="S48" s="101">
        <v>1397</v>
      </c>
    </row>
    <row r="49" spans="1:19" ht="18.75" customHeight="1">
      <c r="A49" s="157">
        <v>2588</v>
      </c>
      <c r="B49" s="158">
        <v>564743</v>
      </c>
      <c r="C49" s="151">
        <f t="shared" si="9"/>
        <v>2268</v>
      </c>
      <c r="D49" s="157">
        <f t="shared" si="10"/>
        <v>522982</v>
      </c>
      <c r="E49" s="157"/>
      <c r="F49" s="157"/>
      <c r="G49" s="157"/>
      <c r="H49" s="158"/>
      <c r="I49" s="151">
        <v>320</v>
      </c>
      <c r="J49" s="90">
        <v>41761</v>
      </c>
      <c r="K49" s="137"/>
      <c r="L49" s="135"/>
      <c r="M49" s="135"/>
      <c r="N49" s="135"/>
      <c r="O49" s="135"/>
      <c r="P49" s="135"/>
      <c r="Q49" s="135"/>
      <c r="R49" s="135"/>
      <c r="S49" s="101">
        <v>1398</v>
      </c>
    </row>
    <row r="50" spans="1:19" ht="19.5" customHeight="1" thickBot="1">
      <c r="A50" s="159">
        <v>2406</v>
      </c>
      <c r="B50" s="160">
        <v>528666</v>
      </c>
      <c r="C50" s="152">
        <f t="shared" si="9"/>
        <v>2187</v>
      </c>
      <c r="D50" s="159">
        <f t="shared" si="10"/>
        <v>497644</v>
      </c>
      <c r="E50" s="159"/>
      <c r="F50" s="159"/>
      <c r="G50" s="159"/>
      <c r="H50" s="160"/>
      <c r="I50" s="152">
        <v>219</v>
      </c>
      <c r="J50" s="150">
        <v>31022</v>
      </c>
      <c r="K50" s="138"/>
      <c r="L50" s="136"/>
      <c r="M50" s="136"/>
      <c r="N50" s="136"/>
      <c r="O50" s="136"/>
      <c r="P50" s="136"/>
      <c r="Q50" s="136"/>
      <c r="R50" s="136"/>
      <c r="S50" s="102">
        <v>1399</v>
      </c>
    </row>
    <row r="51" spans="1:19" ht="20.25" customHeight="1"/>
  </sheetData>
  <mergeCells count="12">
    <mergeCell ref="A1:S1"/>
    <mergeCell ref="A2:S2"/>
    <mergeCell ref="O3:P3"/>
    <mergeCell ref="Q3:R3"/>
    <mergeCell ref="E3:F3"/>
    <mergeCell ref="C3:D3"/>
    <mergeCell ref="I3:J3"/>
    <mergeCell ref="A3:B3"/>
    <mergeCell ref="G3:H3"/>
    <mergeCell ref="K3:L3"/>
    <mergeCell ref="M3:N3"/>
    <mergeCell ref="S3:S4"/>
  </mergeCells>
  <phoneticPr fontId="0" type="noConversion"/>
  <printOptions horizontalCentered="1" verticalCentered="1"/>
  <pageMargins left="0.43307086614173229" right="3.937007874015748E-2" top="0.98425196850393704" bottom="0.98425196850393704" header="0.51181102362204722" footer="0.51181102362204722"/>
  <pageSetup paperSize="9" scale="67" orientation="landscape" horizontalDpi="180" verticalDpi="18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S53"/>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6.25" customHeight="1">
      <c r="A1" s="398" t="s">
        <v>19</v>
      </c>
      <c r="B1" s="398"/>
      <c r="C1" s="398"/>
      <c r="D1" s="398"/>
      <c r="E1" s="398"/>
      <c r="F1" s="398"/>
      <c r="G1" s="398"/>
      <c r="H1" s="398"/>
      <c r="I1" s="398"/>
      <c r="J1" s="398"/>
      <c r="K1" s="398"/>
      <c r="L1" s="398"/>
      <c r="M1" s="398"/>
      <c r="N1" s="398"/>
      <c r="O1" s="398"/>
      <c r="P1" s="398"/>
      <c r="Q1" s="398"/>
      <c r="R1" s="398"/>
      <c r="S1" s="398"/>
    </row>
    <row r="2" spans="1:19" ht="21.75" customHeight="1" thickBot="1">
      <c r="A2" s="399" t="s">
        <v>15</v>
      </c>
      <c r="B2" s="399"/>
      <c r="C2" s="399"/>
      <c r="D2" s="399"/>
      <c r="E2" s="399"/>
      <c r="F2" s="399"/>
      <c r="G2" s="399"/>
      <c r="H2" s="399"/>
      <c r="I2" s="399"/>
      <c r="J2" s="399"/>
      <c r="K2" s="399"/>
      <c r="L2" s="399"/>
      <c r="M2" s="399"/>
      <c r="N2" s="399"/>
      <c r="O2" s="399"/>
      <c r="P2" s="399"/>
      <c r="Q2" s="399"/>
      <c r="R2" s="399"/>
      <c r="S2" s="399"/>
    </row>
    <row r="3" spans="1:19" ht="23.2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3.25" customHeight="1" thickBot="1">
      <c r="A4" s="221" t="s">
        <v>8</v>
      </c>
      <c r="B4" s="266" t="s">
        <v>9</v>
      </c>
      <c r="C4" s="221" t="s">
        <v>8</v>
      </c>
      <c r="D4" s="267" t="s">
        <v>9</v>
      </c>
      <c r="E4" s="221"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14.1" hidden="1" customHeight="1">
      <c r="A5" s="223">
        <f>SUM(H5,K5,M5,O5,Q5)</f>
        <v>0</v>
      </c>
      <c r="B5" s="268">
        <f t="shared" ref="B5:B31" si="0">SUM(H5,L5,N5,P5,R5)</f>
        <v>0</v>
      </c>
      <c r="C5" s="223"/>
      <c r="D5" s="225"/>
      <c r="E5" s="223"/>
      <c r="F5" s="224"/>
      <c r="G5" s="223"/>
      <c r="H5" s="224"/>
      <c r="I5" s="225"/>
      <c r="J5" s="225"/>
      <c r="K5" s="223"/>
      <c r="L5" s="224"/>
      <c r="M5" s="223"/>
      <c r="N5" s="224"/>
      <c r="O5" s="269"/>
      <c r="P5" s="224"/>
      <c r="Q5" s="223"/>
      <c r="R5" s="224"/>
      <c r="S5" s="244">
        <v>1354</v>
      </c>
    </row>
    <row r="6" spans="1:19" ht="14.1" hidden="1" customHeight="1">
      <c r="A6" s="14">
        <f t="shared" ref="A6:A31" si="1">SUM(G6,K6,M6,O6,Q6)</f>
        <v>0</v>
      </c>
      <c r="B6" s="270">
        <f t="shared" si="0"/>
        <v>0</v>
      </c>
      <c r="C6" s="14"/>
      <c r="D6" s="18"/>
      <c r="E6" s="14"/>
      <c r="F6" s="13"/>
      <c r="G6" s="14"/>
      <c r="H6" s="13"/>
      <c r="I6" s="18"/>
      <c r="J6" s="18"/>
      <c r="K6" s="14"/>
      <c r="L6" s="13"/>
      <c r="M6" s="14"/>
      <c r="N6" s="13"/>
      <c r="O6" s="14"/>
      <c r="P6" s="13"/>
      <c r="Q6" s="14"/>
      <c r="R6" s="13"/>
      <c r="S6" s="245">
        <v>1355</v>
      </c>
    </row>
    <row r="7" spans="1:19" ht="14.1" hidden="1" customHeight="1">
      <c r="A7" s="14">
        <f t="shared" si="1"/>
        <v>0</v>
      </c>
      <c r="B7" s="270">
        <f t="shared" si="0"/>
        <v>0</v>
      </c>
      <c r="C7" s="14"/>
      <c r="D7" s="18"/>
      <c r="E7" s="14"/>
      <c r="F7" s="13"/>
      <c r="G7" s="14"/>
      <c r="H7" s="13"/>
      <c r="I7" s="18"/>
      <c r="J7" s="18"/>
      <c r="K7" s="14"/>
      <c r="L7" s="13"/>
      <c r="M7" s="14"/>
      <c r="N7" s="13"/>
      <c r="O7" s="271"/>
      <c r="P7" s="13"/>
      <c r="Q7" s="14"/>
      <c r="R7" s="13"/>
      <c r="S7" s="245">
        <v>1356</v>
      </c>
    </row>
    <row r="8" spans="1:19" ht="14.1" hidden="1" customHeight="1">
      <c r="A8" s="14">
        <f t="shared" si="1"/>
        <v>0</v>
      </c>
      <c r="B8" s="270">
        <f t="shared" si="0"/>
        <v>0</v>
      </c>
      <c r="C8" s="14"/>
      <c r="D8" s="18"/>
      <c r="E8" s="14"/>
      <c r="F8" s="13"/>
      <c r="G8" s="14"/>
      <c r="H8" s="13"/>
      <c r="I8" s="18"/>
      <c r="J8" s="18"/>
      <c r="K8" s="14"/>
      <c r="L8" s="13"/>
      <c r="M8" s="14"/>
      <c r="N8" s="13"/>
      <c r="O8" s="14"/>
      <c r="P8" s="13"/>
      <c r="Q8" s="14"/>
      <c r="R8" s="13"/>
      <c r="S8" s="245">
        <v>1357</v>
      </c>
    </row>
    <row r="9" spans="1:19" ht="14.1" hidden="1" customHeight="1">
      <c r="A9" s="14">
        <f t="shared" si="1"/>
        <v>0</v>
      </c>
      <c r="B9" s="270">
        <f t="shared" si="0"/>
        <v>0</v>
      </c>
      <c r="C9" s="14"/>
      <c r="D9" s="18"/>
      <c r="E9" s="14"/>
      <c r="F9" s="13"/>
      <c r="G9" s="14"/>
      <c r="H9" s="13"/>
      <c r="I9" s="18"/>
      <c r="J9" s="18"/>
      <c r="K9" s="14"/>
      <c r="L9" s="13"/>
      <c r="M9" s="14"/>
      <c r="N9" s="13"/>
      <c r="O9" s="14"/>
      <c r="P9" s="13"/>
      <c r="Q9" s="14"/>
      <c r="R9" s="13"/>
      <c r="S9" s="245">
        <v>1358</v>
      </c>
    </row>
    <row r="10" spans="1:19" ht="14.1" hidden="1" customHeight="1">
      <c r="A10" s="14">
        <f t="shared" si="1"/>
        <v>0</v>
      </c>
      <c r="B10" s="270">
        <f t="shared" si="0"/>
        <v>0</v>
      </c>
      <c r="C10" s="14"/>
      <c r="D10" s="18"/>
      <c r="E10" s="14"/>
      <c r="F10" s="13"/>
      <c r="G10" s="14"/>
      <c r="H10" s="13"/>
      <c r="I10" s="18"/>
      <c r="J10" s="18"/>
      <c r="K10" s="14"/>
      <c r="L10" s="13"/>
      <c r="M10" s="272"/>
      <c r="N10" s="13"/>
      <c r="O10" s="14"/>
      <c r="P10" s="13"/>
      <c r="Q10" s="14"/>
      <c r="R10" s="13"/>
      <c r="S10" s="245">
        <v>1359</v>
      </c>
    </row>
    <row r="11" spans="1:19" ht="14.1" hidden="1" customHeight="1">
      <c r="A11" s="14">
        <f t="shared" si="1"/>
        <v>0</v>
      </c>
      <c r="B11" s="270">
        <f>SUM(H11,L11,N11,P11,R11)</f>
        <v>0</v>
      </c>
      <c r="C11" s="14"/>
      <c r="D11" s="18"/>
      <c r="E11" s="14"/>
      <c r="F11" s="13"/>
      <c r="G11" s="14"/>
      <c r="H11" s="13"/>
      <c r="I11" s="18"/>
      <c r="J11" s="18"/>
      <c r="K11" s="14"/>
      <c r="L11" s="13"/>
      <c r="M11" s="14"/>
      <c r="N11" s="13"/>
      <c r="O11" s="14"/>
      <c r="P11" s="13"/>
      <c r="Q11" s="14"/>
      <c r="R11" s="13"/>
      <c r="S11" s="245">
        <v>1360</v>
      </c>
    </row>
    <row r="12" spans="1:19" ht="14.1" hidden="1" customHeight="1">
      <c r="A12" s="14">
        <f t="shared" si="1"/>
        <v>0</v>
      </c>
      <c r="B12" s="270">
        <f t="shared" si="0"/>
        <v>0</v>
      </c>
      <c r="C12" s="14"/>
      <c r="D12" s="18"/>
      <c r="E12" s="14"/>
      <c r="F12" s="13"/>
      <c r="G12" s="14"/>
      <c r="H12" s="13"/>
      <c r="I12" s="18"/>
      <c r="J12" s="18"/>
      <c r="K12" s="14"/>
      <c r="L12" s="273"/>
      <c r="M12" s="14"/>
      <c r="N12" s="273"/>
      <c r="O12" s="14"/>
      <c r="P12" s="13"/>
      <c r="Q12" s="14"/>
      <c r="R12" s="13"/>
      <c r="S12" s="245">
        <v>1361</v>
      </c>
    </row>
    <row r="13" spans="1:19" ht="14.1" hidden="1" customHeight="1">
      <c r="A13" s="14">
        <f t="shared" si="1"/>
        <v>0</v>
      </c>
      <c r="B13" s="270">
        <f t="shared" si="0"/>
        <v>0</v>
      </c>
      <c r="C13" s="14"/>
      <c r="D13" s="18"/>
      <c r="E13" s="14"/>
      <c r="F13" s="13"/>
      <c r="G13" s="14"/>
      <c r="H13" s="13"/>
      <c r="I13" s="18"/>
      <c r="J13" s="18"/>
      <c r="K13" s="14"/>
      <c r="L13" s="13"/>
      <c r="M13" s="14"/>
      <c r="N13" s="13"/>
      <c r="O13" s="14"/>
      <c r="P13" s="13"/>
      <c r="Q13" s="14"/>
      <c r="R13" s="13"/>
      <c r="S13" s="245">
        <v>1362</v>
      </c>
    </row>
    <row r="14" spans="1:19" ht="14.1" hidden="1" customHeight="1">
      <c r="A14" s="14">
        <f t="shared" si="1"/>
        <v>0</v>
      </c>
      <c r="B14" s="270">
        <f t="shared" si="0"/>
        <v>0</v>
      </c>
      <c r="C14" s="14"/>
      <c r="D14" s="18"/>
      <c r="E14" s="14"/>
      <c r="F14" s="13"/>
      <c r="G14" s="14"/>
      <c r="H14" s="13"/>
      <c r="I14" s="18"/>
      <c r="J14" s="18"/>
      <c r="K14" s="14"/>
      <c r="L14" s="13"/>
      <c r="M14" s="272"/>
      <c r="N14" s="13"/>
      <c r="O14" s="14"/>
      <c r="P14" s="13"/>
      <c r="Q14" s="14"/>
      <c r="R14" s="13"/>
      <c r="S14" s="245">
        <v>1363</v>
      </c>
    </row>
    <row r="15" spans="1:19" ht="14.1" hidden="1" customHeight="1">
      <c r="A15" s="14">
        <f t="shared" si="1"/>
        <v>0</v>
      </c>
      <c r="B15" s="270">
        <f t="shared" si="0"/>
        <v>0</v>
      </c>
      <c r="C15" s="14"/>
      <c r="D15" s="18"/>
      <c r="E15" s="14"/>
      <c r="F15" s="13"/>
      <c r="G15" s="14"/>
      <c r="H15" s="13"/>
      <c r="I15" s="18"/>
      <c r="J15" s="18"/>
      <c r="K15" s="271"/>
      <c r="L15" s="13"/>
      <c r="M15" s="14"/>
      <c r="N15" s="13"/>
      <c r="O15" s="14"/>
      <c r="P15" s="13"/>
      <c r="Q15" s="14"/>
      <c r="R15" s="13"/>
      <c r="S15" s="245">
        <v>1364</v>
      </c>
    </row>
    <row r="16" spans="1:19" ht="14.1" hidden="1" customHeight="1">
      <c r="A16" s="14">
        <f t="shared" si="1"/>
        <v>0</v>
      </c>
      <c r="B16" s="270">
        <f t="shared" si="0"/>
        <v>0</v>
      </c>
      <c r="C16" s="14"/>
      <c r="D16" s="18"/>
      <c r="E16" s="14"/>
      <c r="F16" s="13"/>
      <c r="G16" s="14"/>
      <c r="H16" s="13"/>
      <c r="I16" s="18"/>
      <c r="J16" s="18"/>
      <c r="K16" s="14"/>
      <c r="L16" s="274"/>
      <c r="M16" s="14"/>
      <c r="N16" s="13"/>
      <c r="O16" s="14"/>
      <c r="P16" s="13"/>
      <c r="Q16" s="14"/>
      <c r="R16" s="13"/>
      <c r="S16" s="245">
        <v>1365</v>
      </c>
    </row>
    <row r="17" spans="1:19" ht="14.1" hidden="1" customHeight="1">
      <c r="A17" s="14">
        <f t="shared" si="1"/>
        <v>0</v>
      </c>
      <c r="B17" s="270">
        <f t="shared" si="0"/>
        <v>0</v>
      </c>
      <c r="C17" s="14"/>
      <c r="D17" s="18"/>
      <c r="E17" s="14"/>
      <c r="F17" s="13"/>
      <c r="G17" s="14"/>
      <c r="H17" s="13"/>
      <c r="I17" s="18"/>
      <c r="J17" s="18"/>
      <c r="K17" s="14"/>
      <c r="L17" s="13"/>
      <c r="M17" s="14"/>
      <c r="N17" s="13"/>
      <c r="O17" s="14"/>
      <c r="P17" s="13"/>
      <c r="Q17" s="14"/>
      <c r="R17" s="13"/>
      <c r="S17" s="245">
        <v>1366</v>
      </c>
    </row>
    <row r="18" spans="1:19" ht="14.1" hidden="1" customHeight="1">
      <c r="A18" s="14">
        <f t="shared" si="1"/>
        <v>0</v>
      </c>
      <c r="B18" s="270">
        <f t="shared" si="0"/>
        <v>0</v>
      </c>
      <c r="C18" s="14"/>
      <c r="D18" s="18"/>
      <c r="E18" s="14"/>
      <c r="F18" s="13"/>
      <c r="G18" s="14"/>
      <c r="H18" s="13"/>
      <c r="I18" s="18"/>
      <c r="J18" s="18"/>
      <c r="K18" s="14"/>
      <c r="L18" s="13"/>
      <c r="M18" s="14"/>
      <c r="N18" s="13"/>
      <c r="O18" s="14"/>
      <c r="P18" s="13"/>
      <c r="Q18" s="14"/>
      <c r="R18" s="13"/>
      <c r="S18" s="245">
        <v>1367</v>
      </c>
    </row>
    <row r="19" spans="1:19" ht="14.1" hidden="1" customHeight="1">
      <c r="A19" s="14">
        <f t="shared" si="1"/>
        <v>0</v>
      </c>
      <c r="B19" s="270">
        <f t="shared" si="0"/>
        <v>0</v>
      </c>
      <c r="C19" s="14"/>
      <c r="D19" s="18"/>
      <c r="E19" s="14"/>
      <c r="F19" s="13"/>
      <c r="G19" s="14"/>
      <c r="H19" s="13"/>
      <c r="I19" s="18"/>
      <c r="J19" s="18"/>
      <c r="K19" s="14"/>
      <c r="L19" s="13"/>
      <c r="M19" s="14"/>
      <c r="N19" s="13"/>
      <c r="O19" s="14"/>
      <c r="P19" s="13"/>
      <c r="Q19" s="14"/>
      <c r="R19" s="13"/>
      <c r="S19" s="245">
        <v>1368</v>
      </c>
    </row>
    <row r="20" spans="1:19" ht="14.1" hidden="1" customHeight="1">
      <c r="A20" s="14">
        <f t="shared" si="1"/>
        <v>0</v>
      </c>
      <c r="B20" s="270">
        <f t="shared" si="0"/>
        <v>0</v>
      </c>
      <c r="C20" s="14"/>
      <c r="D20" s="18"/>
      <c r="E20" s="14"/>
      <c r="F20" s="13"/>
      <c r="G20" s="14"/>
      <c r="H20" s="13"/>
      <c r="I20" s="18"/>
      <c r="J20" s="18"/>
      <c r="K20" s="14"/>
      <c r="L20" s="13"/>
      <c r="M20" s="14"/>
      <c r="N20" s="13"/>
      <c r="O20" s="14"/>
      <c r="P20" s="13"/>
      <c r="Q20" s="14"/>
      <c r="R20" s="13"/>
      <c r="S20" s="245">
        <v>1369</v>
      </c>
    </row>
    <row r="21" spans="1:19" ht="14.1" hidden="1" customHeight="1">
      <c r="A21" s="14">
        <f t="shared" si="1"/>
        <v>0</v>
      </c>
      <c r="B21" s="270">
        <f t="shared" si="0"/>
        <v>0</v>
      </c>
      <c r="C21" s="14"/>
      <c r="D21" s="18"/>
      <c r="E21" s="14"/>
      <c r="F21" s="13"/>
      <c r="G21" s="14"/>
      <c r="H21" s="13"/>
      <c r="I21" s="18"/>
      <c r="J21" s="18"/>
      <c r="K21" s="14"/>
      <c r="L21" s="13"/>
      <c r="M21" s="14"/>
      <c r="N21" s="13"/>
      <c r="O21" s="14"/>
      <c r="P21" s="13"/>
      <c r="Q21" s="14"/>
      <c r="R21" s="13"/>
      <c r="S21" s="245">
        <v>1370</v>
      </c>
    </row>
    <row r="22" spans="1:19" ht="14.1" hidden="1" customHeight="1">
      <c r="A22" s="14">
        <f t="shared" si="1"/>
        <v>0</v>
      </c>
      <c r="B22" s="270">
        <f t="shared" si="0"/>
        <v>0</v>
      </c>
      <c r="C22" s="14"/>
      <c r="D22" s="18"/>
      <c r="E22" s="14"/>
      <c r="F22" s="13"/>
      <c r="G22" s="14"/>
      <c r="H22" s="13"/>
      <c r="I22" s="18"/>
      <c r="J22" s="18"/>
      <c r="K22" s="14"/>
      <c r="L22" s="13"/>
      <c r="M22" s="14"/>
      <c r="N22" s="13"/>
      <c r="O22" s="14"/>
      <c r="P22" s="13"/>
      <c r="Q22" s="14"/>
      <c r="R22" s="13"/>
      <c r="S22" s="245">
        <v>1371</v>
      </c>
    </row>
    <row r="23" spans="1:19" ht="14.1" hidden="1" customHeight="1">
      <c r="A23" s="14">
        <f t="shared" si="1"/>
        <v>0</v>
      </c>
      <c r="B23" s="270">
        <f t="shared" si="0"/>
        <v>0</v>
      </c>
      <c r="C23" s="14"/>
      <c r="D23" s="18"/>
      <c r="E23" s="14"/>
      <c r="F23" s="13"/>
      <c r="G23" s="14"/>
      <c r="H23" s="13"/>
      <c r="I23" s="18"/>
      <c r="J23" s="18"/>
      <c r="K23" s="14"/>
      <c r="L23" s="13"/>
      <c r="M23" s="14"/>
      <c r="N23" s="13"/>
      <c r="O23" s="14"/>
      <c r="P23" s="13"/>
      <c r="Q23" s="14"/>
      <c r="R23" s="13"/>
      <c r="S23" s="245">
        <v>1372</v>
      </c>
    </row>
    <row r="24" spans="1:19" ht="14.1" hidden="1" customHeight="1">
      <c r="A24" s="14">
        <f t="shared" si="1"/>
        <v>0</v>
      </c>
      <c r="B24" s="270">
        <v>675338</v>
      </c>
      <c r="C24" s="14"/>
      <c r="D24" s="18"/>
      <c r="E24" s="14"/>
      <c r="F24" s="13"/>
      <c r="G24" s="14"/>
      <c r="H24" s="13"/>
      <c r="I24" s="18"/>
      <c r="J24" s="18"/>
      <c r="K24" s="14"/>
      <c r="L24" s="13"/>
      <c r="M24" s="14"/>
      <c r="N24" s="13"/>
      <c r="O24" s="14"/>
      <c r="P24" s="13"/>
      <c r="Q24" s="14"/>
      <c r="R24" s="13"/>
      <c r="S24" s="245">
        <v>1373</v>
      </c>
    </row>
    <row r="25" spans="1:19" ht="14.1" hidden="1" customHeight="1">
      <c r="A25" s="14">
        <f t="shared" si="1"/>
        <v>0</v>
      </c>
      <c r="B25" s="270">
        <v>919905</v>
      </c>
      <c r="C25" s="14"/>
      <c r="D25" s="18"/>
      <c r="E25" s="14"/>
      <c r="F25" s="13"/>
      <c r="G25" s="14"/>
      <c r="H25" s="13"/>
      <c r="I25" s="18"/>
      <c r="J25" s="18"/>
      <c r="K25" s="14"/>
      <c r="L25" s="13"/>
      <c r="M25" s="14"/>
      <c r="N25" s="13"/>
      <c r="O25" s="14"/>
      <c r="P25" s="13"/>
      <c r="Q25" s="14"/>
      <c r="R25" s="13"/>
      <c r="S25" s="245">
        <v>1374</v>
      </c>
    </row>
    <row r="26" spans="1:19" ht="14.1" hidden="1" customHeight="1">
      <c r="A26" s="14">
        <f t="shared" si="1"/>
        <v>0</v>
      </c>
      <c r="B26" s="270">
        <f t="shared" si="0"/>
        <v>1142815</v>
      </c>
      <c r="C26" s="14"/>
      <c r="D26" s="18"/>
      <c r="E26" s="14">
        <v>0</v>
      </c>
      <c r="F26" s="13">
        <v>0</v>
      </c>
      <c r="G26" s="14">
        <v>0</v>
      </c>
      <c r="H26" s="13">
        <v>0</v>
      </c>
      <c r="I26" s="18"/>
      <c r="J26" s="18"/>
      <c r="K26" s="14"/>
      <c r="L26" s="13">
        <v>5627</v>
      </c>
      <c r="M26" s="14"/>
      <c r="N26" s="13">
        <v>11610</v>
      </c>
      <c r="O26" s="14"/>
      <c r="P26" s="13">
        <v>15980</v>
      </c>
      <c r="Q26" s="14"/>
      <c r="R26" s="13">
        <v>1109598</v>
      </c>
      <c r="S26" s="245">
        <v>1375</v>
      </c>
    </row>
    <row r="27" spans="1:19" ht="24" customHeight="1">
      <c r="A27" s="83">
        <f t="shared" si="1"/>
        <v>95310</v>
      </c>
      <c r="B27" s="79">
        <f t="shared" si="0"/>
        <v>80990</v>
      </c>
      <c r="C27" s="83">
        <f>E27+G27</f>
        <v>0</v>
      </c>
      <c r="D27" s="59">
        <f>F27+H27</f>
        <v>0</v>
      </c>
      <c r="E27" s="83">
        <v>0</v>
      </c>
      <c r="F27" s="58">
        <v>0</v>
      </c>
      <c r="G27" s="83">
        <v>0</v>
      </c>
      <c r="H27" s="79">
        <v>0</v>
      </c>
      <c r="I27" s="83">
        <f>K27+M27+O27+Q27</f>
        <v>95310</v>
      </c>
      <c r="J27" s="59">
        <f>L27+N27+P27+R27</f>
        <v>80990</v>
      </c>
      <c r="K27" s="14">
        <v>3375</v>
      </c>
      <c r="L27" s="13">
        <v>6764</v>
      </c>
      <c r="M27" s="14">
        <v>547</v>
      </c>
      <c r="N27" s="13">
        <v>12857</v>
      </c>
      <c r="O27" s="14">
        <v>1832</v>
      </c>
      <c r="P27" s="13">
        <v>14988</v>
      </c>
      <c r="Q27" s="14">
        <v>89556</v>
      </c>
      <c r="R27" s="13">
        <v>46381</v>
      </c>
      <c r="S27" s="140">
        <v>1376</v>
      </c>
    </row>
    <row r="28" spans="1:19" ht="24" customHeight="1">
      <c r="A28" s="83">
        <f t="shared" si="1"/>
        <v>94840</v>
      </c>
      <c r="B28" s="79">
        <f t="shared" si="0"/>
        <v>153491</v>
      </c>
      <c r="C28" s="83">
        <f t="shared" ref="C28:C34" si="2">E28+G28</f>
        <v>0</v>
      </c>
      <c r="D28" s="59">
        <f t="shared" ref="D28:D34" si="3">F28+H28</f>
        <v>0</v>
      </c>
      <c r="E28" s="83">
        <v>0</v>
      </c>
      <c r="F28" s="58">
        <v>0</v>
      </c>
      <c r="G28" s="83">
        <v>0</v>
      </c>
      <c r="H28" s="79">
        <v>0</v>
      </c>
      <c r="I28" s="83">
        <f t="shared" ref="I28:I35" si="4">K28+M28+O28+Q28</f>
        <v>94840</v>
      </c>
      <c r="J28" s="59">
        <f t="shared" ref="J28:J35" si="5">L28+N28+P28+R28</f>
        <v>153491</v>
      </c>
      <c r="K28" s="14">
        <v>4212</v>
      </c>
      <c r="L28" s="13">
        <v>9113</v>
      </c>
      <c r="M28" s="14">
        <v>599</v>
      </c>
      <c r="N28" s="13">
        <v>17234</v>
      </c>
      <c r="O28" s="14">
        <v>1820</v>
      </c>
      <c r="P28" s="13">
        <v>37905</v>
      </c>
      <c r="Q28" s="14">
        <v>88209</v>
      </c>
      <c r="R28" s="13">
        <v>89239</v>
      </c>
      <c r="S28" s="140">
        <v>1377</v>
      </c>
    </row>
    <row r="29" spans="1:19" ht="24" customHeight="1">
      <c r="A29" s="83">
        <f t="shared" si="1"/>
        <v>100384</v>
      </c>
      <c r="B29" s="79">
        <f t="shared" si="0"/>
        <v>206787</v>
      </c>
      <c r="C29" s="83">
        <f t="shared" si="2"/>
        <v>0</v>
      </c>
      <c r="D29" s="59">
        <f t="shared" si="3"/>
        <v>0</v>
      </c>
      <c r="E29" s="83">
        <v>0</v>
      </c>
      <c r="F29" s="58">
        <v>0</v>
      </c>
      <c r="G29" s="83">
        <v>0</v>
      </c>
      <c r="H29" s="79">
        <v>0</v>
      </c>
      <c r="I29" s="83">
        <f t="shared" si="4"/>
        <v>100384</v>
      </c>
      <c r="J29" s="59">
        <f t="shared" si="5"/>
        <v>206787</v>
      </c>
      <c r="K29" s="14">
        <v>6340</v>
      </c>
      <c r="L29" s="13">
        <v>11807</v>
      </c>
      <c r="M29" s="14">
        <v>583</v>
      </c>
      <c r="N29" s="13">
        <v>20834</v>
      </c>
      <c r="O29" s="14">
        <v>1840</v>
      </c>
      <c r="P29" s="13">
        <v>81561</v>
      </c>
      <c r="Q29" s="14">
        <v>91621</v>
      </c>
      <c r="R29" s="13">
        <v>92585</v>
      </c>
      <c r="S29" s="140">
        <v>1378</v>
      </c>
    </row>
    <row r="30" spans="1:19" ht="24" customHeight="1">
      <c r="A30" s="83">
        <f t="shared" si="1"/>
        <v>106083</v>
      </c>
      <c r="B30" s="79">
        <f t="shared" si="0"/>
        <v>340929</v>
      </c>
      <c r="C30" s="83">
        <f t="shared" si="2"/>
        <v>0</v>
      </c>
      <c r="D30" s="59">
        <f t="shared" si="3"/>
        <v>0</v>
      </c>
      <c r="E30" s="83">
        <v>0</v>
      </c>
      <c r="F30" s="58">
        <v>0</v>
      </c>
      <c r="G30" s="83">
        <v>0</v>
      </c>
      <c r="H30" s="79">
        <v>0</v>
      </c>
      <c r="I30" s="83">
        <f t="shared" si="4"/>
        <v>106083</v>
      </c>
      <c r="J30" s="59">
        <f t="shared" si="5"/>
        <v>340929</v>
      </c>
      <c r="K30" s="14">
        <v>11612</v>
      </c>
      <c r="L30" s="13">
        <v>21240</v>
      </c>
      <c r="M30" s="14">
        <v>738</v>
      </c>
      <c r="N30" s="13">
        <v>20219</v>
      </c>
      <c r="O30" s="14">
        <v>2521</v>
      </c>
      <c r="P30" s="13">
        <v>172445</v>
      </c>
      <c r="Q30" s="14">
        <v>91212</v>
      </c>
      <c r="R30" s="13">
        <v>127025</v>
      </c>
      <c r="S30" s="140">
        <v>1379</v>
      </c>
    </row>
    <row r="31" spans="1:19" ht="24" customHeight="1">
      <c r="A31" s="83">
        <f t="shared" si="1"/>
        <v>112879</v>
      </c>
      <c r="B31" s="79">
        <f t="shared" si="0"/>
        <v>416124</v>
      </c>
      <c r="C31" s="83">
        <f t="shared" si="2"/>
        <v>0</v>
      </c>
      <c r="D31" s="59">
        <f t="shared" si="3"/>
        <v>0</v>
      </c>
      <c r="E31" s="83">
        <v>0</v>
      </c>
      <c r="F31" s="58">
        <v>0</v>
      </c>
      <c r="G31" s="83">
        <v>0</v>
      </c>
      <c r="H31" s="79">
        <v>0</v>
      </c>
      <c r="I31" s="83">
        <f t="shared" si="4"/>
        <v>112879</v>
      </c>
      <c r="J31" s="59">
        <f t="shared" si="5"/>
        <v>416124</v>
      </c>
      <c r="K31" s="14">
        <v>16109</v>
      </c>
      <c r="L31" s="13">
        <v>27719</v>
      </c>
      <c r="M31" s="14">
        <v>659</v>
      </c>
      <c r="N31" s="13">
        <v>20112</v>
      </c>
      <c r="O31" s="14">
        <v>3326</v>
      </c>
      <c r="P31" s="13">
        <v>210347</v>
      </c>
      <c r="Q31" s="14">
        <v>92785</v>
      </c>
      <c r="R31" s="13">
        <v>157946</v>
      </c>
      <c r="S31" s="140">
        <v>1380</v>
      </c>
    </row>
    <row r="32" spans="1:19" ht="24" customHeight="1">
      <c r="A32" s="83">
        <f>'[1]نمودار و جداول رشته ها'!AB12</f>
        <v>107667</v>
      </c>
      <c r="B32" s="79">
        <f>'[1]نمودار و جداول رشته ها'!AA12</f>
        <v>577673</v>
      </c>
      <c r="C32" s="83">
        <f t="shared" si="2"/>
        <v>0</v>
      </c>
      <c r="D32" s="59">
        <f t="shared" si="3"/>
        <v>0</v>
      </c>
      <c r="E32" s="83">
        <v>0</v>
      </c>
      <c r="F32" s="58">
        <v>0</v>
      </c>
      <c r="G32" s="83">
        <v>0</v>
      </c>
      <c r="H32" s="79">
        <v>0</v>
      </c>
      <c r="I32" s="83">
        <f t="shared" si="4"/>
        <v>107667</v>
      </c>
      <c r="J32" s="59">
        <f t="shared" si="5"/>
        <v>577673</v>
      </c>
      <c r="K32" s="14">
        <v>57505</v>
      </c>
      <c r="L32" s="270">
        <v>32496</v>
      </c>
      <c r="M32" s="14">
        <v>707</v>
      </c>
      <c r="N32" s="270">
        <v>46606</v>
      </c>
      <c r="O32" s="14">
        <v>3342</v>
      </c>
      <c r="P32" s="270">
        <v>217447</v>
      </c>
      <c r="Q32" s="14">
        <v>46113</v>
      </c>
      <c r="R32" s="13">
        <v>281124</v>
      </c>
      <c r="S32" s="140">
        <v>1381</v>
      </c>
    </row>
    <row r="33" spans="1:19" ht="24" customHeight="1">
      <c r="A33" s="83">
        <f>'[1]نمودار و جداول رشته ها'!AB13</f>
        <v>106514</v>
      </c>
      <c r="B33" s="79">
        <f>'[1]نمودار و جداول رشته ها'!AA13</f>
        <v>619043</v>
      </c>
      <c r="C33" s="83">
        <f t="shared" si="2"/>
        <v>3</v>
      </c>
      <c r="D33" s="59">
        <f t="shared" si="3"/>
        <v>2946</v>
      </c>
      <c r="E33" s="83">
        <v>3</v>
      </c>
      <c r="F33" s="58">
        <v>2946</v>
      </c>
      <c r="G33" s="83">
        <v>0</v>
      </c>
      <c r="H33" s="79">
        <v>0</v>
      </c>
      <c r="I33" s="83">
        <f t="shared" si="4"/>
        <v>106511</v>
      </c>
      <c r="J33" s="59">
        <f t="shared" si="5"/>
        <v>616097</v>
      </c>
      <c r="K33" s="14">
        <v>98476</v>
      </c>
      <c r="L33" s="270">
        <v>71470</v>
      </c>
      <c r="M33" s="14">
        <v>956</v>
      </c>
      <c r="N33" s="270">
        <v>79102</v>
      </c>
      <c r="O33" s="14">
        <v>2330</v>
      </c>
      <c r="P33" s="270">
        <v>275196</v>
      </c>
      <c r="Q33" s="14">
        <v>4749</v>
      </c>
      <c r="R33" s="13">
        <v>190329</v>
      </c>
      <c r="S33" s="140">
        <v>1382</v>
      </c>
    </row>
    <row r="34" spans="1:19" ht="24" customHeight="1">
      <c r="A34" s="83">
        <f>'[1]نمودار و جداول رشته ها'!AB14</f>
        <v>105138</v>
      </c>
      <c r="B34" s="79">
        <f>'[1]نمودار و جداول رشته ها'!AA14</f>
        <v>770773</v>
      </c>
      <c r="C34" s="83">
        <f t="shared" si="2"/>
        <v>166</v>
      </c>
      <c r="D34" s="59">
        <f t="shared" si="3"/>
        <v>10820</v>
      </c>
      <c r="E34" s="82">
        <f>[2]بازار!$S$33-G34</f>
        <v>166</v>
      </c>
      <c r="F34" s="57">
        <f>[2]بازار!$S$9-H34</f>
        <v>10717</v>
      </c>
      <c r="G34" s="82">
        <f>[2]غيردولتي!$B$31</f>
        <v>0</v>
      </c>
      <c r="H34" s="76">
        <f>[2]غيردولتي!$B$8</f>
        <v>103</v>
      </c>
      <c r="I34" s="83">
        <f t="shared" si="4"/>
        <v>104972</v>
      </c>
      <c r="J34" s="59">
        <f t="shared" si="5"/>
        <v>759953</v>
      </c>
      <c r="K34" s="22">
        <f>[2]بازار!$O$33</f>
        <v>99442</v>
      </c>
      <c r="L34" s="20">
        <f>[2]بازار!$O$9</f>
        <v>49438</v>
      </c>
      <c r="M34" s="22">
        <f>[2]بازار!$K$33</f>
        <v>1086</v>
      </c>
      <c r="N34" s="20">
        <f>[2]بازار!$K$9</f>
        <v>93652</v>
      </c>
      <c r="O34" s="22">
        <f>[2]بازار!$G$33</f>
        <v>3073</v>
      </c>
      <c r="P34" s="20">
        <f>[2]بازار!$G$9</f>
        <v>356669</v>
      </c>
      <c r="Q34" s="22">
        <f>[2]بازار!$C$33</f>
        <v>1371</v>
      </c>
      <c r="R34" s="20">
        <f>[2]بازار!$C$9</f>
        <v>260194</v>
      </c>
      <c r="S34" s="211">
        <v>1383</v>
      </c>
    </row>
    <row r="35" spans="1:19" ht="24" customHeight="1">
      <c r="A35" s="83">
        <f>'[1]نمودار و جداول رشته ها'!AB15</f>
        <v>110095</v>
      </c>
      <c r="B35" s="79">
        <f>'[1]نمودار و جداول رشته ها'!AA15</f>
        <v>728738</v>
      </c>
      <c r="C35" s="83">
        <f>A35-I35</f>
        <v>1002</v>
      </c>
      <c r="D35" s="59">
        <f>B35-J35</f>
        <v>30586</v>
      </c>
      <c r="E35" s="73">
        <f>[2]بازار!$T$33-G35</f>
        <v>522</v>
      </c>
      <c r="F35" s="57">
        <f>[2]بازار!$T$9-H35</f>
        <v>29333</v>
      </c>
      <c r="G35" s="73">
        <f>[2]غيردولتي!$C$31</f>
        <v>4</v>
      </c>
      <c r="H35" s="76">
        <f>[2]غيردولتي!$C$8</f>
        <v>1312</v>
      </c>
      <c r="I35" s="83">
        <f t="shared" si="4"/>
        <v>109093</v>
      </c>
      <c r="J35" s="59">
        <f t="shared" si="5"/>
        <v>698152</v>
      </c>
      <c r="K35" s="275">
        <f>[3]بازار!$O$35</f>
        <v>90124</v>
      </c>
      <c r="L35" s="17">
        <f>[3]بازار!$O$9</f>
        <v>49639</v>
      </c>
      <c r="M35" s="275">
        <f>[3]بازار!$K$35</f>
        <v>1221</v>
      </c>
      <c r="N35" s="17">
        <f>[3]بازار!$K$9</f>
        <v>102283</v>
      </c>
      <c r="O35" s="275">
        <f>[3]بازار!$G$35</f>
        <v>2565</v>
      </c>
      <c r="P35" s="17">
        <f>[3]بازار!$G$9</f>
        <v>239051</v>
      </c>
      <c r="Q35" s="275">
        <f>[3]بازار!$C$35</f>
        <v>15183</v>
      </c>
      <c r="R35" s="17">
        <f>[3]بازار!$C$9</f>
        <v>307179</v>
      </c>
      <c r="S35" s="185">
        <v>1384</v>
      </c>
    </row>
    <row r="36" spans="1:19" ht="24" customHeight="1">
      <c r="A36" s="83">
        <f>'[1]نمودار و جداول رشته ها'!AB16</f>
        <v>97594</v>
      </c>
      <c r="B36" s="79">
        <f>'[1]نمودار و جداول رشته ها'!AA16</f>
        <v>1023123</v>
      </c>
      <c r="C36" s="83">
        <f t="shared" ref="C36:D40" si="6">A36-I36</f>
        <v>941</v>
      </c>
      <c r="D36" s="59">
        <f t="shared" si="6"/>
        <v>90585</v>
      </c>
      <c r="E36" s="59"/>
      <c r="F36" s="59"/>
      <c r="G36" s="59"/>
      <c r="H36" s="59"/>
      <c r="I36" s="83">
        <f>[4]بازار!$C$35+[4]بازار!$G$35+[4]بازار!$K$35+[4]بازار!$O$35</f>
        <v>96653</v>
      </c>
      <c r="J36" s="59">
        <f>[4]بازار!$C$9+[4]بازار!$G$9+[4]بازار!$K$9+[4]بازار!$O$9</f>
        <v>932538</v>
      </c>
      <c r="K36" s="18"/>
      <c r="L36" s="18"/>
      <c r="M36" s="18"/>
      <c r="N36" s="18"/>
      <c r="O36" s="18"/>
      <c r="P36" s="18"/>
      <c r="Q36" s="18"/>
      <c r="R36" s="18"/>
      <c r="S36" s="140">
        <v>1385</v>
      </c>
    </row>
    <row r="37" spans="1:19" ht="24" customHeight="1">
      <c r="A37" s="83">
        <f>'[1]نمودار و جداول رشته ها'!AB17</f>
        <v>71966</v>
      </c>
      <c r="B37" s="79">
        <f>'[1]نمودار و جداول رشته ها'!AA17</f>
        <v>1834844.1</v>
      </c>
      <c r="C37" s="83">
        <f t="shared" si="6"/>
        <v>1528</v>
      </c>
      <c r="D37" s="59">
        <f t="shared" si="6"/>
        <v>179234.10000000009</v>
      </c>
      <c r="E37" s="59"/>
      <c r="F37" s="59"/>
      <c r="G37" s="59"/>
      <c r="H37" s="59"/>
      <c r="I37" s="83">
        <f>[5]بازار!$C$35+[5]بازار!$G$35+[5]بازار!$K$35+[5]بازار!$O$35</f>
        <v>70438</v>
      </c>
      <c r="J37" s="59">
        <f>[5]بازار!$C$9+[5]بازار!$G$9+[5]بازار!$K$9+[5]بازار!$O$9</f>
        <v>1655610</v>
      </c>
      <c r="K37" s="18"/>
      <c r="L37" s="18"/>
      <c r="M37" s="18"/>
      <c r="N37" s="18"/>
      <c r="O37" s="18"/>
      <c r="P37" s="18"/>
      <c r="Q37" s="18"/>
      <c r="R37" s="18"/>
      <c r="S37" s="140">
        <v>1386</v>
      </c>
    </row>
    <row r="38" spans="1:19" ht="24" customHeight="1">
      <c r="A38" s="83">
        <f>'[1]نمودار و جداول رشته ها'!AB18</f>
        <v>77758</v>
      </c>
      <c r="B38" s="79">
        <f>'[1]نمودار و جداول رشته ها'!AA18</f>
        <v>2035767.2</v>
      </c>
      <c r="C38" s="83">
        <f t="shared" si="6"/>
        <v>2236</v>
      </c>
      <c r="D38" s="59">
        <f t="shared" si="6"/>
        <v>368848.19999999995</v>
      </c>
      <c r="E38" s="59"/>
      <c r="F38" s="59"/>
      <c r="G38" s="59"/>
      <c r="H38" s="59"/>
      <c r="I38" s="83">
        <f>[6]بازار!$AA$35</f>
        <v>75522</v>
      </c>
      <c r="J38" s="59">
        <f>[6]بازار!$AA$9</f>
        <v>1666919</v>
      </c>
      <c r="K38" s="18"/>
      <c r="L38" s="18"/>
      <c r="M38" s="18"/>
      <c r="N38" s="18"/>
      <c r="O38" s="18"/>
      <c r="P38" s="18"/>
      <c r="Q38" s="18"/>
      <c r="R38" s="18"/>
      <c r="S38" s="140">
        <v>1387</v>
      </c>
    </row>
    <row r="39" spans="1:19" ht="24" customHeight="1">
      <c r="A39" s="83">
        <f>'[1]نمودار و جداول رشته ها'!AB19</f>
        <v>109136</v>
      </c>
      <c r="B39" s="79">
        <f>'[1]نمودار و جداول رشته ها'!AA19</f>
        <v>1781799</v>
      </c>
      <c r="C39" s="83">
        <f t="shared" si="6"/>
        <v>79698</v>
      </c>
      <c r="D39" s="59">
        <f t="shared" si="6"/>
        <v>998802</v>
      </c>
      <c r="E39" s="59"/>
      <c r="F39" s="59"/>
      <c r="G39" s="59"/>
      <c r="H39" s="59"/>
      <c r="I39" s="83">
        <f>'[7]تعداد خسارت'!$C$6</f>
        <v>29438</v>
      </c>
      <c r="J39" s="59">
        <f>'[7]تعداد بیمه نامه'!$C$6</f>
        <v>782997</v>
      </c>
      <c r="K39" s="18"/>
      <c r="L39" s="18"/>
      <c r="M39" s="18"/>
      <c r="N39" s="18"/>
      <c r="O39" s="18"/>
      <c r="P39" s="18"/>
      <c r="Q39" s="18"/>
      <c r="R39" s="18"/>
      <c r="S39" s="140">
        <v>1388</v>
      </c>
    </row>
    <row r="40" spans="1:19" ht="24" customHeight="1">
      <c r="A40" s="83">
        <f>'[1]نمودار و جداول رشته ها'!AB20</f>
        <v>97594</v>
      </c>
      <c r="B40" s="79">
        <f>'[1]نمودار و جداول رشته ها'!AA20</f>
        <v>1661162</v>
      </c>
      <c r="C40" s="83">
        <f t="shared" si="6"/>
        <v>59755</v>
      </c>
      <c r="D40" s="59">
        <f t="shared" si="6"/>
        <v>863020</v>
      </c>
      <c r="E40" s="59"/>
      <c r="F40" s="59"/>
      <c r="G40" s="59"/>
      <c r="H40" s="59"/>
      <c r="I40" s="83">
        <f>'[8]تعداد خسارت'!$D$6</f>
        <v>37839</v>
      </c>
      <c r="J40" s="59">
        <f>'[8]تعداد بیمه نامه'!$C$6</f>
        <v>798142</v>
      </c>
      <c r="K40" s="18"/>
      <c r="L40" s="18"/>
      <c r="M40" s="18"/>
      <c r="N40" s="18"/>
      <c r="O40" s="18"/>
      <c r="P40" s="18"/>
      <c r="Q40" s="18"/>
      <c r="R40" s="18"/>
      <c r="S40" s="140">
        <v>1389</v>
      </c>
    </row>
    <row r="41" spans="1:19" ht="24" customHeight="1">
      <c r="A41" s="82">
        <v>81631</v>
      </c>
      <c r="B41" s="76">
        <v>1666670</v>
      </c>
      <c r="C41" s="82">
        <f>A41-I41</f>
        <v>8794</v>
      </c>
      <c r="D41" s="60">
        <f>B41-J41</f>
        <v>932906</v>
      </c>
      <c r="E41" s="60"/>
      <c r="F41" s="60"/>
      <c r="G41" s="60"/>
      <c r="H41" s="60"/>
      <c r="I41" s="82">
        <v>72837</v>
      </c>
      <c r="J41" s="60">
        <v>733764</v>
      </c>
      <c r="K41" s="184"/>
      <c r="L41" s="184"/>
      <c r="M41" s="184"/>
      <c r="N41" s="184"/>
      <c r="O41" s="184"/>
      <c r="P41" s="184"/>
      <c r="Q41" s="184"/>
      <c r="R41" s="184"/>
      <c r="S41" s="185">
        <v>1390</v>
      </c>
    </row>
    <row r="42" spans="1:19" ht="19.5" customHeight="1">
      <c r="A42" s="79">
        <v>84317</v>
      </c>
      <c r="B42" s="79">
        <v>1527398</v>
      </c>
      <c r="C42" s="83">
        <f t="shared" ref="C42:C50" si="7">A42-I42</f>
        <v>12864</v>
      </c>
      <c r="D42" s="59">
        <f t="shared" ref="D42:D50" si="8">B42-J42</f>
        <v>809634</v>
      </c>
      <c r="E42" s="137"/>
      <c r="F42" s="135"/>
      <c r="G42" s="135"/>
      <c r="H42" s="155"/>
      <c r="I42" s="83">
        <v>71453</v>
      </c>
      <c r="J42" s="81">
        <v>717764</v>
      </c>
      <c r="K42" s="137"/>
      <c r="L42" s="135"/>
      <c r="M42" s="135"/>
      <c r="N42" s="135"/>
      <c r="O42" s="135"/>
      <c r="P42" s="135"/>
      <c r="Q42" s="135"/>
      <c r="R42" s="135"/>
      <c r="S42" s="103">
        <v>1391</v>
      </c>
    </row>
    <row r="43" spans="1:19" ht="19.5" customHeight="1">
      <c r="A43" s="145">
        <v>76453</v>
      </c>
      <c r="B43" s="58">
        <v>1670512</v>
      </c>
      <c r="C43" s="83">
        <f t="shared" si="7"/>
        <v>13853</v>
      </c>
      <c r="D43" s="79">
        <f t="shared" si="8"/>
        <v>928451</v>
      </c>
      <c r="E43" s="137"/>
      <c r="F43" s="135"/>
      <c r="G43" s="135"/>
      <c r="H43" s="155"/>
      <c r="I43" s="83">
        <v>62600</v>
      </c>
      <c r="J43" s="81">
        <v>742061</v>
      </c>
      <c r="K43" s="137"/>
      <c r="L43" s="135"/>
      <c r="M43" s="135"/>
      <c r="N43" s="135"/>
      <c r="O43" s="135"/>
      <c r="P43" s="135"/>
      <c r="Q43" s="135"/>
      <c r="R43" s="135"/>
      <c r="S43" s="103">
        <v>1392</v>
      </c>
    </row>
    <row r="44" spans="1:19" ht="19.5" customHeight="1">
      <c r="A44" s="145">
        <v>71348</v>
      </c>
      <c r="B44" s="58">
        <v>1632429</v>
      </c>
      <c r="C44" s="79">
        <f t="shared" si="7"/>
        <v>35972</v>
      </c>
      <c r="D44" s="58">
        <f t="shared" si="8"/>
        <v>951613</v>
      </c>
      <c r="E44" s="58"/>
      <c r="F44" s="58"/>
      <c r="G44" s="58"/>
      <c r="H44" s="79"/>
      <c r="I44" s="83">
        <v>35376</v>
      </c>
      <c r="J44" s="81">
        <v>680816</v>
      </c>
      <c r="K44" s="137"/>
      <c r="L44" s="135"/>
      <c r="M44" s="135"/>
      <c r="N44" s="135"/>
      <c r="O44" s="135"/>
      <c r="P44" s="135"/>
      <c r="Q44" s="135"/>
      <c r="R44" s="135"/>
      <c r="S44" s="103">
        <v>1393</v>
      </c>
    </row>
    <row r="45" spans="1:19" ht="19.5" customHeight="1">
      <c r="A45" s="145">
        <v>87401</v>
      </c>
      <c r="B45" s="58">
        <v>1584109</v>
      </c>
      <c r="C45" s="79">
        <f t="shared" si="7"/>
        <v>75331</v>
      </c>
      <c r="D45" s="58">
        <f t="shared" si="8"/>
        <v>811050</v>
      </c>
      <c r="E45" s="58"/>
      <c r="F45" s="58"/>
      <c r="G45" s="58"/>
      <c r="H45" s="79"/>
      <c r="I45" s="83">
        <v>12070</v>
      </c>
      <c r="J45" s="81">
        <v>773059</v>
      </c>
      <c r="K45" s="137"/>
      <c r="L45" s="135"/>
      <c r="M45" s="135"/>
      <c r="N45" s="135"/>
      <c r="O45" s="135"/>
      <c r="P45" s="135"/>
      <c r="Q45" s="135"/>
      <c r="R45" s="135"/>
      <c r="S45" s="103">
        <v>1394</v>
      </c>
    </row>
    <row r="46" spans="1:19" ht="19.5" customHeight="1">
      <c r="A46" s="145">
        <v>94836</v>
      </c>
      <c r="B46" s="58">
        <v>3308075</v>
      </c>
      <c r="C46" s="79">
        <f t="shared" si="7"/>
        <v>86752</v>
      </c>
      <c r="D46" s="58">
        <f t="shared" si="8"/>
        <v>2339734</v>
      </c>
      <c r="E46" s="58"/>
      <c r="F46" s="58"/>
      <c r="G46" s="58"/>
      <c r="H46" s="79"/>
      <c r="I46" s="83">
        <v>8084</v>
      </c>
      <c r="J46" s="81">
        <v>968341</v>
      </c>
      <c r="K46" s="137"/>
      <c r="L46" s="135"/>
      <c r="M46" s="135"/>
      <c r="N46" s="135"/>
      <c r="O46" s="135"/>
      <c r="P46" s="135"/>
      <c r="Q46" s="135"/>
      <c r="R46" s="135"/>
      <c r="S46" s="103">
        <v>1395</v>
      </c>
    </row>
    <row r="47" spans="1:19" ht="19.5" customHeight="1">
      <c r="A47" s="145">
        <v>97564</v>
      </c>
      <c r="B47" s="58">
        <v>2352910</v>
      </c>
      <c r="C47" s="79">
        <f t="shared" si="7"/>
        <v>92591</v>
      </c>
      <c r="D47" s="58">
        <f t="shared" si="8"/>
        <v>1429134</v>
      </c>
      <c r="E47" s="58"/>
      <c r="F47" s="58"/>
      <c r="G47" s="58"/>
      <c r="H47" s="79"/>
      <c r="I47" s="83">
        <v>4973</v>
      </c>
      <c r="J47" s="81">
        <v>923776</v>
      </c>
      <c r="K47" s="137"/>
      <c r="L47" s="135"/>
      <c r="M47" s="135"/>
      <c r="N47" s="135"/>
      <c r="O47" s="135"/>
      <c r="P47" s="135"/>
      <c r="Q47" s="135"/>
      <c r="R47" s="135"/>
      <c r="S47" s="103">
        <v>1396</v>
      </c>
    </row>
    <row r="48" spans="1:19" ht="19.5" customHeight="1">
      <c r="A48" s="145">
        <v>114096</v>
      </c>
      <c r="B48" s="58">
        <v>2762101</v>
      </c>
      <c r="C48" s="79">
        <f t="shared" si="7"/>
        <v>110042</v>
      </c>
      <c r="D48" s="58">
        <f t="shared" si="8"/>
        <v>1767853</v>
      </c>
      <c r="E48" s="58"/>
      <c r="F48" s="58"/>
      <c r="G48" s="58"/>
      <c r="H48" s="79"/>
      <c r="I48" s="83">
        <v>4054</v>
      </c>
      <c r="J48" s="81">
        <v>994248</v>
      </c>
      <c r="K48" s="137"/>
      <c r="L48" s="135"/>
      <c r="M48" s="135"/>
      <c r="N48" s="135"/>
      <c r="O48" s="135"/>
      <c r="P48" s="135"/>
      <c r="Q48" s="135"/>
      <c r="R48" s="135"/>
      <c r="S48" s="103">
        <v>1397</v>
      </c>
    </row>
    <row r="49" spans="1:19" ht="19.5" customHeight="1">
      <c r="A49" s="145">
        <v>117021</v>
      </c>
      <c r="B49" s="58">
        <v>2765852</v>
      </c>
      <c r="C49" s="79">
        <f t="shared" si="7"/>
        <v>111853</v>
      </c>
      <c r="D49" s="58">
        <f t="shared" si="8"/>
        <v>1530548</v>
      </c>
      <c r="E49" s="58"/>
      <c r="F49" s="58"/>
      <c r="G49" s="58"/>
      <c r="H49" s="79"/>
      <c r="I49" s="83">
        <v>5168</v>
      </c>
      <c r="J49" s="81">
        <v>1235304</v>
      </c>
      <c r="K49" s="137"/>
      <c r="L49" s="135"/>
      <c r="M49" s="135"/>
      <c r="N49" s="135"/>
      <c r="O49" s="135"/>
      <c r="P49" s="135"/>
      <c r="Q49" s="135"/>
      <c r="R49" s="135"/>
      <c r="S49" s="103">
        <v>1398</v>
      </c>
    </row>
    <row r="50" spans="1:19" ht="19.5" customHeight="1" thickBot="1">
      <c r="A50" s="146">
        <v>75185</v>
      </c>
      <c r="B50" s="89">
        <v>2325191</v>
      </c>
      <c r="C50" s="110">
        <f t="shared" si="7"/>
        <v>70292</v>
      </c>
      <c r="D50" s="89">
        <f t="shared" si="8"/>
        <v>1273385</v>
      </c>
      <c r="E50" s="89"/>
      <c r="F50" s="89"/>
      <c r="G50" s="89"/>
      <c r="H50" s="110"/>
      <c r="I50" s="106">
        <v>4893</v>
      </c>
      <c r="J50" s="163">
        <v>1051806</v>
      </c>
      <c r="K50" s="138"/>
      <c r="L50" s="136"/>
      <c r="M50" s="136"/>
      <c r="N50" s="136"/>
      <c r="O50" s="136"/>
      <c r="P50" s="136"/>
      <c r="Q50" s="136"/>
      <c r="R50" s="136"/>
      <c r="S50" s="104">
        <v>1399</v>
      </c>
    </row>
    <row r="52" spans="1:19" ht="14.1" customHeight="1">
      <c r="A52" s="61"/>
      <c r="B52" s="61"/>
    </row>
    <row r="53" spans="1:19" ht="14.1" customHeight="1">
      <c r="A53" s="276"/>
      <c r="B53" s="276"/>
    </row>
  </sheetData>
  <mergeCells count="12">
    <mergeCell ref="A1:S1"/>
    <mergeCell ref="A2:S2"/>
    <mergeCell ref="S3:S4"/>
    <mergeCell ref="C3:D3"/>
    <mergeCell ref="I3:J3"/>
    <mergeCell ref="A3:B3"/>
    <mergeCell ref="G3:H3"/>
    <mergeCell ref="K3:L3"/>
    <mergeCell ref="M3:N3"/>
    <mergeCell ref="O3:P3"/>
    <mergeCell ref="Q3:R3"/>
    <mergeCell ref="E3:F3"/>
  </mergeCells>
  <phoneticPr fontId="0" type="noConversion"/>
  <printOptions horizontalCentered="1" verticalCentered="1"/>
  <pageMargins left="7.874015748031496E-2" right="0.19685039370078741" top="0.98425196850393704" bottom="0.98425196850393704" header="0.51181102362204722" footer="0.51181102362204722"/>
  <pageSetup paperSize="9" scale="73" orientation="landscape" horizontalDpi="180" verticalDpi="18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
  <sheetViews>
    <sheetView zoomScaleNormal="100" zoomScaleSheetLayoutView="80" workbookViewId="0">
      <selection activeCell="S3" sqref="S3:S4"/>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17.44140625" style="220" customWidth="1"/>
    <col min="20" max="16384" width="13.88671875" style="220"/>
  </cols>
  <sheetData>
    <row r="1" spans="1:19" ht="28.5" customHeight="1">
      <c r="A1" s="398" t="s">
        <v>35</v>
      </c>
      <c r="B1" s="398"/>
      <c r="C1" s="398"/>
      <c r="D1" s="398"/>
      <c r="E1" s="398"/>
      <c r="F1" s="398"/>
      <c r="G1" s="398"/>
      <c r="H1" s="398"/>
      <c r="I1" s="398"/>
      <c r="J1" s="398"/>
      <c r="K1" s="398"/>
      <c r="L1" s="398"/>
      <c r="M1" s="398"/>
      <c r="N1" s="398"/>
      <c r="O1" s="398"/>
      <c r="P1" s="398"/>
      <c r="Q1" s="398"/>
      <c r="R1" s="398"/>
      <c r="S1" s="398"/>
    </row>
    <row r="2" spans="1:19" ht="24" customHeight="1" thickBot="1">
      <c r="A2" s="399" t="s">
        <v>15</v>
      </c>
      <c r="B2" s="399"/>
      <c r="C2" s="399"/>
      <c r="D2" s="399"/>
      <c r="E2" s="399"/>
      <c r="F2" s="399"/>
      <c r="G2" s="399"/>
      <c r="H2" s="399"/>
      <c r="I2" s="399"/>
      <c r="J2" s="399"/>
      <c r="K2" s="399"/>
      <c r="L2" s="399"/>
      <c r="M2" s="399"/>
      <c r="N2" s="399"/>
      <c r="O2" s="399"/>
      <c r="P2" s="399"/>
      <c r="Q2" s="399"/>
      <c r="R2" s="399"/>
      <c r="S2" s="399"/>
    </row>
    <row r="3" spans="1:19" ht="27.7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7.75" customHeight="1" thickBot="1">
      <c r="A4" s="221" t="s">
        <v>8</v>
      </c>
      <c r="B4" s="222" t="s">
        <v>9</v>
      </c>
      <c r="C4" s="221" t="s">
        <v>8</v>
      </c>
      <c r="D4" s="267" t="s">
        <v>9</v>
      </c>
      <c r="E4" s="221"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14.1" hidden="1" customHeight="1">
      <c r="A5" s="277">
        <f t="shared" ref="A5:A16" si="0">SUM(G5,K5,M5,O5,Q5)</f>
        <v>0</v>
      </c>
      <c r="B5" s="278">
        <f t="shared" ref="B5:B16" si="1">SUM(H5,L5,N5,P5,R5)</f>
        <v>0</v>
      </c>
      <c r="C5" s="279"/>
      <c r="D5" s="279"/>
      <c r="E5" s="277"/>
      <c r="F5" s="278"/>
      <c r="G5" s="277"/>
      <c r="H5" s="278"/>
      <c r="I5" s="279"/>
      <c r="J5" s="279"/>
      <c r="K5" s="277"/>
      <c r="L5" s="278"/>
      <c r="M5" s="277"/>
      <c r="N5" s="278"/>
      <c r="O5" s="277"/>
      <c r="P5" s="278"/>
      <c r="Q5" s="277"/>
      <c r="R5" s="278"/>
      <c r="S5" s="244">
        <v>1354</v>
      </c>
    </row>
    <row r="6" spans="1:19" ht="14.1" hidden="1" customHeight="1">
      <c r="A6" s="280">
        <f t="shared" si="0"/>
        <v>0</v>
      </c>
      <c r="B6" s="254">
        <f t="shared" si="1"/>
        <v>0</v>
      </c>
      <c r="C6" s="218"/>
      <c r="D6" s="218"/>
      <c r="E6" s="280"/>
      <c r="F6" s="254"/>
      <c r="G6" s="280"/>
      <c r="H6" s="254"/>
      <c r="I6" s="218"/>
      <c r="J6" s="218"/>
      <c r="K6" s="280"/>
      <c r="L6" s="254"/>
      <c r="M6" s="280"/>
      <c r="N6" s="254"/>
      <c r="O6" s="280"/>
      <c r="P6" s="254"/>
      <c r="Q6" s="280"/>
      <c r="R6" s="254"/>
      <c r="S6" s="245">
        <v>1355</v>
      </c>
    </row>
    <row r="7" spans="1:19" ht="14.1" hidden="1" customHeight="1">
      <c r="A7" s="280">
        <f t="shared" si="0"/>
        <v>0</v>
      </c>
      <c r="B7" s="254">
        <f t="shared" si="1"/>
        <v>0</v>
      </c>
      <c r="C7" s="218"/>
      <c r="D7" s="218"/>
      <c r="E7" s="280"/>
      <c r="F7" s="254"/>
      <c r="G7" s="280"/>
      <c r="H7" s="254"/>
      <c r="I7" s="218"/>
      <c r="J7" s="218"/>
      <c r="K7" s="280"/>
      <c r="L7" s="254"/>
      <c r="M7" s="280"/>
      <c r="N7" s="254"/>
      <c r="O7" s="280"/>
      <c r="P7" s="254"/>
      <c r="Q7" s="280"/>
      <c r="R7" s="254"/>
      <c r="S7" s="245">
        <v>1356</v>
      </c>
    </row>
    <row r="8" spans="1:19" ht="14.1" hidden="1" customHeight="1">
      <c r="A8" s="280">
        <f t="shared" si="0"/>
        <v>0</v>
      </c>
      <c r="B8" s="254">
        <f t="shared" si="1"/>
        <v>0</v>
      </c>
      <c r="C8" s="218"/>
      <c r="D8" s="218"/>
      <c r="E8" s="280"/>
      <c r="F8" s="254"/>
      <c r="G8" s="280"/>
      <c r="H8" s="254"/>
      <c r="I8" s="218"/>
      <c r="J8" s="218"/>
      <c r="K8" s="280"/>
      <c r="L8" s="254"/>
      <c r="M8" s="280"/>
      <c r="N8" s="254"/>
      <c r="O8" s="280"/>
      <c r="P8" s="254"/>
      <c r="Q8" s="280"/>
      <c r="R8" s="254"/>
      <c r="S8" s="245">
        <v>1357</v>
      </c>
    </row>
    <row r="9" spans="1:19" ht="14.1" hidden="1" customHeight="1">
      <c r="A9" s="280">
        <f t="shared" si="0"/>
        <v>0</v>
      </c>
      <c r="B9" s="254">
        <f t="shared" si="1"/>
        <v>0</v>
      </c>
      <c r="C9" s="218"/>
      <c r="D9" s="218"/>
      <c r="E9" s="280"/>
      <c r="F9" s="254"/>
      <c r="G9" s="280"/>
      <c r="H9" s="254"/>
      <c r="I9" s="218"/>
      <c r="J9" s="218"/>
      <c r="K9" s="280"/>
      <c r="L9" s="254"/>
      <c r="M9" s="280"/>
      <c r="N9" s="254"/>
      <c r="O9" s="280"/>
      <c r="P9" s="254"/>
      <c r="Q9" s="280"/>
      <c r="R9" s="254"/>
      <c r="S9" s="245">
        <v>1358</v>
      </c>
    </row>
    <row r="10" spans="1:19" ht="14.1" hidden="1" customHeight="1">
      <c r="A10" s="280">
        <f t="shared" si="0"/>
        <v>0</v>
      </c>
      <c r="B10" s="254">
        <f t="shared" si="1"/>
        <v>0</v>
      </c>
      <c r="C10" s="218"/>
      <c r="D10" s="218"/>
      <c r="E10" s="280"/>
      <c r="F10" s="254"/>
      <c r="G10" s="280"/>
      <c r="H10" s="254"/>
      <c r="I10" s="218"/>
      <c r="J10" s="218"/>
      <c r="K10" s="280"/>
      <c r="L10" s="254"/>
      <c r="M10" s="280"/>
      <c r="N10" s="254"/>
      <c r="O10" s="280"/>
      <c r="P10" s="254"/>
      <c r="Q10" s="280"/>
      <c r="R10" s="254"/>
      <c r="S10" s="245">
        <v>1359</v>
      </c>
    </row>
    <row r="11" spans="1:19" ht="14.1" hidden="1" customHeight="1">
      <c r="A11" s="280">
        <f t="shared" si="0"/>
        <v>0</v>
      </c>
      <c r="B11" s="254">
        <f t="shared" si="1"/>
        <v>0</v>
      </c>
      <c r="C11" s="218"/>
      <c r="D11" s="218"/>
      <c r="E11" s="280"/>
      <c r="F11" s="254"/>
      <c r="G11" s="280"/>
      <c r="H11" s="254"/>
      <c r="I11" s="218"/>
      <c r="J11" s="218"/>
      <c r="K11" s="280"/>
      <c r="L11" s="254"/>
      <c r="M11" s="280"/>
      <c r="N11" s="254"/>
      <c r="O11" s="280"/>
      <c r="P11" s="254"/>
      <c r="Q11" s="280"/>
      <c r="R11" s="254"/>
      <c r="S11" s="245">
        <v>1360</v>
      </c>
    </row>
    <row r="12" spans="1:19" ht="14.1" hidden="1" customHeight="1">
      <c r="A12" s="280">
        <f t="shared" si="0"/>
        <v>0</v>
      </c>
      <c r="B12" s="254">
        <f t="shared" si="1"/>
        <v>0</v>
      </c>
      <c r="C12" s="218"/>
      <c r="D12" s="218"/>
      <c r="E12" s="280"/>
      <c r="F12" s="254"/>
      <c r="G12" s="280"/>
      <c r="H12" s="254"/>
      <c r="I12" s="218"/>
      <c r="J12" s="218"/>
      <c r="K12" s="280"/>
      <c r="L12" s="254"/>
      <c r="M12" s="280"/>
      <c r="N12" s="254"/>
      <c r="O12" s="280"/>
      <c r="P12" s="254"/>
      <c r="Q12" s="280"/>
      <c r="R12" s="254"/>
      <c r="S12" s="245">
        <v>1361</v>
      </c>
    </row>
    <row r="13" spans="1:19" ht="14.1" hidden="1" customHeight="1">
      <c r="A13" s="280">
        <f t="shared" si="0"/>
        <v>0</v>
      </c>
      <c r="B13" s="254">
        <f t="shared" si="1"/>
        <v>0</v>
      </c>
      <c r="C13" s="218"/>
      <c r="D13" s="218"/>
      <c r="E13" s="280"/>
      <c r="F13" s="254"/>
      <c r="G13" s="280"/>
      <c r="H13" s="254"/>
      <c r="I13" s="218"/>
      <c r="J13" s="218"/>
      <c r="K13" s="280"/>
      <c r="L13" s="254"/>
      <c r="M13" s="280"/>
      <c r="N13" s="254"/>
      <c r="O13" s="280"/>
      <c r="P13" s="254"/>
      <c r="Q13" s="280"/>
      <c r="R13" s="254"/>
      <c r="S13" s="245">
        <v>1362</v>
      </c>
    </row>
    <row r="14" spans="1:19" ht="14.1" hidden="1" customHeight="1">
      <c r="A14" s="280">
        <f t="shared" si="0"/>
        <v>0</v>
      </c>
      <c r="B14" s="254">
        <f t="shared" si="1"/>
        <v>0</v>
      </c>
      <c r="C14" s="218"/>
      <c r="D14" s="218"/>
      <c r="E14" s="280"/>
      <c r="F14" s="254"/>
      <c r="G14" s="280"/>
      <c r="H14" s="254"/>
      <c r="I14" s="218"/>
      <c r="J14" s="218"/>
      <c r="K14" s="280"/>
      <c r="L14" s="254"/>
      <c r="M14" s="280"/>
      <c r="N14" s="254"/>
      <c r="O14" s="280"/>
      <c r="P14" s="254"/>
      <c r="Q14" s="280"/>
      <c r="R14" s="254"/>
      <c r="S14" s="245">
        <v>1363</v>
      </c>
    </row>
    <row r="15" spans="1:19" ht="14.1" hidden="1" customHeight="1">
      <c r="A15" s="280">
        <f t="shared" si="0"/>
        <v>0</v>
      </c>
      <c r="B15" s="254">
        <f t="shared" si="1"/>
        <v>0</v>
      </c>
      <c r="C15" s="218"/>
      <c r="D15" s="218"/>
      <c r="E15" s="280"/>
      <c r="F15" s="254"/>
      <c r="G15" s="280"/>
      <c r="H15" s="254"/>
      <c r="I15" s="218"/>
      <c r="J15" s="218"/>
      <c r="K15" s="280"/>
      <c r="L15" s="254"/>
      <c r="M15" s="280"/>
      <c r="N15" s="254"/>
      <c r="O15" s="280"/>
      <c r="P15" s="254"/>
      <c r="Q15" s="280"/>
      <c r="R15" s="254"/>
      <c r="S15" s="245">
        <v>1364</v>
      </c>
    </row>
    <row r="16" spans="1:19" ht="14.1" hidden="1" customHeight="1">
      <c r="A16" s="280">
        <f t="shared" si="0"/>
        <v>0</v>
      </c>
      <c r="B16" s="254">
        <f t="shared" si="1"/>
        <v>0</v>
      </c>
      <c r="C16" s="218"/>
      <c r="D16" s="218"/>
      <c r="E16" s="280"/>
      <c r="F16" s="254"/>
      <c r="G16" s="280"/>
      <c r="H16" s="254"/>
      <c r="I16" s="218"/>
      <c r="J16" s="218"/>
      <c r="K16" s="280"/>
      <c r="L16" s="254"/>
      <c r="M16" s="280"/>
      <c r="N16" s="254"/>
      <c r="O16" s="280"/>
      <c r="P16" s="254"/>
      <c r="Q16" s="280"/>
      <c r="R16" s="254"/>
      <c r="S16" s="245">
        <v>1365</v>
      </c>
    </row>
    <row r="17" spans="1:20" ht="14.1" hidden="1" customHeight="1">
      <c r="A17" s="14">
        <f>SUM(G17,K17,M17,O17,Q17)</f>
        <v>0</v>
      </c>
      <c r="B17" s="13">
        <f>SUM(H17,L17,N17,P17,R17)</f>
        <v>0</v>
      </c>
      <c r="C17" s="18"/>
      <c r="D17" s="18"/>
      <c r="E17" s="14"/>
      <c r="F17" s="13"/>
      <c r="G17" s="14"/>
      <c r="H17" s="13"/>
      <c r="I17" s="18"/>
      <c r="J17" s="18"/>
      <c r="K17" s="14"/>
      <c r="L17" s="13"/>
      <c r="M17" s="14"/>
      <c r="N17" s="13"/>
      <c r="O17" s="14"/>
      <c r="P17" s="13"/>
      <c r="Q17" s="14"/>
      <c r="R17" s="13"/>
      <c r="S17" s="245">
        <v>1366</v>
      </c>
    </row>
    <row r="18" spans="1:20" ht="14.1" hidden="1" customHeight="1">
      <c r="A18" s="14">
        <f>SUM(G18,K18,M18,O18,Q18)</f>
        <v>0</v>
      </c>
      <c r="B18" s="13">
        <f>SUM(H18,L18,N18,P18,R18)</f>
        <v>0</v>
      </c>
      <c r="C18" s="18"/>
      <c r="D18" s="18"/>
      <c r="E18" s="14"/>
      <c r="F18" s="13"/>
      <c r="G18" s="14"/>
      <c r="H18" s="13"/>
      <c r="I18" s="18"/>
      <c r="J18" s="18"/>
      <c r="K18" s="14"/>
      <c r="L18" s="13"/>
      <c r="M18" s="14"/>
      <c r="N18" s="13"/>
      <c r="O18" s="14"/>
      <c r="P18" s="13"/>
      <c r="Q18" s="14"/>
      <c r="R18" s="13"/>
      <c r="S18" s="245">
        <v>1367</v>
      </c>
    </row>
    <row r="19" spans="1:20" ht="14.1" hidden="1" customHeight="1">
      <c r="A19" s="14"/>
      <c r="B19" s="13"/>
      <c r="C19" s="18"/>
      <c r="D19" s="18"/>
      <c r="E19" s="14"/>
      <c r="F19" s="13"/>
      <c r="G19" s="14"/>
      <c r="H19" s="13"/>
      <c r="I19" s="18"/>
      <c r="J19" s="18"/>
      <c r="K19" s="14"/>
      <c r="L19" s="13"/>
      <c r="M19" s="14"/>
      <c r="N19" s="13"/>
      <c r="O19" s="14"/>
      <c r="P19" s="13"/>
      <c r="Q19" s="14"/>
      <c r="R19" s="13"/>
      <c r="S19" s="245">
        <v>1368</v>
      </c>
    </row>
    <row r="20" spans="1:20" ht="14.1" hidden="1" customHeight="1">
      <c r="A20" s="14">
        <f>SUM(G20,K20,M20,O20,Q20)</f>
        <v>0</v>
      </c>
      <c r="B20" s="13">
        <f>SUM(H20,L20,N20,P20,R20)</f>
        <v>0</v>
      </c>
      <c r="C20" s="18"/>
      <c r="D20" s="18"/>
      <c r="E20" s="14"/>
      <c r="F20" s="13"/>
      <c r="G20" s="14"/>
      <c r="H20" s="13"/>
      <c r="I20" s="18"/>
      <c r="J20" s="18"/>
      <c r="K20" s="14"/>
      <c r="L20" s="13"/>
      <c r="M20" s="14"/>
      <c r="N20" s="13"/>
      <c r="O20" s="14"/>
      <c r="P20" s="13"/>
      <c r="Q20" s="14"/>
      <c r="R20" s="13"/>
      <c r="S20" s="245">
        <v>1369</v>
      </c>
    </row>
    <row r="21" spans="1:20" ht="14.1" hidden="1" customHeight="1">
      <c r="A21" s="14"/>
      <c r="B21" s="13"/>
      <c r="C21" s="18"/>
      <c r="D21" s="18"/>
      <c r="E21" s="14"/>
      <c r="F21" s="13"/>
      <c r="G21" s="14"/>
      <c r="H21" s="13"/>
      <c r="I21" s="18"/>
      <c r="J21" s="18"/>
      <c r="K21" s="14"/>
      <c r="L21" s="13"/>
      <c r="M21" s="14"/>
      <c r="N21" s="13"/>
      <c r="O21" s="14"/>
      <c r="P21" s="13"/>
      <c r="Q21" s="14"/>
      <c r="R21" s="13"/>
      <c r="S21" s="245">
        <v>1370</v>
      </c>
    </row>
    <row r="22" spans="1:20" ht="14.1" hidden="1" customHeight="1">
      <c r="A22" s="14">
        <f>SUM(G22,K22,M22,O22,Q22)</f>
        <v>0</v>
      </c>
      <c r="B22" s="13">
        <f>SUM(H22,L22,N22,P22,R22)</f>
        <v>0</v>
      </c>
      <c r="C22" s="18"/>
      <c r="D22" s="18"/>
      <c r="E22" s="14"/>
      <c r="F22" s="13"/>
      <c r="G22" s="14"/>
      <c r="H22" s="13"/>
      <c r="I22" s="18"/>
      <c r="J22" s="18"/>
      <c r="K22" s="14"/>
      <c r="L22" s="13"/>
      <c r="M22" s="14"/>
      <c r="N22" s="13"/>
      <c r="O22" s="14"/>
      <c r="P22" s="13"/>
      <c r="Q22" s="14"/>
      <c r="R22" s="13"/>
      <c r="S22" s="245">
        <v>1371</v>
      </c>
    </row>
    <row r="23" spans="1:20" ht="14.1" hidden="1" customHeight="1">
      <c r="A23" s="14">
        <f>SUM(G23,K23,M23,O23,Q23)</f>
        <v>0</v>
      </c>
      <c r="B23" s="13">
        <f>SUM(H23,L23,N23,P23,R23)</f>
        <v>0</v>
      </c>
      <c r="C23" s="18"/>
      <c r="D23" s="18"/>
      <c r="E23" s="14"/>
      <c r="F23" s="13"/>
      <c r="G23" s="14"/>
      <c r="H23" s="13"/>
      <c r="I23" s="18"/>
      <c r="J23" s="18"/>
      <c r="K23" s="14"/>
      <c r="L23" s="13"/>
      <c r="M23" s="14"/>
      <c r="N23" s="13"/>
      <c r="O23" s="14"/>
      <c r="P23" s="13"/>
      <c r="Q23" s="14"/>
      <c r="R23" s="13"/>
      <c r="S23" s="245">
        <v>1372</v>
      </c>
      <c r="T23" s="276"/>
    </row>
    <row r="24" spans="1:20" ht="14.1" hidden="1" customHeight="1">
      <c r="A24" s="14">
        <f t="shared" ref="A24:A31" si="2">SUM(G24,K24,M24,O24,Q24)</f>
        <v>0</v>
      </c>
      <c r="B24" s="13">
        <v>675338</v>
      </c>
      <c r="C24" s="18"/>
      <c r="D24" s="18"/>
      <c r="E24" s="14"/>
      <c r="F24" s="13"/>
      <c r="G24" s="14"/>
      <c r="H24" s="13"/>
      <c r="I24" s="18"/>
      <c r="J24" s="18"/>
      <c r="K24" s="14"/>
      <c r="L24" s="13"/>
      <c r="M24" s="14"/>
      <c r="N24" s="13"/>
      <c r="O24" s="14"/>
      <c r="P24" s="13"/>
      <c r="Q24" s="14"/>
      <c r="R24" s="13"/>
      <c r="S24" s="245">
        <v>1373</v>
      </c>
      <c r="T24" s="276"/>
    </row>
    <row r="25" spans="1:20" ht="14.1" hidden="1" customHeight="1">
      <c r="A25" s="14">
        <f t="shared" si="2"/>
        <v>0</v>
      </c>
      <c r="B25" s="13">
        <v>919905</v>
      </c>
      <c r="C25" s="18"/>
      <c r="D25" s="18"/>
      <c r="E25" s="14"/>
      <c r="F25" s="13"/>
      <c r="G25" s="14"/>
      <c r="H25" s="13"/>
      <c r="I25" s="18"/>
      <c r="J25" s="18"/>
      <c r="K25" s="14"/>
      <c r="L25" s="13"/>
      <c r="M25" s="14"/>
      <c r="N25" s="13"/>
      <c r="O25" s="14"/>
      <c r="P25" s="13"/>
      <c r="Q25" s="14"/>
      <c r="R25" s="13"/>
      <c r="S25" s="245">
        <v>1374</v>
      </c>
    </row>
    <row r="26" spans="1:20" ht="14.1" hidden="1" customHeight="1">
      <c r="A26" s="14">
        <f t="shared" si="2"/>
        <v>0</v>
      </c>
      <c r="B26" s="13">
        <v>1142815</v>
      </c>
      <c r="C26" s="18"/>
      <c r="D26" s="18"/>
      <c r="E26" s="14"/>
      <c r="F26" s="13"/>
      <c r="G26" s="14"/>
      <c r="H26" s="13"/>
      <c r="I26" s="18"/>
      <c r="J26" s="18"/>
      <c r="K26" s="14"/>
      <c r="L26" s="13"/>
      <c r="M26" s="14"/>
      <c r="N26" s="13"/>
      <c r="O26" s="14"/>
      <c r="P26" s="13"/>
      <c r="Q26" s="14"/>
      <c r="R26" s="13"/>
      <c r="S26" s="245">
        <v>1375</v>
      </c>
    </row>
    <row r="27" spans="1:20" ht="21" customHeight="1">
      <c r="A27" s="83">
        <f t="shared" si="2"/>
        <v>4291</v>
      </c>
      <c r="B27" s="79">
        <f>SUM(H27,L27,N27,P27,R27)</f>
        <v>1711608</v>
      </c>
      <c r="C27" s="83">
        <f>E27+G27</f>
        <v>0</v>
      </c>
      <c r="D27" s="59">
        <f>F27+H27</f>
        <v>0</v>
      </c>
      <c r="E27" s="83">
        <v>0</v>
      </c>
      <c r="F27" s="58">
        <v>0</v>
      </c>
      <c r="G27" s="83">
        <v>0</v>
      </c>
      <c r="H27" s="79">
        <v>0</v>
      </c>
      <c r="I27" s="83">
        <f>K27+M27+O27+Q27</f>
        <v>4291</v>
      </c>
      <c r="J27" s="59">
        <f>L27+N27+P27+R27</f>
        <v>1711608</v>
      </c>
      <c r="K27" s="14">
        <v>1</v>
      </c>
      <c r="L27" s="13">
        <v>5485</v>
      </c>
      <c r="M27" s="14">
        <v>199</v>
      </c>
      <c r="N27" s="13">
        <v>88262</v>
      </c>
      <c r="O27" s="14">
        <v>865</v>
      </c>
      <c r="P27" s="13">
        <v>416562</v>
      </c>
      <c r="Q27" s="14">
        <v>3226</v>
      </c>
      <c r="R27" s="13">
        <v>1201299</v>
      </c>
      <c r="S27" s="140">
        <v>1376</v>
      </c>
    </row>
    <row r="28" spans="1:20" ht="21" customHeight="1">
      <c r="A28" s="83">
        <f t="shared" si="2"/>
        <v>6401</v>
      </c>
      <c r="B28" s="79">
        <f>SUM(H28,L28,N28,P28,R28)</f>
        <v>1985967</v>
      </c>
      <c r="C28" s="83">
        <f t="shared" ref="C28:C34" si="3">E28+G28</f>
        <v>0</v>
      </c>
      <c r="D28" s="59">
        <f t="shared" ref="D28:D34" si="4">F28+H28</f>
        <v>0</v>
      </c>
      <c r="E28" s="83">
        <v>0</v>
      </c>
      <c r="F28" s="58">
        <v>0</v>
      </c>
      <c r="G28" s="83">
        <v>0</v>
      </c>
      <c r="H28" s="79">
        <v>0</v>
      </c>
      <c r="I28" s="83">
        <f t="shared" ref="I28:I35" si="5">K28+M28+O28+Q28</f>
        <v>6401</v>
      </c>
      <c r="J28" s="59">
        <f t="shared" ref="J28:J35" si="6">L28+N28+P28+R28</f>
        <v>1985967</v>
      </c>
      <c r="K28" s="14">
        <v>21</v>
      </c>
      <c r="L28" s="13">
        <v>12988</v>
      </c>
      <c r="M28" s="14">
        <v>310</v>
      </c>
      <c r="N28" s="13">
        <v>121102</v>
      </c>
      <c r="O28" s="14">
        <v>1147</v>
      </c>
      <c r="P28" s="13">
        <v>470280</v>
      </c>
      <c r="Q28" s="14">
        <v>4923</v>
      </c>
      <c r="R28" s="13">
        <v>1381597</v>
      </c>
      <c r="S28" s="140">
        <v>1377</v>
      </c>
    </row>
    <row r="29" spans="1:20" ht="21" customHeight="1">
      <c r="A29" s="83">
        <f t="shared" si="2"/>
        <v>7067</v>
      </c>
      <c r="B29" s="79">
        <f>SUM(H29,L29,N29,P29,R29)</f>
        <v>2413154</v>
      </c>
      <c r="C29" s="83">
        <f t="shared" si="3"/>
        <v>0</v>
      </c>
      <c r="D29" s="59">
        <f t="shared" si="4"/>
        <v>0</v>
      </c>
      <c r="E29" s="83">
        <v>0</v>
      </c>
      <c r="F29" s="58">
        <v>0</v>
      </c>
      <c r="G29" s="83">
        <v>0</v>
      </c>
      <c r="H29" s="79">
        <v>0</v>
      </c>
      <c r="I29" s="83">
        <f t="shared" si="5"/>
        <v>7067</v>
      </c>
      <c r="J29" s="59">
        <f t="shared" si="6"/>
        <v>2413154</v>
      </c>
      <c r="K29" s="14">
        <v>299</v>
      </c>
      <c r="L29" s="13">
        <v>33689</v>
      </c>
      <c r="M29" s="14">
        <v>345</v>
      </c>
      <c r="N29" s="13">
        <v>132739</v>
      </c>
      <c r="O29" s="14">
        <v>1457</v>
      </c>
      <c r="P29" s="13">
        <v>641582</v>
      </c>
      <c r="Q29" s="14">
        <v>4966</v>
      </c>
      <c r="R29" s="13">
        <v>1605144</v>
      </c>
      <c r="S29" s="140">
        <v>1378</v>
      </c>
    </row>
    <row r="30" spans="1:20" ht="21" customHeight="1">
      <c r="A30" s="83">
        <f t="shared" si="2"/>
        <v>7725</v>
      </c>
      <c r="B30" s="79">
        <f>SUM(H30,L30,N30,P30,R30)</f>
        <v>2750078</v>
      </c>
      <c r="C30" s="83">
        <f t="shared" si="3"/>
        <v>0</v>
      </c>
      <c r="D30" s="59">
        <f t="shared" si="4"/>
        <v>0</v>
      </c>
      <c r="E30" s="83">
        <v>0</v>
      </c>
      <c r="F30" s="58">
        <v>0</v>
      </c>
      <c r="G30" s="83">
        <v>0</v>
      </c>
      <c r="H30" s="79">
        <v>0</v>
      </c>
      <c r="I30" s="83">
        <f t="shared" si="5"/>
        <v>7725</v>
      </c>
      <c r="J30" s="59">
        <f t="shared" si="6"/>
        <v>2750078</v>
      </c>
      <c r="K30" s="14">
        <v>624</v>
      </c>
      <c r="L30" s="13">
        <v>103281</v>
      </c>
      <c r="M30" s="14">
        <v>481</v>
      </c>
      <c r="N30" s="13">
        <v>119487</v>
      </c>
      <c r="O30" s="14">
        <v>2085</v>
      </c>
      <c r="P30" s="13">
        <v>811745</v>
      </c>
      <c r="Q30" s="14">
        <v>4535</v>
      </c>
      <c r="R30" s="13">
        <v>1715565</v>
      </c>
      <c r="S30" s="140">
        <v>1379</v>
      </c>
    </row>
    <row r="31" spans="1:20" ht="21" customHeight="1">
      <c r="A31" s="83">
        <f t="shared" si="2"/>
        <v>8566</v>
      </c>
      <c r="B31" s="79">
        <f>SUM(H31,L31,N31,P31,R31)</f>
        <v>3101556</v>
      </c>
      <c r="C31" s="83">
        <f t="shared" si="3"/>
        <v>0</v>
      </c>
      <c r="D31" s="59">
        <f t="shared" si="4"/>
        <v>0</v>
      </c>
      <c r="E31" s="83">
        <v>0</v>
      </c>
      <c r="F31" s="58">
        <v>0</v>
      </c>
      <c r="G31" s="83">
        <v>0</v>
      </c>
      <c r="H31" s="79">
        <v>0</v>
      </c>
      <c r="I31" s="83">
        <f t="shared" si="5"/>
        <v>8566</v>
      </c>
      <c r="J31" s="59">
        <f t="shared" si="6"/>
        <v>3101556</v>
      </c>
      <c r="K31" s="14">
        <v>991</v>
      </c>
      <c r="L31" s="13">
        <v>201602</v>
      </c>
      <c r="M31" s="14">
        <v>485</v>
      </c>
      <c r="N31" s="13">
        <v>106860</v>
      </c>
      <c r="O31" s="14">
        <v>2494</v>
      </c>
      <c r="P31" s="13">
        <v>884813</v>
      </c>
      <c r="Q31" s="14">
        <v>4596</v>
      </c>
      <c r="R31" s="13">
        <v>1908281</v>
      </c>
      <c r="S31" s="140">
        <v>1380</v>
      </c>
    </row>
    <row r="32" spans="1:20" ht="21" customHeight="1">
      <c r="A32" s="151">
        <f>'[1]نمودار و جداول رشته ها'!AW12</f>
        <v>8591</v>
      </c>
      <c r="B32" s="158">
        <f>'[1]نمودار و جداول رشته ها'!AV12</f>
        <v>3618013</v>
      </c>
      <c r="C32" s="83">
        <f t="shared" si="3"/>
        <v>0</v>
      </c>
      <c r="D32" s="59">
        <f t="shared" si="4"/>
        <v>0</v>
      </c>
      <c r="E32" s="204">
        <v>0</v>
      </c>
      <c r="F32" s="90">
        <v>0</v>
      </c>
      <c r="G32" s="204">
        <v>0</v>
      </c>
      <c r="H32" s="158">
        <v>0</v>
      </c>
      <c r="I32" s="83">
        <f t="shared" si="5"/>
        <v>8591</v>
      </c>
      <c r="J32" s="59">
        <f t="shared" si="6"/>
        <v>3618013</v>
      </c>
      <c r="K32" s="280">
        <v>1146</v>
      </c>
      <c r="L32" s="254">
        <v>271000</v>
      </c>
      <c r="M32" s="280">
        <v>397</v>
      </c>
      <c r="N32" s="254">
        <v>154551</v>
      </c>
      <c r="O32" s="280">
        <v>2130</v>
      </c>
      <c r="P32" s="254">
        <v>1097975</v>
      </c>
      <c r="Q32" s="280">
        <v>4918</v>
      </c>
      <c r="R32" s="249">
        <v>2094487</v>
      </c>
      <c r="S32" s="219">
        <v>1381</v>
      </c>
    </row>
    <row r="33" spans="1:19" ht="21" customHeight="1">
      <c r="A33" s="151">
        <f>'[1]نمودار و جداول رشته ها'!AW13</f>
        <v>8235</v>
      </c>
      <c r="B33" s="158">
        <f>'[1]نمودار و جداول رشته ها'!AV13</f>
        <v>4449366</v>
      </c>
      <c r="C33" s="83">
        <f t="shared" si="3"/>
        <v>0</v>
      </c>
      <c r="D33" s="59">
        <f t="shared" si="4"/>
        <v>10533</v>
      </c>
      <c r="E33" s="204">
        <v>0</v>
      </c>
      <c r="F33" s="90">
        <v>10533</v>
      </c>
      <c r="G33" s="204">
        <v>0</v>
      </c>
      <c r="H33" s="158">
        <v>0</v>
      </c>
      <c r="I33" s="83">
        <f t="shared" si="5"/>
        <v>8235</v>
      </c>
      <c r="J33" s="59">
        <f t="shared" si="6"/>
        <v>4438833</v>
      </c>
      <c r="K33" s="280">
        <v>618</v>
      </c>
      <c r="L33" s="254">
        <v>318595</v>
      </c>
      <c r="M33" s="280">
        <v>488</v>
      </c>
      <c r="N33" s="254">
        <v>180702</v>
      </c>
      <c r="O33" s="280">
        <v>2558</v>
      </c>
      <c r="P33" s="254">
        <v>1552556</v>
      </c>
      <c r="Q33" s="280">
        <v>4571</v>
      </c>
      <c r="R33" s="254">
        <v>2386980</v>
      </c>
      <c r="S33" s="219">
        <v>1382</v>
      </c>
    </row>
    <row r="34" spans="1:19" ht="21" customHeight="1">
      <c r="A34" s="151">
        <f>'[1]نمودار و جداول رشته ها'!AW14</f>
        <v>53408</v>
      </c>
      <c r="B34" s="158">
        <f>'[1]نمودار و جداول رشته ها'!AV14</f>
        <v>4832164</v>
      </c>
      <c r="C34" s="83">
        <f t="shared" si="3"/>
        <v>160</v>
      </c>
      <c r="D34" s="59">
        <f t="shared" si="4"/>
        <v>562247</v>
      </c>
      <c r="E34" s="183">
        <f>[2]بازار!$S$34-G34</f>
        <v>160</v>
      </c>
      <c r="F34" s="148">
        <f>[2]بازار!$S$10-H34</f>
        <v>561859</v>
      </c>
      <c r="G34" s="183">
        <f>[2]غيردولتي!$B$32</f>
        <v>0</v>
      </c>
      <c r="H34" s="240">
        <f>[2]غيردولتي!$B$9</f>
        <v>388</v>
      </c>
      <c r="I34" s="83">
        <f t="shared" si="5"/>
        <v>53248</v>
      </c>
      <c r="J34" s="59">
        <f t="shared" si="6"/>
        <v>4269917</v>
      </c>
      <c r="K34" s="242">
        <f>[2]بازار!$O$34</f>
        <v>984</v>
      </c>
      <c r="L34" s="241">
        <f>[2]بازار!$O$10</f>
        <v>276480</v>
      </c>
      <c r="M34" s="242">
        <f>[2]بازار!$K$34</f>
        <v>864</v>
      </c>
      <c r="N34" s="241">
        <f>[2]بازار!$K$10</f>
        <v>221283</v>
      </c>
      <c r="O34" s="242">
        <f>[2]بازار!$G$34</f>
        <v>3720</v>
      </c>
      <c r="P34" s="241">
        <f>[2]بازار!$G$10</f>
        <v>1093154</v>
      </c>
      <c r="Q34" s="242">
        <f>[2]بازار!$C$34</f>
        <v>47680</v>
      </c>
      <c r="R34" s="241">
        <f>[2]بازار!$C$10</f>
        <v>2679000</v>
      </c>
      <c r="S34" s="134">
        <v>1383</v>
      </c>
    </row>
    <row r="35" spans="1:19" ht="21" customHeight="1">
      <c r="A35" s="151">
        <f>'[1]نمودار و جداول رشته ها'!AW15</f>
        <v>15949</v>
      </c>
      <c r="B35" s="158">
        <f>'[1]نمودار و جداول رشته ها'!AV15</f>
        <v>5594465</v>
      </c>
      <c r="C35" s="83">
        <f>A35-I35</f>
        <v>37</v>
      </c>
      <c r="D35" s="59">
        <f>B35-J35</f>
        <v>772370</v>
      </c>
      <c r="E35" s="73">
        <f>[2]بازار!$T$34-G35</f>
        <v>1191</v>
      </c>
      <c r="F35" s="57">
        <f>[2]بازار!$T$10-H35</f>
        <v>710975</v>
      </c>
      <c r="G35" s="73">
        <f>[2]غيردولتي!$C$32</f>
        <v>3</v>
      </c>
      <c r="H35" s="76">
        <f>[2]غيردولتي!$C$9</f>
        <v>4129</v>
      </c>
      <c r="I35" s="83">
        <f t="shared" si="5"/>
        <v>15912</v>
      </c>
      <c r="J35" s="59">
        <f t="shared" si="6"/>
        <v>4822095</v>
      </c>
      <c r="K35" s="275">
        <f>[3]بازار!$O$36</f>
        <v>1062</v>
      </c>
      <c r="L35" s="17">
        <f>[3]بازار!$O$10</f>
        <v>368202</v>
      </c>
      <c r="M35" s="275">
        <f>[3]بازار!$K$36</f>
        <v>882</v>
      </c>
      <c r="N35" s="17">
        <f>[3]بازار!$K$10</f>
        <v>230879</v>
      </c>
      <c r="O35" s="275">
        <f>[3]بازار!$G$36</f>
        <v>3718</v>
      </c>
      <c r="P35" s="17">
        <f>[3]بازار!$G$10</f>
        <v>1150120</v>
      </c>
      <c r="Q35" s="275">
        <f>[3]بازار!$C$36</f>
        <v>10250</v>
      </c>
      <c r="R35" s="20">
        <f>[3]بازار!$C$10</f>
        <v>3072894</v>
      </c>
      <c r="S35" s="185">
        <v>1384</v>
      </c>
    </row>
    <row r="36" spans="1:19" ht="21" customHeight="1">
      <c r="A36" s="151">
        <f>'[1]نمودار و جداول رشته ها'!AW16</f>
        <v>43530</v>
      </c>
      <c r="B36" s="158">
        <f>'[1]نمودار و جداول رشته ها'!AV16</f>
        <v>6849318</v>
      </c>
      <c r="C36" s="151">
        <f t="shared" ref="C36:D50" si="7">A36-I36</f>
        <v>23475</v>
      </c>
      <c r="D36" s="177">
        <f t="shared" si="7"/>
        <v>1174707</v>
      </c>
      <c r="E36" s="59"/>
      <c r="F36" s="59"/>
      <c r="G36" s="59"/>
      <c r="H36" s="59"/>
      <c r="I36" s="83">
        <f>[4]بازار!$C$36+[4]بازار!$G$36+[4]بازار!$K$36+[4]بازار!$O$36</f>
        <v>20055</v>
      </c>
      <c r="J36" s="59">
        <f>[4]بازار!$C$10+[4]بازار!$G$10+[4]بازار!$K$10+[4]بازار!$O$10</f>
        <v>5674611</v>
      </c>
      <c r="K36" s="18"/>
      <c r="L36" s="18"/>
      <c r="M36" s="18"/>
      <c r="N36" s="18"/>
      <c r="O36" s="18"/>
      <c r="P36" s="18"/>
      <c r="Q36" s="18"/>
      <c r="R36" s="18"/>
      <c r="S36" s="140">
        <v>1385</v>
      </c>
    </row>
    <row r="37" spans="1:19" ht="21" customHeight="1">
      <c r="A37" s="151">
        <f>'[1]نمودار و جداول رشته ها'!AW17</f>
        <v>64516</v>
      </c>
      <c r="B37" s="158">
        <f>'[1]نمودار و جداول رشته ها'!AV17</f>
        <v>7974465</v>
      </c>
      <c r="C37" s="151">
        <f t="shared" si="7"/>
        <v>51035</v>
      </c>
      <c r="D37" s="177">
        <f t="shared" si="7"/>
        <v>2336950</v>
      </c>
      <c r="E37" s="59"/>
      <c r="F37" s="59"/>
      <c r="G37" s="59"/>
      <c r="H37" s="59"/>
      <c r="I37" s="83">
        <f>[5]بازار!$C$36+[5]بازار!$G$36+[5]بازار!$K$36+[5]بازار!$O$36</f>
        <v>13481</v>
      </c>
      <c r="J37" s="59">
        <f>[5]بازار!$C$10+[5]بازار!$G$10+[5]بازار!$K$10+[5]بازار!$O$10</f>
        <v>5637515</v>
      </c>
      <c r="K37" s="18"/>
      <c r="L37" s="18"/>
      <c r="M37" s="18"/>
      <c r="N37" s="18"/>
      <c r="O37" s="18"/>
      <c r="P37" s="18"/>
      <c r="Q37" s="18"/>
      <c r="R37" s="18"/>
      <c r="S37" s="140">
        <v>1386</v>
      </c>
    </row>
    <row r="38" spans="1:19" ht="21" customHeight="1">
      <c r="A38" s="151">
        <f>'[1]نمودار و جداول رشته ها'!AW18</f>
        <v>11182</v>
      </c>
      <c r="B38" s="158">
        <f>'[1]نمودار و جداول رشته ها'!AV18</f>
        <v>10008407</v>
      </c>
      <c r="C38" s="151">
        <f t="shared" si="7"/>
        <v>1067</v>
      </c>
      <c r="D38" s="177">
        <f t="shared" si="7"/>
        <v>2321450</v>
      </c>
      <c r="E38" s="59"/>
      <c r="F38" s="59"/>
      <c r="G38" s="59"/>
      <c r="H38" s="59"/>
      <c r="I38" s="83">
        <f>[6]بازار!$AA$36</f>
        <v>10115</v>
      </c>
      <c r="J38" s="59">
        <f>[6]بازار!$AA$10</f>
        <v>7686957</v>
      </c>
      <c r="K38" s="18"/>
      <c r="L38" s="18"/>
      <c r="M38" s="18"/>
      <c r="N38" s="18"/>
      <c r="O38" s="18"/>
      <c r="P38" s="18"/>
      <c r="Q38" s="18"/>
      <c r="R38" s="18"/>
      <c r="S38" s="140">
        <v>1387</v>
      </c>
    </row>
    <row r="39" spans="1:19" ht="21" customHeight="1">
      <c r="A39" s="151">
        <f>'[1]نمودار و جداول رشته ها'!AW19</f>
        <v>43594</v>
      </c>
      <c r="B39" s="158">
        <f>'[1]نمودار و جداول رشته ها'!AV19</f>
        <v>9465283</v>
      </c>
      <c r="C39" s="151">
        <f t="shared" si="7"/>
        <v>35690</v>
      </c>
      <c r="D39" s="177">
        <f t="shared" si="7"/>
        <v>3137903</v>
      </c>
      <c r="E39" s="59"/>
      <c r="F39" s="59"/>
      <c r="G39" s="59"/>
      <c r="H39" s="59"/>
      <c r="I39" s="83">
        <f>'[7]تعداد خسارت'!$C$7</f>
        <v>7904</v>
      </c>
      <c r="J39" s="59">
        <f>'[7]تعداد بیمه نامه'!$C$7</f>
        <v>6327380</v>
      </c>
      <c r="K39" s="18"/>
      <c r="L39" s="18"/>
      <c r="M39" s="18"/>
      <c r="N39" s="18"/>
      <c r="O39" s="18"/>
      <c r="P39" s="18"/>
      <c r="Q39" s="18"/>
      <c r="R39" s="18"/>
      <c r="S39" s="140">
        <v>1388</v>
      </c>
    </row>
    <row r="40" spans="1:19" ht="21" customHeight="1">
      <c r="A40" s="151">
        <f>'[1]نمودار و جداول رشته ها'!AW20</f>
        <v>10890</v>
      </c>
      <c r="B40" s="158">
        <f>'[1]نمودار و جداول رشته ها'!AV20</f>
        <v>9367917</v>
      </c>
      <c r="C40" s="151">
        <f t="shared" si="7"/>
        <v>3910</v>
      </c>
      <c r="D40" s="177">
        <f t="shared" si="7"/>
        <v>3381518</v>
      </c>
      <c r="E40" s="59"/>
      <c r="F40" s="59"/>
      <c r="G40" s="59"/>
      <c r="H40" s="59"/>
      <c r="I40" s="83">
        <f>'[8]تعداد خسارت'!$D$7</f>
        <v>6980</v>
      </c>
      <c r="J40" s="59">
        <f>'[8]تعداد بیمه نامه'!$C$7</f>
        <v>5986399</v>
      </c>
      <c r="K40" s="18"/>
      <c r="L40" s="18"/>
      <c r="M40" s="18"/>
      <c r="N40" s="18"/>
      <c r="O40" s="18"/>
      <c r="P40" s="18"/>
      <c r="Q40" s="18"/>
      <c r="R40" s="18"/>
      <c r="S40" s="140">
        <v>1389</v>
      </c>
    </row>
    <row r="41" spans="1:19" ht="21" customHeight="1">
      <c r="A41" s="201">
        <v>11476</v>
      </c>
      <c r="B41" s="148">
        <v>10945964</v>
      </c>
      <c r="C41" s="201">
        <f t="shared" si="7"/>
        <v>3949</v>
      </c>
      <c r="D41" s="208">
        <f t="shared" si="7"/>
        <v>4366989</v>
      </c>
      <c r="E41" s="60"/>
      <c r="F41" s="60"/>
      <c r="G41" s="60"/>
      <c r="H41" s="60"/>
      <c r="I41" s="82">
        <f>'[8]تعداد خسارت'!$E$7</f>
        <v>7527</v>
      </c>
      <c r="J41" s="60">
        <f>'[8]تعداد بیمه نامه'!$D$7</f>
        <v>6578975</v>
      </c>
      <c r="K41" s="184"/>
      <c r="L41" s="184"/>
      <c r="M41" s="184"/>
      <c r="N41" s="184"/>
      <c r="O41" s="184"/>
      <c r="P41" s="184"/>
      <c r="Q41" s="184"/>
      <c r="R41" s="184"/>
      <c r="S41" s="185">
        <v>1390</v>
      </c>
    </row>
    <row r="42" spans="1:19" ht="17.399999999999999">
      <c r="A42" s="158">
        <v>17581</v>
      </c>
      <c r="B42" s="90">
        <v>13361853</v>
      </c>
      <c r="C42" s="151">
        <f t="shared" si="7"/>
        <v>9696</v>
      </c>
      <c r="D42" s="90">
        <f t="shared" si="7"/>
        <v>6259252</v>
      </c>
      <c r="E42" s="137"/>
      <c r="F42" s="135"/>
      <c r="G42" s="135"/>
      <c r="H42" s="155"/>
      <c r="I42" s="83">
        <v>7885</v>
      </c>
      <c r="J42" s="58">
        <v>7102601</v>
      </c>
      <c r="K42" s="137"/>
      <c r="L42" s="135"/>
      <c r="M42" s="135"/>
      <c r="N42" s="135"/>
      <c r="O42" s="135"/>
      <c r="P42" s="135"/>
      <c r="Q42" s="135"/>
      <c r="R42" s="135"/>
      <c r="S42" s="103">
        <v>1391</v>
      </c>
    </row>
    <row r="43" spans="1:19" ht="17.399999999999999">
      <c r="A43" s="174">
        <v>17961</v>
      </c>
      <c r="B43" s="180">
        <v>14998474</v>
      </c>
      <c r="C43" s="151">
        <f t="shared" si="7"/>
        <v>9082</v>
      </c>
      <c r="D43" s="90">
        <f t="shared" si="7"/>
        <v>7708861</v>
      </c>
      <c r="E43" s="77"/>
      <c r="F43" s="78"/>
      <c r="G43" s="78"/>
      <c r="H43" s="78"/>
      <c r="I43" s="171">
        <v>8879</v>
      </c>
      <c r="J43" s="99">
        <v>7289613</v>
      </c>
      <c r="K43" s="137"/>
      <c r="L43" s="135"/>
      <c r="M43" s="135"/>
      <c r="N43" s="135"/>
      <c r="O43" s="135"/>
      <c r="P43" s="135"/>
      <c r="Q43" s="135"/>
      <c r="R43" s="135"/>
      <c r="S43" s="103">
        <v>1392</v>
      </c>
    </row>
    <row r="44" spans="1:19" ht="17.399999999999999">
      <c r="A44" s="83">
        <v>38140</v>
      </c>
      <c r="B44" s="79">
        <v>18136987</v>
      </c>
      <c r="C44" s="151">
        <f t="shared" si="7"/>
        <v>30031</v>
      </c>
      <c r="D44" s="90">
        <f t="shared" si="7"/>
        <v>10556336</v>
      </c>
      <c r="E44" s="77"/>
      <c r="F44" s="78"/>
      <c r="G44" s="78"/>
      <c r="H44" s="78"/>
      <c r="I44" s="78">
        <v>8109</v>
      </c>
      <c r="J44" s="58">
        <v>7580651</v>
      </c>
      <c r="K44" s="137"/>
      <c r="L44" s="135"/>
      <c r="M44" s="135"/>
      <c r="N44" s="135"/>
      <c r="O44" s="135"/>
      <c r="P44" s="135"/>
      <c r="Q44" s="135"/>
      <c r="R44" s="135"/>
      <c r="S44" s="103">
        <v>1393</v>
      </c>
    </row>
    <row r="45" spans="1:19" ht="17.399999999999999">
      <c r="A45" s="83">
        <v>121759</v>
      </c>
      <c r="B45" s="79">
        <v>18934869</v>
      </c>
      <c r="C45" s="151">
        <f t="shared" si="7"/>
        <v>17021</v>
      </c>
      <c r="D45" s="90">
        <f t="shared" si="7"/>
        <v>10874849</v>
      </c>
      <c r="E45" s="77"/>
      <c r="F45" s="78"/>
      <c r="G45" s="78"/>
      <c r="H45" s="78"/>
      <c r="I45" s="78">
        <v>104738</v>
      </c>
      <c r="J45" s="58">
        <v>8060020</v>
      </c>
      <c r="K45" s="137"/>
      <c r="L45" s="135"/>
      <c r="M45" s="135"/>
      <c r="N45" s="135"/>
      <c r="O45" s="135"/>
      <c r="P45" s="135"/>
      <c r="Q45" s="135"/>
      <c r="R45" s="135"/>
      <c r="S45" s="103">
        <v>1394</v>
      </c>
    </row>
    <row r="46" spans="1:19" ht="17.399999999999999">
      <c r="A46" s="83">
        <v>11222</v>
      </c>
      <c r="B46" s="79">
        <v>20088877</v>
      </c>
      <c r="C46" s="151">
        <f t="shared" si="7"/>
        <v>11218</v>
      </c>
      <c r="D46" s="90">
        <f t="shared" si="7"/>
        <v>10833923</v>
      </c>
      <c r="E46" s="77"/>
      <c r="F46" s="78"/>
      <c r="G46" s="78"/>
      <c r="H46" s="78"/>
      <c r="I46" s="78">
        <v>4</v>
      </c>
      <c r="J46" s="58">
        <v>9254954</v>
      </c>
      <c r="K46" s="137"/>
      <c r="L46" s="135"/>
      <c r="M46" s="135"/>
      <c r="N46" s="135"/>
      <c r="O46" s="135"/>
      <c r="P46" s="135"/>
      <c r="Q46" s="135"/>
      <c r="R46" s="135"/>
      <c r="S46" s="103">
        <v>1395</v>
      </c>
    </row>
    <row r="47" spans="1:19" ht="17.399999999999999">
      <c r="A47" s="83">
        <v>39515</v>
      </c>
      <c r="B47" s="79">
        <v>21366794</v>
      </c>
      <c r="C47" s="151">
        <f t="shared" si="7"/>
        <v>4576</v>
      </c>
      <c r="D47" s="90">
        <f t="shared" si="7"/>
        <v>10905411</v>
      </c>
      <c r="E47" s="77"/>
      <c r="F47" s="78"/>
      <c r="G47" s="78"/>
      <c r="H47" s="78"/>
      <c r="I47" s="78">
        <v>34939</v>
      </c>
      <c r="J47" s="58">
        <v>10461383</v>
      </c>
      <c r="K47" s="137"/>
      <c r="L47" s="135"/>
      <c r="M47" s="135"/>
      <c r="N47" s="135"/>
      <c r="O47" s="135"/>
      <c r="P47" s="135"/>
      <c r="Q47" s="135"/>
      <c r="R47" s="135"/>
      <c r="S47" s="103">
        <v>1396</v>
      </c>
    </row>
    <row r="48" spans="1:19" ht="17.399999999999999">
      <c r="A48" s="83">
        <v>30301</v>
      </c>
      <c r="B48" s="79">
        <v>22328749</v>
      </c>
      <c r="C48" s="151">
        <f t="shared" si="7"/>
        <v>12669</v>
      </c>
      <c r="D48" s="90">
        <f t="shared" si="7"/>
        <v>10923193</v>
      </c>
      <c r="E48" s="77"/>
      <c r="F48" s="78"/>
      <c r="G48" s="78"/>
      <c r="H48" s="78"/>
      <c r="I48" s="78">
        <v>17632</v>
      </c>
      <c r="J48" s="58">
        <v>11405556</v>
      </c>
      <c r="K48" s="137"/>
      <c r="L48" s="135"/>
      <c r="M48" s="135"/>
      <c r="N48" s="135"/>
      <c r="O48" s="135"/>
      <c r="P48" s="135"/>
      <c r="Q48" s="135"/>
      <c r="R48" s="135"/>
      <c r="S48" s="103">
        <v>1397</v>
      </c>
    </row>
    <row r="49" spans="1:19" ht="17.399999999999999">
      <c r="A49" s="83">
        <v>45421</v>
      </c>
      <c r="B49" s="79">
        <v>22993009</v>
      </c>
      <c r="C49" s="151">
        <f t="shared" si="7"/>
        <v>20164</v>
      </c>
      <c r="D49" s="90">
        <f t="shared" si="7"/>
        <v>11473212</v>
      </c>
      <c r="E49" s="77"/>
      <c r="F49" s="78"/>
      <c r="G49" s="78"/>
      <c r="H49" s="78"/>
      <c r="I49" s="78">
        <v>25257</v>
      </c>
      <c r="J49" s="58">
        <v>11519797</v>
      </c>
      <c r="K49" s="137"/>
      <c r="L49" s="135"/>
      <c r="M49" s="135"/>
      <c r="N49" s="135"/>
      <c r="O49" s="135"/>
      <c r="P49" s="135"/>
      <c r="Q49" s="135"/>
      <c r="R49" s="135"/>
      <c r="S49" s="103">
        <v>1398</v>
      </c>
    </row>
    <row r="50" spans="1:19" ht="18" thickBot="1">
      <c r="A50" s="106">
        <v>47606</v>
      </c>
      <c r="B50" s="110">
        <v>23837688</v>
      </c>
      <c r="C50" s="161">
        <f t="shared" si="7"/>
        <v>23626</v>
      </c>
      <c r="D50" s="162">
        <f t="shared" si="7"/>
        <v>12003156</v>
      </c>
      <c r="E50" s="111"/>
      <c r="F50" s="109"/>
      <c r="G50" s="109"/>
      <c r="H50" s="109"/>
      <c r="I50" s="109">
        <v>23980</v>
      </c>
      <c r="J50" s="89">
        <v>11834532</v>
      </c>
      <c r="K50" s="138"/>
      <c r="L50" s="136"/>
      <c r="M50" s="136"/>
      <c r="N50" s="136"/>
      <c r="O50" s="136"/>
      <c r="P50" s="136"/>
      <c r="Q50" s="136"/>
      <c r="R50" s="136"/>
      <c r="S50" s="104">
        <v>1399</v>
      </c>
    </row>
    <row r="51" spans="1:19" ht="40.799999999999997" customHeight="1">
      <c r="A51" s="406" t="s">
        <v>34</v>
      </c>
      <c r="B51" s="406"/>
      <c r="C51" s="406"/>
      <c r="D51" s="406"/>
      <c r="E51" s="406"/>
      <c r="F51" s="406"/>
      <c r="G51" s="406"/>
      <c r="H51" s="406"/>
      <c r="I51" s="406"/>
      <c r="J51" s="406"/>
      <c r="K51" s="406"/>
      <c r="L51" s="406"/>
      <c r="M51" s="406"/>
      <c r="N51" s="406"/>
      <c r="O51" s="406"/>
      <c r="P51" s="406"/>
      <c r="Q51" s="406"/>
      <c r="R51" s="406"/>
      <c r="S51" s="406"/>
    </row>
  </sheetData>
  <mergeCells count="13">
    <mergeCell ref="A51:S51"/>
    <mergeCell ref="A1:S1"/>
    <mergeCell ref="A2:S2"/>
    <mergeCell ref="A3:B3"/>
    <mergeCell ref="G3:H3"/>
    <mergeCell ref="K3:L3"/>
    <mergeCell ref="M3:N3"/>
    <mergeCell ref="O3:P3"/>
    <mergeCell ref="Q3:R3"/>
    <mergeCell ref="S3:S4"/>
    <mergeCell ref="I3:J3"/>
    <mergeCell ref="C3:D3"/>
    <mergeCell ref="E3:F3"/>
  </mergeCells>
  <phoneticPr fontId="0" type="noConversion"/>
  <printOptions horizontalCentered="1" verticalCentered="1"/>
  <pageMargins left="0.74803149606299213" right="0.74803149606299213" top="0.98425196850393704" bottom="0.98425196850393704" header="0.51181102362204722" footer="0.51181102362204722"/>
  <pageSetup paperSize="9" scale="66" orientation="landscape" horizontalDpi="4294967293"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2.6640625" style="220" hidden="1" customWidth="1"/>
    <col min="19" max="19" width="20.6640625" style="220" customWidth="1"/>
    <col min="20" max="16384" width="13.88671875" style="220"/>
  </cols>
  <sheetData>
    <row r="1" spans="1:19" ht="24.75" customHeight="1">
      <c r="A1" s="398" t="s">
        <v>20</v>
      </c>
      <c r="B1" s="398"/>
      <c r="C1" s="398"/>
      <c r="D1" s="398"/>
      <c r="E1" s="398"/>
      <c r="F1" s="398"/>
      <c r="G1" s="398"/>
      <c r="H1" s="398"/>
      <c r="I1" s="398"/>
      <c r="J1" s="398"/>
      <c r="K1" s="398"/>
      <c r="L1" s="398"/>
      <c r="M1" s="398"/>
      <c r="N1" s="398"/>
      <c r="O1" s="398"/>
      <c r="P1" s="398"/>
      <c r="Q1" s="398"/>
      <c r="R1" s="398"/>
      <c r="S1" s="398"/>
    </row>
    <row r="2" spans="1:19" ht="24.75" customHeight="1" thickBot="1">
      <c r="A2" s="399" t="s">
        <v>15</v>
      </c>
      <c r="B2" s="399"/>
      <c r="C2" s="399"/>
      <c r="D2" s="399"/>
      <c r="E2" s="399"/>
      <c r="F2" s="399"/>
      <c r="G2" s="399"/>
      <c r="H2" s="399"/>
      <c r="I2" s="399"/>
      <c r="J2" s="399"/>
      <c r="K2" s="399"/>
      <c r="L2" s="399"/>
      <c r="M2" s="399"/>
      <c r="N2" s="399"/>
      <c r="O2" s="399"/>
      <c r="P2" s="399"/>
      <c r="Q2" s="399"/>
      <c r="R2" s="399"/>
      <c r="S2" s="399"/>
    </row>
    <row r="3" spans="1:19" s="281" customFormat="1" ht="23.2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s="281" customFormat="1" ht="23.25" customHeight="1" thickBot="1">
      <c r="A4" s="221" t="s">
        <v>8</v>
      </c>
      <c r="B4" s="222" t="s">
        <v>9</v>
      </c>
      <c r="C4" s="282" t="s">
        <v>8</v>
      </c>
      <c r="D4" s="222" t="s">
        <v>9</v>
      </c>
      <c r="E4" s="283"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13.5" hidden="1" customHeight="1">
      <c r="A5" s="223">
        <f t="shared" ref="A5:A23" si="0">SUM(G5,K5,M5,O5,Q5)</f>
        <v>0</v>
      </c>
      <c r="B5" s="224">
        <f t="shared" ref="B5:B23" si="1">SUM(H5,L5,N5,P5,R5)</f>
        <v>0</v>
      </c>
      <c r="C5" s="225"/>
      <c r="D5" s="224"/>
      <c r="E5" s="284"/>
      <c r="F5" s="224"/>
      <c r="G5" s="223"/>
      <c r="H5" s="224"/>
      <c r="I5" s="225"/>
      <c r="J5" s="225"/>
      <c r="K5" s="223"/>
      <c r="L5" s="224"/>
      <c r="M5" s="223"/>
      <c r="N5" s="224"/>
      <c r="O5" s="223"/>
      <c r="P5" s="224"/>
      <c r="Q5" s="223"/>
      <c r="R5" s="224"/>
      <c r="S5" s="244">
        <v>1354</v>
      </c>
    </row>
    <row r="6" spans="1:19" ht="14.1" hidden="1" customHeight="1">
      <c r="A6" s="14">
        <f t="shared" si="0"/>
        <v>0</v>
      </c>
      <c r="B6" s="13">
        <f t="shared" si="1"/>
        <v>0</v>
      </c>
      <c r="C6" s="18"/>
      <c r="D6" s="13"/>
      <c r="E6" s="228"/>
      <c r="F6" s="13"/>
      <c r="G6" s="14"/>
      <c r="H6" s="13"/>
      <c r="I6" s="18"/>
      <c r="J6" s="18"/>
      <c r="K6" s="14"/>
      <c r="L6" s="13"/>
      <c r="M6" s="14"/>
      <c r="N6" s="13"/>
      <c r="O6" s="14"/>
      <c r="P6" s="13"/>
      <c r="Q6" s="14"/>
      <c r="R6" s="13"/>
      <c r="S6" s="245">
        <v>1355</v>
      </c>
    </row>
    <row r="7" spans="1:19" ht="14.1" hidden="1" customHeight="1">
      <c r="A7" s="14">
        <f t="shared" si="0"/>
        <v>0</v>
      </c>
      <c r="B7" s="13">
        <f t="shared" si="1"/>
        <v>0</v>
      </c>
      <c r="C7" s="18"/>
      <c r="D7" s="13"/>
      <c r="E7" s="228"/>
      <c r="F7" s="13"/>
      <c r="G7" s="14"/>
      <c r="H7" s="13"/>
      <c r="I7" s="18"/>
      <c r="J7" s="18"/>
      <c r="K7" s="14"/>
      <c r="L7" s="13"/>
      <c r="M7" s="14"/>
      <c r="N7" s="13"/>
      <c r="O7" s="14"/>
      <c r="P7" s="13"/>
      <c r="Q7" s="14"/>
      <c r="R7" s="13"/>
      <c r="S7" s="245">
        <v>1356</v>
      </c>
    </row>
    <row r="8" spans="1:19" ht="14.1" hidden="1" customHeight="1">
      <c r="A8" s="14">
        <f t="shared" si="0"/>
        <v>0</v>
      </c>
      <c r="B8" s="13">
        <f t="shared" si="1"/>
        <v>0</v>
      </c>
      <c r="C8" s="18"/>
      <c r="D8" s="13"/>
      <c r="E8" s="228"/>
      <c r="F8" s="13"/>
      <c r="G8" s="14"/>
      <c r="H8" s="13"/>
      <c r="I8" s="18"/>
      <c r="J8" s="18"/>
      <c r="K8" s="14"/>
      <c r="L8" s="13"/>
      <c r="M8" s="14"/>
      <c r="N8" s="13"/>
      <c r="O8" s="14"/>
      <c r="P8" s="13"/>
      <c r="Q8" s="14"/>
      <c r="R8" s="13"/>
      <c r="S8" s="245">
        <v>1357</v>
      </c>
    </row>
    <row r="9" spans="1:19" ht="14.1" hidden="1" customHeight="1">
      <c r="A9" s="14">
        <f t="shared" si="0"/>
        <v>0</v>
      </c>
      <c r="B9" s="13">
        <f t="shared" si="1"/>
        <v>0</v>
      </c>
      <c r="C9" s="18"/>
      <c r="D9" s="13"/>
      <c r="E9" s="228"/>
      <c r="F9" s="13"/>
      <c r="G9" s="14"/>
      <c r="H9" s="13"/>
      <c r="I9" s="18"/>
      <c r="J9" s="18"/>
      <c r="K9" s="14"/>
      <c r="L9" s="13"/>
      <c r="M9" s="14"/>
      <c r="N9" s="13"/>
      <c r="O9" s="14"/>
      <c r="P9" s="13"/>
      <c r="Q9" s="14"/>
      <c r="R9" s="13"/>
      <c r="S9" s="245">
        <v>1358</v>
      </c>
    </row>
    <row r="10" spans="1:19" ht="14.1" hidden="1" customHeight="1">
      <c r="A10" s="14">
        <f t="shared" si="0"/>
        <v>0</v>
      </c>
      <c r="B10" s="13">
        <f t="shared" si="1"/>
        <v>0</v>
      </c>
      <c r="C10" s="18"/>
      <c r="D10" s="13"/>
      <c r="E10" s="228"/>
      <c r="F10" s="13"/>
      <c r="G10" s="14"/>
      <c r="H10" s="13"/>
      <c r="I10" s="18"/>
      <c r="J10" s="18"/>
      <c r="K10" s="14"/>
      <c r="L10" s="13"/>
      <c r="M10" s="14"/>
      <c r="N10" s="13"/>
      <c r="O10" s="14"/>
      <c r="P10" s="13"/>
      <c r="Q10" s="14"/>
      <c r="R10" s="13"/>
      <c r="S10" s="245">
        <v>1359</v>
      </c>
    </row>
    <row r="11" spans="1:19" ht="14.1" hidden="1" customHeight="1">
      <c r="A11" s="14">
        <f t="shared" si="0"/>
        <v>0</v>
      </c>
      <c r="B11" s="13">
        <f t="shared" si="1"/>
        <v>0</v>
      </c>
      <c r="C11" s="18"/>
      <c r="D11" s="13"/>
      <c r="E11" s="228"/>
      <c r="F11" s="13"/>
      <c r="G11" s="14"/>
      <c r="H11" s="13"/>
      <c r="I11" s="18"/>
      <c r="J11" s="18"/>
      <c r="K11" s="14"/>
      <c r="L11" s="13"/>
      <c r="M11" s="14"/>
      <c r="N11" s="13"/>
      <c r="O11" s="14"/>
      <c r="P11" s="13"/>
      <c r="Q11" s="14"/>
      <c r="R11" s="13"/>
      <c r="S11" s="245">
        <v>1360</v>
      </c>
    </row>
    <row r="12" spans="1:19" ht="14.1" hidden="1" customHeight="1">
      <c r="A12" s="14">
        <f t="shared" si="0"/>
        <v>0</v>
      </c>
      <c r="B12" s="13">
        <f t="shared" si="1"/>
        <v>0</v>
      </c>
      <c r="C12" s="18"/>
      <c r="D12" s="13"/>
      <c r="E12" s="228"/>
      <c r="F12" s="13"/>
      <c r="G12" s="14"/>
      <c r="H12" s="13"/>
      <c r="I12" s="18"/>
      <c r="J12" s="18"/>
      <c r="K12" s="14"/>
      <c r="L12" s="13"/>
      <c r="M12" s="14"/>
      <c r="N12" s="13"/>
      <c r="O12" s="14"/>
      <c r="P12" s="13"/>
      <c r="Q12" s="14"/>
      <c r="R12" s="13"/>
      <c r="S12" s="245">
        <v>1361</v>
      </c>
    </row>
    <row r="13" spans="1:19" ht="14.1" hidden="1" customHeight="1">
      <c r="A13" s="14">
        <f t="shared" si="0"/>
        <v>0</v>
      </c>
      <c r="B13" s="13">
        <f t="shared" si="1"/>
        <v>0</v>
      </c>
      <c r="C13" s="18"/>
      <c r="D13" s="13"/>
      <c r="E13" s="228"/>
      <c r="F13" s="13"/>
      <c r="G13" s="14"/>
      <c r="H13" s="13"/>
      <c r="I13" s="18"/>
      <c r="J13" s="18"/>
      <c r="K13" s="14"/>
      <c r="L13" s="13"/>
      <c r="M13" s="14"/>
      <c r="N13" s="13"/>
      <c r="O13" s="14"/>
      <c r="P13" s="13"/>
      <c r="Q13" s="14"/>
      <c r="R13" s="13"/>
      <c r="S13" s="245">
        <v>1362</v>
      </c>
    </row>
    <row r="14" spans="1:19" ht="14.1" hidden="1" customHeight="1">
      <c r="A14" s="14">
        <f t="shared" si="0"/>
        <v>0</v>
      </c>
      <c r="B14" s="13">
        <f t="shared" si="1"/>
        <v>0</v>
      </c>
      <c r="C14" s="18"/>
      <c r="D14" s="13"/>
      <c r="E14" s="228"/>
      <c r="F14" s="13"/>
      <c r="G14" s="14"/>
      <c r="H14" s="13"/>
      <c r="I14" s="18"/>
      <c r="J14" s="18"/>
      <c r="K14" s="14"/>
      <c r="L14" s="13"/>
      <c r="M14" s="14"/>
      <c r="N14" s="13"/>
      <c r="O14" s="14"/>
      <c r="P14" s="13"/>
      <c r="Q14" s="14"/>
      <c r="R14" s="13"/>
      <c r="S14" s="245">
        <v>1363</v>
      </c>
    </row>
    <row r="15" spans="1:19" ht="14.1" hidden="1" customHeight="1">
      <c r="A15" s="14">
        <f t="shared" si="0"/>
        <v>0</v>
      </c>
      <c r="B15" s="13">
        <f t="shared" si="1"/>
        <v>0</v>
      </c>
      <c r="C15" s="18"/>
      <c r="D15" s="13"/>
      <c r="E15" s="228"/>
      <c r="F15" s="13"/>
      <c r="G15" s="14"/>
      <c r="H15" s="13"/>
      <c r="I15" s="18"/>
      <c r="J15" s="18"/>
      <c r="K15" s="14"/>
      <c r="L15" s="13"/>
      <c r="M15" s="14"/>
      <c r="N15" s="13"/>
      <c r="O15" s="14"/>
      <c r="P15" s="13"/>
      <c r="Q15" s="14"/>
      <c r="R15" s="13"/>
      <c r="S15" s="245">
        <v>1364</v>
      </c>
    </row>
    <row r="16" spans="1:19" ht="14.1" hidden="1" customHeight="1">
      <c r="A16" s="14">
        <f t="shared" si="0"/>
        <v>0</v>
      </c>
      <c r="B16" s="13">
        <f t="shared" si="1"/>
        <v>0</v>
      </c>
      <c r="C16" s="18"/>
      <c r="D16" s="13"/>
      <c r="E16" s="228"/>
      <c r="F16" s="13"/>
      <c r="G16" s="14"/>
      <c r="H16" s="13"/>
      <c r="I16" s="18"/>
      <c r="J16" s="18"/>
      <c r="K16" s="14"/>
      <c r="L16" s="13"/>
      <c r="M16" s="14"/>
      <c r="N16" s="13"/>
      <c r="O16" s="14"/>
      <c r="P16" s="13"/>
      <c r="Q16" s="14"/>
      <c r="R16" s="13"/>
      <c r="S16" s="245">
        <v>1365</v>
      </c>
    </row>
    <row r="17" spans="1:20" ht="14.1" hidden="1" customHeight="1">
      <c r="A17" s="14">
        <f t="shared" si="0"/>
        <v>0</v>
      </c>
      <c r="B17" s="13">
        <f t="shared" si="1"/>
        <v>0</v>
      </c>
      <c r="C17" s="18"/>
      <c r="D17" s="13"/>
      <c r="E17" s="228"/>
      <c r="F17" s="13"/>
      <c r="G17" s="14"/>
      <c r="H17" s="13"/>
      <c r="I17" s="18"/>
      <c r="J17" s="18"/>
      <c r="K17" s="14"/>
      <c r="L17" s="13"/>
      <c r="M17" s="14"/>
      <c r="N17" s="13"/>
      <c r="O17" s="14"/>
      <c r="P17" s="13"/>
      <c r="Q17" s="14"/>
      <c r="R17" s="13"/>
      <c r="S17" s="245">
        <v>1366</v>
      </c>
    </row>
    <row r="18" spans="1:20" ht="14.1" hidden="1" customHeight="1">
      <c r="A18" s="14">
        <f t="shared" si="0"/>
        <v>0</v>
      </c>
      <c r="B18" s="13">
        <f t="shared" si="1"/>
        <v>0</v>
      </c>
      <c r="C18" s="18"/>
      <c r="D18" s="13"/>
      <c r="E18" s="228"/>
      <c r="F18" s="13"/>
      <c r="G18" s="14"/>
      <c r="H18" s="13"/>
      <c r="I18" s="18"/>
      <c r="J18" s="18"/>
      <c r="K18" s="14"/>
      <c r="L18" s="13"/>
      <c r="M18" s="14"/>
      <c r="N18" s="13"/>
      <c r="O18" s="14"/>
      <c r="P18" s="13"/>
      <c r="Q18" s="14"/>
      <c r="R18" s="13"/>
      <c r="S18" s="245">
        <v>1367</v>
      </c>
    </row>
    <row r="19" spans="1:20" ht="14.1" hidden="1" customHeight="1">
      <c r="A19" s="14">
        <f t="shared" si="0"/>
        <v>0</v>
      </c>
      <c r="B19" s="13">
        <f t="shared" si="1"/>
        <v>0</v>
      </c>
      <c r="C19" s="18"/>
      <c r="D19" s="13"/>
      <c r="E19" s="228"/>
      <c r="F19" s="13"/>
      <c r="G19" s="14"/>
      <c r="H19" s="13"/>
      <c r="I19" s="18"/>
      <c r="J19" s="18"/>
      <c r="K19" s="14"/>
      <c r="L19" s="13"/>
      <c r="M19" s="14"/>
      <c r="N19" s="13"/>
      <c r="O19" s="14"/>
      <c r="P19" s="13"/>
      <c r="Q19" s="14"/>
      <c r="R19" s="13"/>
      <c r="S19" s="245">
        <v>1368</v>
      </c>
    </row>
    <row r="20" spans="1:20" ht="14.1" hidden="1" customHeight="1">
      <c r="A20" s="14">
        <f t="shared" si="0"/>
        <v>0</v>
      </c>
      <c r="B20" s="13">
        <f t="shared" si="1"/>
        <v>0</v>
      </c>
      <c r="C20" s="18"/>
      <c r="D20" s="13"/>
      <c r="E20" s="228"/>
      <c r="F20" s="13"/>
      <c r="G20" s="14"/>
      <c r="H20" s="13"/>
      <c r="I20" s="18"/>
      <c r="J20" s="18"/>
      <c r="K20" s="14"/>
      <c r="L20" s="13"/>
      <c r="M20" s="14"/>
      <c r="N20" s="13"/>
      <c r="O20" s="14"/>
      <c r="P20" s="13"/>
      <c r="Q20" s="14"/>
      <c r="R20" s="13"/>
      <c r="S20" s="245">
        <v>1369</v>
      </c>
    </row>
    <row r="21" spans="1:20" ht="14.1" hidden="1" customHeight="1">
      <c r="A21" s="14">
        <f t="shared" si="0"/>
        <v>0</v>
      </c>
      <c r="B21" s="13">
        <f t="shared" si="1"/>
        <v>0</v>
      </c>
      <c r="C21" s="18"/>
      <c r="D21" s="13"/>
      <c r="E21" s="228"/>
      <c r="F21" s="13"/>
      <c r="G21" s="14"/>
      <c r="H21" s="13"/>
      <c r="I21" s="18"/>
      <c r="J21" s="18"/>
      <c r="K21" s="14"/>
      <c r="L21" s="13"/>
      <c r="M21" s="14"/>
      <c r="N21" s="13"/>
      <c r="O21" s="14"/>
      <c r="P21" s="13"/>
      <c r="Q21" s="14"/>
      <c r="R21" s="13"/>
      <c r="S21" s="245">
        <v>1370</v>
      </c>
    </row>
    <row r="22" spans="1:20" ht="14.1" hidden="1" customHeight="1">
      <c r="A22" s="14">
        <f t="shared" si="0"/>
        <v>0</v>
      </c>
      <c r="B22" s="13">
        <f t="shared" si="1"/>
        <v>0</v>
      </c>
      <c r="C22" s="18"/>
      <c r="D22" s="13"/>
      <c r="E22" s="228"/>
      <c r="F22" s="13"/>
      <c r="G22" s="14"/>
      <c r="H22" s="13"/>
      <c r="I22" s="18"/>
      <c r="J22" s="18"/>
      <c r="K22" s="14"/>
      <c r="L22" s="13"/>
      <c r="M22" s="14"/>
      <c r="N22" s="13"/>
      <c r="O22" s="14"/>
      <c r="P22" s="13"/>
      <c r="Q22" s="14"/>
      <c r="R22" s="13"/>
      <c r="S22" s="245">
        <v>1371</v>
      </c>
    </row>
    <row r="23" spans="1:20" ht="14.1" hidden="1" customHeight="1">
      <c r="A23" s="14">
        <f t="shared" si="0"/>
        <v>0</v>
      </c>
      <c r="B23" s="13">
        <f t="shared" si="1"/>
        <v>0</v>
      </c>
      <c r="C23" s="18"/>
      <c r="D23" s="13"/>
      <c r="E23" s="228"/>
      <c r="F23" s="13"/>
      <c r="G23" s="14"/>
      <c r="H23" s="13"/>
      <c r="I23" s="18"/>
      <c r="J23" s="18"/>
      <c r="K23" s="14"/>
      <c r="L23" s="13"/>
      <c r="M23" s="14"/>
      <c r="N23" s="13"/>
      <c r="O23" s="14"/>
      <c r="P23" s="13"/>
      <c r="Q23" s="14"/>
      <c r="R23" s="13"/>
      <c r="S23" s="245">
        <v>1372</v>
      </c>
    </row>
    <row r="24" spans="1:20" ht="14.1" hidden="1" customHeight="1">
      <c r="A24" s="14">
        <f t="shared" ref="A24:A31" si="2">SUM(G24,K24,M24,O24,Q24)</f>
        <v>0</v>
      </c>
      <c r="B24" s="13">
        <v>1022239</v>
      </c>
      <c r="C24" s="18"/>
      <c r="D24" s="13"/>
      <c r="E24" s="228"/>
      <c r="F24" s="13"/>
      <c r="G24" s="14"/>
      <c r="H24" s="13"/>
      <c r="I24" s="18"/>
      <c r="J24" s="18"/>
      <c r="K24" s="14"/>
      <c r="L24" s="13"/>
      <c r="M24" s="14"/>
      <c r="N24" s="13"/>
      <c r="O24" s="14"/>
      <c r="P24" s="13"/>
      <c r="Q24" s="14"/>
      <c r="R24" s="13"/>
      <c r="S24" s="245">
        <v>1373</v>
      </c>
    </row>
    <row r="25" spans="1:20" ht="14.1" hidden="1" customHeight="1">
      <c r="A25" s="14">
        <f t="shared" si="2"/>
        <v>0</v>
      </c>
      <c r="B25" s="13">
        <v>1103846</v>
      </c>
      <c r="C25" s="18"/>
      <c r="D25" s="13"/>
      <c r="E25" s="228"/>
      <c r="F25" s="13"/>
      <c r="G25" s="14"/>
      <c r="H25" s="13"/>
      <c r="I25" s="18"/>
      <c r="J25" s="18"/>
      <c r="K25" s="14"/>
      <c r="L25" s="13"/>
      <c r="M25" s="14"/>
      <c r="N25" s="13"/>
      <c r="O25" s="14"/>
      <c r="P25" s="13"/>
      <c r="Q25" s="14"/>
      <c r="R25" s="13"/>
      <c r="S25" s="245">
        <v>1374</v>
      </c>
    </row>
    <row r="26" spans="1:20" ht="14.1" hidden="1" customHeight="1">
      <c r="A26" s="14">
        <f t="shared" si="2"/>
        <v>0</v>
      </c>
      <c r="B26" s="13">
        <f t="shared" ref="B26:B31" si="3">SUM(H26,L26,N26,P26,R26)</f>
        <v>211022</v>
      </c>
      <c r="C26" s="18"/>
      <c r="D26" s="13"/>
      <c r="E26" s="228">
        <v>0</v>
      </c>
      <c r="F26" s="13">
        <v>0</v>
      </c>
      <c r="G26" s="14">
        <v>0</v>
      </c>
      <c r="H26" s="13">
        <v>0</v>
      </c>
      <c r="I26" s="18"/>
      <c r="J26" s="18"/>
      <c r="K26" s="14"/>
      <c r="L26" s="13">
        <v>133</v>
      </c>
      <c r="M26" s="14"/>
      <c r="N26" s="13">
        <v>80630</v>
      </c>
      <c r="O26" s="14"/>
      <c r="P26" s="13">
        <v>50159</v>
      </c>
      <c r="Q26" s="14"/>
      <c r="R26" s="13">
        <v>80100</v>
      </c>
      <c r="S26" s="245">
        <v>1375</v>
      </c>
    </row>
    <row r="27" spans="1:20" ht="19.5" customHeight="1">
      <c r="A27" s="83">
        <f t="shared" si="2"/>
        <v>58072</v>
      </c>
      <c r="B27" s="58">
        <f t="shared" si="3"/>
        <v>166994</v>
      </c>
      <c r="C27" s="59">
        <f>E27+G27</f>
        <v>0</v>
      </c>
      <c r="D27" s="58">
        <f>F27+H27</f>
        <v>0</v>
      </c>
      <c r="E27" s="77">
        <v>0</v>
      </c>
      <c r="F27" s="58">
        <v>0</v>
      </c>
      <c r="G27" s="83">
        <v>0</v>
      </c>
      <c r="H27" s="58">
        <v>0</v>
      </c>
      <c r="I27" s="59">
        <f>K27+M27+O27+Q27</f>
        <v>58072</v>
      </c>
      <c r="J27" s="58">
        <f>L27+N27+P27+R27</f>
        <v>166994</v>
      </c>
      <c r="K27" s="228">
        <v>190</v>
      </c>
      <c r="L27" s="13">
        <v>1003</v>
      </c>
      <c r="M27" s="14">
        <v>10541</v>
      </c>
      <c r="N27" s="13">
        <v>26589</v>
      </c>
      <c r="O27" s="14">
        <v>19572</v>
      </c>
      <c r="P27" s="13">
        <v>51771</v>
      </c>
      <c r="Q27" s="14">
        <v>27769</v>
      </c>
      <c r="R27" s="13">
        <v>87631</v>
      </c>
      <c r="S27" s="140">
        <v>1376</v>
      </c>
    </row>
    <row r="28" spans="1:20" ht="19.5" customHeight="1">
      <c r="A28" s="83">
        <f t="shared" si="2"/>
        <v>53494</v>
      </c>
      <c r="B28" s="58">
        <f t="shared" si="3"/>
        <v>168549</v>
      </c>
      <c r="C28" s="59">
        <f t="shared" ref="C28:C34" si="4">E28+G28</f>
        <v>0</v>
      </c>
      <c r="D28" s="58">
        <f t="shared" ref="D28:D34" si="5">F28+H28</f>
        <v>0</v>
      </c>
      <c r="E28" s="77">
        <v>0</v>
      </c>
      <c r="F28" s="58">
        <v>0</v>
      </c>
      <c r="G28" s="83">
        <v>0</v>
      </c>
      <c r="H28" s="58">
        <v>0</v>
      </c>
      <c r="I28" s="59">
        <f t="shared" ref="I28:I35" si="6">K28+M28+O28+Q28</f>
        <v>53494</v>
      </c>
      <c r="J28" s="58">
        <f t="shared" ref="J28:J35" si="7">L28+N28+P28+R28</f>
        <v>168549</v>
      </c>
      <c r="K28" s="228">
        <v>1637</v>
      </c>
      <c r="L28" s="13">
        <v>2046</v>
      </c>
      <c r="M28" s="14">
        <v>7798</v>
      </c>
      <c r="N28" s="13">
        <v>25321</v>
      </c>
      <c r="O28" s="14">
        <v>17167</v>
      </c>
      <c r="P28" s="13">
        <v>51668</v>
      </c>
      <c r="Q28" s="14">
        <v>26892</v>
      </c>
      <c r="R28" s="13">
        <v>89514</v>
      </c>
      <c r="S28" s="140">
        <v>1377</v>
      </c>
    </row>
    <row r="29" spans="1:20" ht="19.5" customHeight="1">
      <c r="A29" s="83">
        <f t="shared" si="2"/>
        <v>55672</v>
      </c>
      <c r="B29" s="58">
        <f t="shared" si="3"/>
        <v>194637</v>
      </c>
      <c r="C29" s="59">
        <f t="shared" si="4"/>
        <v>0</v>
      </c>
      <c r="D29" s="58">
        <f t="shared" si="5"/>
        <v>0</v>
      </c>
      <c r="E29" s="77">
        <v>0</v>
      </c>
      <c r="F29" s="58">
        <v>0</v>
      </c>
      <c r="G29" s="83">
        <v>0</v>
      </c>
      <c r="H29" s="58">
        <v>0</v>
      </c>
      <c r="I29" s="59">
        <f t="shared" si="6"/>
        <v>55672</v>
      </c>
      <c r="J29" s="58">
        <f t="shared" si="7"/>
        <v>194637</v>
      </c>
      <c r="K29" s="228">
        <v>2792</v>
      </c>
      <c r="L29" s="13">
        <v>13484</v>
      </c>
      <c r="M29" s="14">
        <v>7987</v>
      </c>
      <c r="N29" s="13">
        <v>24732</v>
      </c>
      <c r="O29" s="14">
        <v>17650</v>
      </c>
      <c r="P29" s="13">
        <v>60273</v>
      </c>
      <c r="Q29" s="14">
        <v>27243</v>
      </c>
      <c r="R29" s="13">
        <v>96148</v>
      </c>
      <c r="S29" s="140">
        <v>1378</v>
      </c>
    </row>
    <row r="30" spans="1:20" ht="19.5" customHeight="1">
      <c r="A30" s="83">
        <f t="shared" si="2"/>
        <v>65871</v>
      </c>
      <c r="B30" s="58">
        <f t="shared" si="3"/>
        <v>295773</v>
      </c>
      <c r="C30" s="59">
        <f t="shared" si="4"/>
        <v>0</v>
      </c>
      <c r="D30" s="58">
        <f t="shared" si="5"/>
        <v>0</v>
      </c>
      <c r="E30" s="77">
        <v>0</v>
      </c>
      <c r="F30" s="58">
        <v>0</v>
      </c>
      <c r="G30" s="83">
        <v>0</v>
      </c>
      <c r="H30" s="58">
        <v>0</v>
      </c>
      <c r="I30" s="59">
        <f t="shared" si="6"/>
        <v>65871</v>
      </c>
      <c r="J30" s="58">
        <f t="shared" si="7"/>
        <v>295773</v>
      </c>
      <c r="K30" s="228">
        <v>5433</v>
      </c>
      <c r="L30" s="13">
        <v>23737</v>
      </c>
      <c r="M30" s="14">
        <v>7306</v>
      </c>
      <c r="N30" s="13">
        <v>23465</v>
      </c>
      <c r="O30" s="14">
        <v>24324</v>
      </c>
      <c r="P30" s="13">
        <v>130776</v>
      </c>
      <c r="Q30" s="14">
        <v>28808</v>
      </c>
      <c r="R30" s="13">
        <v>117795</v>
      </c>
      <c r="S30" s="140">
        <v>1379</v>
      </c>
    </row>
    <row r="31" spans="1:20" ht="19.5" customHeight="1">
      <c r="A31" s="83">
        <f t="shared" si="2"/>
        <v>79721</v>
      </c>
      <c r="B31" s="58">
        <f t="shared" si="3"/>
        <v>328697</v>
      </c>
      <c r="C31" s="59">
        <f t="shared" si="4"/>
        <v>0</v>
      </c>
      <c r="D31" s="58">
        <f t="shared" si="5"/>
        <v>0</v>
      </c>
      <c r="E31" s="77">
        <v>0</v>
      </c>
      <c r="F31" s="58">
        <v>0</v>
      </c>
      <c r="G31" s="83">
        <v>0</v>
      </c>
      <c r="H31" s="58">
        <v>0</v>
      </c>
      <c r="I31" s="59">
        <f t="shared" si="6"/>
        <v>79721</v>
      </c>
      <c r="J31" s="58">
        <f t="shared" si="7"/>
        <v>328697</v>
      </c>
      <c r="K31" s="228">
        <v>6738</v>
      </c>
      <c r="L31" s="13">
        <v>36426</v>
      </c>
      <c r="M31" s="14">
        <v>6855</v>
      </c>
      <c r="N31" s="13">
        <v>25055</v>
      </c>
      <c r="O31" s="14">
        <v>27848</v>
      </c>
      <c r="P31" s="13">
        <v>108190</v>
      </c>
      <c r="Q31" s="14">
        <v>38280</v>
      </c>
      <c r="R31" s="13">
        <v>159026</v>
      </c>
      <c r="S31" s="140">
        <v>1380</v>
      </c>
      <c r="T31" s="213"/>
    </row>
    <row r="32" spans="1:20" ht="19.5" customHeight="1">
      <c r="A32" s="145">
        <f>'[1]نمودار و جداول رشته ها'!BD12</f>
        <v>117087</v>
      </c>
      <c r="B32" s="58">
        <f>'[1]نمودار و جداول رشته ها'!BC12</f>
        <v>436416</v>
      </c>
      <c r="C32" s="59">
        <f t="shared" si="4"/>
        <v>1</v>
      </c>
      <c r="D32" s="58">
        <f t="shared" si="5"/>
        <v>121</v>
      </c>
      <c r="E32" s="59">
        <v>1</v>
      </c>
      <c r="F32" s="58">
        <v>121</v>
      </c>
      <c r="G32" s="145">
        <v>0</v>
      </c>
      <c r="H32" s="58">
        <v>0</v>
      </c>
      <c r="I32" s="59">
        <f t="shared" si="6"/>
        <v>117086</v>
      </c>
      <c r="J32" s="58">
        <f t="shared" si="7"/>
        <v>436295</v>
      </c>
      <c r="K32" s="18">
        <v>14616</v>
      </c>
      <c r="L32" s="13">
        <v>52559</v>
      </c>
      <c r="M32" s="285">
        <v>8330</v>
      </c>
      <c r="N32" s="13">
        <v>47431</v>
      </c>
      <c r="O32" s="285">
        <v>41337</v>
      </c>
      <c r="P32" s="13">
        <v>132956</v>
      </c>
      <c r="Q32" s="285">
        <v>52803</v>
      </c>
      <c r="R32" s="13">
        <v>203349</v>
      </c>
      <c r="S32" s="140">
        <v>1381</v>
      </c>
    </row>
    <row r="33" spans="1:19" ht="19.5" customHeight="1">
      <c r="A33" s="145">
        <f>'[1]نمودار و جداول رشته ها'!BD13</f>
        <v>178483</v>
      </c>
      <c r="B33" s="58">
        <f>'[1]نمودار و جداول رشته ها'!BC13</f>
        <v>620817</v>
      </c>
      <c r="C33" s="59">
        <f t="shared" si="4"/>
        <v>865</v>
      </c>
      <c r="D33" s="58">
        <f t="shared" si="5"/>
        <v>9823</v>
      </c>
      <c r="E33" s="59">
        <v>865</v>
      </c>
      <c r="F33" s="58">
        <v>9823</v>
      </c>
      <c r="G33" s="145">
        <v>0</v>
      </c>
      <c r="H33" s="58">
        <v>0</v>
      </c>
      <c r="I33" s="59">
        <f t="shared" si="6"/>
        <v>177618</v>
      </c>
      <c r="J33" s="58">
        <f t="shared" si="7"/>
        <v>610994</v>
      </c>
      <c r="K33" s="18">
        <v>16823</v>
      </c>
      <c r="L33" s="13">
        <v>43564</v>
      </c>
      <c r="M33" s="285">
        <v>16356</v>
      </c>
      <c r="N33" s="13">
        <v>67622</v>
      </c>
      <c r="O33" s="285">
        <v>63629</v>
      </c>
      <c r="P33" s="13">
        <v>223001</v>
      </c>
      <c r="Q33" s="285">
        <v>80810</v>
      </c>
      <c r="R33" s="13">
        <v>276807</v>
      </c>
      <c r="S33" s="140">
        <v>1382</v>
      </c>
    </row>
    <row r="34" spans="1:19" ht="19.5" customHeight="1">
      <c r="A34" s="145">
        <f>'[1]نمودار و جداول رشته ها'!BD14</f>
        <v>251671</v>
      </c>
      <c r="B34" s="58">
        <f>'[1]نمودار و جداول رشته ها'!BC14</f>
        <v>929045</v>
      </c>
      <c r="C34" s="59">
        <f t="shared" si="4"/>
        <v>20920</v>
      </c>
      <c r="D34" s="58">
        <f t="shared" si="5"/>
        <v>143728</v>
      </c>
      <c r="E34" s="61">
        <f>[2]بازار!$S$35-G34</f>
        <v>20913</v>
      </c>
      <c r="F34" s="286">
        <v>143655</v>
      </c>
      <c r="G34" s="287">
        <f>[2]غيردولتي!$B$33</f>
        <v>7</v>
      </c>
      <c r="H34" s="286">
        <f>[2]غيردولتي!$B$10</f>
        <v>73</v>
      </c>
      <c r="I34" s="59">
        <f t="shared" si="6"/>
        <v>230751</v>
      </c>
      <c r="J34" s="58">
        <f t="shared" si="7"/>
        <v>785317</v>
      </c>
      <c r="K34" s="19">
        <f>[2]بازار!$O$35</f>
        <v>20108</v>
      </c>
      <c r="L34" s="288">
        <f>[2]بازار!$O$11</f>
        <v>63243</v>
      </c>
      <c r="M34" s="22">
        <f>[2]بازار!$K$35</f>
        <v>24971</v>
      </c>
      <c r="N34" s="288">
        <f>[2]بازار!$K$11</f>
        <v>82679</v>
      </c>
      <c r="O34" s="22">
        <f>[2]بازار!$G$35</f>
        <v>90554</v>
      </c>
      <c r="P34" s="288">
        <f>[2]بازار!$G$11</f>
        <v>205051</v>
      </c>
      <c r="Q34" s="22">
        <f>[2]بازار!$C$35</f>
        <v>95118</v>
      </c>
      <c r="R34" s="288">
        <f>[2]بازار!$C$11</f>
        <v>434344</v>
      </c>
      <c r="S34" s="211">
        <v>1383</v>
      </c>
    </row>
    <row r="35" spans="1:19" ht="19.5" customHeight="1">
      <c r="A35" s="145">
        <f>'[1]نمودار و جداول رشته ها'!BD15</f>
        <v>500605</v>
      </c>
      <c r="B35" s="58">
        <f>'[1]نمودار و جداول رشته ها'!BC15</f>
        <v>1207412</v>
      </c>
      <c r="C35" s="59">
        <f>A35-I35</f>
        <v>69477</v>
      </c>
      <c r="D35" s="58">
        <f>B35-J35</f>
        <v>195208</v>
      </c>
      <c r="E35" s="60">
        <f>[2]بازار!$T$35-G35</f>
        <v>70735</v>
      </c>
      <c r="F35" s="57">
        <f>[2]بازار!$T$11-H35</f>
        <v>172844</v>
      </c>
      <c r="G35" s="73">
        <f>[2]غيردولتي!$C$33</f>
        <v>70</v>
      </c>
      <c r="H35" s="57">
        <f>[2]غيردولتي!$C$10</f>
        <v>713</v>
      </c>
      <c r="I35" s="59">
        <f t="shared" si="6"/>
        <v>431128</v>
      </c>
      <c r="J35" s="58">
        <f t="shared" si="7"/>
        <v>1012204</v>
      </c>
      <c r="K35" s="184">
        <f>[3]بازار!$O$37</f>
        <v>20410</v>
      </c>
      <c r="L35" s="17">
        <f>[3]بازار!$O$11</f>
        <v>59908</v>
      </c>
      <c r="M35" s="275">
        <f>[3]بازار!$K$37</f>
        <v>35542</v>
      </c>
      <c r="N35" s="17">
        <f>[3]بازار!$K$11</f>
        <v>92775</v>
      </c>
      <c r="O35" s="275">
        <f>[3]بازار!$G$37</f>
        <v>80879</v>
      </c>
      <c r="P35" s="17">
        <f>[3]بازار!$G$11</f>
        <v>212179</v>
      </c>
      <c r="Q35" s="275">
        <f>[3]بازار!$C$37</f>
        <v>294297</v>
      </c>
      <c r="R35" s="17">
        <f>[3]بازار!$C$11</f>
        <v>647342</v>
      </c>
      <c r="S35" s="185">
        <v>1384</v>
      </c>
    </row>
    <row r="36" spans="1:19" ht="19.5" customHeight="1">
      <c r="A36" s="145">
        <f>'[1]نمودار و جداول رشته ها'!BD16</f>
        <v>514811</v>
      </c>
      <c r="B36" s="58">
        <f>'[1]نمودار و جداول رشته ها'!BC16</f>
        <v>1468283</v>
      </c>
      <c r="C36" s="59">
        <f t="shared" ref="C36:D40" si="8">A36-I36</f>
        <v>126879</v>
      </c>
      <c r="D36" s="58">
        <f t="shared" si="8"/>
        <v>347395</v>
      </c>
      <c r="E36" s="289"/>
      <c r="F36" s="289"/>
      <c r="G36" s="289"/>
      <c r="H36" s="289"/>
      <c r="I36" s="177">
        <f>[4]بازار!$C$37+[4]بازار!$G$37+[4]بازار!$K$37+[4]بازار!$O$37</f>
        <v>387932</v>
      </c>
      <c r="J36" s="90">
        <f>[4]بازار!$C$11+[4]بازار!$G$11+[4]بازار!$K$11+[4]بازار!$O$11</f>
        <v>1120888</v>
      </c>
      <c r="K36" s="290"/>
      <c r="L36" s="290"/>
      <c r="M36" s="290"/>
      <c r="N36" s="290"/>
      <c r="O36" s="290"/>
      <c r="P36" s="290"/>
      <c r="Q36" s="290"/>
      <c r="R36" s="290"/>
      <c r="S36" s="140">
        <v>1385</v>
      </c>
    </row>
    <row r="37" spans="1:19" ht="19.5" customHeight="1">
      <c r="A37" s="145">
        <f>'[1]نمودار و جداول رشته ها'!BD17</f>
        <v>358739</v>
      </c>
      <c r="B37" s="58">
        <f>'[1]نمودار و جداول رشته ها'!BC17</f>
        <v>1350181</v>
      </c>
      <c r="C37" s="59">
        <f t="shared" si="8"/>
        <v>99237</v>
      </c>
      <c r="D37" s="58">
        <f t="shared" si="8"/>
        <v>260817</v>
      </c>
      <c r="E37" s="289"/>
      <c r="F37" s="289"/>
      <c r="G37" s="289"/>
      <c r="H37" s="289"/>
      <c r="I37" s="177">
        <f>[5]بازار!$C$37+[5]بازار!$G$37+[5]بازار!$K$37+[5]بازار!$O$37</f>
        <v>259502</v>
      </c>
      <c r="J37" s="90">
        <f>[5]بازار!$C$11+[5]بازار!$G$11+[5]بازار!$K$11+[5]بازار!$O$11</f>
        <v>1089364</v>
      </c>
      <c r="K37" s="139"/>
      <c r="L37" s="139"/>
      <c r="M37" s="139"/>
      <c r="N37" s="139"/>
      <c r="O37" s="139"/>
      <c r="P37" s="139"/>
      <c r="Q37" s="139"/>
      <c r="R37" s="139"/>
      <c r="S37" s="91">
        <v>1386</v>
      </c>
    </row>
    <row r="38" spans="1:19" ht="19.5" customHeight="1">
      <c r="A38" s="145">
        <f>'[1]نمودار و جداول رشته ها'!BD18</f>
        <v>350492</v>
      </c>
      <c r="B38" s="58">
        <f>'[1]نمودار و جداول رشته ها'!BC18</f>
        <v>1400269</v>
      </c>
      <c r="C38" s="59">
        <f t="shared" si="8"/>
        <v>75802</v>
      </c>
      <c r="D38" s="58">
        <f t="shared" si="8"/>
        <v>283496</v>
      </c>
      <c r="E38" s="289"/>
      <c r="F38" s="289"/>
      <c r="G38" s="289"/>
      <c r="H38" s="289"/>
      <c r="I38" s="177">
        <f>[6]بازار!$AA$37</f>
        <v>274690</v>
      </c>
      <c r="J38" s="90">
        <f>[6]بازار!$AA$11</f>
        <v>1116773</v>
      </c>
      <c r="K38" s="139"/>
      <c r="L38" s="139"/>
      <c r="M38" s="139"/>
      <c r="N38" s="139"/>
      <c r="O38" s="139"/>
      <c r="P38" s="139"/>
      <c r="Q38" s="139"/>
      <c r="R38" s="139"/>
      <c r="S38" s="91">
        <v>1387</v>
      </c>
    </row>
    <row r="39" spans="1:19" ht="19.5" customHeight="1">
      <c r="A39" s="145">
        <f>'[1]نمودار و جداول رشته ها'!BD19</f>
        <v>291346</v>
      </c>
      <c r="B39" s="58">
        <f>'[1]نمودار و جداول رشته ها'!BC19</f>
        <v>2132499</v>
      </c>
      <c r="C39" s="59">
        <f t="shared" si="8"/>
        <v>132416</v>
      </c>
      <c r="D39" s="58">
        <f t="shared" si="8"/>
        <v>1182439</v>
      </c>
      <c r="E39" s="289"/>
      <c r="F39" s="289"/>
      <c r="G39" s="289"/>
      <c r="H39" s="289"/>
      <c r="I39" s="177">
        <f>'[7]تعداد خسارت'!$C$8</f>
        <v>158930</v>
      </c>
      <c r="J39" s="90">
        <f>'[7]تعداد بیمه نامه'!$C$8</f>
        <v>950060</v>
      </c>
      <c r="K39" s="139"/>
      <c r="L39" s="139"/>
      <c r="M39" s="139"/>
      <c r="N39" s="139"/>
      <c r="O39" s="139"/>
      <c r="P39" s="139"/>
      <c r="Q39" s="139"/>
      <c r="R39" s="139"/>
      <c r="S39" s="91">
        <v>1388</v>
      </c>
    </row>
    <row r="40" spans="1:19" ht="19.5" customHeight="1">
      <c r="A40" s="145">
        <f>'[1]نمودار و جداول رشته ها'!BD20</f>
        <v>422168</v>
      </c>
      <c r="B40" s="58">
        <f>'[1]نمودار و جداول رشته ها'!BC20</f>
        <v>2128660</v>
      </c>
      <c r="C40" s="59">
        <f t="shared" si="8"/>
        <v>213349</v>
      </c>
      <c r="D40" s="58">
        <f t="shared" si="8"/>
        <v>1008871</v>
      </c>
      <c r="E40" s="289"/>
      <c r="F40" s="289"/>
      <c r="G40" s="289"/>
      <c r="H40" s="289"/>
      <c r="I40" s="177">
        <f>'[8]تعداد خسارت'!$D$8</f>
        <v>208819</v>
      </c>
      <c r="J40" s="90">
        <f>'[8]تعداد بیمه نامه'!$C$8</f>
        <v>1119789</v>
      </c>
      <c r="K40" s="139"/>
      <c r="L40" s="139"/>
      <c r="M40" s="139"/>
      <c r="N40" s="139"/>
      <c r="O40" s="139"/>
      <c r="P40" s="139"/>
      <c r="Q40" s="139"/>
      <c r="R40" s="139"/>
      <c r="S40" s="91">
        <v>1389</v>
      </c>
    </row>
    <row r="41" spans="1:19" ht="19.5" customHeight="1">
      <c r="A41" s="73">
        <v>633937</v>
      </c>
      <c r="B41" s="57">
        <v>2486770</v>
      </c>
      <c r="C41" s="60">
        <f>A41-I41</f>
        <v>235674</v>
      </c>
      <c r="D41" s="57">
        <f>B41-J41</f>
        <v>1223324</v>
      </c>
      <c r="E41" s="212"/>
      <c r="F41" s="212"/>
      <c r="G41" s="212"/>
      <c r="H41" s="212"/>
      <c r="I41" s="172">
        <v>398263</v>
      </c>
      <c r="J41" s="118">
        <f>'[8]تعداد بیمه نامه'!$D$8</f>
        <v>1263446</v>
      </c>
      <c r="K41" s="213"/>
      <c r="L41" s="213"/>
      <c r="M41" s="213"/>
      <c r="N41" s="213"/>
      <c r="O41" s="213"/>
      <c r="P41" s="213"/>
      <c r="Q41" s="213"/>
      <c r="R41" s="213"/>
      <c r="S41" s="188">
        <v>1390</v>
      </c>
    </row>
    <row r="42" spans="1:19" ht="19.5" customHeight="1">
      <c r="A42" s="151">
        <v>660496</v>
      </c>
      <c r="B42" s="90">
        <v>2523677</v>
      </c>
      <c r="C42" s="151">
        <f t="shared" ref="C42:C50" si="9">A42-I42</f>
        <v>264342</v>
      </c>
      <c r="D42" s="157">
        <f t="shared" ref="D42:D50" si="10">B42-J42</f>
        <v>1283626</v>
      </c>
      <c r="E42" s="157"/>
      <c r="F42" s="157"/>
      <c r="G42" s="157"/>
      <c r="H42" s="158"/>
      <c r="I42" s="151">
        <v>396154</v>
      </c>
      <c r="J42" s="90">
        <v>1240051</v>
      </c>
      <c r="K42" s="137"/>
      <c r="L42" s="135"/>
      <c r="M42" s="135"/>
      <c r="N42" s="135"/>
      <c r="O42" s="135"/>
      <c r="P42" s="135"/>
      <c r="Q42" s="135"/>
      <c r="R42" s="135"/>
      <c r="S42" s="103">
        <v>1391</v>
      </c>
    </row>
    <row r="43" spans="1:19" ht="19.5" customHeight="1">
      <c r="A43" s="151">
        <v>471823</v>
      </c>
      <c r="B43" s="90">
        <v>2536899</v>
      </c>
      <c r="C43" s="151">
        <f t="shared" si="9"/>
        <v>257394</v>
      </c>
      <c r="D43" s="157">
        <f>B43-J43</f>
        <v>1319029</v>
      </c>
      <c r="E43" s="157"/>
      <c r="F43" s="157"/>
      <c r="G43" s="157"/>
      <c r="H43" s="158"/>
      <c r="I43" s="151">
        <v>214429</v>
      </c>
      <c r="J43" s="90">
        <v>1217870</v>
      </c>
      <c r="K43" s="137"/>
      <c r="L43" s="135"/>
      <c r="M43" s="135"/>
      <c r="N43" s="135"/>
      <c r="O43" s="135"/>
      <c r="P43" s="135"/>
      <c r="Q43" s="135"/>
      <c r="R43" s="135"/>
      <c r="S43" s="103">
        <v>1392</v>
      </c>
    </row>
    <row r="44" spans="1:19" ht="19.5" customHeight="1">
      <c r="A44" s="151">
        <v>393161</v>
      </c>
      <c r="B44" s="90">
        <v>2592488</v>
      </c>
      <c r="C44" s="151">
        <f t="shared" si="9"/>
        <v>218578</v>
      </c>
      <c r="D44" s="157">
        <f t="shared" si="10"/>
        <v>1366980</v>
      </c>
      <c r="E44" s="157"/>
      <c r="F44" s="157"/>
      <c r="G44" s="157"/>
      <c r="H44" s="158"/>
      <c r="I44" s="151">
        <v>174583</v>
      </c>
      <c r="J44" s="90">
        <v>1225508</v>
      </c>
      <c r="K44" s="137"/>
      <c r="L44" s="135"/>
      <c r="M44" s="135"/>
      <c r="N44" s="135"/>
      <c r="O44" s="135"/>
      <c r="P44" s="135"/>
      <c r="Q44" s="135"/>
      <c r="R44" s="135"/>
      <c r="S44" s="103">
        <v>1393</v>
      </c>
    </row>
    <row r="45" spans="1:19" ht="19.5" customHeight="1">
      <c r="A45" s="151">
        <v>366135</v>
      </c>
      <c r="B45" s="90">
        <v>2864601</v>
      </c>
      <c r="C45" s="151">
        <f t="shared" si="9"/>
        <v>201031</v>
      </c>
      <c r="D45" s="157">
        <f t="shared" si="10"/>
        <v>1624942</v>
      </c>
      <c r="E45" s="157"/>
      <c r="F45" s="157"/>
      <c r="G45" s="157"/>
      <c r="H45" s="158"/>
      <c r="I45" s="151">
        <v>165104</v>
      </c>
      <c r="J45" s="90">
        <v>1239659</v>
      </c>
      <c r="K45" s="137"/>
      <c r="L45" s="135"/>
      <c r="M45" s="135"/>
      <c r="N45" s="135"/>
      <c r="O45" s="135"/>
      <c r="P45" s="135"/>
      <c r="Q45" s="135"/>
      <c r="R45" s="135"/>
      <c r="S45" s="103">
        <v>1394</v>
      </c>
    </row>
    <row r="46" spans="1:19" ht="19.5" customHeight="1">
      <c r="A46" s="151">
        <v>408580</v>
      </c>
      <c r="B46" s="90">
        <v>3144240</v>
      </c>
      <c r="C46" s="151">
        <f t="shared" si="9"/>
        <v>223849</v>
      </c>
      <c r="D46" s="157">
        <f t="shared" si="10"/>
        <v>1759152</v>
      </c>
      <c r="E46" s="157"/>
      <c r="F46" s="157"/>
      <c r="G46" s="157"/>
      <c r="H46" s="158"/>
      <c r="I46" s="151">
        <v>184731</v>
      </c>
      <c r="J46" s="90">
        <v>1385088</v>
      </c>
      <c r="K46" s="137"/>
      <c r="L46" s="135"/>
      <c r="M46" s="135"/>
      <c r="N46" s="135"/>
      <c r="O46" s="135"/>
      <c r="P46" s="135"/>
      <c r="Q46" s="135"/>
      <c r="R46" s="135"/>
      <c r="S46" s="103">
        <v>1395</v>
      </c>
    </row>
    <row r="47" spans="1:19" ht="19.5" customHeight="1">
      <c r="A47" s="151">
        <v>424538</v>
      </c>
      <c r="B47" s="90">
        <v>3486183</v>
      </c>
      <c r="C47" s="151">
        <f t="shared" si="9"/>
        <v>238053</v>
      </c>
      <c r="D47" s="157">
        <f t="shared" si="10"/>
        <v>1973385</v>
      </c>
      <c r="E47" s="157"/>
      <c r="F47" s="157"/>
      <c r="G47" s="157"/>
      <c r="H47" s="158"/>
      <c r="I47" s="151">
        <v>186485</v>
      </c>
      <c r="J47" s="90">
        <v>1512798</v>
      </c>
      <c r="K47" s="137"/>
      <c r="L47" s="135"/>
      <c r="M47" s="135"/>
      <c r="N47" s="135"/>
      <c r="O47" s="135"/>
      <c r="P47" s="135"/>
      <c r="Q47" s="135"/>
      <c r="R47" s="135"/>
      <c r="S47" s="103">
        <v>1396</v>
      </c>
    </row>
    <row r="48" spans="1:19" ht="19.5" customHeight="1">
      <c r="A48" s="151">
        <v>480349</v>
      </c>
      <c r="B48" s="90">
        <v>3649622</v>
      </c>
      <c r="C48" s="151">
        <f t="shared" si="9"/>
        <v>277851</v>
      </c>
      <c r="D48" s="157">
        <f t="shared" si="10"/>
        <v>2021454</v>
      </c>
      <c r="E48" s="157"/>
      <c r="F48" s="157"/>
      <c r="G48" s="157"/>
      <c r="H48" s="158"/>
      <c r="I48" s="151">
        <v>202498</v>
      </c>
      <c r="J48" s="90">
        <v>1628168</v>
      </c>
      <c r="K48" s="137"/>
      <c r="L48" s="135"/>
      <c r="M48" s="135"/>
      <c r="N48" s="135"/>
      <c r="O48" s="135"/>
      <c r="P48" s="135"/>
      <c r="Q48" s="135"/>
      <c r="R48" s="135"/>
      <c r="S48" s="103">
        <v>1397</v>
      </c>
    </row>
    <row r="49" spans="1:19" ht="19.5" customHeight="1">
      <c r="A49" s="151">
        <v>619640</v>
      </c>
      <c r="B49" s="90">
        <v>3747341</v>
      </c>
      <c r="C49" s="151">
        <f t="shared" si="9"/>
        <v>400942</v>
      </c>
      <c r="D49" s="157">
        <f t="shared" si="10"/>
        <v>2150459</v>
      </c>
      <c r="E49" s="157"/>
      <c r="F49" s="157"/>
      <c r="G49" s="157"/>
      <c r="H49" s="158"/>
      <c r="I49" s="151">
        <v>218698</v>
      </c>
      <c r="J49" s="90">
        <v>1596882</v>
      </c>
      <c r="K49" s="137"/>
      <c r="L49" s="135"/>
      <c r="M49" s="135"/>
      <c r="N49" s="135"/>
      <c r="O49" s="135"/>
      <c r="P49" s="135"/>
      <c r="Q49" s="135"/>
      <c r="R49" s="135"/>
      <c r="S49" s="103">
        <v>1398</v>
      </c>
    </row>
    <row r="50" spans="1:19" ht="19.5" customHeight="1" thickBot="1">
      <c r="A50" s="152">
        <v>483206</v>
      </c>
      <c r="B50" s="150">
        <v>3871426</v>
      </c>
      <c r="C50" s="152">
        <f t="shared" si="9"/>
        <v>326341</v>
      </c>
      <c r="D50" s="159">
        <f t="shared" si="10"/>
        <v>2244616</v>
      </c>
      <c r="E50" s="159"/>
      <c r="F50" s="159"/>
      <c r="G50" s="159"/>
      <c r="H50" s="160"/>
      <c r="I50" s="152">
        <v>156865</v>
      </c>
      <c r="J50" s="150">
        <v>1626810</v>
      </c>
      <c r="K50" s="138"/>
      <c r="L50" s="136"/>
      <c r="M50" s="136"/>
      <c r="N50" s="136"/>
      <c r="O50" s="136"/>
      <c r="P50" s="136"/>
      <c r="Q50" s="136"/>
      <c r="R50" s="136"/>
      <c r="S50" s="104">
        <v>1399</v>
      </c>
    </row>
  </sheetData>
  <mergeCells count="12">
    <mergeCell ref="Q3:R3"/>
    <mergeCell ref="A2:S2"/>
    <mergeCell ref="A1:S1"/>
    <mergeCell ref="A3:B3"/>
    <mergeCell ref="G3:H3"/>
    <mergeCell ref="K3:L3"/>
    <mergeCell ref="M3:N3"/>
    <mergeCell ref="S3:S4"/>
    <mergeCell ref="O3:P3"/>
    <mergeCell ref="E3:F3"/>
    <mergeCell ref="I3:J3"/>
    <mergeCell ref="C3:D3"/>
  </mergeCells>
  <phoneticPr fontId="0" type="noConversion"/>
  <printOptions horizontalCentered="1" verticalCentered="1"/>
  <pageMargins left="0.11811023622047245" right="0.31496062992125984" top="0.98425196850393704" bottom="0.98425196850393704" header="0.51181102362204722" footer="0.51181102362204722"/>
  <pageSetup paperSize="9" scale="68" orientation="landscape" horizontalDpi="180" verticalDpi="18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zoomScaleNormal="100" zoomScaleSheetLayoutView="80" workbookViewId="0">
      <selection activeCell="S3" sqref="S3:S4"/>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7" customHeight="1">
      <c r="A1" s="398" t="s">
        <v>21</v>
      </c>
      <c r="B1" s="398"/>
      <c r="C1" s="398"/>
      <c r="D1" s="398"/>
      <c r="E1" s="398"/>
      <c r="F1" s="398"/>
      <c r="G1" s="398"/>
      <c r="H1" s="398"/>
      <c r="I1" s="398"/>
      <c r="J1" s="398"/>
      <c r="K1" s="398"/>
      <c r="L1" s="398"/>
      <c r="M1" s="398"/>
      <c r="N1" s="398"/>
      <c r="O1" s="398"/>
      <c r="P1" s="398"/>
      <c r="Q1" s="398"/>
      <c r="R1" s="398"/>
      <c r="S1" s="398"/>
    </row>
    <row r="2" spans="1:19" ht="27" customHeight="1" thickBot="1">
      <c r="A2" s="399" t="s">
        <v>15</v>
      </c>
      <c r="B2" s="399"/>
      <c r="C2" s="399"/>
      <c r="D2" s="399"/>
      <c r="E2" s="399"/>
      <c r="F2" s="399"/>
      <c r="G2" s="399"/>
      <c r="H2" s="399"/>
      <c r="I2" s="399"/>
      <c r="J2" s="399"/>
      <c r="K2" s="399"/>
      <c r="L2" s="399"/>
      <c r="M2" s="399"/>
      <c r="N2" s="399"/>
      <c r="O2" s="399"/>
      <c r="P2" s="399"/>
      <c r="Q2" s="399"/>
      <c r="R2" s="399"/>
      <c r="S2" s="399"/>
    </row>
    <row r="3" spans="1:19" ht="25.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5.5" customHeight="1" thickBot="1">
      <c r="A4" s="221" t="s">
        <v>8</v>
      </c>
      <c r="B4" s="266" t="s">
        <v>9</v>
      </c>
      <c r="C4" s="221" t="s">
        <v>8</v>
      </c>
      <c r="D4" s="267" t="s">
        <v>9</v>
      </c>
      <c r="E4" s="221" t="s">
        <v>8</v>
      </c>
      <c r="F4" s="222" t="s">
        <v>9</v>
      </c>
      <c r="G4" s="221" t="s">
        <v>8</v>
      </c>
      <c r="H4" s="222" t="s">
        <v>9</v>
      </c>
      <c r="I4" s="221" t="s">
        <v>8</v>
      </c>
      <c r="J4" s="222" t="s">
        <v>9</v>
      </c>
      <c r="K4" s="221" t="s">
        <v>8</v>
      </c>
      <c r="L4" s="222" t="s">
        <v>9</v>
      </c>
      <c r="M4" s="221" t="s">
        <v>8</v>
      </c>
      <c r="N4" s="222" t="s">
        <v>9</v>
      </c>
      <c r="O4" s="221" t="s">
        <v>8</v>
      </c>
      <c r="P4" s="222" t="s">
        <v>9</v>
      </c>
      <c r="Q4" s="221" t="s">
        <v>8</v>
      </c>
      <c r="R4" s="222" t="s">
        <v>9</v>
      </c>
      <c r="S4" s="403"/>
    </row>
    <row r="5" spans="1:19" ht="14.1" hidden="1" customHeight="1">
      <c r="A5" s="223">
        <f t="shared" ref="A5:A23" si="0">SUM(G5,K5,M5,O5,Q5)</f>
        <v>0</v>
      </c>
      <c r="B5" s="268">
        <f t="shared" ref="B5:B23" si="1">SUM(H5,L5,N5,P5,R5)</f>
        <v>0</v>
      </c>
      <c r="C5" s="223"/>
      <c r="D5" s="225"/>
      <c r="E5" s="223"/>
      <c r="F5" s="224"/>
      <c r="G5" s="223"/>
      <c r="H5" s="224"/>
      <c r="I5" s="225"/>
      <c r="J5" s="225"/>
      <c r="K5" s="223"/>
      <c r="L5" s="224"/>
      <c r="M5" s="223"/>
      <c r="N5" s="224"/>
      <c r="O5" s="223"/>
      <c r="P5" s="224"/>
      <c r="Q5" s="223"/>
      <c r="R5" s="224"/>
      <c r="S5" s="244">
        <v>1354</v>
      </c>
    </row>
    <row r="6" spans="1:19" ht="14.1" hidden="1" customHeight="1">
      <c r="A6" s="14">
        <f t="shared" si="0"/>
        <v>0</v>
      </c>
      <c r="B6" s="270">
        <f t="shared" si="1"/>
        <v>0</v>
      </c>
      <c r="C6" s="14"/>
      <c r="D6" s="18"/>
      <c r="E6" s="14"/>
      <c r="F6" s="13"/>
      <c r="G6" s="14"/>
      <c r="H6" s="13"/>
      <c r="I6" s="18"/>
      <c r="J6" s="18"/>
      <c r="K6" s="14"/>
      <c r="L6" s="13"/>
      <c r="M6" s="14"/>
      <c r="N6" s="13"/>
      <c r="O6" s="14"/>
      <c r="P6" s="13"/>
      <c r="Q6" s="14"/>
      <c r="R6" s="13"/>
      <c r="S6" s="245">
        <v>1355</v>
      </c>
    </row>
    <row r="7" spans="1:19" ht="14.1" hidden="1" customHeight="1">
      <c r="A7" s="14">
        <f t="shared" si="0"/>
        <v>0</v>
      </c>
      <c r="B7" s="270">
        <f t="shared" si="1"/>
        <v>0</v>
      </c>
      <c r="C7" s="14"/>
      <c r="D7" s="18"/>
      <c r="E7" s="14"/>
      <c r="F7" s="13"/>
      <c r="G7" s="14"/>
      <c r="H7" s="13"/>
      <c r="I7" s="18"/>
      <c r="J7" s="18"/>
      <c r="K7" s="14"/>
      <c r="L7" s="13"/>
      <c r="M7" s="14"/>
      <c r="N7" s="13"/>
      <c r="O7" s="14"/>
      <c r="P7" s="13"/>
      <c r="Q7" s="14"/>
      <c r="R7" s="13"/>
      <c r="S7" s="245">
        <v>1356</v>
      </c>
    </row>
    <row r="8" spans="1:19" ht="14.1" hidden="1" customHeight="1">
      <c r="A8" s="14">
        <f t="shared" si="0"/>
        <v>0</v>
      </c>
      <c r="B8" s="270">
        <f t="shared" si="1"/>
        <v>0</v>
      </c>
      <c r="C8" s="14"/>
      <c r="D8" s="18"/>
      <c r="E8" s="14"/>
      <c r="F8" s="13"/>
      <c r="G8" s="14"/>
      <c r="H8" s="13"/>
      <c r="I8" s="18"/>
      <c r="J8" s="18"/>
      <c r="K8" s="14"/>
      <c r="L8" s="13"/>
      <c r="M8" s="14"/>
      <c r="N8" s="13"/>
      <c r="O8" s="14"/>
      <c r="P8" s="13"/>
      <c r="Q8" s="14"/>
      <c r="R8" s="13"/>
      <c r="S8" s="245">
        <v>1357</v>
      </c>
    </row>
    <row r="9" spans="1:19" ht="14.1" hidden="1" customHeight="1">
      <c r="A9" s="291">
        <f t="shared" si="0"/>
        <v>0</v>
      </c>
      <c r="B9" s="292">
        <f t="shared" si="1"/>
        <v>0</v>
      </c>
      <c r="C9" s="291"/>
      <c r="D9" s="293"/>
      <c r="E9" s="14"/>
      <c r="F9" s="13"/>
      <c r="G9" s="14"/>
      <c r="H9" s="13"/>
      <c r="I9" s="18"/>
      <c r="J9" s="18"/>
      <c r="K9" s="14"/>
      <c r="L9" s="13"/>
      <c r="M9" s="14"/>
      <c r="N9" s="13"/>
      <c r="O9" s="14"/>
      <c r="P9" s="13"/>
      <c r="Q9" s="14"/>
      <c r="R9" s="13"/>
      <c r="S9" s="245">
        <v>1358</v>
      </c>
    </row>
    <row r="10" spans="1:19" ht="14.1" hidden="1" customHeight="1">
      <c r="A10" s="14">
        <f t="shared" si="0"/>
        <v>0</v>
      </c>
      <c r="B10" s="270">
        <f t="shared" si="1"/>
        <v>0</v>
      </c>
      <c r="C10" s="14"/>
      <c r="D10" s="18"/>
      <c r="E10" s="14"/>
      <c r="F10" s="13"/>
      <c r="G10" s="14"/>
      <c r="H10" s="13"/>
      <c r="I10" s="18"/>
      <c r="J10" s="18"/>
      <c r="K10" s="14"/>
      <c r="L10" s="13"/>
      <c r="M10" s="14"/>
      <c r="N10" s="13"/>
      <c r="O10" s="14"/>
      <c r="P10" s="13"/>
      <c r="Q10" s="14"/>
      <c r="R10" s="13"/>
      <c r="S10" s="245">
        <v>1359</v>
      </c>
    </row>
    <row r="11" spans="1:19" ht="14.1" hidden="1" customHeight="1">
      <c r="A11" s="14">
        <f t="shared" si="0"/>
        <v>0</v>
      </c>
      <c r="B11" s="270">
        <f t="shared" si="1"/>
        <v>0</v>
      </c>
      <c r="C11" s="14"/>
      <c r="D11" s="18"/>
      <c r="E11" s="14"/>
      <c r="F11" s="13"/>
      <c r="G11" s="14"/>
      <c r="H11" s="13"/>
      <c r="I11" s="18"/>
      <c r="J11" s="18"/>
      <c r="K11" s="14"/>
      <c r="L11" s="13"/>
      <c r="M11" s="14"/>
      <c r="N11" s="13"/>
      <c r="O11" s="14"/>
      <c r="P11" s="13"/>
      <c r="Q11" s="14"/>
      <c r="R11" s="13"/>
      <c r="S11" s="245">
        <v>1360</v>
      </c>
    </row>
    <row r="12" spans="1:19" ht="14.1" hidden="1" customHeight="1">
      <c r="A12" s="14">
        <f t="shared" si="0"/>
        <v>0</v>
      </c>
      <c r="B12" s="270">
        <f t="shared" si="1"/>
        <v>0</v>
      </c>
      <c r="C12" s="14"/>
      <c r="D12" s="18"/>
      <c r="E12" s="14"/>
      <c r="F12" s="13"/>
      <c r="G12" s="14"/>
      <c r="H12" s="13"/>
      <c r="I12" s="18"/>
      <c r="J12" s="18"/>
      <c r="K12" s="14"/>
      <c r="L12" s="13"/>
      <c r="M12" s="14"/>
      <c r="N12" s="13"/>
      <c r="O12" s="14"/>
      <c r="P12" s="13"/>
      <c r="Q12" s="14"/>
      <c r="R12" s="13"/>
      <c r="S12" s="245">
        <v>1361</v>
      </c>
    </row>
    <row r="13" spans="1:19" ht="14.1" hidden="1" customHeight="1">
      <c r="A13" s="14">
        <f t="shared" si="0"/>
        <v>0</v>
      </c>
      <c r="B13" s="270">
        <f t="shared" si="1"/>
        <v>0</v>
      </c>
      <c r="C13" s="14"/>
      <c r="D13" s="18"/>
      <c r="E13" s="14"/>
      <c r="F13" s="13"/>
      <c r="G13" s="14"/>
      <c r="H13" s="13"/>
      <c r="I13" s="18"/>
      <c r="J13" s="18"/>
      <c r="K13" s="14"/>
      <c r="L13" s="13"/>
      <c r="M13" s="14"/>
      <c r="N13" s="13"/>
      <c r="O13" s="14"/>
      <c r="P13" s="13"/>
      <c r="Q13" s="14"/>
      <c r="R13" s="13"/>
      <c r="S13" s="245">
        <v>1362</v>
      </c>
    </row>
    <row r="14" spans="1:19" ht="14.1" hidden="1" customHeight="1">
      <c r="A14" s="14">
        <f t="shared" si="0"/>
        <v>0</v>
      </c>
      <c r="B14" s="270">
        <f t="shared" si="1"/>
        <v>0</v>
      </c>
      <c r="C14" s="14"/>
      <c r="D14" s="18"/>
      <c r="E14" s="14"/>
      <c r="F14" s="13"/>
      <c r="G14" s="14"/>
      <c r="H14" s="13"/>
      <c r="I14" s="18"/>
      <c r="J14" s="18"/>
      <c r="K14" s="14"/>
      <c r="L14" s="13"/>
      <c r="M14" s="14"/>
      <c r="N14" s="13"/>
      <c r="O14" s="14"/>
      <c r="P14" s="13"/>
      <c r="Q14" s="14"/>
      <c r="R14" s="13"/>
      <c r="S14" s="245">
        <v>1363</v>
      </c>
    </row>
    <row r="15" spans="1:19" ht="14.1" hidden="1" customHeight="1">
      <c r="A15" s="14">
        <f t="shared" si="0"/>
        <v>0</v>
      </c>
      <c r="B15" s="270">
        <f t="shared" si="1"/>
        <v>0</v>
      </c>
      <c r="C15" s="14"/>
      <c r="D15" s="18"/>
      <c r="E15" s="14"/>
      <c r="F15" s="13"/>
      <c r="G15" s="14"/>
      <c r="H15" s="13"/>
      <c r="I15" s="18"/>
      <c r="J15" s="18"/>
      <c r="K15" s="14"/>
      <c r="L15" s="13"/>
      <c r="M15" s="14"/>
      <c r="N15" s="13"/>
      <c r="O15" s="14"/>
      <c r="P15" s="13"/>
      <c r="Q15" s="14"/>
      <c r="R15" s="13"/>
      <c r="S15" s="245">
        <v>1364</v>
      </c>
    </row>
    <row r="16" spans="1:19" ht="14.1" hidden="1" customHeight="1">
      <c r="A16" s="14">
        <f t="shared" si="0"/>
        <v>0</v>
      </c>
      <c r="B16" s="270">
        <f t="shared" si="1"/>
        <v>0</v>
      </c>
      <c r="C16" s="14"/>
      <c r="D16" s="18"/>
      <c r="E16" s="14"/>
      <c r="F16" s="13"/>
      <c r="G16" s="14"/>
      <c r="H16" s="13"/>
      <c r="I16" s="18"/>
      <c r="J16" s="18"/>
      <c r="K16" s="14"/>
      <c r="L16" s="13"/>
      <c r="M16" s="14"/>
      <c r="N16" s="13"/>
      <c r="O16" s="14"/>
      <c r="P16" s="13"/>
      <c r="Q16" s="14"/>
      <c r="R16" s="13"/>
      <c r="S16" s="245">
        <v>1365</v>
      </c>
    </row>
    <row r="17" spans="1:19" ht="14.1" hidden="1" customHeight="1">
      <c r="A17" s="14">
        <f t="shared" si="0"/>
        <v>0</v>
      </c>
      <c r="B17" s="270">
        <f t="shared" si="1"/>
        <v>0</v>
      </c>
      <c r="C17" s="14"/>
      <c r="D17" s="18"/>
      <c r="E17" s="14"/>
      <c r="F17" s="13"/>
      <c r="G17" s="14"/>
      <c r="H17" s="13"/>
      <c r="I17" s="18"/>
      <c r="J17" s="18"/>
      <c r="K17" s="14"/>
      <c r="L17" s="274"/>
      <c r="M17" s="14"/>
      <c r="N17" s="13"/>
      <c r="O17" s="14"/>
      <c r="P17" s="13"/>
      <c r="Q17" s="14"/>
      <c r="R17" s="13"/>
      <c r="S17" s="245">
        <v>1366</v>
      </c>
    </row>
    <row r="18" spans="1:19" ht="14.1" hidden="1" customHeight="1">
      <c r="A18" s="14">
        <f t="shared" si="0"/>
        <v>0</v>
      </c>
      <c r="B18" s="270">
        <f t="shared" si="1"/>
        <v>0</v>
      </c>
      <c r="C18" s="14"/>
      <c r="D18" s="18"/>
      <c r="E18" s="14"/>
      <c r="F18" s="13"/>
      <c r="G18" s="14"/>
      <c r="H18" s="13"/>
      <c r="I18" s="18"/>
      <c r="J18" s="18"/>
      <c r="K18" s="14"/>
      <c r="L18" s="13"/>
      <c r="M18" s="14"/>
      <c r="N18" s="13"/>
      <c r="O18" s="14"/>
      <c r="P18" s="13"/>
      <c r="Q18" s="14"/>
      <c r="R18" s="13"/>
      <c r="S18" s="245">
        <v>1367</v>
      </c>
    </row>
    <row r="19" spans="1:19" ht="14.1" hidden="1" customHeight="1">
      <c r="A19" s="14">
        <f t="shared" si="0"/>
        <v>0</v>
      </c>
      <c r="B19" s="270">
        <f t="shared" si="1"/>
        <v>0</v>
      </c>
      <c r="C19" s="14"/>
      <c r="D19" s="18"/>
      <c r="E19" s="14"/>
      <c r="F19" s="13"/>
      <c r="G19" s="14"/>
      <c r="H19" s="13"/>
      <c r="I19" s="18"/>
      <c r="J19" s="18"/>
      <c r="K19" s="271"/>
      <c r="L19" s="13"/>
      <c r="M19" s="14"/>
      <c r="N19" s="13"/>
      <c r="O19" s="14"/>
      <c r="P19" s="13"/>
      <c r="Q19" s="14"/>
      <c r="R19" s="13"/>
      <c r="S19" s="245">
        <v>1368</v>
      </c>
    </row>
    <row r="20" spans="1:19" ht="14.1" hidden="1" customHeight="1">
      <c r="A20" s="14">
        <f t="shared" si="0"/>
        <v>0</v>
      </c>
      <c r="B20" s="270">
        <f t="shared" si="1"/>
        <v>0</v>
      </c>
      <c r="C20" s="14"/>
      <c r="D20" s="18"/>
      <c r="E20" s="14"/>
      <c r="F20" s="13"/>
      <c r="G20" s="14"/>
      <c r="H20" s="13"/>
      <c r="I20" s="18"/>
      <c r="J20" s="18"/>
      <c r="K20" s="14"/>
      <c r="L20" s="13"/>
      <c r="M20" s="14"/>
      <c r="N20" s="13"/>
      <c r="O20" s="14"/>
      <c r="P20" s="13"/>
      <c r="Q20" s="14"/>
      <c r="R20" s="13"/>
      <c r="S20" s="245">
        <v>1369</v>
      </c>
    </row>
    <row r="21" spans="1:19" ht="14.1" hidden="1" customHeight="1">
      <c r="A21" s="14">
        <f t="shared" si="0"/>
        <v>0</v>
      </c>
      <c r="B21" s="270">
        <f t="shared" si="1"/>
        <v>0</v>
      </c>
      <c r="C21" s="14"/>
      <c r="D21" s="18"/>
      <c r="E21" s="14"/>
      <c r="F21" s="13"/>
      <c r="G21" s="14"/>
      <c r="H21" s="13"/>
      <c r="I21" s="18"/>
      <c r="J21" s="18"/>
      <c r="K21" s="14"/>
      <c r="L21" s="13"/>
      <c r="M21" s="14"/>
      <c r="N21" s="13"/>
      <c r="O21" s="14"/>
      <c r="P21" s="13"/>
      <c r="Q21" s="14"/>
      <c r="R21" s="13"/>
      <c r="S21" s="245">
        <v>1370</v>
      </c>
    </row>
    <row r="22" spans="1:19" ht="14.1" hidden="1" customHeight="1">
      <c r="A22" s="14">
        <f t="shared" si="0"/>
        <v>0</v>
      </c>
      <c r="B22" s="270">
        <f t="shared" si="1"/>
        <v>0</v>
      </c>
      <c r="C22" s="14"/>
      <c r="D22" s="18"/>
      <c r="E22" s="14"/>
      <c r="F22" s="13"/>
      <c r="G22" s="14"/>
      <c r="H22" s="13"/>
      <c r="I22" s="18"/>
      <c r="J22" s="18"/>
      <c r="K22" s="14"/>
      <c r="L22" s="13"/>
      <c r="M22" s="14"/>
      <c r="N22" s="13"/>
      <c r="O22" s="14"/>
      <c r="P22" s="13"/>
      <c r="Q22" s="14"/>
      <c r="R22" s="13"/>
      <c r="S22" s="245">
        <v>1371</v>
      </c>
    </row>
    <row r="23" spans="1:19" ht="14.1" hidden="1" customHeight="1">
      <c r="A23" s="14">
        <f t="shared" si="0"/>
        <v>0</v>
      </c>
      <c r="B23" s="270">
        <f t="shared" si="1"/>
        <v>0</v>
      </c>
      <c r="C23" s="14"/>
      <c r="D23" s="18"/>
      <c r="E23" s="14"/>
      <c r="F23" s="13"/>
      <c r="G23" s="14"/>
      <c r="H23" s="13"/>
      <c r="I23" s="18"/>
      <c r="J23" s="18"/>
      <c r="K23" s="14"/>
      <c r="L23" s="13"/>
      <c r="M23" s="14"/>
      <c r="N23" s="13"/>
      <c r="O23" s="14"/>
      <c r="P23" s="13"/>
      <c r="Q23" s="14"/>
      <c r="R23" s="13"/>
      <c r="S23" s="245">
        <v>1372</v>
      </c>
    </row>
    <row r="24" spans="1:19" ht="14.1" hidden="1" customHeight="1">
      <c r="A24" s="14">
        <f t="shared" ref="A24:A29" si="2">SUM(G24,K24,M24,O24,Q24)</f>
        <v>0</v>
      </c>
      <c r="B24" s="270">
        <v>1393396</v>
      </c>
      <c r="C24" s="14"/>
      <c r="D24" s="18"/>
      <c r="E24" s="14"/>
      <c r="F24" s="13"/>
      <c r="G24" s="14"/>
      <c r="H24" s="13"/>
      <c r="I24" s="18"/>
      <c r="J24" s="18"/>
      <c r="K24" s="14"/>
      <c r="L24" s="13"/>
      <c r="M24" s="14"/>
      <c r="N24" s="13"/>
      <c r="O24" s="14"/>
      <c r="P24" s="13"/>
      <c r="Q24" s="14"/>
      <c r="R24" s="13"/>
      <c r="S24" s="245">
        <v>1373</v>
      </c>
    </row>
    <row r="25" spans="1:19" ht="14.1" hidden="1" customHeight="1">
      <c r="A25" s="14">
        <f t="shared" si="2"/>
        <v>0</v>
      </c>
      <c r="B25" s="270">
        <v>1489512</v>
      </c>
      <c r="C25" s="14"/>
      <c r="D25" s="18"/>
      <c r="E25" s="14"/>
      <c r="F25" s="13"/>
      <c r="G25" s="14"/>
      <c r="H25" s="13"/>
      <c r="I25" s="18"/>
      <c r="J25" s="18"/>
      <c r="K25" s="14"/>
      <c r="L25" s="13"/>
      <c r="M25" s="14"/>
      <c r="N25" s="13"/>
      <c r="O25" s="14"/>
      <c r="P25" s="13"/>
      <c r="Q25" s="14"/>
      <c r="R25" s="13"/>
      <c r="S25" s="245">
        <v>1374</v>
      </c>
    </row>
    <row r="26" spans="1:19" ht="14.1" hidden="1" customHeight="1">
      <c r="A26" s="14">
        <f t="shared" si="2"/>
        <v>0</v>
      </c>
      <c r="B26" s="270">
        <f t="shared" ref="B26:B31" si="3">SUM(H26,L26,N26,P26,R26)</f>
        <v>3206465</v>
      </c>
      <c r="C26" s="14"/>
      <c r="D26" s="18"/>
      <c r="E26" s="14">
        <v>0</v>
      </c>
      <c r="F26" s="13">
        <v>0</v>
      </c>
      <c r="G26" s="14">
        <v>0</v>
      </c>
      <c r="H26" s="13">
        <v>0</v>
      </c>
      <c r="I26" s="18"/>
      <c r="J26" s="18"/>
      <c r="K26" s="14"/>
      <c r="L26" s="13">
        <v>147</v>
      </c>
      <c r="M26" s="14"/>
      <c r="N26" s="13">
        <v>199859</v>
      </c>
      <c r="O26" s="14"/>
      <c r="P26" s="13">
        <v>750618</v>
      </c>
      <c r="Q26" s="14"/>
      <c r="R26" s="13">
        <v>2255841</v>
      </c>
      <c r="S26" s="245">
        <v>1375</v>
      </c>
    </row>
    <row r="27" spans="1:19" ht="22.5" customHeight="1">
      <c r="A27" s="83">
        <f t="shared" si="2"/>
        <v>440030</v>
      </c>
      <c r="B27" s="79">
        <f t="shared" si="3"/>
        <v>3065790</v>
      </c>
      <c r="C27" s="83">
        <f>E27+G27</f>
        <v>0</v>
      </c>
      <c r="D27" s="59">
        <f>F27+H27</f>
        <v>0</v>
      </c>
      <c r="E27" s="83">
        <v>0</v>
      </c>
      <c r="F27" s="58">
        <v>0</v>
      </c>
      <c r="G27" s="83">
        <v>0</v>
      </c>
      <c r="H27" s="79">
        <v>0</v>
      </c>
      <c r="I27" s="83">
        <f>K27+M27+O27+Q27</f>
        <v>440030</v>
      </c>
      <c r="J27" s="59">
        <f>L27+N27+P27+R27</f>
        <v>3065790</v>
      </c>
      <c r="K27" s="14">
        <v>169</v>
      </c>
      <c r="L27" s="13">
        <v>5485</v>
      </c>
      <c r="M27" s="14">
        <v>24186</v>
      </c>
      <c r="N27" s="13">
        <v>175612</v>
      </c>
      <c r="O27" s="14">
        <v>117894</v>
      </c>
      <c r="P27" s="13">
        <v>879401</v>
      </c>
      <c r="Q27" s="14">
        <v>297781</v>
      </c>
      <c r="R27" s="13">
        <v>2005292</v>
      </c>
      <c r="S27" s="140">
        <v>1376</v>
      </c>
    </row>
    <row r="28" spans="1:19" ht="22.5" customHeight="1">
      <c r="A28" s="83">
        <f t="shared" si="2"/>
        <v>445009</v>
      </c>
      <c r="B28" s="79">
        <f t="shared" si="3"/>
        <v>2596367</v>
      </c>
      <c r="C28" s="83">
        <f t="shared" ref="C28:C34" si="4">E28+G28</f>
        <v>0</v>
      </c>
      <c r="D28" s="59">
        <f t="shared" ref="D28:D34" si="5">F28+H28</f>
        <v>0</v>
      </c>
      <c r="E28" s="83">
        <v>0</v>
      </c>
      <c r="F28" s="58">
        <v>0</v>
      </c>
      <c r="G28" s="83">
        <v>0</v>
      </c>
      <c r="H28" s="79">
        <v>0</v>
      </c>
      <c r="I28" s="83">
        <f t="shared" ref="I28:I35" si="6">K28+M28+O28+Q28</f>
        <v>445009</v>
      </c>
      <c r="J28" s="59">
        <f t="shared" ref="J28:J35" si="7">L28+N28+P28+R28</f>
        <v>2596367</v>
      </c>
      <c r="K28" s="14">
        <v>1403</v>
      </c>
      <c r="L28" s="13">
        <v>12988</v>
      </c>
      <c r="M28" s="14">
        <v>31438</v>
      </c>
      <c r="N28" s="13">
        <v>381493</v>
      </c>
      <c r="O28" s="14">
        <v>107254</v>
      </c>
      <c r="P28" s="13">
        <v>501301</v>
      </c>
      <c r="Q28" s="14">
        <v>304914</v>
      </c>
      <c r="R28" s="13">
        <v>1700585</v>
      </c>
      <c r="S28" s="140">
        <v>1377</v>
      </c>
    </row>
    <row r="29" spans="1:19" ht="22.5" customHeight="1">
      <c r="A29" s="83">
        <f t="shared" si="2"/>
        <v>452867</v>
      </c>
      <c r="B29" s="79">
        <f t="shared" si="3"/>
        <v>2744849</v>
      </c>
      <c r="C29" s="83">
        <f t="shared" si="4"/>
        <v>0</v>
      </c>
      <c r="D29" s="59">
        <f t="shared" si="5"/>
        <v>0</v>
      </c>
      <c r="E29" s="83">
        <v>0</v>
      </c>
      <c r="F29" s="58">
        <v>0</v>
      </c>
      <c r="G29" s="83">
        <v>0</v>
      </c>
      <c r="H29" s="79">
        <v>0</v>
      </c>
      <c r="I29" s="83">
        <f t="shared" si="6"/>
        <v>452867</v>
      </c>
      <c r="J29" s="59">
        <f t="shared" si="7"/>
        <v>2744849</v>
      </c>
      <c r="K29" s="14">
        <v>3652</v>
      </c>
      <c r="L29" s="13">
        <v>36156</v>
      </c>
      <c r="M29" s="14">
        <v>28155</v>
      </c>
      <c r="N29" s="13">
        <v>255380</v>
      </c>
      <c r="O29" s="14">
        <v>110837</v>
      </c>
      <c r="P29" s="13">
        <v>648484</v>
      </c>
      <c r="Q29" s="14">
        <v>310223</v>
      </c>
      <c r="R29" s="13">
        <v>1804829</v>
      </c>
      <c r="S29" s="140">
        <v>1378</v>
      </c>
    </row>
    <row r="30" spans="1:19" ht="22.5" customHeight="1">
      <c r="A30" s="83">
        <f>K30+G30+M30+O30+Q30</f>
        <v>540450</v>
      </c>
      <c r="B30" s="79">
        <f t="shared" si="3"/>
        <v>2920513</v>
      </c>
      <c r="C30" s="83">
        <f t="shared" si="4"/>
        <v>0</v>
      </c>
      <c r="D30" s="59">
        <f t="shared" si="5"/>
        <v>0</v>
      </c>
      <c r="E30" s="83">
        <v>0</v>
      </c>
      <c r="F30" s="58">
        <v>0</v>
      </c>
      <c r="G30" s="83">
        <v>0</v>
      </c>
      <c r="H30" s="79">
        <v>0</v>
      </c>
      <c r="I30" s="83">
        <f t="shared" si="6"/>
        <v>540450</v>
      </c>
      <c r="J30" s="59">
        <f t="shared" si="7"/>
        <v>2920513</v>
      </c>
      <c r="K30" s="14">
        <v>11221</v>
      </c>
      <c r="L30" s="13">
        <v>109682</v>
      </c>
      <c r="M30" s="14">
        <v>25572</v>
      </c>
      <c r="N30" s="13">
        <v>174099</v>
      </c>
      <c r="O30" s="14">
        <v>154696</v>
      </c>
      <c r="P30" s="13">
        <v>816797</v>
      </c>
      <c r="Q30" s="14">
        <v>348961</v>
      </c>
      <c r="R30" s="13">
        <v>1819935</v>
      </c>
      <c r="S30" s="140">
        <v>1379</v>
      </c>
    </row>
    <row r="31" spans="1:19" ht="22.5" customHeight="1">
      <c r="A31" s="82">
        <f>SUM(G31,K31,M31,O31,Q31)</f>
        <v>590368</v>
      </c>
      <c r="B31" s="76">
        <f t="shared" si="3"/>
        <v>3260567</v>
      </c>
      <c r="C31" s="83">
        <f t="shared" si="4"/>
        <v>0</v>
      </c>
      <c r="D31" s="59">
        <f t="shared" si="5"/>
        <v>0</v>
      </c>
      <c r="E31" s="82">
        <v>0</v>
      </c>
      <c r="F31" s="57">
        <v>0</v>
      </c>
      <c r="G31" s="82">
        <v>0</v>
      </c>
      <c r="H31" s="76">
        <v>0</v>
      </c>
      <c r="I31" s="83">
        <f t="shared" si="6"/>
        <v>590368</v>
      </c>
      <c r="J31" s="59">
        <f t="shared" si="7"/>
        <v>3260567</v>
      </c>
      <c r="K31" s="294">
        <v>31315</v>
      </c>
      <c r="L31" s="17">
        <v>211937</v>
      </c>
      <c r="M31" s="294">
        <v>21004</v>
      </c>
      <c r="N31" s="17">
        <v>139411</v>
      </c>
      <c r="O31" s="294">
        <v>173324</v>
      </c>
      <c r="P31" s="17">
        <v>900799</v>
      </c>
      <c r="Q31" s="294">
        <v>364725</v>
      </c>
      <c r="R31" s="17">
        <v>2008420</v>
      </c>
      <c r="S31" s="185">
        <v>1380</v>
      </c>
    </row>
    <row r="32" spans="1:19" ht="22.5" customHeight="1">
      <c r="A32" s="83">
        <f>'[1]نمودار و جداول رشته ها'!AP12</f>
        <v>699351</v>
      </c>
      <c r="B32" s="79">
        <f>'[1]نمودار و جداول رشته ها'!AO12</f>
        <v>4695023</v>
      </c>
      <c r="C32" s="83">
        <f t="shared" si="4"/>
        <v>1</v>
      </c>
      <c r="D32" s="59">
        <f t="shared" si="5"/>
        <v>135</v>
      </c>
      <c r="E32" s="83">
        <v>1</v>
      </c>
      <c r="F32" s="58">
        <v>135</v>
      </c>
      <c r="G32" s="83">
        <v>0</v>
      </c>
      <c r="H32" s="79">
        <v>0</v>
      </c>
      <c r="I32" s="83">
        <f t="shared" si="6"/>
        <v>699350</v>
      </c>
      <c r="J32" s="59">
        <f t="shared" si="7"/>
        <v>4694888</v>
      </c>
      <c r="K32" s="14">
        <v>49560</v>
      </c>
      <c r="L32" s="13">
        <v>295855</v>
      </c>
      <c r="M32" s="14">
        <v>22636</v>
      </c>
      <c r="N32" s="13">
        <v>226379</v>
      </c>
      <c r="O32" s="14">
        <v>211716</v>
      </c>
      <c r="P32" s="13">
        <v>1997246</v>
      </c>
      <c r="Q32" s="14">
        <v>415438</v>
      </c>
      <c r="R32" s="13">
        <v>2175408</v>
      </c>
      <c r="S32" s="140">
        <v>1381</v>
      </c>
    </row>
    <row r="33" spans="1:19" ht="22.5" customHeight="1">
      <c r="A33" s="83">
        <f>'[1]نمودار و جداول رشته ها'!AP13</f>
        <v>812955</v>
      </c>
      <c r="B33" s="79">
        <f>'[1]نمودار و جداول رشته ها'!AO13</f>
        <v>6128446</v>
      </c>
      <c r="C33" s="83">
        <f t="shared" si="4"/>
        <v>235</v>
      </c>
      <c r="D33" s="59">
        <f t="shared" si="5"/>
        <v>32298</v>
      </c>
      <c r="E33" s="145">
        <v>235</v>
      </c>
      <c r="F33" s="58">
        <v>32298</v>
      </c>
      <c r="G33" s="145">
        <v>0</v>
      </c>
      <c r="H33" s="79">
        <v>0</v>
      </c>
      <c r="I33" s="83">
        <f t="shared" si="6"/>
        <v>812720</v>
      </c>
      <c r="J33" s="59">
        <f t="shared" si="7"/>
        <v>6096148</v>
      </c>
      <c r="K33" s="285">
        <v>75542</v>
      </c>
      <c r="L33" s="13">
        <v>360723</v>
      </c>
      <c r="M33" s="285">
        <v>36258</v>
      </c>
      <c r="N33" s="13">
        <v>277359</v>
      </c>
      <c r="O33" s="285">
        <v>275705</v>
      </c>
      <c r="P33" s="13">
        <v>2984337</v>
      </c>
      <c r="Q33" s="285">
        <v>425215</v>
      </c>
      <c r="R33" s="13">
        <v>2473729</v>
      </c>
      <c r="S33" s="140">
        <v>1382</v>
      </c>
    </row>
    <row r="34" spans="1:19" ht="22.5" customHeight="1">
      <c r="A34" s="83">
        <f>'[1]نمودار و جداول رشته ها'!AP14</f>
        <v>717694</v>
      </c>
      <c r="B34" s="79">
        <f>'[1]نمودار و جداول رشته ها'!AO14</f>
        <v>6028902</v>
      </c>
      <c r="C34" s="83">
        <f t="shared" si="4"/>
        <v>20456</v>
      </c>
      <c r="D34" s="59">
        <f t="shared" si="5"/>
        <v>717217</v>
      </c>
      <c r="E34" s="73">
        <f>[2]بازار!$S$36-G34</f>
        <v>20453</v>
      </c>
      <c r="F34" s="57">
        <f>[2]بازار!$S$12-H34</f>
        <v>714636</v>
      </c>
      <c r="G34" s="73">
        <f>[2]غيردولتي!$B$34</f>
        <v>3</v>
      </c>
      <c r="H34" s="76">
        <f>[2]غيردولتي!$B$11</f>
        <v>2581</v>
      </c>
      <c r="I34" s="83">
        <f t="shared" si="6"/>
        <v>697238</v>
      </c>
      <c r="J34" s="59">
        <f t="shared" si="7"/>
        <v>5311685</v>
      </c>
      <c r="K34" s="275">
        <f>[2]بازار!$O$36</f>
        <v>58910</v>
      </c>
      <c r="L34" s="17">
        <f>[2]بازار!$O$12</f>
        <v>276480</v>
      </c>
      <c r="M34" s="275">
        <f>[2]بازار!$K$36</f>
        <v>41692</v>
      </c>
      <c r="N34" s="17">
        <f>[2]بازار!$K$12</f>
        <v>240716</v>
      </c>
      <c r="O34" s="275">
        <f>[2]بازار!$G$36</f>
        <v>278481</v>
      </c>
      <c r="P34" s="17">
        <f>[2]بازار!$G$12</f>
        <v>2195188</v>
      </c>
      <c r="Q34" s="275">
        <f>[2]بازار!$C$36</f>
        <v>318155</v>
      </c>
      <c r="R34" s="17">
        <f>[2]بازار!$C$12</f>
        <v>2599301</v>
      </c>
      <c r="S34" s="185">
        <v>1383</v>
      </c>
    </row>
    <row r="35" spans="1:19" ht="22.5" customHeight="1">
      <c r="A35" s="83">
        <f>'[1]نمودار و جداول رشته ها'!AP15</f>
        <v>1165282</v>
      </c>
      <c r="B35" s="79">
        <f>'[1]نمودار و جداول رشته ها'!AO15</f>
        <v>6772758</v>
      </c>
      <c r="C35" s="83">
        <f>A35-I35</f>
        <v>88386</v>
      </c>
      <c r="D35" s="59">
        <f>B35-J35</f>
        <v>781838</v>
      </c>
      <c r="E35" s="73">
        <f>[2]بازار!$T$36-G35</f>
        <v>80035</v>
      </c>
      <c r="F35" s="57">
        <f>[2]بازار!$T$12-H35</f>
        <v>985195</v>
      </c>
      <c r="G35" s="73">
        <f>[2]غيردولتي!$C$34</f>
        <v>171</v>
      </c>
      <c r="H35" s="76">
        <f>[2]غيردولتي!$C$11</f>
        <v>8258</v>
      </c>
      <c r="I35" s="83">
        <f t="shared" si="6"/>
        <v>1076896</v>
      </c>
      <c r="J35" s="59">
        <f t="shared" si="7"/>
        <v>5990920</v>
      </c>
      <c r="K35" s="275">
        <f>[3]بازار!$O$38</f>
        <v>53652</v>
      </c>
      <c r="L35" s="17">
        <f>[3]بازار!$O$12</f>
        <v>368202</v>
      </c>
      <c r="M35" s="275">
        <f>[3]بازار!$K$38</f>
        <v>44425</v>
      </c>
      <c r="N35" s="17">
        <f>[3]بازار!$K$12</f>
        <v>249272</v>
      </c>
      <c r="O35" s="275">
        <f>[3]بازار!$G$38</f>
        <v>287017</v>
      </c>
      <c r="P35" s="17">
        <f>[3]بازار!$G$12</f>
        <v>2320368</v>
      </c>
      <c r="Q35" s="275">
        <f>[3]بازار!$C$38</f>
        <v>691802</v>
      </c>
      <c r="R35" s="17">
        <f>[3]بازار!$C$12</f>
        <v>3053078</v>
      </c>
      <c r="S35" s="185">
        <v>1384</v>
      </c>
    </row>
    <row r="36" spans="1:19" ht="22.5" customHeight="1">
      <c r="A36" s="83">
        <f>'[1]نمودار و جداول رشته ها'!AP16</f>
        <v>1524617</v>
      </c>
      <c r="B36" s="79">
        <f>'[1]نمودار و جداول رشته ها'!AO16</f>
        <v>9181178</v>
      </c>
      <c r="C36" s="83">
        <f t="shared" ref="C36:D40" si="8">A36-I36</f>
        <v>204636</v>
      </c>
      <c r="D36" s="59">
        <f t="shared" si="8"/>
        <v>2001154</v>
      </c>
      <c r="E36" s="59"/>
      <c r="F36" s="59"/>
      <c r="G36" s="59"/>
      <c r="H36" s="59"/>
      <c r="I36" s="83">
        <f>[4]بازار!$C$38+[4]بازار!$G$38+[4]بازار!$K$38+[4]بازار!$O$38</f>
        <v>1319981</v>
      </c>
      <c r="J36" s="59">
        <f>[4]بازار!$C$12+[4]بازار!$G$12+[4]بازار!$K$12+[4]بازار!$O$12</f>
        <v>7180024</v>
      </c>
      <c r="K36" s="18"/>
      <c r="L36" s="18"/>
      <c r="M36" s="18"/>
      <c r="N36" s="18"/>
      <c r="O36" s="18"/>
      <c r="P36" s="18"/>
      <c r="Q36" s="18"/>
      <c r="R36" s="18"/>
      <c r="S36" s="140">
        <v>1385</v>
      </c>
    </row>
    <row r="37" spans="1:19" ht="22.5" customHeight="1">
      <c r="A37" s="83">
        <f>'[1]نمودار و جداول رشته ها'!AP17</f>
        <v>1469128</v>
      </c>
      <c r="B37" s="79">
        <f>'[1]نمودار و جداول رشته ها'!AO17</f>
        <v>11060837</v>
      </c>
      <c r="C37" s="83">
        <f t="shared" si="8"/>
        <v>229519</v>
      </c>
      <c r="D37" s="59">
        <f t="shared" si="8"/>
        <v>4583904</v>
      </c>
      <c r="E37" s="59"/>
      <c r="F37" s="59"/>
      <c r="G37" s="59"/>
      <c r="H37" s="59"/>
      <c r="I37" s="83">
        <f>[5]بازار!$C$38+[5]بازار!$G$38+[5]بازار!$K$38+[5]بازار!$O$38</f>
        <v>1239609</v>
      </c>
      <c r="J37" s="59">
        <f>[5]بازار!$C$12+[5]بازار!$G$12+[5]بازار!$K$12+[5]بازار!$O$12</f>
        <v>6476933</v>
      </c>
      <c r="K37" s="18"/>
      <c r="L37" s="18"/>
      <c r="M37" s="18"/>
      <c r="N37" s="18"/>
      <c r="O37" s="18"/>
      <c r="P37" s="18"/>
      <c r="Q37" s="18"/>
      <c r="R37" s="18"/>
      <c r="S37" s="140">
        <v>1386</v>
      </c>
    </row>
    <row r="38" spans="1:19" ht="22.5" customHeight="1">
      <c r="A38" s="83">
        <f>'[1]نمودار و جداول رشته ها'!AP18</f>
        <v>1471492</v>
      </c>
      <c r="B38" s="79">
        <f>'[1]نمودار و جداول رشته ها'!AO18</f>
        <v>11899332</v>
      </c>
      <c r="C38" s="83">
        <f t="shared" si="8"/>
        <v>224068</v>
      </c>
      <c r="D38" s="59">
        <f t="shared" si="8"/>
        <v>3338076</v>
      </c>
      <c r="E38" s="59"/>
      <c r="F38" s="59"/>
      <c r="G38" s="59"/>
      <c r="H38" s="59"/>
      <c r="I38" s="83">
        <f>[6]بازار!$AA$38</f>
        <v>1247424</v>
      </c>
      <c r="J38" s="59">
        <f>[6]بازار!$AA$12</f>
        <v>8561256</v>
      </c>
      <c r="K38" s="18"/>
      <c r="L38" s="18"/>
      <c r="M38" s="18"/>
      <c r="N38" s="18"/>
      <c r="O38" s="18"/>
      <c r="P38" s="18"/>
      <c r="Q38" s="18"/>
      <c r="R38" s="18"/>
      <c r="S38" s="140">
        <v>1387</v>
      </c>
    </row>
    <row r="39" spans="1:19" ht="22.5" customHeight="1">
      <c r="A39" s="83">
        <f>'[1]نمودار و جداول رشته ها'!AP19</f>
        <v>1150688</v>
      </c>
      <c r="B39" s="79">
        <f>'[1]نمودار و جداول رشته ها'!AO19</f>
        <v>12698845</v>
      </c>
      <c r="C39" s="83">
        <f t="shared" si="8"/>
        <v>558382</v>
      </c>
      <c r="D39" s="59">
        <f t="shared" si="8"/>
        <v>6058561</v>
      </c>
      <c r="E39" s="59"/>
      <c r="F39" s="59"/>
      <c r="G39" s="59"/>
      <c r="H39" s="59"/>
      <c r="I39" s="83">
        <f>'[7]تعداد خسارت'!$C$9</f>
        <v>592306</v>
      </c>
      <c r="J39" s="59">
        <f>'[7]تعداد بیمه نامه'!$C$9</f>
        <v>6640284</v>
      </c>
      <c r="K39" s="18"/>
      <c r="L39" s="18"/>
      <c r="M39" s="18"/>
      <c r="N39" s="18"/>
      <c r="O39" s="18"/>
      <c r="P39" s="18"/>
      <c r="Q39" s="18"/>
      <c r="R39" s="18"/>
      <c r="S39" s="140">
        <v>1388</v>
      </c>
    </row>
    <row r="40" spans="1:19" ht="22.5" customHeight="1">
      <c r="A40" s="83">
        <f>'[1]نمودار و جداول رشته ها'!AP20</f>
        <v>1389054</v>
      </c>
      <c r="B40" s="79">
        <f>'[1]نمودار و جداول رشته ها'!AO20</f>
        <v>13609432</v>
      </c>
      <c r="C40" s="83">
        <f t="shared" si="8"/>
        <v>684424</v>
      </c>
      <c r="D40" s="59">
        <f t="shared" si="8"/>
        <v>7564444</v>
      </c>
      <c r="E40" s="59"/>
      <c r="F40" s="59"/>
      <c r="G40" s="59"/>
      <c r="H40" s="59"/>
      <c r="I40" s="83">
        <f>'[8]تعداد خسارت'!$D$9</f>
        <v>704630</v>
      </c>
      <c r="J40" s="59">
        <f>'[8]تعداد بیمه نامه'!$C$9</f>
        <v>6044988</v>
      </c>
      <c r="K40" s="18"/>
      <c r="L40" s="18"/>
      <c r="M40" s="18"/>
      <c r="N40" s="18"/>
      <c r="O40" s="18"/>
      <c r="P40" s="18"/>
      <c r="Q40" s="18"/>
      <c r="R40" s="18"/>
      <c r="S40" s="140">
        <v>1389</v>
      </c>
    </row>
    <row r="41" spans="1:19" ht="22.5" customHeight="1">
      <c r="A41" s="82">
        <v>1805125</v>
      </c>
      <c r="B41" s="76">
        <v>15090711</v>
      </c>
      <c r="C41" s="82">
        <f>A41-I41</f>
        <v>678360</v>
      </c>
      <c r="D41" s="60">
        <f>B41-J41</f>
        <v>8440319</v>
      </c>
      <c r="E41" s="61"/>
      <c r="F41" s="61"/>
      <c r="G41" s="61"/>
      <c r="H41" s="61"/>
      <c r="I41" s="72">
        <v>1126765</v>
      </c>
      <c r="J41" s="61">
        <f>'[8]تعداد بیمه نامه'!$D$9</f>
        <v>6650392</v>
      </c>
      <c r="K41" s="19"/>
      <c r="L41" s="19"/>
      <c r="M41" s="19"/>
      <c r="N41" s="19"/>
      <c r="O41" s="19"/>
      <c r="P41" s="19"/>
      <c r="Q41" s="19"/>
      <c r="R41" s="19"/>
      <c r="S41" s="211">
        <v>1390</v>
      </c>
    </row>
    <row r="42" spans="1:19" ht="18.75" customHeight="1">
      <c r="A42" s="83">
        <v>1663946</v>
      </c>
      <c r="B42" s="58">
        <v>16096561</v>
      </c>
      <c r="C42" s="82">
        <f t="shared" ref="C42:C50" si="9">A42-I42</f>
        <v>667718</v>
      </c>
      <c r="D42" s="60">
        <f t="shared" ref="D42:D50" si="10">B42-J42</f>
        <v>8992993</v>
      </c>
      <c r="E42" s="135"/>
      <c r="F42" s="135"/>
      <c r="G42" s="135"/>
      <c r="H42" s="155"/>
      <c r="I42" s="83">
        <v>996228</v>
      </c>
      <c r="J42" s="58">
        <v>7103568</v>
      </c>
      <c r="K42" s="137"/>
      <c r="L42" s="135"/>
      <c r="M42" s="135"/>
      <c r="N42" s="135"/>
      <c r="O42" s="135"/>
      <c r="P42" s="135"/>
      <c r="Q42" s="135"/>
      <c r="R42" s="135"/>
      <c r="S42" s="103">
        <v>1391</v>
      </c>
    </row>
    <row r="43" spans="1:19" ht="18.75" customHeight="1">
      <c r="A43" s="83">
        <v>1318552</v>
      </c>
      <c r="B43" s="58">
        <v>16920749</v>
      </c>
      <c r="C43" s="83">
        <f t="shared" si="9"/>
        <v>633368</v>
      </c>
      <c r="D43" s="78">
        <f t="shared" si="10"/>
        <v>9630882</v>
      </c>
      <c r="E43" s="135"/>
      <c r="F43" s="135"/>
      <c r="G43" s="135"/>
      <c r="H43" s="155"/>
      <c r="I43" s="83">
        <v>685184</v>
      </c>
      <c r="J43" s="58">
        <v>7289867</v>
      </c>
      <c r="K43" s="137"/>
      <c r="L43" s="135"/>
      <c r="M43" s="135"/>
      <c r="N43" s="135"/>
      <c r="O43" s="135"/>
      <c r="P43" s="135"/>
      <c r="Q43" s="135"/>
      <c r="R43" s="135"/>
      <c r="S43" s="103">
        <v>1392</v>
      </c>
    </row>
    <row r="44" spans="1:19" ht="18.75" customHeight="1">
      <c r="A44" s="83">
        <v>1033589</v>
      </c>
      <c r="B44" s="58">
        <v>18534865</v>
      </c>
      <c r="C44" s="83">
        <f t="shared" si="9"/>
        <v>568776</v>
      </c>
      <c r="D44" s="78">
        <f t="shared" si="10"/>
        <v>10953783</v>
      </c>
      <c r="E44" s="135"/>
      <c r="F44" s="135"/>
      <c r="G44" s="135"/>
      <c r="H44" s="155"/>
      <c r="I44" s="83">
        <v>464813</v>
      </c>
      <c r="J44" s="58">
        <v>7581082</v>
      </c>
      <c r="K44" s="137"/>
      <c r="L44" s="135"/>
      <c r="M44" s="135"/>
      <c r="N44" s="135"/>
      <c r="O44" s="135"/>
      <c r="P44" s="135"/>
      <c r="Q44" s="135"/>
      <c r="R44" s="135"/>
      <c r="S44" s="103">
        <v>1393</v>
      </c>
    </row>
    <row r="45" spans="1:19" ht="18.75" customHeight="1">
      <c r="A45" s="83">
        <v>712022</v>
      </c>
      <c r="B45" s="58">
        <v>18934869</v>
      </c>
      <c r="C45" s="83">
        <f t="shared" si="9"/>
        <v>554958</v>
      </c>
      <c r="D45" s="78">
        <f t="shared" si="10"/>
        <v>10874849</v>
      </c>
      <c r="E45" s="135"/>
      <c r="F45" s="135"/>
      <c r="G45" s="135"/>
      <c r="H45" s="155"/>
      <c r="I45" s="83">
        <v>157064</v>
      </c>
      <c r="J45" s="58">
        <v>8060020</v>
      </c>
      <c r="K45" s="137"/>
      <c r="L45" s="135"/>
      <c r="M45" s="135"/>
      <c r="N45" s="135"/>
      <c r="O45" s="135"/>
      <c r="P45" s="135"/>
      <c r="Q45" s="135"/>
      <c r="R45" s="135"/>
      <c r="S45" s="103">
        <v>1394</v>
      </c>
    </row>
    <row r="46" spans="1:19" ht="18.75" customHeight="1">
      <c r="A46" s="83">
        <v>944834</v>
      </c>
      <c r="B46" s="58">
        <v>20088877</v>
      </c>
      <c r="C46" s="83">
        <f t="shared" si="9"/>
        <v>527768</v>
      </c>
      <c r="D46" s="78">
        <f t="shared" si="10"/>
        <v>10833923</v>
      </c>
      <c r="E46" s="135"/>
      <c r="F46" s="135"/>
      <c r="G46" s="135"/>
      <c r="H46" s="155"/>
      <c r="I46" s="83">
        <v>417066</v>
      </c>
      <c r="J46" s="58">
        <v>9254954</v>
      </c>
      <c r="K46" s="137"/>
      <c r="L46" s="135"/>
      <c r="M46" s="135"/>
      <c r="N46" s="135"/>
      <c r="O46" s="135"/>
      <c r="P46" s="135"/>
      <c r="Q46" s="135"/>
      <c r="R46" s="135"/>
      <c r="S46" s="103">
        <v>1395</v>
      </c>
    </row>
    <row r="47" spans="1:19" ht="18.75" customHeight="1">
      <c r="A47" s="83">
        <v>777800</v>
      </c>
      <c r="B47" s="58">
        <v>21366794</v>
      </c>
      <c r="C47" s="83">
        <f t="shared" si="9"/>
        <v>418676</v>
      </c>
      <c r="D47" s="78">
        <f t="shared" si="10"/>
        <v>10905411</v>
      </c>
      <c r="E47" s="135"/>
      <c r="F47" s="135"/>
      <c r="G47" s="135"/>
      <c r="H47" s="155"/>
      <c r="I47" s="83">
        <v>359124</v>
      </c>
      <c r="J47" s="58">
        <v>10461383</v>
      </c>
      <c r="K47" s="137"/>
      <c r="L47" s="135"/>
      <c r="M47" s="135"/>
      <c r="N47" s="135"/>
      <c r="O47" s="135"/>
      <c r="P47" s="135"/>
      <c r="Q47" s="135"/>
      <c r="R47" s="135"/>
      <c r="S47" s="103">
        <v>1396</v>
      </c>
    </row>
    <row r="48" spans="1:19" ht="18.75" customHeight="1">
      <c r="A48" s="83">
        <v>1003568</v>
      </c>
      <c r="B48" s="58">
        <v>22328749</v>
      </c>
      <c r="C48" s="83">
        <f t="shared" si="9"/>
        <v>501230</v>
      </c>
      <c r="D48" s="78">
        <f t="shared" si="10"/>
        <v>10923193</v>
      </c>
      <c r="E48" s="135"/>
      <c r="F48" s="135"/>
      <c r="G48" s="135"/>
      <c r="H48" s="155"/>
      <c r="I48" s="83">
        <v>502338</v>
      </c>
      <c r="J48" s="58">
        <v>11405556</v>
      </c>
      <c r="K48" s="137"/>
      <c r="L48" s="135"/>
      <c r="M48" s="135"/>
      <c r="N48" s="135"/>
      <c r="O48" s="135"/>
      <c r="P48" s="135"/>
      <c r="Q48" s="135"/>
      <c r="R48" s="135"/>
      <c r="S48" s="103">
        <v>1397</v>
      </c>
    </row>
    <row r="49" spans="1:19" ht="18.75" customHeight="1">
      <c r="A49" s="83">
        <v>1432555</v>
      </c>
      <c r="B49" s="58">
        <v>22993009</v>
      </c>
      <c r="C49" s="83">
        <f t="shared" si="9"/>
        <v>767311</v>
      </c>
      <c r="D49" s="78">
        <f t="shared" si="10"/>
        <v>11473212</v>
      </c>
      <c r="E49" s="135"/>
      <c r="F49" s="135"/>
      <c r="G49" s="135"/>
      <c r="H49" s="155"/>
      <c r="I49" s="83">
        <v>665244</v>
      </c>
      <c r="J49" s="58">
        <v>11519797</v>
      </c>
      <c r="K49" s="137"/>
      <c r="L49" s="135"/>
      <c r="M49" s="135"/>
      <c r="N49" s="135"/>
      <c r="O49" s="135"/>
      <c r="P49" s="135"/>
      <c r="Q49" s="135"/>
      <c r="R49" s="135"/>
      <c r="S49" s="103">
        <v>1398</v>
      </c>
    </row>
    <row r="50" spans="1:19" ht="18.75" customHeight="1" thickBot="1">
      <c r="A50" s="106">
        <v>1252177</v>
      </c>
      <c r="B50" s="89">
        <v>23837688</v>
      </c>
      <c r="C50" s="106">
        <f t="shared" si="9"/>
        <v>687200</v>
      </c>
      <c r="D50" s="109">
        <f t="shared" si="10"/>
        <v>12003156</v>
      </c>
      <c r="E50" s="136"/>
      <c r="F50" s="136"/>
      <c r="G50" s="136"/>
      <c r="H50" s="156"/>
      <c r="I50" s="106">
        <v>564977</v>
      </c>
      <c r="J50" s="89">
        <v>11834532</v>
      </c>
      <c r="K50" s="138"/>
      <c r="L50" s="136"/>
      <c r="M50" s="136"/>
      <c r="N50" s="136"/>
      <c r="O50" s="136"/>
      <c r="P50" s="136"/>
      <c r="Q50" s="136"/>
      <c r="R50" s="136"/>
      <c r="S50" s="104">
        <v>1399</v>
      </c>
    </row>
    <row r="51" spans="1:19" ht="45.6" customHeight="1">
      <c r="A51" s="406" t="s">
        <v>34</v>
      </c>
      <c r="B51" s="406"/>
      <c r="C51" s="406"/>
      <c r="D51" s="406"/>
      <c r="E51" s="406"/>
      <c r="F51" s="406"/>
      <c r="G51" s="406"/>
      <c r="H51" s="406"/>
      <c r="I51" s="406"/>
      <c r="J51" s="406"/>
      <c r="K51" s="406"/>
      <c r="L51" s="406"/>
      <c r="M51" s="406"/>
      <c r="N51" s="406"/>
      <c r="O51" s="406"/>
      <c r="P51" s="406"/>
      <c r="Q51" s="406"/>
      <c r="R51" s="406"/>
      <c r="S51" s="406"/>
    </row>
  </sheetData>
  <mergeCells count="13">
    <mergeCell ref="A51:S51"/>
    <mergeCell ref="A1:S1"/>
    <mergeCell ref="I3:J3"/>
    <mergeCell ref="C3:D3"/>
    <mergeCell ref="S3:S4"/>
    <mergeCell ref="A3:B3"/>
    <mergeCell ref="G3:H3"/>
    <mergeCell ref="K3:L3"/>
    <mergeCell ref="M3:N3"/>
    <mergeCell ref="E3:F3"/>
    <mergeCell ref="O3:P3"/>
    <mergeCell ref="Q3:R3"/>
    <mergeCell ref="A2:S2"/>
  </mergeCells>
  <phoneticPr fontId="0" type="noConversion"/>
  <printOptions horizontalCentered="1" verticalCentered="1"/>
  <pageMargins left="0.55118110236220474" right="0.35433070866141736" top="1.0629921259842521" bottom="0.98425196850393704" header="0.55118110236220474" footer="0.51181102362204722"/>
  <pageSetup paperSize="9" scale="66" orientation="landscape" horizontalDpi="180" verticalDpi="18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4" customHeight="1">
      <c r="A1" s="398" t="s">
        <v>22</v>
      </c>
      <c r="B1" s="398"/>
      <c r="C1" s="398"/>
      <c r="D1" s="398"/>
      <c r="E1" s="398"/>
      <c r="F1" s="398"/>
      <c r="G1" s="398"/>
      <c r="H1" s="398"/>
      <c r="I1" s="398"/>
      <c r="J1" s="398"/>
      <c r="K1" s="398"/>
      <c r="L1" s="398"/>
      <c r="M1" s="398"/>
      <c r="N1" s="398"/>
      <c r="O1" s="398"/>
      <c r="P1" s="398"/>
      <c r="Q1" s="398"/>
      <c r="R1" s="398"/>
      <c r="S1" s="398"/>
    </row>
    <row r="2" spans="1:19" ht="24" customHeight="1" thickBot="1">
      <c r="A2" s="399" t="s">
        <v>15</v>
      </c>
      <c r="B2" s="399"/>
      <c r="C2" s="399"/>
      <c r="D2" s="399"/>
      <c r="E2" s="399"/>
      <c r="F2" s="399"/>
      <c r="G2" s="399"/>
      <c r="H2" s="399"/>
      <c r="I2" s="399"/>
      <c r="J2" s="399"/>
      <c r="K2" s="399"/>
      <c r="L2" s="399"/>
      <c r="M2" s="399"/>
      <c r="N2" s="399"/>
      <c r="O2" s="399"/>
      <c r="P2" s="399"/>
      <c r="Q2" s="399"/>
      <c r="R2" s="399"/>
      <c r="S2" s="399"/>
    </row>
    <row r="3" spans="1:19" ht="22.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2.5" customHeight="1" thickBot="1">
      <c r="A4" s="221" t="s">
        <v>8</v>
      </c>
      <c r="B4" s="222" t="s">
        <v>9</v>
      </c>
      <c r="C4" s="221" t="s">
        <v>8</v>
      </c>
      <c r="D4" s="267" t="s">
        <v>9</v>
      </c>
      <c r="E4" s="221" t="s">
        <v>8</v>
      </c>
      <c r="F4" s="222" t="s">
        <v>9</v>
      </c>
      <c r="G4" s="221" t="s">
        <v>8</v>
      </c>
      <c r="H4" s="222" t="s">
        <v>9</v>
      </c>
      <c r="I4" s="221" t="s">
        <v>8</v>
      </c>
      <c r="J4" s="267" t="s">
        <v>9</v>
      </c>
      <c r="K4" s="221" t="s">
        <v>8</v>
      </c>
      <c r="L4" s="222" t="s">
        <v>9</v>
      </c>
      <c r="M4" s="221" t="s">
        <v>8</v>
      </c>
      <c r="N4" s="222" t="s">
        <v>9</v>
      </c>
      <c r="O4" s="221" t="s">
        <v>8</v>
      </c>
      <c r="P4" s="222" t="s">
        <v>9</v>
      </c>
      <c r="Q4" s="221" t="s">
        <v>8</v>
      </c>
      <c r="R4" s="222" t="s">
        <v>9</v>
      </c>
      <c r="S4" s="403"/>
    </row>
    <row r="5" spans="1:19" ht="14.1" hidden="1" customHeight="1">
      <c r="A5" s="277">
        <f>SUM(G5,K5,M5,O5,Q5)</f>
        <v>0</v>
      </c>
      <c r="B5" s="278">
        <f>SUM(H5,L5,N5,P5,R5)</f>
        <v>0</v>
      </c>
      <c r="C5" s="277"/>
      <c r="D5" s="279"/>
      <c r="E5" s="277"/>
      <c r="F5" s="278"/>
      <c r="G5" s="277"/>
      <c r="H5" s="278"/>
      <c r="I5" s="277"/>
      <c r="J5" s="279"/>
      <c r="K5" s="277"/>
      <c r="L5" s="278"/>
      <c r="M5" s="277"/>
      <c r="N5" s="278"/>
      <c r="O5" s="277"/>
      <c r="P5" s="278"/>
      <c r="Q5" s="277"/>
      <c r="R5" s="278"/>
      <c r="S5" s="244">
        <v>1354</v>
      </c>
    </row>
    <row r="6" spans="1:19" ht="14.1" hidden="1" customHeight="1">
      <c r="A6" s="280">
        <v>0</v>
      </c>
      <c r="B6" s="254">
        <v>0</v>
      </c>
      <c r="C6" s="280"/>
      <c r="D6" s="218"/>
      <c r="E6" s="280"/>
      <c r="F6" s="254"/>
      <c r="G6" s="280"/>
      <c r="H6" s="254"/>
      <c r="I6" s="280"/>
      <c r="J6" s="218"/>
      <c r="K6" s="280"/>
      <c r="L6" s="254"/>
      <c r="M6" s="280"/>
      <c r="N6" s="254"/>
      <c r="O6" s="280"/>
      <c r="P6" s="254"/>
      <c r="Q6" s="280"/>
      <c r="R6" s="254"/>
      <c r="S6" s="245">
        <v>1355</v>
      </c>
    </row>
    <row r="7" spans="1:19" ht="14.1" hidden="1" customHeight="1">
      <c r="A7" s="280">
        <f t="shared" ref="A7:A23" si="0">SUM(G7,K7,M7,O7,Q7)</f>
        <v>0</v>
      </c>
      <c r="B7" s="254">
        <f t="shared" ref="B7:B23" si="1">SUM(H7,L7,N7,P7,R7)</f>
        <v>0</v>
      </c>
      <c r="C7" s="280"/>
      <c r="D7" s="218"/>
      <c r="E7" s="280"/>
      <c r="F7" s="254"/>
      <c r="G7" s="280"/>
      <c r="H7" s="254"/>
      <c r="I7" s="280"/>
      <c r="J7" s="218"/>
      <c r="K7" s="280"/>
      <c r="L7" s="254"/>
      <c r="M7" s="280"/>
      <c r="N7" s="254"/>
      <c r="O7" s="280"/>
      <c r="P7" s="254"/>
      <c r="Q7" s="280"/>
      <c r="R7" s="254"/>
      <c r="S7" s="245">
        <v>1356</v>
      </c>
    </row>
    <row r="8" spans="1:19" ht="14.1" hidden="1" customHeight="1">
      <c r="A8" s="280">
        <f t="shared" si="0"/>
        <v>0</v>
      </c>
      <c r="B8" s="254">
        <f t="shared" si="1"/>
        <v>0</v>
      </c>
      <c r="C8" s="280"/>
      <c r="D8" s="218"/>
      <c r="E8" s="280"/>
      <c r="F8" s="254"/>
      <c r="G8" s="280"/>
      <c r="H8" s="254"/>
      <c r="I8" s="280"/>
      <c r="J8" s="218"/>
      <c r="K8" s="280"/>
      <c r="L8" s="254"/>
      <c r="M8" s="280"/>
      <c r="N8" s="254"/>
      <c r="O8" s="280"/>
      <c r="P8" s="254"/>
      <c r="Q8" s="280"/>
      <c r="R8" s="254"/>
      <c r="S8" s="245">
        <v>1357</v>
      </c>
    </row>
    <row r="9" spans="1:19" ht="14.1" hidden="1" customHeight="1">
      <c r="A9" s="295">
        <f t="shared" si="0"/>
        <v>0</v>
      </c>
      <c r="B9" s="296">
        <f t="shared" si="1"/>
        <v>0</v>
      </c>
      <c r="C9" s="295"/>
      <c r="D9" s="297"/>
      <c r="E9" s="280"/>
      <c r="F9" s="254"/>
      <c r="G9" s="280"/>
      <c r="H9" s="254"/>
      <c r="I9" s="280"/>
      <c r="J9" s="218"/>
      <c r="K9" s="280"/>
      <c r="L9" s="254"/>
      <c r="M9" s="280"/>
      <c r="N9" s="254"/>
      <c r="O9" s="280"/>
      <c r="P9" s="254"/>
      <c r="Q9" s="280"/>
      <c r="R9" s="254"/>
      <c r="S9" s="245">
        <v>1358</v>
      </c>
    </row>
    <row r="10" spans="1:19" ht="14.1" hidden="1" customHeight="1">
      <c r="A10" s="280">
        <f t="shared" si="0"/>
        <v>0</v>
      </c>
      <c r="B10" s="254">
        <f t="shared" si="1"/>
        <v>0</v>
      </c>
      <c r="C10" s="280"/>
      <c r="D10" s="218"/>
      <c r="E10" s="280"/>
      <c r="F10" s="254"/>
      <c r="G10" s="280"/>
      <c r="H10" s="254"/>
      <c r="I10" s="280"/>
      <c r="J10" s="218"/>
      <c r="K10" s="280"/>
      <c r="L10" s="254"/>
      <c r="M10" s="280"/>
      <c r="N10" s="254"/>
      <c r="O10" s="280"/>
      <c r="P10" s="254"/>
      <c r="Q10" s="280"/>
      <c r="R10" s="254"/>
      <c r="S10" s="245">
        <v>1359</v>
      </c>
    </row>
    <row r="11" spans="1:19" ht="14.1" hidden="1" customHeight="1">
      <c r="A11" s="280">
        <f t="shared" si="0"/>
        <v>0</v>
      </c>
      <c r="B11" s="254">
        <f t="shared" si="1"/>
        <v>0</v>
      </c>
      <c r="C11" s="280"/>
      <c r="D11" s="218"/>
      <c r="E11" s="280"/>
      <c r="F11" s="254"/>
      <c r="G11" s="280"/>
      <c r="H11" s="254"/>
      <c r="I11" s="280"/>
      <c r="J11" s="218"/>
      <c r="K11" s="280"/>
      <c r="L11" s="254"/>
      <c r="M11" s="280"/>
      <c r="N11" s="254"/>
      <c r="O11" s="280"/>
      <c r="P11" s="254"/>
      <c r="Q11" s="280"/>
      <c r="R11" s="254"/>
      <c r="S11" s="245">
        <v>1360</v>
      </c>
    </row>
    <row r="12" spans="1:19" ht="14.1" hidden="1" customHeight="1">
      <c r="A12" s="280">
        <f t="shared" si="0"/>
        <v>0</v>
      </c>
      <c r="B12" s="254">
        <f t="shared" si="1"/>
        <v>0</v>
      </c>
      <c r="C12" s="280"/>
      <c r="D12" s="218"/>
      <c r="E12" s="280"/>
      <c r="F12" s="254"/>
      <c r="G12" s="280"/>
      <c r="H12" s="254"/>
      <c r="I12" s="280"/>
      <c r="J12" s="218"/>
      <c r="K12" s="280"/>
      <c r="L12" s="254"/>
      <c r="M12" s="280"/>
      <c r="N12" s="254"/>
      <c r="O12" s="280"/>
      <c r="P12" s="254"/>
      <c r="Q12" s="280"/>
      <c r="R12" s="254"/>
      <c r="S12" s="245">
        <v>1361</v>
      </c>
    </row>
    <row r="13" spans="1:19" ht="14.1" hidden="1" customHeight="1">
      <c r="A13" s="280">
        <f t="shared" si="0"/>
        <v>0</v>
      </c>
      <c r="B13" s="254">
        <f t="shared" si="1"/>
        <v>0</v>
      </c>
      <c r="C13" s="280"/>
      <c r="D13" s="218"/>
      <c r="E13" s="280"/>
      <c r="F13" s="254"/>
      <c r="G13" s="280"/>
      <c r="H13" s="254"/>
      <c r="I13" s="280"/>
      <c r="J13" s="218"/>
      <c r="K13" s="280"/>
      <c r="L13" s="254"/>
      <c r="M13" s="280"/>
      <c r="N13" s="254"/>
      <c r="O13" s="280"/>
      <c r="P13" s="254"/>
      <c r="Q13" s="280"/>
      <c r="R13" s="254"/>
      <c r="S13" s="245">
        <v>1362</v>
      </c>
    </row>
    <row r="14" spans="1:19" ht="14.1" hidden="1" customHeight="1">
      <c r="A14" s="280">
        <f t="shared" si="0"/>
        <v>0</v>
      </c>
      <c r="B14" s="254">
        <f t="shared" si="1"/>
        <v>0</v>
      </c>
      <c r="C14" s="280"/>
      <c r="D14" s="218"/>
      <c r="E14" s="280"/>
      <c r="F14" s="254"/>
      <c r="G14" s="280"/>
      <c r="H14" s="254"/>
      <c r="I14" s="280"/>
      <c r="J14" s="218"/>
      <c r="K14" s="280"/>
      <c r="L14" s="254"/>
      <c r="M14" s="280"/>
      <c r="N14" s="254"/>
      <c r="O14" s="280"/>
      <c r="P14" s="254"/>
      <c r="Q14" s="280"/>
      <c r="R14" s="254"/>
      <c r="S14" s="245">
        <v>1363</v>
      </c>
    </row>
    <row r="15" spans="1:19" ht="14.1" hidden="1" customHeight="1">
      <c r="A15" s="280">
        <f t="shared" si="0"/>
        <v>0</v>
      </c>
      <c r="B15" s="254">
        <f t="shared" si="1"/>
        <v>0</v>
      </c>
      <c r="C15" s="280"/>
      <c r="D15" s="218"/>
      <c r="E15" s="280"/>
      <c r="F15" s="254"/>
      <c r="G15" s="280"/>
      <c r="H15" s="254"/>
      <c r="I15" s="280"/>
      <c r="J15" s="218"/>
      <c r="K15" s="280"/>
      <c r="L15" s="254"/>
      <c r="M15" s="280"/>
      <c r="N15" s="254"/>
      <c r="O15" s="280"/>
      <c r="P15" s="254"/>
      <c r="Q15" s="280"/>
      <c r="R15" s="254"/>
      <c r="S15" s="245">
        <v>1364</v>
      </c>
    </row>
    <row r="16" spans="1:19" ht="14.1" hidden="1" customHeight="1">
      <c r="A16" s="280">
        <f t="shared" si="0"/>
        <v>0</v>
      </c>
      <c r="B16" s="254">
        <f t="shared" si="1"/>
        <v>0</v>
      </c>
      <c r="C16" s="280"/>
      <c r="D16" s="218"/>
      <c r="E16" s="280"/>
      <c r="F16" s="254"/>
      <c r="G16" s="280"/>
      <c r="H16" s="254"/>
      <c r="I16" s="280"/>
      <c r="J16" s="218"/>
      <c r="K16" s="280"/>
      <c r="L16" s="254"/>
      <c r="M16" s="280"/>
      <c r="N16" s="254"/>
      <c r="O16" s="280"/>
      <c r="P16" s="254"/>
      <c r="Q16" s="280"/>
      <c r="R16" s="254"/>
      <c r="S16" s="245">
        <v>1365</v>
      </c>
    </row>
    <row r="17" spans="1:19" ht="14.1" hidden="1" customHeight="1">
      <c r="A17" s="280">
        <f t="shared" si="0"/>
        <v>0</v>
      </c>
      <c r="B17" s="254">
        <f t="shared" si="1"/>
        <v>0</v>
      </c>
      <c r="C17" s="280"/>
      <c r="D17" s="218"/>
      <c r="E17" s="280"/>
      <c r="F17" s="254"/>
      <c r="G17" s="280"/>
      <c r="H17" s="254"/>
      <c r="I17" s="280"/>
      <c r="J17" s="218"/>
      <c r="K17" s="280"/>
      <c r="L17" s="254"/>
      <c r="M17" s="280"/>
      <c r="N17" s="254"/>
      <c r="O17" s="280"/>
      <c r="P17" s="254"/>
      <c r="Q17" s="280"/>
      <c r="R17" s="254"/>
      <c r="S17" s="245">
        <v>1366</v>
      </c>
    </row>
    <row r="18" spans="1:19" ht="14.1" hidden="1" customHeight="1">
      <c r="A18" s="280">
        <f t="shared" si="0"/>
        <v>0</v>
      </c>
      <c r="B18" s="254">
        <f t="shared" si="1"/>
        <v>0</v>
      </c>
      <c r="C18" s="280"/>
      <c r="D18" s="218"/>
      <c r="E18" s="280"/>
      <c r="F18" s="254"/>
      <c r="G18" s="280"/>
      <c r="H18" s="254"/>
      <c r="I18" s="280"/>
      <c r="J18" s="218"/>
      <c r="K18" s="280"/>
      <c r="L18" s="254"/>
      <c r="M18" s="280"/>
      <c r="N18" s="254"/>
      <c r="O18" s="280"/>
      <c r="P18" s="254"/>
      <c r="Q18" s="280"/>
      <c r="R18" s="254"/>
      <c r="S18" s="245">
        <v>1367</v>
      </c>
    </row>
    <row r="19" spans="1:19" ht="14.1" hidden="1" customHeight="1">
      <c r="A19" s="280">
        <f t="shared" si="0"/>
        <v>0</v>
      </c>
      <c r="B19" s="254">
        <f t="shared" si="1"/>
        <v>0</v>
      </c>
      <c r="C19" s="280"/>
      <c r="D19" s="218"/>
      <c r="E19" s="280"/>
      <c r="F19" s="254"/>
      <c r="G19" s="280"/>
      <c r="H19" s="254"/>
      <c r="I19" s="280"/>
      <c r="J19" s="218"/>
      <c r="K19" s="280"/>
      <c r="L19" s="254"/>
      <c r="M19" s="280"/>
      <c r="N19" s="254"/>
      <c r="O19" s="280"/>
      <c r="P19" s="254"/>
      <c r="Q19" s="280"/>
      <c r="R19" s="254"/>
      <c r="S19" s="245">
        <v>1368</v>
      </c>
    </row>
    <row r="20" spans="1:19" ht="14.1" hidden="1" customHeight="1">
      <c r="A20" s="280">
        <f t="shared" si="0"/>
        <v>0</v>
      </c>
      <c r="B20" s="254">
        <f t="shared" si="1"/>
        <v>0</v>
      </c>
      <c r="C20" s="280"/>
      <c r="D20" s="218"/>
      <c r="E20" s="280"/>
      <c r="F20" s="254"/>
      <c r="G20" s="280"/>
      <c r="H20" s="254"/>
      <c r="I20" s="280"/>
      <c r="J20" s="218"/>
      <c r="K20" s="280"/>
      <c r="L20" s="254"/>
      <c r="M20" s="280"/>
      <c r="N20" s="254"/>
      <c r="O20" s="280"/>
      <c r="P20" s="254"/>
      <c r="Q20" s="280"/>
      <c r="R20" s="254"/>
      <c r="S20" s="245">
        <v>1369</v>
      </c>
    </row>
    <row r="21" spans="1:19" ht="14.1" hidden="1" customHeight="1">
      <c r="A21" s="280">
        <f t="shared" si="0"/>
        <v>0</v>
      </c>
      <c r="B21" s="254">
        <f t="shared" si="1"/>
        <v>0</v>
      </c>
      <c r="C21" s="280"/>
      <c r="D21" s="218"/>
      <c r="E21" s="280"/>
      <c r="F21" s="254"/>
      <c r="G21" s="280"/>
      <c r="H21" s="254"/>
      <c r="I21" s="280"/>
      <c r="J21" s="218"/>
      <c r="K21" s="280"/>
      <c r="L21" s="254"/>
      <c r="M21" s="280"/>
      <c r="N21" s="254"/>
      <c r="O21" s="280"/>
      <c r="P21" s="254"/>
      <c r="Q21" s="280"/>
      <c r="R21" s="254"/>
      <c r="S21" s="245">
        <v>1370</v>
      </c>
    </row>
    <row r="22" spans="1:19" ht="14.1" hidden="1" customHeight="1">
      <c r="A22" s="280">
        <f t="shared" si="0"/>
        <v>0</v>
      </c>
      <c r="B22" s="254">
        <f t="shared" si="1"/>
        <v>0</v>
      </c>
      <c r="C22" s="280"/>
      <c r="D22" s="218"/>
      <c r="E22" s="280"/>
      <c r="F22" s="254"/>
      <c r="G22" s="280"/>
      <c r="H22" s="254"/>
      <c r="I22" s="280"/>
      <c r="J22" s="218"/>
      <c r="K22" s="280"/>
      <c r="L22" s="254"/>
      <c r="M22" s="280"/>
      <c r="N22" s="254"/>
      <c r="O22" s="280"/>
      <c r="P22" s="254"/>
      <c r="Q22" s="280"/>
      <c r="R22" s="254"/>
      <c r="S22" s="245">
        <v>1371</v>
      </c>
    </row>
    <row r="23" spans="1:19" ht="14.1" hidden="1" customHeight="1">
      <c r="A23" s="280">
        <f t="shared" si="0"/>
        <v>0</v>
      </c>
      <c r="B23" s="254">
        <f t="shared" si="1"/>
        <v>0</v>
      </c>
      <c r="C23" s="280"/>
      <c r="D23" s="218"/>
      <c r="E23" s="280"/>
      <c r="F23" s="254"/>
      <c r="G23" s="280"/>
      <c r="H23" s="254"/>
      <c r="I23" s="280"/>
      <c r="J23" s="218"/>
      <c r="K23" s="280"/>
      <c r="L23" s="254"/>
      <c r="M23" s="280"/>
      <c r="N23" s="254"/>
      <c r="O23" s="280"/>
      <c r="P23" s="254"/>
      <c r="Q23" s="280"/>
      <c r="R23" s="254"/>
      <c r="S23" s="245">
        <v>1372</v>
      </c>
    </row>
    <row r="24" spans="1:19" ht="14.1" hidden="1" customHeight="1">
      <c r="A24" s="233">
        <f t="shared" ref="A24:A31" si="2">SUM(G24,K24,M24,O24,Q24)</f>
        <v>0</v>
      </c>
      <c r="B24" s="232">
        <v>564</v>
      </c>
      <c r="C24" s="233"/>
      <c r="D24" s="298"/>
      <c r="E24" s="233"/>
      <c r="F24" s="232"/>
      <c r="G24" s="233"/>
      <c r="H24" s="232"/>
      <c r="I24" s="233"/>
      <c r="J24" s="298"/>
      <c r="K24" s="233"/>
      <c r="L24" s="232"/>
      <c r="M24" s="233"/>
      <c r="N24" s="232"/>
      <c r="O24" s="233"/>
      <c r="P24" s="232"/>
      <c r="Q24" s="233"/>
      <c r="R24" s="232"/>
      <c r="S24" s="299">
        <v>1373</v>
      </c>
    </row>
    <row r="25" spans="1:19" ht="14.1" hidden="1" customHeight="1">
      <c r="A25" s="14">
        <f t="shared" si="2"/>
        <v>0</v>
      </c>
      <c r="B25" s="13">
        <v>944</v>
      </c>
      <c r="C25" s="14"/>
      <c r="D25" s="18"/>
      <c r="E25" s="14"/>
      <c r="F25" s="13"/>
      <c r="G25" s="14"/>
      <c r="H25" s="13"/>
      <c r="I25" s="14"/>
      <c r="J25" s="18"/>
      <c r="K25" s="14"/>
      <c r="L25" s="13"/>
      <c r="M25" s="14"/>
      <c r="N25" s="13"/>
      <c r="O25" s="14"/>
      <c r="P25" s="13"/>
      <c r="Q25" s="14"/>
      <c r="R25" s="13"/>
      <c r="S25" s="245">
        <v>1374</v>
      </c>
    </row>
    <row r="26" spans="1:19" ht="14.1" hidden="1" customHeight="1">
      <c r="A26" s="14">
        <f t="shared" si="2"/>
        <v>0</v>
      </c>
      <c r="B26" s="13">
        <f t="shared" ref="B26:B31" si="3">SUM(H26,L26,N26,P26,R26)</f>
        <v>2468</v>
      </c>
      <c r="C26" s="14"/>
      <c r="D26" s="18"/>
      <c r="E26" s="14">
        <v>0</v>
      </c>
      <c r="F26" s="13">
        <v>0</v>
      </c>
      <c r="G26" s="14">
        <v>0</v>
      </c>
      <c r="H26" s="13">
        <v>0</v>
      </c>
      <c r="I26" s="14"/>
      <c r="J26" s="18"/>
      <c r="K26" s="14"/>
      <c r="L26" s="13">
        <v>394</v>
      </c>
      <c r="M26" s="14"/>
      <c r="N26" s="13">
        <v>196</v>
      </c>
      <c r="O26" s="14"/>
      <c r="P26" s="13">
        <v>1130</v>
      </c>
      <c r="Q26" s="14"/>
      <c r="R26" s="13">
        <v>748</v>
      </c>
      <c r="S26" s="245">
        <v>1375</v>
      </c>
    </row>
    <row r="27" spans="1:19" ht="19.5" customHeight="1">
      <c r="A27" s="83">
        <f t="shared" si="2"/>
        <v>205565</v>
      </c>
      <c r="B27" s="58">
        <f t="shared" si="3"/>
        <v>4562</v>
      </c>
      <c r="C27" s="83">
        <f>E27+G27</f>
        <v>0</v>
      </c>
      <c r="D27" s="59">
        <f>F27+H27</f>
        <v>0</v>
      </c>
      <c r="E27" s="83">
        <v>0</v>
      </c>
      <c r="F27" s="58">
        <v>0</v>
      </c>
      <c r="G27" s="83">
        <v>0</v>
      </c>
      <c r="H27" s="58">
        <v>0</v>
      </c>
      <c r="I27" s="83">
        <f>K27+M27+O27+Q27</f>
        <v>205565</v>
      </c>
      <c r="J27" s="59">
        <f>L27+N27+P27+R27</f>
        <v>4562</v>
      </c>
      <c r="K27" s="14">
        <v>37849</v>
      </c>
      <c r="L27" s="13">
        <v>516</v>
      </c>
      <c r="M27" s="14">
        <v>50629</v>
      </c>
      <c r="N27" s="13">
        <v>356</v>
      </c>
      <c r="O27" s="14">
        <v>55563</v>
      </c>
      <c r="P27" s="13">
        <v>2364</v>
      </c>
      <c r="Q27" s="14">
        <v>61524</v>
      </c>
      <c r="R27" s="13">
        <v>1326</v>
      </c>
      <c r="S27" s="140">
        <v>1376</v>
      </c>
    </row>
    <row r="28" spans="1:19" ht="19.5" customHeight="1">
      <c r="A28" s="83">
        <f t="shared" si="2"/>
        <v>321827</v>
      </c>
      <c r="B28" s="58">
        <f t="shared" si="3"/>
        <v>12673</v>
      </c>
      <c r="C28" s="83">
        <f t="shared" ref="C28:C34" si="4">E28+G28</f>
        <v>0</v>
      </c>
      <c r="D28" s="59">
        <f t="shared" ref="D28:D34" si="5">F28+H28</f>
        <v>0</v>
      </c>
      <c r="E28" s="83">
        <v>0</v>
      </c>
      <c r="F28" s="58">
        <v>0</v>
      </c>
      <c r="G28" s="83">
        <v>0</v>
      </c>
      <c r="H28" s="58">
        <v>0</v>
      </c>
      <c r="I28" s="83">
        <f t="shared" ref="I28:I35" si="6">K28+M28+O28+Q28</f>
        <v>321827</v>
      </c>
      <c r="J28" s="59">
        <f t="shared" ref="J28:J35" si="7">L28+N28+P28+R28</f>
        <v>12673</v>
      </c>
      <c r="K28" s="14">
        <v>59405</v>
      </c>
      <c r="L28" s="13">
        <v>537</v>
      </c>
      <c r="M28" s="14">
        <v>99591</v>
      </c>
      <c r="N28" s="13">
        <v>788</v>
      </c>
      <c r="O28" s="14">
        <v>60514</v>
      </c>
      <c r="P28" s="13">
        <v>7563</v>
      </c>
      <c r="Q28" s="14">
        <v>102317</v>
      </c>
      <c r="R28" s="13">
        <v>3785</v>
      </c>
      <c r="S28" s="140">
        <v>1377</v>
      </c>
    </row>
    <row r="29" spans="1:19" ht="19.5" customHeight="1">
      <c r="A29" s="83">
        <f t="shared" si="2"/>
        <v>394962</v>
      </c>
      <c r="B29" s="58">
        <f t="shared" si="3"/>
        <v>25199</v>
      </c>
      <c r="C29" s="83">
        <f t="shared" si="4"/>
        <v>0</v>
      </c>
      <c r="D29" s="59">
        <f t="shared" si="5"/>
        <v>0</v>
      </c>
      <c r="E29" s="83">
        <v>0</v>
      </c>
      <c r="F29" s="58">
        <v>0</v>
      </c>
      <c r="G29" s="83">
        <v>0</v>
      </c>
      <c r="H29" s="58">
        <v>0</v>
      </c>
      <c r="I29" s="83">
        <f t="shared" si="6"/>
        <v>394962</v>
      </c>
      <c r="J29" s="59">
        <f t="shared" si="7"/>
        <v>25199</v>
      </c>
      <c r="K29" s="14">
        <v>199469</v>
      </c>
      <c r="L29" s="13">
        <v>576</v>
      </c>
      <c r="M29" s="14">
        <v>46225</v>
      </c>
      <c r="N29" s="13">
        <v>13653</v>
      </c>
      <c r="O29" s="14">
        <v>26571</v>
      </c>
      <c r="P29" s="13">
        <v>8764</v>
      </c>
      <c r="Q29" s="14">
        <v>122697</v>
      </c>
      <c r="R29" s="13">
        <v>2206</v>
      </c>
      <c r="S29" s="140">
        <v>1378</v>
      </c>
    </row>
    <row r="30" spans="1:19" ht="19.5" customHeight="1">
      <c r="A30" s="83">
        <f t="shared" si="2"/>
        <v>809600</v>
      </c>
      <c r="B30" s="58">
        <f t="shared" si="3"/>
        <v>33366</v>
      </c>
      <c r="C30" s="83">
        <f t="shared" si="4"/>
        <v>0</v>
      </c>
      <c r="D30" s="59">
        <f t="shared" si="5"/>
        <v>0</v>
      </c>
      <c r="E30" s="83">
        <v>0</v>
      </c>
      <c r="F30" s="58">
        <v>0</v>
      </c>
      <c r="G30" s="83">
        <v>0</v>
      </c>
      <c r="H30" s="58">
        <v>0</v>
      </c>
      <c r="I30" s="83">
        <f t="shared" si="6"/>
        <v>809600</v>
      </c>
      <c r="J30" s="59">
        <f t="shared" si="7"/>
        <v>33366</v>
      </c>
      <c r="K30" s="14">
        <v>287768</v>
      </c>
      <c r="L30" s="13">
        <v>4817</v>
      </c>
      <c r="M30" s="14">
        <v>154564</v>
      </c>
      <c r="N30" s="13">
        <v>4553</v>
      </c>
      <c r="O30" s="14">
        <v>56664</v>
      </c>
      <c r="P30" s="13">
        <v>6093</v>
      </c>
      <c r="Q30" s="14">
        <v>310604</v>
      </c>
      <c r="R30" s="13">
        <v>17903</v>
      </c>
      <c r="S30" s="140">
        <v>1379</v>
      </c>
    </row>
    <row r="31" spans="1:19" ht="19.5" customHeight="1">
      <c r="A31" s="82">
        <f t="shared" si="2"/>
        <v>1153045</v>
      </c>
      <c r="B31" s="57">
        <f t="shared" si="3"/>
        <v>35159</v>
      </c>
      <c r="C31" s="83">
        <f t="shared" si="4"/>
        <v>0</v>
      </c>
      <c r="D31" s="59">
        <f t="shared" si="5"/>
        <v>0</v>
      </c>
      <c r="E31" s="82">
        <v>0</v>
      </c>
      <c r="F31" s="57">
        <v>0</v>
      </c>
      <c r="G31" s="82">
        <v>0</v>
      </c>
      <c r="H31" s="57">
        <v>0</v>
      </c>
      <c r="I31" s="83">
        <f t="shared" si="6"/>
        <v>1153045</v>
      </c>
      <c r="J31" s="59">
        <f t="shared" si="7"/>
        <v>35159</v>
      </c>
      <c r="K31" s="294">
        <v>280026</v>
      </c>
      <c r="L31" s="17">
        <v>8715</v>
      </c>
      <c r="M31" s="294">
        <v>163153</v>
      </c>
      <c r="N31" s="17">
        <v>2669</v>
      </c>
      <c r="O31" s="294">
        <v>59922</v>
      </c>
      <c r="P31" s="17">
        <v>5480</v>
      </c>
      <c r="Q31" s="294">
        <v>649944</v>
      </c>
      <c r="R31" s="17">
        <v>18295</v>
      </c>
      <c r="S31" s="185">
        <v>1380</v>
      </c>
    </row>
    <row r="32" spans="1:19" ht="19.5" customHeight="1">
      <c r="A32" s="204">
        <f>'[1]نمودار و جداول رشته ها'!AI12</f>
        <v>938784</v>
      </c>
      <c r="B32" s="90">
        <f>'[1]نمودار و جداول رشته ها'!AH12</f>
        <v>41300</v>
      </c>
      <c r="C32" s="83">
        <f t="shared" si="4"/>
        <v>0</v>
      </c>
      <c r="D32" s="59">
        <f t="shared" si="5"/>
        <v>0</v>
      </c>
      <c r="E32" s="204">
        <v>0</v>
      </c>
      <c r="F32" s="90">
        <v>0</v>
      </c>
      <c r="G32" s="204">
        <v>0</v>
      </c>
      <c r="H32" s="90">
        <v>0</v>
      </c>
      <c r="I32" s="83">
        <f t="shared" si="6"/>
        <v>938784</v>
      </c>
      <c r="J32" s="59">
        <f t="shared" si="7"/>
        <v>41300</v>
      </c>
      <c r="K32" s="257">
        <v>304561</v>
      </c>
      <c r="L32" s="254">
        <v>10568</v>
      </c>
      <c r="M32" s="257">
        <v>189187</v>
      </c>
      <c r="N32" s="254">
        <v>2096</v>
      </c>
      <c r="O32" s="257">
        <v>58003</v>
      </c>
      <c r="P32" s="254">
        <v>7143</v>
      </c>
      <c r="Q32" s="257">
        <v>387033</v>
      </c>
      <c r="R32" s="254">
        <v>21493</v>
      </c>
      <c r="S32" s="140">
        <v>1381</v>
      </c>
    </row>
    <row r="33" spans="1:19" ht="19.5" customHeight="1">
      <c r="A33" s="204">
        <f>'[1]نمودار و جداول رشته ها'!AI13</f>
        <v>1443985</v>
      </c>
      <c r="B33" s="90">
        <f>'[1]نمودار و جداول رشته ها'!AH13</f>
        <v>71229</v>
      </c>
      <c r="C33" s="83">
        <f t="shared" si="4"/>
        <v>1501</v>
      </c>
      <c r="D33" s="59">
        <f t="shared" si="5"/>
        <v>23293</v>
      </c>
      <c r="E33" s="204">
        <v>1501</v>
      </c>
      <c r="F33" s="90">
        <v>23293</v>
      </c>
      <c r="G33" s="204">
        <v>0</v>
      </c>
      <c r="H33" s="90">
        <v>0</v>
      </c>
      <c r="I33" s="83">
        <f t="shared" si="6"/>
        <v>1442484</v>
      </c>
      <c r="J33" s="59">
        <f t="shared" si="7"/>
        <v>47936</v>
      </c>
      <c r="K33" s="257">
        <v>761749</v>
      </c>
      <c r="L33" s="254">
        <v>9560</v>
      </c>
      <c r="M33" s="257">
        <v>201160</v>
      </c>
      <c r="N33" s="254">
        <v>3855</v>
      </c>
      <c r="O33" s="257">
        <v>51638</v>
      </c>
      <c r="P33" s="254">
        <v>7159</v>
      </c>
      <c r="Q33" s="257">
        <v>427937</v>
      </c>
      <c r="R33" s="254">
        <v>27362</v>
      </c>
      <c r="S33" s="140">
        <v>1382</v>
      </c>
    </row>
    <row r="34" spans="1:19" ht="19.5" customHeight="1">
      <c r="A34" s="204">
        <f>'[1]نمودار و جداول رشته ها'!AI14</f>
        <v>1113475</v>
      </c>
      <c r="B34" s="90">
        <f>'[1]نمودار و جداول رشته ها'!AH14</f>
        <v>129597</v>
      </c>
      <c r="C34" s="83">
        <f t="shared" si="4"/>
        <v>14568</v>
      </c>
      <c r="D34" s="59">
        <f t="shared" si="5"/>
        <v>34828</v>
      </c>
      <c r="E34" s="258">
        <f>[2]بازار!$S$37-G34</f>
        <v>14565</v>
      </c>
      <c r="F34" s="118">
        <f>[2]بازار!$S$13-H34</f>
        <v>34825</v>
      </c>
      <c r="G34" s="258">
        <f>[2]غيردولتي!$B$35</f>
        <v>3</v>
      </c>
      <c r="H34" s="118">
        <f>[2]غيردولتي!$B$12</f>
        <v>3</v>
      </c>
      <c r="I34" s="83">
        <f t="shared" si="6"/>
        <v>1098907</v>
      </c>
      <c r="J34" s="59">
        <f t="shared" si="7"/>
        <v>94769</v>
      </c>
      <c r="K34" s="262">
        <f>[2]بازار!$O$37</f>
        <v>574068</v>
      </c>
      <c r="L34" s="236">
        <f>[2]بازار!$O$13</f>
        <v>7169</v>
      </c>
      <c r="M34" s="262">
        <f>[2]بازار!$K$37</f>
        <v>182428</v>
      </c>
      <c r="N34" s="236">
        <f>[2]بازار!$K$13</f>
        <v>18005</v>
      </c>
      <c r="O34" s="262">
        <f>[2]بازار!$G$37</f>
        <v>56755</v>
      </c>
      <c r="P34" s="236">
        <f>[2]بازار!$G$13</f>
        <v>10450</v>
      </c>
      <c r="Q34" s="262">
        <f>[2]بازار!$C$37</f>
        <v>285656</v>
      </c>
      <c r="R34" s="236">
        <f>[2]بازار!$C$13</f>
        <v>59145</v>
      </c>
      <c r="S34" s="211">
        <v>1383</v>
      </c>
    </row>
    <row r="35" spans="1:19" ht="19.5" customHeight="1">
      <c r="A35" s="204">
        <f>'[1]نمودار و جداول رشته ها'!AI15</f>
        <v>1055312</v>
      </c>
      <c r="B35" s="90">
        <f>'[1]نمودار و جداول رشته ها'!AH15</f>
        <v>160296</v>
      </c>
      <c r="C35" s="83">
        <f>A35-I35</f>
        <v>9453</v>
      </c>
      <c r="D35" s="59">
        <f>B35-J35</f>
        <v>41545</v>
      </c>
      <c r="E35" s="73">
        <f>[2]بازار!$T$37-G35</f>
        <v>40378</v>
      </c>
      <c r="F35" s="57">
        <f>[2]بازار!$T$13-H35</f>
        <v>41574</v>
      </c>
      <c r="G35" s="73">
        <f>[2]غيردولتي!$C$35</f>
        <v>85</v>
      </c>
      <c r="H35" s="57">
        <f>[2]غيردولتي!$C$12</f>
        <v>5</v>
      </c>
      <c r="I35" s="83">
        <f t="shared" si="6"/>
        <v>1045859</v>
      </c>
      <c r="J35" s="59">
        <f t="shared" si="7"/>
        <v>118751</v>
      </c>
      <c r="K35" s="275">
        <f>[3]بازار!$O$39</f>
        <v>488920</v>
      </c>
      <c r="L35" s="17">
        <f>[3]بازار!$O$13</f>
        <v>8774</v>
      </c>
      <c r="M35" s="275">
        <f>[3]بازار!$K$39</f>
        <v>230087</v>
      </c>
      <c r="N35" s="17">
        <f>[3]بازار!$K$13</f>
        <v>26264</v>
      </c>
      <c r="O35" s="275">
        <f>[3]بازار!$G$39</f>
        <v>71039</v>
      </c>
      <c r="P35" s="17">
        <f>[3]بازار!$G$13</f>
        <v>9190</v>
      </c>
      <c r="Q35" s="275">
        <f>[3]بازار!$C$39</f>
        <v>255813</v>
      </c>
      <c r="R35" s="17">
        <f>[3]بازار!$C$13</f>
        <v>74523</v>
      </c>
      <c r="S35" s="185">
        <v>1384</v>
      </c>
    </row>
    <row r="36" spans="1:19" ht="19.5" customHeight="1">
      <c r="A36" s="204">
        <f>'[1]نمودار و جداول رشته ها'!AI16</f>
        <v>1201373</v>
      </c>
      <c r="B36" s="90">
        <f>'[1]نمودار و جداول رشته ها'!AH16</f>
        <v>147845</v>
      </c>
      <c r="C36" s="151">
        <f t="shared" ref="C36:D41" si="8">A36-I36</f>
        <v>31962</v>
      </c>
      <c r="D36" s="205">
        <f t="shared" si="8"/>
        <v>46987</v>
      </c>
      <c r="E36" s="206"/>
      <c r="F36" s="206"/>
      <c r="G36" s="206"/>
      <c r="H36" s="206"/>
      <c r="I36" s="83">
        <f>[4]بازار!$C$39+[4]بازار!$G$39+[4]بازار!$K$39+[4]بازار!$O$39</f>
        <v>1169411</v>
      </c>
      <c r="J36" s="81">
        <f>[4]بازار!$C$13+[4]بازار!$G$13+[4]بازار!$K$13+[4]بازار!$O$13</f>
        <v>100858</v>
      </c>
      <c r="K36" s="207"/>
      <c r="L36" s="207"/>
      <c r="M36" s="207"/>
      <c r="N36" s="207"/>
      <c r="O36" s="207"/>
      <c r="P36" s="207"/>
      <c r="Q36" s="207"/>
      <c r="R36" s="207"/>
      <c r="S36" s="140">
        <v>1385</v>
      </c>
    </row>
    <row r="37" spans="1:19" ht="19.5" customHeight="1">
      <c r="A37" s="204">
        <f>'[1]نمودار و جداول رشته ها'!AI17</f>
        <v>1297967</v>
      </c>
      <c r="B37" s="90">
        <f>'[1]نمودار و جداول رشته ها'!AH17</f>
        <v>173330</v>
      </c>
      <c r="C37" s="151">
        <f t="shared" si="8"/>
        <v>232553</v>
      </c>
      <c r="D37" s="205">
        <f t="shared" si="8"/>
        <v>68885</v>
      </c>
      <c r="E37" s="206"/>
      <c r="F37" s="206"/>
      <c r="G37" s="206"/>
      <c r="H37" s="206"/>
      <c r="I37" s="83">
        <f>[5]بازار!$C$39+[5]بازار!$G$39+[5]بازار!$K$39+[5]بازار!$O$39</f>
        <v>1065414</v>
      </c>
      <c r="J37" s="81">
        <f>[5]بازار!$C$13+[5]بازار!$G$13+[5]بازار!$K$13+[5]بازار!$O$13</f>
        <v>104445</v>
      </c>
      <c r="K37" s="207"/>
      <c r="L37" s="207"/>
      <c r="M37" s="207"/>
      <c r="N37" s="207"/>
      <c r="O37" s="207"/>
      <c r="P37" s="207"/>
      <c r="Q37" s="207"/>
      <c r="R37" s="207"/>
      <c r="S37" s="140">
        <v>1386</v>
      </c>
    </row>
    <row r="38" spans="1:19" ht="19.5" customHeight="1">
      <c r="A38" s="204">
        <f>'[1]نمودار و جداول رشته ها'!AI18</f>
        <v>1618841</v>
      </c>
      <c r="B38" s="90">
        <f>'[1]نمودار و جداول رشته ها'!AH18</f>
        <v>208476</v>
      </c>
      <c r="C38" s="151">
        <f t="shared" si="8"/>
        <v>281171</v>
      </c>
      <c r="D38" s="205">
        <f t="shared" si="8"/>
        <v>94520</v>
      </c>
      <c r="E38" s="206"/>
      <c r="F38" s="206"/>
      <c r="G38" s="206"/>
      <c r="H38" s="206"/>
      <c r="I38" s="83">
        <f>[6]بازار!$AA$39</f>
        <v>1337670</v>
      </c>
      <c r="J38" s="81">
        <f>[6]بازار!$AA$13</f>
        <v>113956</v>
      </c>
      <c r="K38" s="207"/>
      <c r="L38" s="207"/>
      <c r="M38" s="207"/>
      <c r="N38" s="207"/>
      <c r="O38" s="207"/>
      <c r="P38" s="207"/>
      <c r="Q38" s="207"/>
      <c r="R38" s="207"/>
      <c r="S38" s="140">
        <v>1387</v>
      </c>
    </row>
    <row r="39" spans="1:19" ht="19.5" customHeight="1">
      <c r="A39" s="204">
        <f>'[1]نمودار و جداول رشته ها'!AI19</f>
        <v>2289143</v>
      </c>
      <c r="B39" s="90">
        <f>'[1]نمودار و جداول رشته ها'!AH19</f>
        <v>239474</v>
      </c>
      <c r="C39" s="151">
        <f>A39-I39</f>
        <v>843921</v>
      </c>
      <c r="D39" s="205">
        <f>B39-J39</f>
        <v>169539</v>
      </c>
      <c r="E39" s="206"/>
      <c r="F39" s="206"/>
      <c r="G39" s="206"/>
      <c r="H39" s="206"/>
      <c r="I39" s="83">
        <f>'[7]تعداد خسارت'!$C$10</f>
        <v>1445222</v>
      </c>
      <c r="J39" s="81">
        <f>'[7]تعداد بیمه نامه'!$C$10</f>
        <v>69935</v>
      </c>
      <c r="K39" s="207"/>
      <c r="L39" s="207"/>
      <c r="M39" s="207"/>
      <c r="N39" s="207"/>
      <c r="O39" s="207"/>
      <c r="P39" s="207"/>
      <c r="Q39" s="207"/>
      <c r="R39" s="207"/>
      <c r="S39" s="140">
        <v>1388</v>
      </c>
    </row>
    <row r="40" spans="1:19" ht="19.5" customHeight="1">
      <c r="A40" s="204">
        <f>'[1]نمودار و جداول رشته ها'!AI20</f>
        <v>4592219</v>
      </c>
      <c r="B40" s="90">
        <f>'[1]نمودار و جداول رشته ها'!AH20</f>
        <v>314550</v>
      </c>
      <c r="C40" s="151">
        <f t="shared" si="8"/>
        <v>2713866</v>
      </c>
      <c r="D40" s="205">
        <f t="shared" si="8"/>
        <v>248341</v>
      </c>
      <c r="E40" s="206"/>
      <c r="F40" s="206"/>
      <c r="G40" s="206"/>
      <c r="H40" s="206"/>
      <c r="I40" s="83">
        <f>'[8]تعداد خسارت'!$D$10</f>
        <v>1878353</v>
      </c>
      <c r="J40" s="81">
        <f>'[8]تعداد بیمه نامه'!$C$10</f>
        <v>66209</v>
      </c>
      <c r="K40" s="207"/>
      <c r="L40" s="207"/>
      <c r="M40" s="207"/>
      <c r="N40" s="207"/>
      <c r="O40" s="207"/>
      <c r="P40" s="207"/>
      <c r="Q40" s="207"/>
      <c r="R40" s="207"/>
      <c r="S40" s="140">
        <v>1389</v>
      </c>
    </row>
    <row r="41" spans="1:19" ht="19.5" customHeight="1">
      <c r="A41" s="183">
        <v>6136286</v>
      </c>
      <c r="B41" s="148">
        <v>332169</v>
      </c>
      <c r="C41" s="201">
        <f>A41-I41</f>
        <v>3039857</v>
      </c>
      <c r="D41" s="208">
        <f t="shared" si="8"/>
        <v>314036</v>
      </c>
      <c r="E41" s="209"/>
      <c r="F41" s="209"/>
      <c r="G41" s="209"/>
      <c r="H41" s="209"/>
      <c r="I41" s="72">
        <v>3096429</v>
      </c>
      <c r="J41" s="192">
        <v>18133</v>
      </c>
      <c r="K41" s="210"/>
      <c r="L41" s="210"/>
      <c r="M41" s="210"/>
      <c r="N41" s="210"/>
      <c r="O41" s="210"/>
      <c r="P41" s="210"/>
      <c r="Q41" s="210"/>
      <c r="R41" s="210"/>
      <c r="S41" s="211">
        <v>1390</v>
      </c>
    </row>
    <row r="42" spans="1:19" ht="19.5" customHeight="1">
      <c r="A42" s="83">
        <v>10686458</v>
      </c>
      <c r="B42" s="58">
        <v>356733</v>
      </c>
      <c r="C42" s="151">
        <f t="shared" ref="C42:C50" si="9">A42-I42</f>
        <v>3688780</v>
      </c>
      <c r="D42" s="90">
        <f t="shared" ref="D42:D50" si="10">B42-J42</f>
        <v>341202</v>
      </c>
      <c r="E42" s="81"/>
      <c r="F42" s="81"/>
      <c r="G42" s="81"/>
      <c r="H42" s="81"/>
      <c r="I42" s="83">
        <v>6997678</v>
      </c>
      <c r="J42" s="58">
        <v>15531</v>
      </c>
      <c r="K42" s="164"/>
      <c r="L42" s="165"/>
      <c r="M42" s="165"/>
      <c r="N42" s="165"/>
      <c r="O42" s="165"/>
      <c r="P42" s="165"/>
      <c r="Q42" s="165"/>
      <c r="R42" s="165"/>
      <c r="S42" s="103">
        <v>1391</v>
      </c>
    </row>
    <row r="43" spans="1:19" ht="19.5" customHeight="1" thickBot="1">
      <c r="A43" s="174">
        <v>15472463</v>
      </c>
      <c r="B43" s="99">
        <v>487207</v>
      </c>
      <c r="C43" s="166">
        <f t="shared" si="9"/>
        <v>5082527</v>
      </c>
      <c r="D43" s="100">
        <f t="shared" si="10"/>
        <v>475988</v>
      </c>
      <c r="E43" s="154"/>
      <c r="F43" s="154"/>
      <c r="G43" s="154"/>
      <c r="H43" s="154"/>
      <c r="I43" s="174">
        <v>10389936</v>
      </c>
      <c r="J43" s="99">
        <v>11219</v>
      </c>
      <c r="K43" s="178"/>
      <c r="L43" s="179"/>
      <c r="M43" s="179"/>
      <c r="N43" s="179"/>
      <c r="O43" s="176">
        <v>1392</v>
      </c>
      <c r="P43" s="176"/>
      <c r="Q43" s="176"/>
      <c r="R43" s="176"/>
      <c r="S43" s="175">
        <v>1392</v>
      </c>
    </row>
    <row r="44" spans="1:19" ht="19.5" customHeight="1" thickBot="1">
      <c r="A44" s="83">
        <v>16977244</v>
      </c>
      <c r="B44" s="58">
        <v>804161</v>
      </c>
      <c r="C44" s="151">
        <f t="shared" si="9"/>
        <v>3831355</v>
      </c>
      <c r="D44" s="90">
        <f t="shared" si="10"/>
        <v>794161</v>
      </c>
      <c r="E44" s="154"/>
      <c r="F44" s="154"/>
      <c r="G44" s="154"/>
      <c r="H44" s="154"/>
      <c r="I44" s="83">
        <v>13145889</v>
      </c>
      <c r="J44" s="58">
        <v>10000</v>
      </c>
      <c r="K44" s="137"/>
      <c r="L44" s="135"/>
      <c r="M44" s="135"/>
      <c r="N44" s="135"/>
      <c r="O44" s="135"/>
      <c r="P44" s="135"/>
      <c r="Q44" s="135"/>
      <c r="R44" s="135"/>
      <c r="S44" s="103">
        <v>1393</v>
      </c>
    </row>
    <row r="45" spans="1:19" ht="19.5" customHeight="1" thickBot="1">
      <c r="A45" s="83">
        <v>23583911</v>
      </c>
      <c r="B45" s="58">
        <v>1436190</v>
      </c>
      <c r="C45" s="151">
        <f t="shared" si="9"/>
        <v>4559920</v>
      </c>
      <c r="D45" s="90">
        <f t="shared" si="10"/>
        <v>1207083</v>
      </c>
      <c r="E45" s="154"/>
      <c r="F45" s="154"/>
      <c r="G45" s="154"/>
      <c r="H45" s="154"/>
      <c r="I45" s="83">
        <v>19023991</v>
      </c>
      <c r="J45" s="58">
        <v>229107</v>
      </c>
      <c r="K45" s="137"/>
      <c r="L45" s="135"/>
      <c r="M45" s="135"/>
      <c r="N45" s="135"/>
      <c r="O45" s="135"/>
      <c r="P45" s="135"/>
      <c r="Q45" s="135"/>
      <c r="R45" s="135"/>
      <c r="S45" s="103">
        <v>1394</v>
      </c>
    </row>
    <row r="46" spans="1:19" ht="19.5" customHeight="1" thickBot="1">
      <c r="A46" s="83">
        <v>33052219</v>
      </c>
      <c r="B46" s="58">
        <v>3332864</v>
      </c>
      <c r="C46" s="151">
        <f t="shared" si="9"/>
        <v>5238607</v>
      </c>
      <c r="D46" s="90">
        <f t="shared" si="10"/>
        <v>3012014</v>
      </c>
      <c r="E46" s="154"/>
      <c r="F46" s="154"/>
      <c r="G46" s="154"/>
      <c r="H46" s="154"/>
      <c r="I46" s="83">
        <v>27813612</v>
      </c>
      <c r="J46" s="58">
        <v>320850</v>
      </c>
      <c r="K46" s="137"/>
      <c r="L46" s="135"/>
      <c r="M46" s="135"/>
      <c r="N46" s="135"/>
      <c r="O46" s="135"/>
      <c r="P46" s="135"/>
      <c r="Q46" s="135"/>
      <c r="R46" s="135"/>
      <c r="S46" s="103">
        <v>1395</v>
      </c>
    </row>
    <row r="47" spans="1:19" ht="19.5" customHeight="1" thickBot="1">
      <c r="A47" s="83">
        <v>57098192</v>
      </c>
      <c r="B47" s="58">
        <v>2626749</v>
      </c>
      <c r="C47" s="151">
        <f t="shared" si="9"/>
        <v>22363069</v>
      </c>
      <c r="D47" s="90">
        <f t="shared" si="10"/>
        <v>2347489</v>
      </c>
      <c r="E47" s="154"/>
      <c r="F47" s="154"/>
      <c r="G47" s="154"/>
      <c r="H47" s="154"/>
      <c r="I47" s="83">
        <v>34735123</v>
      </c>
      <c r="J47" s="58">
        <v>279260</v>
      </c>
      <c r="K47" s="137"/>
      <c r="L47" s="135"/>
      <c r="M47" s="135"/>
      <c r="N47" s="135"/>
      <c r="O47" s="135"/>
      <c r="P47" s="135"/>
      <c r="Q47" s="135"/>
      <c r="R47" s="135"/>
      <c r="S47" s="103">
        <v>1396</v>
      </c>
    </row>
    <row r="48" spans="1:19" ht="19.5" customHeight="1" thickBot="1">
      <c r="A48" s="83">
        <v>56730417</v>
      </c>
      <c r="B48" s="58">
        <v>2529099</v>
      </c>
      <c r="C48" s="151">
        <f t="shared" si="9"/>
        <v>43855017</v>
      </c>
      <c r="D48" s="90">
        <f t="shared" si="10"/>
        <v>2108822</v>
      </c>
      <c r="E48" s="154"/>
      <c r="F48" s="154"/>
      <c r="G48" s="154"/>
      <c r="H48" s="154"/>
      <c r="I48" s="83">
        <v>12875400</v>
      </c>
      <c r="J48" s="58">
        <v>420277</v>
      </c>
      <c r="K48" s="137"/>
      <c r="L48" s="135"/>
      <c r="M48" s="135"/>
      <c r="N48" s="135"/>
      <c r="O48" s="135"/>
      <c r="P48" s="135"/>
      <c r="Q48" s="135"/>
      <c r="R48" s="135"/>
      <c r="S48" s="103">
        <v>1397</v>
      </c>
    </row>
    <row r="49" spans="1:19" ht="19.5" customHeight="1" thickBot="1">
      <c r="A49" s="83">
        <v>52521740</v>
      </c>
      <c r="B49" s="58">
        <v>2853124</v>
      </c>
      <c r="C49" s="151">
        <f t="shared" si="9"/>
        <v>44192542</v>
      </c>
      <c r="D49" s="90">
        <f t="shared" si="10"/>
        <v>2538341</v>
      </c>
      <c r="E49" s="154"/>
      <c r="F49" s="154"/>
      <c r="G49" s="154"/>
      <c r="H49" s="154"/>
      <c r="I49" s="83">
        <v>8329198</v>
      </c>
      <c r="J49" s="58">
        <v>314783</v>
      </c>
      <c r="K49" s="137"/>
      <c r="L49" s="135"/>
      <c r="M49" s="135"/>
      <c r="N49" s="135"/>
      <c r="O49" s="135"/>
      <c r="P49" s="135"/>
      <c r="Q49" s="135"/>
      <c r="R49" s="135"/>
      <c r="S49" s="103">
        <v>1398</v>
      </c>
    </row>
    <row r="50" spans="1:19" ht="19.5" customHeight="1" thickBot="1">
      <c r="A50" s="106">
        <v>47330668</v>
      </c>
      <c r="B50" s="89">
        <v>587656</v>
      </c>
      <c r="C50" s="152">
        <f t="shared" si="9"/>
        <v>40992840</v>
      </c>
      <c r="D50" s="89">
        <f t="shared" si="10"/>
        <v>568901</v>
      </c>
      <c r="E50" s="154"/>
      <c r="F50" s="154"/>
      <c r="G50" s="154"/>
      <c r="H50" s="154"/>
      <c r="I50" s="106">
        <v>6337828</v>
      </c>
      <c r="J50" s="89">
        <v>18755</v>
      </c>
      <c r="K50" s="138"/>
      <c r="L50" s="136"/>
      <c r="M50" s="136"/>
      <c r="N50" s="136"/>
      <c r="O50" s="136"/>
      <c r="P50" s="136"/>
      <c r="Q50" s="136"/>
      <c r="R50" s="136"/>
      <c r="S50" s="104">
        <v>1399</v>
      </c>
    </row>
  </sheetData>
  <mergeCells count="12">
    <mergeCell ref="A1:S1"/>
    <mergeCell ref="A3:B3"/>
    <mergeCell ref="G3:H3"/>
    <mergeCell ref="K3:L3"/>
    <mergeCell ref="M3:N3"/>
    <mergeCell ref="O3:P3"/>
    <mergeCell ref="E3:F3"/>
    <mergeCell ref="A2:S2"/>
    <mergeCell ref="Q3:R3"/>
    <mergeCell ref="S3:S4"/>
    <mergeCell ref="I3:J3"/>
    <mergeCell ref="C3:D3"/>
  </mergeCells>
  <phoneticPr fontId="0" type="noConversion"/>
  <printOptions horizontalCentered="1" verticalCentered="1"/>
  <pageMargins left="7.874015748031496E-2" right="3.937007874015748E-2" top="1.2598425196850394" bottom="0.98425196850393704" header="0.51181102362204722" footer="0.51181102362204722"/>
  <pageSetup paperSize="9" scale="54" orientation="landscape" horizontalDpi="180" verticalDpi="18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23</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5.5"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6.25" customHeight="1" thickBot="1">
      <c r="A4" s="221" t="s">
        <v>8</v>
      </c>
      <c r="B4" s="222" t="s">
        <v>9</v>
      </c>
      <c r="C4" s="282" t="s">
        <v>8</v>
      </c>
      <c r="D4" s="222" t="s">
        <v>9</v>
      </c>
      <c r="E4" s="283" t="s">
        <v>8</v>
      </c>
      <c r="F4" s="222" t="s">
        <v>9</v>
      </c>
      <c r="G4" s="221" t="s">
        <v>8</v>
      </c>
      <c r="H4" s="222" t="s">
        <v>9</v>
      </c>
      <c r="I4" s="282" t="s">
        <v>8</v>
      </c>
      <c r="J4" s="222" t="s">
        <v>9</v>
      </c>
      <c r="K4" s="283" t="s">
        <v>8</v>
      </c>
      <c r="L4" s="222" t="s">
        <v>9</v>
      </c>
      <c r="M4" s="221" t="s">
        <v>8</v>
      </c>
      <c r="N4" s="222" t="s">
        <v>9</v>
      </c>
      <c r="O4" s="221" t="s">
        <v>8</v>
      </c>
      <c r="P4" s="222" t="s">
        <v>9</v>
      </c>
      <c r="Q4" s="221" t="s">
        <v>8</v>
      </c>
      <c r="R4" s="222" t="s">
        <v>9</v>
      </c>
      <c r="S4" s="403"/>
    </row>
    <row r="5" spans="1:19" ht="19.5" hidden="1" customHeight="1">
      <c r="A5" s="300">
        <f t="shared" ref="A5:A23" si="0">SUM(G5,K5,M5,O5,Q5)</f>
        <v>0</v>
      </c>
      <c r="B5" s="224">
        <f t="shared" ref="B5:B23" si="1">SUM(H5,L5,N5,P5,R5)</f>
        <v>0</v>
      </c>
      <c r="C5" s="225"/>
      <c r="D5" s="224"/>
      <c r="E5" s="284"/>
      <c r="F5" s="224"/>
      <c r="G5" s="223"/>
      <c r="H5" s="224"/>
      <c r="I5" s="301"/>
      <c r="J5" s="302"/>
      <c r="K5" s="303"/>
      <c r="L5" s="302"/>
      <c r="M5" s="223"/>
      <c r="N5" s="224"/>
      <c r="O5" s="303"/>
      <c r="P5" s="304"/>
      <c r="Q5" s="305"/>
      <c r="R5" s="304"/>
      <c r="S5" s="244">
        <v>1354</v>
      </c>
    </row>
    <row r="6" spans="1:19" ht="19.5" hidden="1" customHeight="1">
      <c r="A6" s="306">
        <f t="shared" si="0"/>
        <v>0</v>
      </c>
      <c r="B6" s="232">
        <f t="shared" si="1"/>
        <v>0</v>
      </c>
      <c r="C6" s="298"/>
      <c r="D6" s="232"/>
      <c r="E6" s="228"/>
      <c r="F6" s="13"/>
      <c r="G6" s="14"/>
      <c r="H6" s="13"/>
      <c r="I6" s="18"/>
      <c r="J6" s="13"/>
      <c r="K6" s="228"/>
      <c r="L6" s="13"/>
      <c r="M6" s="14"/>
      <c r="N6" s="13"/>
      <c r="O6" s="228"/>
      <c r="P6" s="270"/>
      <c r="Q6" s="14"/>
      <c r="R6" s="270"/>
      <c r="S6" s="245">
        <v>1355</v>
      </c>
    </row>
    <row r="7" spans="1:19" ht="19.5" hidden="1" customHeight="1">
      <c r="A7" s="306">
        <f t="shared" si="0"/>
        <v>0</v>
      </c>
      <c r="B7" s="232">
        <f t="shared" si="1"/>
        <v>0</v>
      </c>
      <c r="C7" s="298"/>
      <c r="D7" s="232"/>
      <c r="E7" s="228"/>
      <c r="F7" s="13"/>
      <c r="G7" s="14"/>
      <c r="H7" s="13"/>
      <c r="I7" s="18"/>
      <c r="J7" s="13"/>
      <c r="K7" s="228"/>
      <c r="L7" s="13"/>
      <c r="M7" s="14"/>
      <c r="N7" s="13"/>
      <c r="O7" s="228"/>
      <c r="P7" s="270"/>
      <c r="Q7" s="14"/>
      <c r="R7" s="270"/>
      <c r="S7" s="245">
        <v>1356</v>
      </c>
    </row>
    <row r="8" spans="1:19" ht="19.5" hidden="1" customHeight="1">
      <c r="A8" s="306">
        <f t="shared" si="0"/>
        <v>0</v>
      </c>
      <c r="B8" s="232">
        <f t="shared" si="1"/>
        <v>0</v>
      </c>
      <c r="C8" s="298"/>
      <c r="D8" s="232"/>
      <c r="E8" s="228"/>
      <c r="F8" s="13"/>
      <c r="G8" s="14"/>
      <c r="H8" s="13"/>
      <c r="I8" s="18"/>
      <c r="J8" s="13"/>
      <c r="K8" s="228"/>
      <c r="L8" s="13"/>
      <c r="M8" s="14"/>
      <c r="N8" s="13"/>
      <c r="O8" s="228"/>
      <c r="P8" s="270"/>
      <c r="Q8" s="14"/>
      <c r="R8" s="270"/>
      <c r="S8" s="245">
        <v>1357</v>
      </c>
    </row>
    <row r="9" spans="1:19" ht="19.5" hidden="1" customHeight="1">
      <c r="A9" s="306">
        <f t="shared" si="0"/>
        <v>0</v>
      </c>
      <c r="B9" s="232">
        <f t="shared" si="1"/>
        <v>0</v>
      </c>
      <c r="C9" s="298"/>
      <c r="D9" s="232"/>
      <c r="E9" s="228"/>
      <c r="F9" s="13"/>
      <c r="G9" s="14"/>
      <c r="H9" s="13"/>
      <c r="I9" s="18"/>
      <c r="J9" s="13"/>
      <c r="K9" s="228"/>
      <c r="L9" s="13"/>
      <c r="M9" s="14"/>
      <c r="N9" s="273"/>
      <c r="O9" s="228"/>
      <c r="P9" s="270"/>
      <c r="Q9" s="14"/>
      <c r="R9" s="270"/>
      <c r="S9" s="245">
        <v>1358</v>
      </c>
    </row>
    <row r="10" spans="1:19" ht="19.5" hidden="1" customHeight="1">
      <c r="A10" s="306">
        <f t="shared" si="0"/>
        <v>0</v>
      </c>
      <c r="B10" s="232">
        <f t="shared" si="1"/>
        <v>0</v>
      </c>
      <c r="C10" s="298"/>
      <c r="D10" s="232"/>
      <c r="E10" s="228"/>
      <c r="F10" s="13"/>
      <c r="G10" s="14"/>
      <c r="H10" s="13"/>
      <c r="I10" s="18"/>
      <c r="J10" s="13"/>
      <c r="K10" s="228"/>
      <c r="L10" s="13"/>
      <c r="M10" s="14"/>
      <c r="N10" s="273"/>
      <c r="O10" s="228"/>
      <c r="P10" s="270"/>
      <c r="Q10" s="14"/>
      <c r="R10" s="270"/>
      <c r="S10" s="245">
        <v>1359</v>
      </c>
    </row>
    <row r="11" spans="1:19" ht="19.5" hidden="1" customHeight="1">
      <c r="A11" s="306">
        <f t="shared" si="0"/>
        <v>0</v>
      </c>
      <c r="B11" s="232">
        <f t="shared" si="1"/>
        <v>0</v>
      </c>
      <c r="C11" s="298"/>
      <c r="D11" s="232"/>
      <c r="E11" s="228"/>
      <c r="F11" s="13"/>
      <c r="G11" s="14"/>
      <c r="H11" s="13"/>
      <c r="I11" s="18"/>
      <c r="J11" s="13"/>
      <c r="K11" s="228"/>
      <c r="L11" s="13"/>
      <c r="M11" s="14"/>
      <c r="N11" s="13"/>
      <c r="O11" s="228"/>
      <c r="P11" s="307"/>
      <c r="Q11" s="14"/>
      <c r="R11" s="270"/>
      <c r="S11" s="245">
        <v>1360</v>
      </c>
    </row>
    <row r="12" spans="1:19" ht="19.5" hidden="1" customHeight="1">
      <c r="A12" s="306">
        <f t="shared" si="0"/>
        <v>0</v>
      </c>
      <c r="B12" s="232">
        <f t="shared" si="1"/>
        <v>0</v>
      </c>
      <c r="C12" s="298"/>
      <c r="D12" s="232"/>
      <c r="E12" s="228"/>
      <c r="F12" s="13"/>
      <c r="G12" s="14"/>
      <c r="H12" s="13"/>
      <c r="I12" s="18"/>
      <c r="J12" s="13"/>
      <c r="K12" s="228"/>
      <c r="L12" s="273"/>
      <c r="M12" s="14"/>
      <c r="N12" s="13"/>
      <c r="O12" s="228"/>
      <c r="P12" s="307"/>
      <c r="Q12" s="14"/>
      <c r="R12" s="270"/>
      <c r="S12" s="245">
        <v>1361</v>
      </c>
    </row>
    <row r="13" spans="1:19" ht="19.5" hidden="1" customHeight="1">
      <c r="A13" s="306">
        <f t="shared" si="0"/>
        <v>0</v>
      </c>
      <c r="B13" s="232">
        <f t="shared" si="1"/>
        <v>0</v>
      </c>
      <c r="C13" s="298"/>
      <c r="D13" s="232"/>
      <c r="E13" s="228"/>
      <c r="F13" s="13"/>
      <c r="G13" s="14"/>
      <c r="H13" s="13"/>
      <c r="I13" s="18"/>
      <c r="J13" s="13"/>
      <c r="K13" s="228"/>
      <c r="L13" s="13"/>
      <c r="M13" s="14"/>
      <c r="N13" s="13"/>
      <c r="O13" s="228"/>
      <c r="P13" s="270"/>
      <c r="Q13" s="14"/>
      <c r="R13" s="270"/>
      <c r="S13" s="245">
        <v>1362</v>
      </c>
    </row>
    <row r="14" spans="1:19" ht="19.5" hidden="1" customHeight="1">
      <c r="A14" s="306">
        <f t="shared" si="0"/>
        <v>0</v>
      </c>
      <c r="B14" s="232">
        <f t="shared" si="1"/>
        <v>0</v>
      </c>
      <c r="C14" s="298"/>
      <c r="D14" s="232"/>
      <c r="E14" s="228"/>
      <c r="F14" s="13"/>
      <c r="G14" s="14"/>
      <c r="H14" s="13"/>
      <c r="I14" s="18"/>
      <c r="J14" s="13"/>
      <c r="K14" s="228"/>
      <c r="L14" s="13"/>
      <c r="M14" s="14"/>
      <c r="N14" s="13"/>
      <c r="O14" s="228"/>
      <c r="P14" s="270"/>
      <c r="Q14" s="14"/>
      <c r="R14" s="270"/>
      <c r="S14" s="245">
        <v>1363</v>
      </c>
    </row>
    <row r="15" spans="1:19" ht="19.5" hidden="1" customHeight="1">
      <c r="A15" s="306">
        <f t="shared" si="0"/>
        <v>0</v>
      </c>
      <c r="B15" s="232">
        <f t="shared" si="1"/>
        <v>0</v>
      </c>
      <c r="C15" s="298"/>
      <c r="D15" s="232"/>
      <c r="E15" s="228"/>
      <c r="F15" s="13"/>
      <c r="G15" s="14"/>
      <c r="H15" s="13"/>
      <c r="I15" s="18"/>
      <c r="J15" s="13"/>
      <c r="K15" s="228"/>
      <c r="L15" s="273"/>
      <c r="M15" s="14"/>
      <c r="N15" s="13"/>
      <c r="O15" s="228"/>
      <c r="P15" s="270"/>
      <c r="Q15" s="14"/>
      <c r="R15" s="270"/>
      <c r="S15" s="245">
        <v>1364</v>
      </c>
    </row>
    <row r="16" spans="1:19" ht="19.5" hidden="1" customHeight="1">
      <c r="A16" s="306">
        <f t="shared" si="0"/>
        <v>0</v>
      </c>
      <c r="B16" s="232">
        <f t="shared" si="1"/>
        <v>0</v>
      </c>
      <c r="C16" s="298"/>
      <c r="D16" s="232"/>
      <c r="E16" s="228"/>
      <c r="F16" s="13"/>
      <c r="G16" s="14"/>
      <c r="H16" s="13"/>
      <c r="I16" s="18"/>
      <c r="J16" s="13"/>
      <c r="K16" s="228"/>
      <c r="L16" s="273"/>
      <c r="M16" s="14"/>
      <c r="N16" s="13"/>
      <c r="O16" s="308"/>
      <c r="P16" s="270"/>
      <c r="Q16" s="14"/>
      <c r="R16" s="270"/>
      <c r="S16" s="245">
        <v>1365</v>
      </c>
    </row>
    <row r="17" spans="1:19" ht="19.5" hidden="1" customHeight="1">
      <c r="A17" s="306">
        <f t="shared" si="0"/>
        <v>0</v>
      </c>
      <c r="B17" s="232">
        <f t="shared" si="1"/>
        <v>0</v>
      </c>
      <c r="C17" s="298"/>
      <c r="D17" s="232"/>
      <c r="E17" s="228"/>
      <c r="F17" s="13"/>
      <c r="G17" s="14"/>
      <c r="H17" s="13"/>
      <c r="I17" s="18"/>
      <c r="J17" s="13"/>
      <c r="K17" s="228"/>
      <c r="L17" s="13"/>
      <c r="M17" s="14"/>
      <c r="N17" s="13"/>
      <c r="O17" s="228"/>
      <c r="P17" s="307"/>
      <c r="Q17" s="14"/>
      <c r="R17" s="270"/>
      <c r="S17" s="245">
        <v>1366</v>
      </c>
    </row>
    <row r="18" spans="1:19" ht="19.5" hidden="1" customHeight="1">
      <c r="A18" s="306">
        <f t="shared" si="0"/>
        <v>0</v>
      </c>
      <c r="B18" s="232">
        <f t="shared" si="1"/>
        <v>0</v>
      </c>
      <c r="C18" s="298"/>
      <c r="D18" s="232"/>
      <c r="E18" s="228"/>
      <c r="F18" s="13"/>
      <c r="G18" s="14"/>
      <c r="H18" s="13"/>
      <c r="I18" s="18"/>
      <c r="J18" s="13"/>
      <c r="K18" s="228"/>
      <c r="L18" s="13"/>
      <c r="M18" s="14"/>
      <c r="N18" s="13"/>
      <c r="O18" s="228"/>
      <c r="P18" s="270"/>
      <c r="Q18" s="14"/>
      <c r="R18" s="270"/>
      <c r="S18" s="245">
        <v>1367</v>
      </c>
    </row>
    <row r="19" spans="1:19" ht="19.5" hidden="1" customHeight="1">
      <c r="A19" s="306">
        <f t="shared" si="0"/>
        <v>0</v>
      </c>
      <c r="B19" s="232">
        <f t="shared" si="1"/>
        <v>0</v>
      </c>
      <c r="C19" s="298"/>
      <c r="D19" s="232"/>
      <c r="E19" s="228"/>
      <c r="F19" s="13"/>
      <c r="G19" s="14"/>
      <c r="H19" s="13"/>
      <c r="I19" s="18"/>
      <c r="J19" s="13"/>
      <c r="K19" s="228"/>
      <c r="L19" s="13"/>
      <c r="M19" s="14"/>
      <c r="N19" s="13"/>
      <c r="O19" s="228"/>
      <c r="P19" s="270"/>
      <c r="Q19" s="14"/>
      <c r="R19" s="270"/>
      <c r="S19" s="245">
        <v>1368</v>
      </c>
    </row>
    <row r="20" spans="1:19" ht="19.5" hidden="1" customHeight="1">
      <c r="A20" s="306">
        <f t="shared" si="0"/>
        <v>0</v>
      </c>
      <c r="B20" s="232">
        <f t="shared" si="1"/>
        <v>0</v>
      </c>
      <c r="C20" s="298"/>
      <c r="D20" s="232"/>
      <c r="E20" s="228"/>
      <c r="F20" s="13"/>
      <c r="G20" s="14"/>
      <c r="H20" s="13"/>
      <c r="I20" s="18"/>
      <c r="J20" s="13"/>
      <c r="K20" s="228"/>
      <c r="L20" s="13"/>
      <c r="M20" s="14"/>
      <c r="N20" s="13"/>
      <c r="O20" s="228"/>
      <c r="P20" s="270"/>
      <c r="Q20" s="14"/>
      <c r="R20" s="270"/>
      <c r="S20" s="245">
        <v>1369</v>
      </c>
    </row>
    <row r="21" spans="1:19" ht="19.5" hidden="1" customHeight="1">
      <c r="A21" s="306">
        <f t="shared" si="0"/>
        <v>0</v>
      </c>
      <c r="B21" s="232">
        <f t="shared" si="1"/>
        <v>0</v>
      </c>
      <c r="C21" s="298"/>
      <c r="D21" s="232"/>
      <c r="E21" s="228"/>
      <c r="F21" s="13"/>
      <c r="G21" s="14"/>
      <c r="H21" s="13"/>
      <c r="I21" s="18"/>
      <c r="J21" s="13"/>
      <c r="K21" s="228"/>
      <c r="L21" s="13"/>
      <c r="M21" s="14"/>
      <c r="N21" s="13"/>
      <c r="O21" s="228"/>
      <c r="P21" s="270"/>
      <c r="Q21" s="14"/>
      <c r="R21" s="270"/>
      <c r="S21" s="245">
        <v>1370</v>
      </c>
    </row>
    <row r="22" spans="1:19" ht="19.5" hidden="1" customHeight="1">
      <c r="A22" s="306">
        <f t="shared" si="0"/>
        <v>0</v>
      </c>
      <c r="B22" s="232">
        <f t="shared" si="1"/>
        <v>0</v>
      </c>
      <c r="C22" s="298"/>
      <c r="D22" s="232"/>
      <c r="E22" s="228"/>
      <c r="F22" s="13"/>
      <c r="G22" s="14"/>
      <c r="H22" s="13"/>
      <c r="I22" s="18"/>
      <c r="J22" s="13"/>
      <c r="K22" s="228"/>
      <c r="L22" s="13"/>
      <c r="M22" s="14"/>
      <c r="N22" s="13"/>
      <c r="O22" s="228"/>
      <c r="P22" s="270"/>
      <c r="Q22" s="14"/>
      <c r="R22" s="270"/>
      <c r="S22" s="245">
        <v>1371</v>
      </c>
    </row>
    <row r="23" spans="1:19" ht="19.5" hidden="1" customHeight="1">
      <c r="A23" s="306">
        <f t="shared" si="0"/>
        <v>0</v>
      </c>
      <c r="B23" s="232">
        <f t="shared" si="1"/>
        <v>0</v>
      </c>
      <c r="C23" s="298"/>
      <c r="D23" s="232"/>
      <c r="E23" s="228"/>
      <c r="F23" s="13"/>
      <c r="G23" s="14"/>
      <c r="H23" s="13"/>
      <c r="I23" s="18"/>
      <c r="J23" s="13"/>
      <c r="K23" s="228"/>
      <c r="L23" s="13"/>
      <c r="M23" s="14"/>
      <c r="N23" s="13"/>
      <c r="O23" s="228"/>
      <c r="P23" s="270"/>
      <c r="Q23" s="14"/>
      <c r="R23" s="270"/>
      <c r="S23" s="245">
        <v>1372</v>
      </c>
    </row>
    <row r="24" spans="1:19" ht="19.5" hidden="1" customHeight="1">
      <c r="A24" s="306">
        <f t="shared" ref="A24:A31" si="2">SUM(G24,K24,M24,O24,Q24)</f>
        <v>0</v>
      </c>
      <c r="B24" s="232">
        <v>84</v>
      </c>
      <c r="C24" s="298"/>
      <c r="D24" s="232"/>
      <c r="E24" s="228"/>
      <c r="F24" s="13"/>
      <c r="G24" s="14"/>
      <c r="H24" s="13"/>
      <c r="I24" s="18"/>
      <c r="J24" s="13"/>
      <c r="K24" s="228"/>
      <c r="L24" s="13"/>
      <c r="M24" s="14"/>
      <c r="N24" s="13"/>
      <c r="O24" s="228"/>
      <c r="P24" s="270"/>
      <c r="Q24" s="14"/>
      <c r="R24" s="270"/>
      <c r="S24" s="245">
        <v>1373</v>
      </c>
    </row>
    <row r="25" spans="1:19" ht="19.5" hidden="1" customHeight="1">
      <c r="A25" s="306">
        <f t="shared" si="2"/>
        <v>0</v>
      </c>
      <c r="B25" s="232">
        <v>542</v>
      </c>
      <c r="C25" s="298"/>
      <c r="D25" s="232"/>
      <c r="E25" s="228"/>
      <c r="F25" s="13"/>
      <c r="G25" s="14"/>
      <c r="H25" s="13"/>
      <c r="I25" s="18"/>
      <c r="J25" s="13"/>
      <c r="K25" s="228"/>
      <c r="L25" s="13"/>
      <c r="M25" s="14"/>
      <c r="N25" s="13"/>
      <c r="O25" s="228"/>
      <c r="P25" s="270"/>
      <c r="Q25" s="14"/>
      <c r="R25" s="270"/>
      <c r="S25" s="245">
        <v>1374</v>
      </c>
    </row>
    <row r="26" spans="1:19" ht="19.5" hidden="1" customHeight="1">
      <c r="A26" s="306">
        <f t="shared" si="2"/>
        <v>0</v>
      </c>
      <c r="B26" s="232"/>
      <c r="C26" s="298"/>
      <c r="D26" s="232"/>
      <c r="E26" s="228"/>
      <c r="F26" s="13"/>
      <c r="G26" s="14"/>
      <c r="H26" s="13"/>
      <c r="I26" s="18"/>
      <c r="J26" s="13"/>
      <c r="K26" s="228"/>
      <c r="L26" s="13"/>
      <c r="M26" s="14"/>
      <c r="N26" s="13"/>
      <c r="O26" s="228"/>
      <c r="P26" s="270"/>
      <c r="Q26" s="14"/>
      <c r="R26" s="270"/>
      <c r="S26" s="245">
        <v>1375</v>
      </c>
    </row>
    <row r="27" spans="1:19" ht="21" customHeight="1">
      <c r="A27" s="309">
        <f t="shared" si="2"/>
        <v>73</v>
      </c>
      <c r="B27" s="99">
        <f>SUM(H27,L27,N27,P27,R27)</f>
        <v>2365</v>
      </c>
      <c r="C27" s="217">
        <f>E27+G27</f>
        <v>0</v>
      </c>
      <c r="D27" s="99">
        <f>F27+H27</f>
        <v>0</v>
      </c>
      <c r="E27" s="77">
        <v>0</v>
      </c>
      <c r="F27" s="58">
        <v>0</v>
      </c>
      <c r="G27" s="83">
        <v>0</v>
      </c>
      <c r="H27" s="58">
        <v>0</v>
      </c>
      <c r="I27" s="59">
        <f>K27+M27+O27+Q27</f>
        <v>73</v>
      </c>
      <c r="J27" s="58">
        <f>L27+N27+P27+R27</f>
        <v>2365</v>
      </c>
      <c r="K27" s="228">
        <v>0</v>
      </c>
      <c r="L27" s="13">
        <v>0</v>
      </c>
      <c r="M27" s="14">
        <v>13</v>
      </c>
      <c r="N27" s="13">
        <v>11</v>
      </c>
      <c r="O27" s="228">
        <v>2</v>
      </c>
      <c r="P27" s="270">
        <v>44</v>
      </c>
      <c r="Q27" s="14">
        <v>58</v>
      </c>
      <c r="R27" s="270">
        <v>2310</v>
      </c>
      <c r="S27" s="140">
        <v>1376</v>
      </c>
    </row>
    <row r="28" spans="1:19" ht="21" customHeight="1">
      <c r="A28" s="309">
        <f t="shared" si="2"/>
        <v>53</v>
      </c>
      <c r="B28" s="99">
        <f>SUM(H28,L28,N28,P28,R28)</f>
        <v>2577</v>
      </c>
      <c r="C28" s="217">
        <f t="shared" ref="C28:C34" si="3">E28+G28</f>
        <v>0</v>
      </c>
      <c r="D28" s="99">
        <f t="shared" ref="D28:D34" si="4">F28+H28</f>
        <v>0</v>
      </c>
      <c r="E28" s="77">
        <v>0</v>
      </c>
      <c r="F28" s="58">
        <v>0</v>
      </c>
      <c r="G28" s="83">
        <v>0</v>
      </c>
      <c r="H28" s="58">
        <v>0</v>
      </c>
      <c r="I28" s="59">
        <f t="shared" ref="I28:I35" si="5">K28+M28+O28+Q28</f>
        <v>53</v>
      </c>
      <c r="J28" s="58">
        <f t="shared" ref="J28:J35" si="6">L28+N28+P28+R28</f>
        <v>2577</v>
      </c>
      <c r="K28" s="228">
        <v>0</v>
      </c>
      <c r="L28" s="13">
        <v>1</v>
      </c>
      <c r="M28" s="14">
        <v>2</v>
      </c>
      <c r="N28" s="13">
        <v>17</v>
      </c>
      <c r="O28" s="228">
        <v>10</v>
      </c>
      <c r="P28" s="270">
        <v>79</v>
      </c>
      <c r="Q28" s="14">
        <v>41</v>
      </c>
      <c r="R28" s="270">
        <v>2480</v>
      </c>
      <c r="S28" s="140">
        <v>1377</v>
      </c>
    </row>
    <row r="29" spans="1:19" ht="21" customHeight="1">
      <c r="A29" s="309">
        <f t="shared" si="2"/>
        <v>111</v>
      </c>
      <c r="B29" s="99">
        <f>SUM(H29,L29,N29,P29,R29)</f>
        <v>3141</v>
      </c>
      <c r="C29" s="217">
        <f t="shared" si="3"/>
        <v>0</v>
      </c>
      <c r="D29" s="99">
        <f t="shared" si="4"/>
        <v>0</v>
      </c>
      <c r="E29" s="189">
        <v>0</v>
      </c>
      <c r="F29" s="286">
        <v>0</v>
      </c>
      <c r="G29" s="72">
        <v>0</v>
      </c>
      <c r="H29" s="286">
        <v>0</v>
      </c>
      <c r="I29" s="59">
        <f t="shared" si="5"/>
        <v>111</v>
      </c>
      <c r="J29" s="58">
        <f t="shared" si="6"/>
        <v>3141</v>
      </c>
      <c r="K29" s="193">
        <v>0</v>
      </c>
      <c r="L29" s="288">
        <v>8</v>
      </c>
      <c r="M29" s="310">
        <v>12</v>
      </c>
      <c r="N29" s="288">
        <v>52</v>
      </c>
      <c r="O29" s="193">
        <v>10</v>
      </c>
      <c r="P29" s="311">
        <v>189</v>
      </c>
      <c r="Q29" s="310">
        <v>89</v>
      </c>
      <c r="R29" s="311">
        <v>2892</v>
      </c>
      <c r="S29" s="211">
        <v>1378</v>
      </c>
    </row>
    <row r="30" spans="1:19" ht="21" customHeight="1">
      <c r="A30" s="309">
        <f t="shared" si="2"/>
        <v>118</v>
      </c>
      <c r="B30" s="99">
        <f>SUM(H30,L30,N30,P30,R30)</f>
        <v>3723</v>
      </c>
      <c r="C30" s="217">
        <f t="shared" si="3"/>
        <v>0</v>
      </c>
      <c r="D30" s="99">
        <f t="shared" si="4"/>
        <v>0</v>
      </c>
      <c r="E30" s="74">
        <v>0</v>
      </c>
      <c r="F30" s="57">
        <v>0</v>
      </c>
      <c r="G30" s="82">
        <v>0</v>
      </c>
      <c r="H30" s="57">
        <v>0</v>
      </c>
      <c r="I30" s="59">
        <f t="shared" si="5"/>
        <v>118</v>
      </c>
      <c r="J30" s="58">
        <f t="shared" si="6"/>
        <v>3723</v>
      </c>
      <c r="K30" s="312">
        <v>2</v>
      </c>
      <c r="L30" s="17">
        <v>29</v>
      </c>
      <c r="M30" s="294">
        <v>15</v>
      </c>
      <c r="N30" s="17">
        <v>120</v>
      </c>
      <c r="O30" s="312">
        <v>24</v>
      </c>
      <c r="P30" s="20">
        <v>385</v>
      </c>
      <c r="Q30" s="294">
        <v>77</v>
      </c>
      <c r="R30" s="20">
        <v>3189</v>
      </c>
      <c r="S30" s="185">
        <v>1379</v>
      </c>
    </row>
    <row r="31" spans="1:19" ht="21" customHeight="1">
      <c r="A31" s="287">
        <f t="shared" si="2"/>
        <v>203</v>
      </c>
      <c r="B31" s="286">
        <f>SUM(H31,L31,N31,P31,R31)</f>
        <v>4637</v>
      </c>
      <c r="C31" s="217">
        <f t="shared" si="3"/>
        <v>0</v>
      </c>
      <c r="D31" s="99">
        <f t="shared" si="4"/>
        <v>0</v>
      </c>
      <c r="E31" s="74">
        <v>0</v>
      </c>
      <c r="F31" s="57">
        <v>0</v>
      </c>
      <c r="G31" s="82">
        <v>0</v>
      </c>
      <c r="H31" s="57">
        <v>0</v>
      </c>
      <c r="I31" s="59">
        <f t="shared" si="5"/>
        <v>203</v>
      </c>
      <c r="J31" s="58">
        <f t="shared" si="6"/>
        <v>4637</v>
      </c>
      <c r="K31" s="312">
        <v>0</v>
      </c>
      <c r="L31" s="17">
        <v>75</v>
      </c>
      <c r="M31" s="294">
        <v>71</v>
      </c>
      <c r="N31" s="17">
        <v>350</v>
      </c>
      <c r="O31" s="312">
        <v>53</v>
      </c>
      <c r="P31" s="20">
        <v>296</v>
      </c>
      <c r="Q31" s="294">
        <v>79</v>
      </c>
      <c r="R31" s="20">
        <v>3916</v>
      </c>
      <c r="S31" s="185">
        <v>1380</v>
      </c>
    </row>
    <row r="32" spans="1:19" ht="21" customHeight="1">
      <c r="A32" s="204">
        <f>'[1]نمودار و جداول رشته ها'!BK12</f>
        <v>239</v>
      </c>
      <c r="B32" s="90">
        <f>'[1]نمودار و جداول رشته ها'!BJ12</f>
        <v>3468</v>
      </c>
      <c r="C32" s="217">
        <f t="shared" si="3"/>
        <v>0</v>
      </c>
      <c r="D32" s="99">
        <f t="shared" si="4"/>
        <v>0</v>
      </c>
      <c r="E32" s="313">
        <v>0</v>
      </c>
      <c r="F32" s="90">
        <v>0</v>
      </c>
      <c r="G32" s="151">
        <v>0</v>
      </c>
      <c r="H32" s="90">
        <v>0</v>
      </c>
      <c r="I32" s="59">
        <f t="shared" si="5"/>
        <v>239</v>
      </c>
      <c r="J32" s="58">
        <f t="shared" si="6"/>
        <v>3468</v>
      </c>
      <c r="K32" s="314">
        <v>6</v>
      </c>
      <c r="L32" s="254">
        <v>258</v>
      </c>
      <c r="M32" s="280">
        <v>114</v>
      </c>
      <c r="N32" s="254">
        <v>250</v>
      </c>
      <c r="O32" s="314">
        <v>33</v>
      </c>
      <c r="P32" s="315">
        <v>69</v>
      </c>
      <c r="Q32" s="280">
        <v>86</v>
      </c>
      <c r="R32" s="315">
        <v>2891</v>
      </c>
      <c r="S32" s="219">
        <v>1381</v>
      </c>
    </row>
    <row r="33" spans="1:19" ht="21" customHeight="1">
      <c r="A33" s="204">
        <f>'[1]نمودار و جداول رشته ها'!BK13</f>
        <v>168</v>
      </c>
      <c r="B33" s="90">
        <f>'[1]نمودار و جداول رشته ها'!BJ13</f>
        <v>1227</v>
      </c>
      <c r="C33" s="217">
        <f t="shared" si="3"/>
        <v>0</v>
      </c>
      <c r="D33" s="99">
        <f t="shared" si="4"/>
        <v>35</v>
      </c>
      <c r="E33" s="313">
        <v>0</v>
      </c>
      <c r="F33" s="177">
        <v>35</v>
      </c>
      <c r="G33" s="151">
        <v>0</v>
      </c>
      <c r="H33" s="177">
        <v>0</v>
      </c>
      <c r="I33" s="59">
        <f t="shared" si="5"/>
        <v>168</v>
      </c>
      <c r="J33" s="58">
        <f t="shared" si="6"/>
        <v>1192</v>
      </c>
      <c r="K33" s="314">
        <v>16</v>
      </c>
      <c r="L33" s="218">
        <v>77</v>
      </c>
      <c r="M33" s="280">
        <v>60</v>
      </c>
      <c r="N33" s="218">
        <v>185</v>
      </c>
      <c r="O33" s="280">
        <v>29</v>
      </c>
      <c r="P33" s="218">
        <v>175</v>
      </c>
      <c r="Q33" s="280">
        <v>63</v>
      </c>
      <c r="R33" s="218">
        <v>755</v>
      </c>
      <c r="S33" s="219">
        <v>1382</v>
      </c>
    </row>
    <row r="34" spans="1:19" ht="21" customHeight="1">
      <c r="A34" s="204">
        <f>'[1]نمودار و جداول رشته ها'!BK14</f>
        <v>53</v>
      </c>
      <c r="B34" s="90">
        <f>'[1]نمودار و جداول رشته ها'!BJ14</f>
        <v>778</v>
      </c>
      <c r="C34" s="217">
        <f t="shared" si="3"/>
        <v>1</v>
      </c>
      <c r="D34" s="99">
        <f t="shared" si="4"/>
        <v>11</v>
      </c>
      <c r="E34" s="239">
        <f>[2]بازار!$S$38</f>
        <v>1</v>
      </c>
      <c r="F34" s="147">
        <f>[2]بازار!$S$14</f>
        <v>11</v>
      </c>
      <c r="G34" s="201">
        <f>[2]غيردولتي!$B$36</f>
        <v>0</v>
      </c>
      <c r="H34" s="147">
        <f>[2]غيردولتي!$B$13</f>
        <v>0</v>
      </c>
      <c r="I34" s="59">
        <f t="shared" si="5"/>
        <v>52</v>
      </c>
      <c r="J34" s="58">
        <f t="shared" si="6"/>
        <v>767</v>
      </c>
      <c r="K34" s="316">
        <f>[2]بازار!$O$38</f>
        <v>4</v>
      </c>
      <c r="L34" s="214">
        <f>[2]بازار!$O$14</f>
        <v>40</v>
      </c>
      <c r="M34" s="242">
        <f>[2]بازار!$K$38</f>
        <v>17</v>
      </c>
      <c r="N34" s="214">
        <f>[2]بازار!$K$14</f>
        <v>147</v>
      </c>
      <c r="O34" s="242">
        <f>[2]بازار!$G$38</f>
        <v>10</v>
      </c>
      <c r="P34" s="214">
        <f>[2]بازار!$G$14</f>
        <v>211</v>
      </c>
      <c r="Q34" s="242">
        <f>[2]بازار!$C$38</f>
        <v>21</v>
      </c>
      <c r="R34" s="214">
        <f>[2]بازار!$C$14</f>
        <v>369</v>
      </c>
      <c r="S34" s="134">
        <v>1383</v>
      </c>
    </row>
    <row r="35" spans="1:19" ht="21" customHeight="1">
      <c r="A35" s="204">
        <f>'[1]نمودار و جداول رشته ها'!BK15</f>
        <v>236</v>
      </c>
      <c r="B35" s="90">
        <f>'[1]نمودار و جداول رشته ها'!BJ15</f>
        <v>925</v>
      </c>
      <c r="C35" s="217">
        <f>A35-I35</f>
        <v>2</v>
      </c>
      <c r="D35" s="99">
        <f>B35-J35</f>
        <v>116</v>
      </c>
      <c r="E35" s="60">
        <f>[2]بازار!$T$38</f>
        <v>2</v>
      </c>
      <c r="F35" s="57">
        <f>[2]بازار!$T$14</f>
        <v>63</v>
      </c>
      <c r="G35" s="73">
        <f>[2]غيردولتي!$C$36</f>
        <v>0</v>
      </c>
      <c r="H35" s="57">
        <f>[2]غيردولتي!$C$13</f>
        <v>0</v>
      </c>
      <c r="I35" s="59">
        <f t="shared" si="5"/>
        <v>234</v>
      </c>
      <c r="J35" s="58">
        <f t="shared" si="6"/>
        <v>809</v>
      </c>
      <c r="K35" s="184">
        <f>[3]بازار!$O$40</f>
        <v>5</v>
      </c>
      <c r="L35" s="17">
        <f>[3]بازار!$O$14</f>
        <v>36</v>
      </c>
      <c r="M35" s="275">
        <f>[3]بازار!$K$40</f>
        <v>194</v>
      </c>
      <c r="N35" s="17">
        <f>[3]بازار!$K$14</f>
        <v>93</v>
      </c>
      <c r="O35" s="275">
        <f>[3]بازار!$G$40</f>
        <v>4</v>
      </c>
      <c r="P35" s="17">
        <f>[3]بازار!$G$14</f>
        <v>175</v>
      </c>
      <c r="Q35" s="275">
        <f>[3]بازار!$C$40</f>
        <v>31</v>
      </c>
      <c r="R35" s="17">
        <f>[3]بازار!$C$14</f>
        <v>505</v>
      </c>
      <c r="S35" s="185">
        <v>1384</v>
      </c>
    </row>
    <row r="36" spans="1:19" ht="21" customHeight="1">
      <c r="A36" s="204">
        <f>'[1]نمودار و جداول رشته ها'!BK16</f>
        <v>276</v>
      </c>
      <c r="B36" s="90">
        <f>'[1]نمودار و جداول رشته ها'!BJ16</f>
        <v>3437</v>
      </c>
      <c r="C36" s="177">
        <f t="shared" ref="C36:D40" si="7">A36-I36</f>
        <v>193</v>
      </c>
      <c r="D36" s="90">
        <f t="shared" si="7"/>
        <v>1851</v>
      </c>
      <c r="E36" s="59"/>
      <c r="F36" s="59"/>
      <c r="G36" s="59"/>
      <c r="H36" s="59"/>
      <c r="I36" s="59">
        <f>[4]بازار!$C$40+[4]بازار!$G$40+[4]بازار!$K$40+[4]بازار!$O$40</f>
        <v>83</v>
      </c>
      <c r="J36" s="58">
        <f>[4]بازار!$C$14+[4]بازار!$G$14+[4]بازار!$K$14+[4]بازار!$O$14</f>
        <v>1586</v>
      </c>
      <c r="K36" s="18"/>
      <c r="L36" s="18"/>
      <c r="M36" s="18"/>
      <c r="N36" s="18"/>
      <c r="O36" s="18"/>
      <c r="P36" s="18"/>
      <c r="Q36" s="18"/>
      <c r="R36" s="18"/>
      <c r="S36" s="140">
        <v>1385</v>
      </c>
    </row>
    <row r="37" spans="1:19" ht="21" customHeight="1">
      <c r="A37" s="204">
        <f>'[1]نمودار و جداول رشته ها'!BK17</f>
        <v>55</v>
      </c>
      <c r="B37" s="90">
        <f>'[1]نمودار و جداول رشته ها'!BJ17</f>
        <v>1233</v>
      </c>
      <c r="C37" s="177">
        <f t="shared" si="7"/>
        <v>18</v>
      </c>
      <c r="D37" s="90">
        <f t="shared" si="7"/>
        <v>742</v>
      </c>
      <c r="E37" s="59"/>
      <c r="F37" s="59"/>
      <c r="G37" s="59"/>
      <c r="H37" s="59"/>
      <c r="I37" s="59">
        <f>[5]بازار!$C$40+[5]بازار!$G$40+[5]بازار!$K$40+[5]بازار!$O$40</f>
        <v>37</v>
      </c>
      <c r="J37" s="58">
        <f>[5]بازار!$C$14+[5]بازار!$G$14+[5]بازار!$K$14+[5]بازار!$O$14</f>
        <v>491</v>
      </c>
      <c r="K37" s="18"/>
      <c r="L37" s="18"/>
      <c r="M37" s="18"/>
      <c r="N37" s="18"/>
      <c r="O37" s="18"/>
      <c r="P37" s="18"/>
      <c r="Q37" s="18"/>
      <c r="R37" s="18"/>
      <c r="S37" s="140">
        <v>1386</v>
      </c>
    </row>
    <row r="38" spans="1:19" ht="21" customHeight="1">
      <c r="A38" s="204">
        <f>'[1]نمودار و جداول رشته ها'!BK18</f>
        <v>186</v>
      </c>
      <c r="B38" s="90">
        <f>'[1]نمودار و جداول رشته ها'!BJ18</f>
        <v>2740</v>
      </c>
      <c r="C38" s="177">
        <f t="shared" si="7"/>
        <v>83</v>
      </c>
      <c r="D38" s="90">
        <f t="shared" si="7"/>
        <v>2001</v>
      </c>
      <c r="E38" s="59"/>
      <c r="F38" s="59"/>
      <c r="G38" s="59"/>
      <c r="H38" s="59"/>
      <c r="I38" s="59">
        <f>[6]بازار!$AA$40</f>
        <v>103</v>
      </c>
      <c r="J38" s="58">
        <f>[6]بازار!$AA$14</f>
        <v>739</v>
      </c>
      <c r="K38" s="18"/>
      <c r="L38" s="18"/>
      <c r="M38" s="18"/>
      <c r="N38" s="18"/>
      <c r="O38" s="18"/>
      <c r="P38" s="18"/>
      <c r="Q38" s="18"/>
      <c r="R38" s="18"/>
      <c r="S38" s="140">
        <v>1387</v>
      </c>
    </row>
    <row r="39" spans="1:19" ht="21" customHeight="1">
      <c r="A39" s="204">
        <f>'[1]نمودار و جداول رشته ها'!BK19</f>
        <v>272</v>
      </c>
      <c r="B39" s="90">
        <f>'[1]نمودار و جداول رشته ها'!BJ19</f>
        <v>3091</v>
      </c>
      <c r="C39" s="177">
        <f t="shared" si="7"/>
        <v>254</v>
      </c>
      <c r="D39" s="90">
        <f t="shared" si="7"/>
        <v>2610</v>
      </c>
      <c r="E39" s="59"/>
      <c r="F39" s="59"/>
      <c r="G39" s="59"/>
      <c r="H39" s="59"/>
      <c r="I39" s="59">
        <f>'[7]تعداد خسارت'!$C$11</f>
        <v>18</v>
      </c>
      <c r="J39" s="58">
        <f>'[7]تعداد بیمه نامه'!$C$11</f>
        <v>481</v>
      </c>
      <c r="K39" s="18"/>
      <c r="L39" s="18"/>
      <c r="M39" s="18"/>
      <c r="N39" s="18"/>
      <c r="O39" s="18"/>
      <c r="P39" s="18"/>
      <c r="Q39" s="18"/>
      <c r="R39" s="18"/>
      <c r="S39" s="140">
        <v>1388</v>
      </c>
    </row>
    <row r="40" spans="1:19" ht="21" customHeight="1">
      <c r="A40" s="204">
        <f>'[1]نمودار و جداول رشته ها'!BK20</f>
        <v>258</v>
      </c>
      <c r="B40" s="90">
        <f>'[1]نمودار و جداول رشته ها'!BJ20</f>
        <v>7028</v>
      </c>
      <c r="C40" s="177">
        <f t="shared" si="7"/>
        <v>141</v>
      </c>
      <c r="D40" s="90">
        <f t="shared" si="7"/>
        <v>6556</v>
      </c>
      <c r="E40" s="60"/>
      <c r="F40" s="60"/>
      <c r="G40" s="60"/>
      <c r="H40" s="60"/>
      <c r="I40" s="60">
        <f>'[8]تعداد خسارت'!$D$11</f>
        <v>117</v>
      </c>
      <c r="J40" s="57">
        <f>'[8]تعداد بیمه نامه'!$C$11</f>
        <v>472</v>
      </c>
      <c r="K40" s="184"/>
      <c r="L40" s="184"/>
      <c r="M40" s="184"/>
      <c r="N40" s="184"/>
      <c r="O40" s="184"/>
      <c r="P40" s="184"/>
      <c r="Q40" s="184"/>
      <c r="R40" s="184"/>
      <c r="S40" s="185">
        <v>1389</v>
      </c>
    </row>
    <row r="41" spans="1:19" ht="21" customHeight="1">
      <c r="A41" s="183">
        <v>323</v>
      </c>
      <c r="B41" s="148">
        <v>4436</v>
      </c>
      <c r="C41" s="147">
        <f>A41-I41</f>
        <v>246</v>
      </c>
      <c r="D41" s="148">
        <f>B41-J41</f>
        <v>3969</v>
      </c>
      <c r="E41" s="60"/>
      <c r="F41" s="60"/>
      <c r="G41" s="60"/>
      <c r="H41" s="60"/>
      <c r="I41" s="60">
        <v>77</v>
      </c>
      <c r="J41" s="57">
        <f>'[8]تعداد بیمه نامه'!$D$11</f>
        <v>467</v>
      </c>
      <c r="K41" s="184"/>
      <c r="L41" s="184"/>
      <c r="M41" s="184"/>
      <c r="N41" s="184"/>
      <c r="O41" s="184"/>
      <c r="P41" s="184"/>
      <c r="Q41" s="184"/>
      <c r="R41" s="184"/>
      <c r="S41" s="185">
        <v>1390</v>
      </c>
    </row>
    <row r="42" spans="1:19" ht="19.5" customHeight="1">
      <c r="A42" s="78">
        <v>388</v>
      </c>
      <c r="B42" s="58">
        <v>3763</v>
      </c>
      <c r="C42" s="177">
        <f t="shared" ref="C42:C50" si="8">A42-I42</f>
        <v>322</v>
      </c>
      <c r="D42" s="90">
        <f t="shared" ref="D42:D50" si="9">B42-J42</f>
        <v>3537</v>
      </c>
      <c r="E42" s="58"/>
      <c r="F42" s="58"/>
      <c r="G42" s="58"/>
      <c r="H42" s="58"/>
      <c r="I42" s="83">
        <v>66</v>
      </c>
      <c r="J42" s="58">
        <v>226</v>
      </c>
      <c r="K42" s="137"/>
      <c r="L42" s="135"/>
      <c r="M42" s="135"/>
      <c r="N42" s="135"/>
      <c r="O42" s="135"/>
      <c r="P42" s="135"/>
      <c r="Q42" s="135"/>
      <c r="R42" s="135"/>
      <c r="S42" s="103">
        <v>1391</v>
      </c>
    </row>
    <row r="43" spans="1:19" ht="19.5" customHeight="1">
      <c r="A43" s="78">
        <v>506</v>
      </c>
      <c r="B43" s="58">
        <v>3169</v>
      </c>
      <c r="C43" s="177">
        <f t="shared" si="8"/>
        <v>447</v>
      </c>
      <c r="D43" s="90">
        <f t="shared" si="9"/>
        <v>2984</v>
      </c>
      <c r="E43" s="58"/>
      <c r="F43" s="58"/>
      <c r="G43" s="58"/>
      <c r="H43" s="58"/>
      <c r="I43" s="83">
        <v>59</v>
      </c>
      <c r="J43" s="58">
        <v>185</v>
      </c>
      <c r="K43" s="137"/>
      <c r="L43" s="135"/>
      <c r="M43" s="135"/>
      <c r="N43" s="135"/>
      <c r="O43" s="135"/>
      <c r="P43" s="135"/>
      <c r="Q43" s="135"/>
      <c r="R43" s="135"/>
      <c r="S43" s="103">
        <v>1392</v>
      </c>
    </row>
    <row r="44" spans="1:19" ht="19.5" customHeight="1" thickBot="1">
      <c r="A44" s="171">
        <v>344</v>
      </c>
      <c r="B44" s="99">
        <v>2773</v>
      </c>
      <c r="C44" s="172">
        <f t="shared" si="8"/>
        <v>323</v>
      </c>
      <c r="D44" s="118">
        <f t="shared" si="9"/>
        <v>2489</v>
      </c>
      <c r="E44" s="173"/>
      <c r="F44" s="173"/>
      <c r="G44" s="173"/>
      <c r="H44" s="173"/>
      <c r="I44" s="174">
        <v>21</v>
      </c>
      <c r="J44" s="99">
        <v>284</v>
      </c>
      <c r="K44" s="168"/>
      <c r="L44" s="169"/>
      <c r="M44" s="169"/>
      <c r="N44" s="169"/>
      <c r="O44" s="169"/>
      <c r="P44" s="169"/>
      <c r="Q44" s="169"/>
      <c r="R44" s="169"/>
      <c r="S44" s="175">
        <v>1393</v>
      </c>
    </row>
    <row r="45" spans="1:19" ht="19.5" customHeight="1" thickBot="1">
      <c r="A45" s="78">
        <v>270</v>
      </c>
      <c r="B45" s="58">
        <v>4521</v>
      </c>
      <c r="C45" s="147">
        <f t="shared" si="8"/>
        <v>240</v>
      </c>
      <c r="D45" s="148">
        <f t="shared" si="9"/>
        <v>3972</v>
      </c>
      <c r="E45" s="89"/>
      <c r="F45" s="89"/>
      <c r="G45" s="89"/>
      <c r="H45" s="89"/>
      <c r="I45" s="83">
        <v>30</v>
      </c>
      <c r="J45" s="58">
        <v>549</v>
      </c>
      <c r="K45" s="137"/>
      <c r="L45" s="135"/>
      <c r="M45" s="135"/>
      <c r="N45" s="135"/>
      <c r="O45" s="135"/>
      <c r="P45" s="135"/>
      <c r="Q45" s="135"/>
      <c r="R45" s="135"/>
      <c r="S45" s="103">
        <v>1394</v>
      </c>
    </row>
    <row r="46" spans="1:19" ht="19.5" customHeight="1" thickBot="1">
      <c r="A46" s="78">
        <v>332</v>
      </c>
      <c r="B46" s="58">
        <v>5281</v>
      </c>
      <c r="C46" s="147">
        <f t="shared" si="8"/>
        <v>276</v>
      </c>
      <c r="D46" s="148">
        <f t="shared" si="9"/>
        <v>4774</v>
      </c>
      <c r="E46" s="89"/>
      <c r="F46" s="89"/>
      <c r="G46" s="89"/>
      <c r="H46" s="89"/>
      <c r="I46" s="83">
        <v>56</v>
      </c>
      <c r="J46" s="58">
        <v>507</v>
      </c>
      <c r="K46" s="137"/>
      <c r="L46" s="135"/>
      <c r="M46" s="135"/>
      <c r="N46" s="135"/>
      <c r="O46" s="135"/>
      <c r="P46" s="135"/>
      <c r="Q46" s="135"/>
      <c r="R46" s="135"/>
      <c r="S46" s="103">
        <v>1395</v>
      </c>
    </row>
    <row r="47" spans="1:19" ht="19.5" customHeight="1" thickBot="1">
      <c r="A47" s="78">
        <v>218</v>
      </c>
      <c r="B47" s="58">
        <v>5806</v>
      </c>
      <c r="C47" s="147">
        <f t="shared" si="8"/>
        <v>202</v>
      </c>
      <c r="D47" s="148">
        <f t="shared" si="9"/>
        <v>5375</v>
      </c>
      <c r="E47" s="89"/>
      <c r="F47" s="89"/>
      <c r="G47" s="89"/>
      <c r="H47" s="89"/>
      <c r="I47" s="83">
        <v>16</v>
      </c>
      <c r="J47" s="58">
        <v>431</v>
      </c>
      <c r="K47" s="137"/>
      <c r="L47" s="135"/>
      <c r="M47" s="135"/>
      <c r="N47" s="135"/>
      <c r="O47" s="135"/>
      <c r="P47" s="135"/>
      <c r="Q47" s="135"/>
      <c r="R47" s="135"/>
      <c r="S47" s="103">
        <v>1396</v>
      </c>
    </row>
    <row r="48" spans="1:19" ht="19.5" customHeight="1" thickBot="1">
      <c r="A48" s="78">
        <v>226</v>
      </c>
      <c r="B48" s="58">
        <v>5551</v>
      </c>
      <c r="C48" s="147">
        <f t="shared" si="8"/>
        <v>219</v>
      </c>
      <c r="D48" s="148">
        <f t="shared" si="9"/>
        <v>5123</v>
      </c>
      <c r="E48" s="89"/>
      <c r="F48" s="89"/>
      <c r="G48" s="89"/>
      <c r="H48" s="89"/>
      <c r="I48" s="83">
        <v>7</v>
      </c>
      <c r="J48" s="58">
        <v>428</v>
      </c>
      <c r="K48" s="137"/>
      <c r="L48" s="135"/>
      <c r="M48" s="135"/>
      <c r="N48" s="135"/>
      <c r="O48" s="135"/>
      <c r="P48" s="135"/>
      <c r="Q48" s="135"/>
      <c r="R48" s="135"/>
      <c r="S48" s="103">
        <v>1397</v>
      </c>
    </row>
    <row r="49" spans="1:19" ht="19.5" customHeight="1" thickBot="1">
      <c r="A49" s="78">
        <v>441</v>
      </c>
      <c r="B49" s="58">
        <v>6239</v>
      </c>
      <c r="C49" s="147">
        <f t="shared" si="8"/>
        <v>375</v>
      </c>
      <c r="D49" s="148">
        <f t="shared" si="9"/>
        <v>5719</v>
      </c>
      <c r="E49" s="89"/>
      <c r="F49" s="89"/>
      <c r="G49" s="89"/>
      <c r="H49" s="89"/>
      <c r="I49" s="83">
        <v>66</v>
      </c>
      <c r="J49" s="58">
        <v>520</v>
      </c>
      <c r="K49" s="137"/>
      <c r="L49" s="135"/>
      <c r="M49" s="135"/>
      <c r="N49" s="135"/>
      <c r="O49" s="135"/>
      <c r="P49" s="135"/>
      <c r="Q49" s="135"/>
      <c r="R49" s="135"/>
      <c r="S49" s="103">
        <v>1398</v>
      </c>
    </row>
    <row r="50" spans="1:19" ht="19.5" customHeight="1" thickBot="1">
      <c r="A50" s="109">
        <v>380</v>
      </c>
      <c r="B50" s="89">
        <v>6713</v>
      </c>
      <c r="C50" s="153">
        <f t="shared" si="8"/>
        <v>369</v>
      </c>
      <c r="D50" s="150">
        <f t="shared" si="9"/>
        <v>6105</v>
      </c>
      <c r="E50" s="89"/>
      <c r="F50" s="89"/>
      <c r="G50" s="89"/>
      <c r="H50" s="89"/>
      <c r="I50" s="106">
        <v>11</v>
      </c>
      <c r="J50" s="89">
        <v>608</v>
      </c>
      <c r="K50" s="138"/>
      <c r="L50" s="136"/>
      <c r="M50" s="136"/>
      <c r="N50" s="136"/>
      <c r="O50" s="136"/>
      <c r="P50" s="136"/>
      <c r="Q50" s="136"/>
      <c r="R50" s="136"/>
      <c r="S50" s="104">
        <v>1399</v>
      </c>
    </row>
  </sheetData>
  <mergeCells count="12">
    <mergeCell ref="A1:S1"/>
    <mergeCell ref="A2:S2"/>
    <mergeCell ref="A3:B3"/>
    <mergeCell ref="G3:H3"/>
    <mergeCell ref="K3:L3"/>
    <mergeCell ref="M3:N3"/>
    <mergeCell ref="O3:P3"/>
    <mergeCell ref="Q3:R3"/>
    <mergeCell ref="S3:S4"/>
    <mergeCell ref="E3:F3"/>
    <mergeCell ref="I3:J3"/>
    <mergeCell ref="C3:D3"/>
  </mergeCells>
  <phoneticPr fontId="0" type="noConversion"/>
  <printOptions horizontalCentered="1" verticalCentered="1"/>
  <pageMargins left="0.74803149606299213" right="0.35433070866141736" top="0.98425196850393704" bottom="0.98425196850393704" header="0.47244094488188981" footer="0.51181102362204722"/>
  <pageSetup paperSize="9" scale="69" orientation="landscape" horizontalDpi="180" verticalDpi="18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Normal="100" zoomScaleSheetLayoutView="80" workbookViewId="0">
      <selection sqref="A1:S1"/>
    </sheetView>
  </sheetViews>
  <sheetFormatPr defaultColWidth="13.88671875" defaultRowHeight="14.1" customHeight="1"/>
  <cols>
    <col min="1" max="4" width="20.6640625" style="220" customWidth="1"/>
    <col min="5" max="8" width="13.88671875" style="220" hidden="1" customWidth="1"/>
    <col min="9" max="10" width="20.6640625" style="220" customWidth="1"/>
    <col min="11" max="18" width="13.88671875" style="220" hidden="1" customWidth="1"/>
    <col min="19" max="19" width="20.6640625" style="220" customWidth="1"/>
    <col min="20" max="16384" width="13.88671875" style="220"/>
  </cols>
  <sheetData>
    <row r="1" spans="1:19" ht="21" customHeight="1">
      <c r="A1" s="398" t="s">
        <v>24</v>
      </c>
      <c r="B1" s="398"/>
      <c r="C1" s="398"/>
      <c r="D1" s="398"/>
      <c r="E1" s="398"/>
      <c r="F1" s="398"/>
      <c r="G1" s="398"/>
      <c r="H1" s="398"/>
      <c r="I1" s="398"/>
      <c r="J1" s="398"/>
      <c r="K1" s="398"/>
      <c r="L1" s="398"/>
      <c r="M1" s="398"/>
      <c r="N1" s="398"/>
      <c r="O1" s="398"/>
      <c r="P1" s="398"/>
      <c r="Q1" s="398"/>
      <c r="R1" s="398"/>
      <c r="S1" s="398"/>
    </row>
    <row r="2" spans="1:19" ht="21" customHeight="1" thickBot="1">
      <c r="A2" s="399" t="s">
        <v>15</v>
      </c>
      <c r="B2" s="399"/>
      <c r="C2" s="399"/>
      <c r="D2" s="399"/>
      <c r="E2" s="399"/>
      <c r="F2" s="399"/>
      <c r="G2" s="399"/>
      <c r="H2" s="399"/>
      <c r="I2" s="399"/>
      <c r="J2" s="399"/>
      <c r="K2" s="399"/>
      <c r="L2" s="399"/>
      <c r="M2" s="399"/>
      <c r="N2" s="399"/>
      <c r="O2" s="399"/>
      <c r="P2" s="399"/>
      <c r="Q2" s="399"/>
      <c r="R2" s="399"/>
      <c r="S2" s="399"/>
    </row>
    <row r="3" spans="1:19" ht="24" customHeight="1">
      <c r="A3" s="400" t="s">
        <v>5</v>
      </c>
      <c r="B3" s="401"/>
      <c r="C3" s="400" t="s">
        <v>13</v>
      </c>
      <c r="D3" s="401"/>
      <c r="E3" s="400" t="s">
        <v>7</v>
      </c>
      <c r="F3" s="401"/>
      <c r="G3" s="400" t="s">
        <v>4</v>
      </c>
      <c r="H3" s="401"/>
      <c r="I3" s="400" t="s">
        <v>12</v>
      </c>
      <c r="J3" s="401"/>
      <c r="K3" s="400" t="s">
        <v>3</v>
      </c>
      <c r="L3" s="401"/>
      <c r="M3" s="400" t="s">
        <v>2</v>
      </c>
      <c r="N3" s="401"/>
      <c r="O3" s="400" t="s">
        <v>1</v>
      </c>
      <c r="P3" s="401"/>
      <c r="Q3" s="400" t="s">
        <v>0</v>
      </c>
      <c r="R3" s="401"/>
      <c r="S3" s="402" t="s">
        <v>6</v>
      </c>
    </row>
    <row r="4" spans="1:19" ht="22.5" customHeight="1" thickBot="1">
      <c r="A4" s="221" t="s">
        <v>8</v>
      </c>
      <c r="B4" s="222" t="s">
        <v>9</v>
      </c>
      <c r="C4" s="282" t="s">
        <v>8</v>
      </c>
      <c r="D4" s="222" t="s">
        <v>9</v>
      </c>
      <c r="E4" s="283" t="s">
        <v>8</v>
      </c>
      <c r="F4" s="222" t="s">
        <v>9</v>
      </c>
      <c r="G4" s="221" t="s">
        <v>8</v>
      </c>
      <c r="H4" s="222" t="s">
        <v>9</v>
      </c>
      <c r="I4" s="282" t="s">
        <v>8</v>
      </c>
      <c r="J4" s="222" t="s">
        <v>9</v>
      </c>
      <c r="K4" s="283" t="s">
        <v>8</v>
      </c>
      <c r="L4" s="222" t="s">
        <v>9</v>
      </c>
      <c r="M4" s="221" t="s">
        <v>8</v>
      </c>
      <c r="N4" s="222" t="s">
        <v>9</v>
      </c>
      <c r="O4" s="221" t="s">
        <v>8</v>
      </c>
      <c r="P4" s="222" t="s">
        <v>9</v>
      </c>
      <c r="Q4" s="221" t="s">
        <v>8</v>
      </c>
      <c r="R4" s="222" t="s">
        <v>9</v>
      </c>
      <c r="S4" s="403"/>
    </row>
    <row r="5" spans="1:19" ht="14.1" hidden="1" customHeight="1">
      <c r="A5" s="223">
        <f t="shared" ref="A5:A23" si="0">SUM(G5,K5,M5,O5,Q5)</f>
        <v>0</v>
      </c>
      <c r="B5" s="224">
        <f t="shared" ref="B5:B23" si="1">SUM(H5,L5,N5,P5,R5)</f>
        <v>0</v>
      </c>
      <c r="C5" s="225"/>
      <c r="D5" s="224"/>
      <c r="E5" s="284"/>
      <c r="F5" s="224"/>
      <c r="G5" s="223"/>
      <c r="H5" s="224"/>
      <c r="I5" s="225"/>
      <c r="J5" s="224"/>
      <c r="K5" s="284"/>
      <c r="L5" s="224"/>
      <c r="M5" s="223"/>
      <c r="N5" s="224"/>
      <c r="O5" s="223"/>
      <c r="P5" s="317"/>
      <c r="Q5" s="223"/>
      <c r="R5" s="224"/>
      <c r="S5" s="244">
        <v>1354</v>
      </c>
    </row>
    <row r="6" spans="1:19" ht="14.1" hidden="1" customHeight="1">
      <c r="A6" s="14">
        <f t="shared" si="0"/>
        <v>0</v>
      </c>
      <c r="B6" s="13">
        <f t="shared" si="1"/>
        <v>0</v>
      </c>
      <c r="C6" s="18"/>
      <c r="D6" s="13"/>
      <c r="E6" s="228"/>
      <c r="F6" s="13"/>
      <c r="G6" s="14"/>
      <c r="H6" s="13"/>
      <c r="I6" s="18"/>
      <c r="J6" s="13"/>
      <c r="K6" s="228"/>
      <c r="L6" s="13"/>
      <c r="M6" s="14"/>
      <c r="N6" s="13"/>
      <c r="O6" s="14"/>
      <c r="P6" s="13"/>
      <c r="Q6" s="14"/>
      <c r="R6" s="13"/>
      <c r="S6" s="245">
        <v>1355</v>
      </c>
    </row>
    <row r="7" spans="1:19" ht="14.1" hidden="1" customHeight="1">
      <c r="A7" s="14">
        <f t="shared" si="0"/>
        <v>0</v>
      </c>
      <c r="B7" s="13">
        <f t="shared" si="1"/>
        <v>0</v>
      </c>
      <c r="C7" s="18"/>
      <c r="D7" s="13"/>
      <c r="E7" s="228"/>
      <c r="F7" s="13"/>
      <c r="G7" s="14"/>
      <c r="H7" s="13"/>
      <c r="I7" s="18"/>
      <c r="J7" s="13"/>
      <c r="K7" s="228"/>
      <c r="L7" s="13"/>
      <c r="M7" s="14"/>
      <c r="N7" s="13"/>
      <c r="O7" s="14"/>
      <c r="P7" s="13"/>
      <c r="Q7" s="14"/>
      <c r="R7" s="13"/>
      <c r="S7" s="245">
        <v>1356</v>
      </c>
    </row>
    <row r="8" spans="1:19" ht="14.1" hidden="1" customHeight="1">
      <c r="A8" s="14">
        <f t="shared" si="0"/>
        <v>0</v>
      </c>
      <c r="B8" s="13">
        <f t="shared" si="1"/>
        <v>0</v>
      </c>
      <c r="C8" s="18"/>
      <c r="D8" s="13"/>
      <c r="E8" s="228"/>
      <c r="F8" s="13"/>
      <c r="G8" s="14"/>
      <c r="H8" s="13"/>
      <c r="I8" s="18"/>
      <c r="J8" s="13"/>
      <c r="K8" s="228"/>
      <c r="L8" s="13"/>
      <c r="M8" s="14"/>
      <c r="N8" s="13"/>
      <c r="O8" s="14"/>
      <c r="P8" s="13"/>
      <c r="Q8" s="14"/>
      <c r="R8" s="13"/>
      <c r="S8" s="245">
        <v>1357</v>
      </c>
    </row>
    <row r="9" spans="1:19" ht="14.1" hidden="1" customHeight="1">
      <c r="A9" s="14">
        <f t="shared" si="0"/>
        <v>0</v>
      </c>
      <c r="B9" s="13">
        <f t="shared" si="1"/>
        <v>0</v>
      </c>
      <c r="C9" s="18"/>
      <c r="D9" s="13"/>
      <c r="E9" s="228"/>
      <c r="F9" s="13"/>
      <c r="G9" s="14"/>
      <c r="H9" s="13"/>
      <c r="I9" s="18"/>
      <c r="J9" s="13"/>
      <c r="K9" s="228"/>
      <c r="L9" s="13"/>
      <c r="M9" s="14"/>
      <c r="N9" s="13"/>
      <c r="O9" s="14"/>
      <c r="P9" s="13"/>
      <c r="Q9" s="14"/>
      <c r="R9" s="13"/>
      <c r="S9" s="245">
        <v>1358</v>
      </c>
    </row>
    <row r="10" spans="1:19" ht="14.1" hidden="1" customHeight="1">
      <c r="A10" s="14">
        <f t="shared" si="0"/>
        <v>0</v>
      </c>
      <c r="B10" s="13">
        <f t="shared" si="1"/>
        <v>0</v>
      </c>
      <c r="C10" s="18"/>
      <c r="D10" s="13"/>
      <c r="E10" s="228"/>
      <c r="F10" s="13"/>
      <c r="G10" s="14"/>
      <c r="H10" s="13"/>
      <c r="I10" s="18"/>
      <c r="J10" s="13"/>
      <c r="K10" s="228"/>
      <c r="L10" s="13"/>
      <c r="M10" s="14"/>
      <c r="N10" s="13"/>
      <c r="O10" s="14"/>
      <c r="P10" s="13"/>
      <c r="Q10" s="14"/>
      <c r="R10" s="13"/>
      <c r="S10" s="245">
        <v>1359</v>
      </c>
    </row>
    <row r="11" spans="1:19" ht="14.1" hidden="1" customHeight="1">
      <c r="A11" s="14">
        <f t="shared" si="0"/>
        <v>0</v>
      </c>
      <c r="B11" s="13">
        <f t="shared" si="1"/>
        <v>0</v>
      </c>
      <c r="C11" s="18"/>
      <c r="D11" s="13"/>
      <c r="E11" s="228"/>
      <c r="F11" s="13"/>
      <c r="G11" s="14"/>
      <c r="H11" s="13"/>
      <c r="I11" s="18"/>
      <c r="J11" s="13"/>
      <c r="K11" s="228"/>
      <c r="L11" s="13"/>
      <c r="M11" s="14"/>
      <c r="N11" s="13"/>
      <c r="O11" s="14"/>
      <c r="P11" s="13"/>
      <c r="Q11" s="14"/>
      <c r="R11" s="13"/>
      <c r="S11" s="245">
        <v>1360</v>
      </c>
    </row>
    <row r="12" spans="1:19" ht="14.1" hidden="1" customHeight="1">
      <c r="A12" s="14">
        <f t="shared" si="0"/>
        <v>0</v>
      </c>
      <c r="B12" s="13">
        <f t="shared" si="1"/>
        <v>0</v>
      </c>
      <c r="C12" s="18"/>
      <c r="D12" s="13"/>
      <c r="E12" s="228"/>
      <c r="F12" s="13"/>
      <c r="G12" s="14"/>
      <c r="H12" s="13"/>
      <c r="I12" s="18"/>
      <c r="J12" s="13"/>
      <c r="K12" s="228"/>
      <c r="L12" s="13"/>
      <c r="M12" s="14"/>
      <c r="N12" s="13"/>
      <c r="O12" s="14"/>
      <c r="P12" s="13"/>
      <c r="Q12" s="14"/>
      <c r="R12" s="13"/>
      <c r="S12" s="245">
        <v>1361</v>
      </c>
    </row>
    <row r="13" spans="1:19" ht="14.1" hidden="1" customHeight="1">
      <c r="A13" s="14">
        <f t="shared" si="0"/>
        <v>0</v>
      </c>
      <c r="B13" s="13">
        <f t="shared" si="1"/>
        <v>0</v>
      </c>
      <c r="C13" s="18"/>
      <c r="D13" s="13"/>
      <c r="E13" s="228"/>
      <c r="F13" s="13"/>
      <c r="G13" s="14"/>
      <c r="H13" s="13"/>
      <c r="I13" s="18"/>
      <c r="J13" s="13"/>
      <c r="K13" s="228"/>
      <c r="L13" s="13"/>
      <c r="M13" s="14"/>
      <c r="N13" s="13"/>
      <c r="O13" s="14"/>
      <c r="P13" s="13"/>
      <c r="Q13" s="14"/>
      <c r="R13" s="13"/>
      <c r="S13" s="245">
        <v>1362</v>
      </c>
    </row>
    <row r="14" spans="1:19" ht="14.1" hidden="1" customHeight="1">
      <c r="A14" s="14">
        <f t="shared" si="0"/>
        <v>0</v>
      </c>
      <c r="B14" s="13">
        <f t="shared" si="1"/>
        <v>0</v>
      </c>
      <c r="C14" s="18"/>
      <c r="D14" s="13"/>
      <c r="E14" s="228"/>
      <c r="F14" s="13"/>
      <c r="G14" s="14"/>
      <c r="H14" s="13"/>
      <c r="I14" s="18"/>
      <c r="J14" s="13"/>
      <c r="K14" s="228"/>
      <c r="L14" s="13"/>
      <c r="M14" s="14"/>
      <c r="N14" s="13"/>
      <c r="O14" s="14"/>
      <c r="P14" s="13"/>
      <c r="Q14" s="14"/>
      <c r="R14" s="13"/>
      <c r="S14" s="245">
        <v>1363</v>
      </c>
    </row>
    <row r="15" spans="1:19" ht="14.1" hidden="1" customHeight="1">
      <c r="A15" s="14">
        <f t="shared" si="0"/>
        <v>0</v>
      </c>
      <c r="B15" s="13">
        <f t="shared" si="1"/>
        <v>0</v>
      </c>
      <c r="C15" s="18"/>
      <c r="D15" s="13"/>
      <c r="E15" s="228"/>
      <c r="F15" s="13"/>
      <c r="G15" s="14"/>
      <c r="H15" s="13"/>
      <c r="I15" s="18"/>
      <c r="J15" s="13"/>
      <c r="K15" s="228"/>
      <c r="L15" s="273"/>
      <c r="M15" s="14"/>
      <c r="N15" s="13"/>
      <c r="O15" s="14"/>
      <c r="P15" s="13"/>
      <c r="Q15" s="14"/>
      <c r="R15" s="13"/>
      <c r="S15" s="245">
        <v>1364</v>
      </c>
    </row>
    <row r="16" spans="1:19" ht="14.1" hidden="1" customHeight="1">
      <c r="A16" s="14">
        <f t="shared" si="0"/>
        <v>0</v>
      </c>
      <c r="B16" s="13">
        <f t="shared" si="1"/>
        <v>0</v>
      </c>
      <c r="C16" s="18"/>
      <c r="D16" s="13"/>
      <c r="E16" s="228"/>
      <c r="F16" s="13"/>
      <c r="G16" s="14"/>
      <c r="H16" s="13"/>
      <c r="I16" s="18"/>
      <c r="J16" s="13"/>
      <c r="K16" s="228"/>
      <c r="L16" s="13"/>
      <c r="M16" s="14"/>
      <c r="N16" s="13"/>
      <c r="O16" s="14"/>
      <c r="P16" s="13"/>
      <c r="Q16" s="14"/>
      <c r="R16" s="13"/>
      <c r="S16" s="245">
        <v>1365</v>
      </c>
    </row>
    <row r="17" spans="1:19" ht="14.1" hidden="1" customHeight="1">
      <c r="A17" s="14">
        <f t="shared" si="0"/>
        <v>0</v>
      </c>
      <c r="B17" s="13">
        <f t="shared" si="1"/>
        <v>0</v>
      </c>
      <c r="C17" s="18"/>
      <c r="D17" s="13"/>
      <c r="E17" s="228"/>
      <c r="F17" s="13"/>
      <c r="G17" s="14"/>
      <c r="H17" s="13"/>
      <c r="I17" s="18"/>
      <c r="J17" s="13"/>
      <c r="K17" s="228"/>
      <c r="L17" s="13"/>
      <c r="M17" s="14"/>
      <c r="N17" s="13"/>
      <c r="O17" s="14"/>
      <c r="P17" s="13"/>
      <c r="Q17" s="14"/>
      <c r="R17" s="13"/>
      <c r="S17" s="245">
        <v>1366</v>
      </c>
    </row>
    <row r="18" spans="1:19" ht="14.1" hidden="1" customHeight="1">
      <c r="A18" s="14">
        <f t="shared" si="0"/>
        <v>0</v>
      </c>
      <c r="B18" s="13">
        <f t="shared" si="1"/>
        <v>0</v>
      </c>
      <c r="C18" s="18"/>
      <c r="D18" s="13"/>
      <c r="E18" s="228"/>
      <c r="F18" s="13"/>
      <c r="G18" s="14"/>
      <c r="H18" s="13"/>
      <c r="I18" s="18"/>
      <c r="J18" s="13"/>
      <c r="K18" s="228"/>
      <c r="L18" s="13"/>
      <c r="M18" s="14"/>
      <c r="N18" s="13"/>
      <c r="O18" s="14"/>
      <c r="P18" s="13"/>
      <c r="Q18" s="14"/>
      <c r="R18" s="13"/>
      <c r="S18" s="245">
        <v>1367</v>
      </c>
    </row>
    <row r="19" spans="1:19" ht="14.1" hidden="1" customHeight="1">
      <c r="A19" s="14">
        <f t="shared" si="0"/>
        <v>0</v>
      </c>
      <c r="B19" s="13">
        <f t="shared" si="1"/>
        <v>0</v>
      </c>
      <c r="C19" s="18"/>
      <c r="D19" s="13"/>
      <c r="E19" s="228"/>
      <c r="F19" s="13"/>
      <c r="G19" s="14"/>
      <c r="H19" s="13"/>
      <c r="I19" s="18"/>
      <c r="J19" s="13"/>
      <c r="K19" s="228"/>
      <c r="L19" s="13"/>
      <c r="M19" s="14"/>
      <c r="N19" s="13"/>
      <c r="O19" s="14"/>
      <c r="P19" s="13"/>
      <c r="Q19" s="14"/>
      <c r="R19" s="13"/>
      <c r="S19" s="245">
        <v>1368</v>
      </c>
    </row>
    <row r="20" spans="1:19" ht="14.1" hidden="1" customHeight="1">
      <c r="A20" s="14">
        <f t="shared" si="0"/>
        <v>0</v>
      </c>
      <c r="B20" s="13">
        <f t="shared" si="1"/>
        <v>0</v>
      </c>
      <c r="C20" s="18"/>
      <c r="D20" s="13"/>
      <c r="E20" s="228"/>
      <c r="F20" s="13"/>
      <c r="G20" s="14"/>
      <c r="H20" s="13"/>
      <c r="I20" s="18"/>
      <c r="J20" s="13"/>
      <c r="K20" s="228"/>
      <c r="L20" s="13"/>
      <c r="M20" s="14"/>
      <c r="N20" s="13"/>
      <c r="O20" s="14"/>
      <c r="P20" s="13"/>
      <c r="Q20" s="14"/>
      <c r="R20" s="13"/>
      <c r="S20" s="245">
        <v>1369</v>
      </c>
    </row>
    <row r="21" spans="1:19" ht="14.1" hidden="1" customHeight="1">
      <c r="A21" s="14">
        <f t="shared" si="0"/>
        <v>0</v>
      </c>
      <c r="B21" s="13">
        <f t="shared" si="1"/>
        <v>0</v>
      </c>
      <c r="C21" s="18"/>
      <c r="D21" s="13"/>
      <c r="E21" s="228"/>
      <c r="F21" s="13"/>
      <c r="G21" s="14"/>
      <c r="H21" s="13"/>
      <c r="I21" s="18"/>
      <c r="J21" s="13"/>
      <c r="K21" s="228"/>
      <c r="L21" s="13"/>
      <c r="M21" s="14"/>
      <c r="N21" s="13"/>
      <c r="O21" s="14"/>
      <c r="P21" s="13"/>
      <c r="Q21" s="14"/>
      <c r="R21" s="13"/>
      <c r="S21" s="245">
        <v>1370</v>
      </c>
    </row>
    <row r="22" spans="1:19" ht="14.1" hidden="1" customHeight="1">
      <c r="A22" s="14">
        <f t="shared" si="0"/>
        <v>0</v>
      </c>
      <c r="B22" s="13">
        <f t="shared" si="1"/>
        <v>0</v>
      </c>
      <c r="C22" s="18"/>
      <c r="D22" s="13"/>
      <c r="E22" s="228"/>
      <c r="F22" s="13"/>
      <c r="G22" s="14"/>
      <c r="H22" s="13"/>
      <c r="I22" s="18"/>
      <c r="J22" s="13"/>
      <c r="K22" s="228"/>
      <c r="L22" s="13"/>
      <c r="M22" s="14"/>
      <c r="N22" s="13"/>
      <c r="O22" s="14"/>
      <c r="P22" s="13"/>
      <c r="Q22" s="14"/>
      <c r="R22" s="13"/>
      <c r="S22" s="245">
        <v>1371</v>
      </c>
    </row>
    <row r="23" spans="1:19" ht="14.1" hidden="1" customHeight="1">
      <c r="A23" s="14">
        <f t="shared" si="0"/>
        <v>0</v>
      </c>
      <c r="B23" s="13">
        <f t="shared" si="1"/>
        <v>0</v>
      </c>
      <c r="C23" s="18"/>
      <c r="D23" s="13"/>
      <c r="E23" s="228"/>
      <c r="F23" s="13"/>
      <c r="G23" s="14"/>
      <c r="H23" s="13"/>
      <c r="I23" s="18"/>
      <c r="J23" s="13"/>
      <c r="K23" s="228"/>
      <c r="L23" s="13"/>
      <c r="M23" s="14"/>
      <c r="N23" s="13"/>
      <c r="O23" s="14"/>
      <c r="P23" s="13"/>
      <c r="Q23" s="14"/>
      <c r="R23" s="13"/>
      <c r="S23" s="245">
        <v>1372</v>
      </c>
    </row>
    <row r="24" spans="1:19" ht="14.1" hidden="1" customHeight="1">
      <c r="A24" s="14">
        <f t="shared" ref="A24:A31" si="2">SUM(G24,K24,M24,O24,Q24)</f>
        <v>0</v>
      </c>
      <c r="B24" s="13">
        <v>14</v>
      </c>
      <c r="C24" s="18"/>
      <c r="D24" s="13"/>
      <c r="E24" s="228"/>
      <c r="F24" s="13"/>
      <c r="G24" s="14"/>
      <c r="H24" s="13"/>
      <c r="I24" s="18"/>
      <c r="J24" s="13"/>
      <c r="K24" s="228"/>
      <c r="L24" s="13"/>
      <c r="M24" s="14"/>
      <c r="N24" s="13"/>
      <c r="O24" s="14"/>
      <c r="P24" s="13"/>
      <c r="Q24" s="14"/>
      <c r="R24" s="13"/>
      <c r="S24" s="245">
        <v>1373</v>
      </c>
    </row>
    <row r="25" spans="1:19" ht="14.1" hidden="1" customHeight="1">
      <c r="A25" s="14">
        <f t="shared" si="2"/>
        <v>0</v>
      </c>
      <c r="B25" s="13">
        <v>124</v>
      </c>
      <c r="C25" s="18"/>
      <c r="D25" s="13"/>
      <c r="E25" s="228"/>
      <c r="F25" s="13"/>
      <c r="G25" s="14"/>
      <c r="H25" s="13"/>
      <c r="I25" s="18"/>
      <c r="J25" s="13"/>
      <c r="K25" s="228"/>
      <c r="L25" s="13"/>
      <c r="M25" s="14"/>
      <c r="N25" s="13"/>
      <c r="O25" s="14"/>
      <c r="P25" s="13"/>
      <c r="Q25" s="14"/>
      <c r="R25" s="13"/>
      <c r="S25" s="245">
        <v>1374</v>
      </c>
    </row>
    <row r="26" spans="1:19" ht="14.1" hidden="1" customHeight="1">
      <c r="A26" s="14">
        <f t="shared" si="2"/>
        <v>0</v>
      </c>
      <c r="B26" s="13"/>
      <c r="C26" s="18"/>
      <c r="D26" s="13"/>
      <c r="E26" s="228"/>
      <c r="F26" s="13"/>
      <c r="G26" s="14"/>
      <c r="H26" s="13"/>
      <c r="I26" s="18"/>
      <c r="J26" s="13"/>
      <c r="K26" s="228"/>
      <c r="L26" s="13"/>
      <c r="M26" s="14"/>
      <c r="N26" s="13"/>
      <c r="O26" s="14"/>
      <c r="P26" s="13"/>
      <c r="Q26" s="14"/>
      <c r="R26" s="13"/>
      <c r="S26" s="245">
        <v>1375</v>
      </c>
    </row>
    <row r="27" spans="1:19" ht="21" customHeight="1">
      <c r="A27" s="83">
        <f t="shared" si="2"/>
        <v>110</v>
      </c>
      <c r="B27" s="58">
        <f>SUM(H27,L27,N27,P27,R27)</f>
        <v>47</v>
      </c>
      <c r="C27" s="59">
        <f>E27+G27</f>
        <v>0</v>
      </c>
      <c r="D27" s="58">
        <f>F27+H27</f>
        <v>0</v>
      </c>
      <c r="E27" s="77">
        <v>0</v>
      </c>
      <c r="F27" s="58">
        <v>0</v>
      </c>
      <c r="G27" s="83">
        <v>0</v>
      </c>
      <c r="H27" s="58">
        <v>0</v>
      </c>
      <c r="I27" s="59">
        <f>K27+M27+O27+Q27</f>
        <v>110</v>
      </c>
      <c r="J27" s="58">
        <f>L27+N27+P27+R27</f>
        <v>47</v>
      </c>
      <c r="K27" s="228">
        <v>0</v>
      </c>
      <c r="L27" s="13">
        <v>2</v>
      </c>
      <c r="M27" s="14">
        <v>0</v>
      </c>
      <c r="N27" s="13">
        <v>1</v>
      </c>
      <c r="O27" s="14">
        <v>3</v>
      </c>
      <c r="P27" s="13">
        <v>5</v>
      </c>
      <c r="Q27" s="14">
        <v>107</v>
      </c>
      <c r="R27" s="13">
        <v>39</v>
      </c>
      <c r="S27" s="140">
        <v>1376</v>
      </c>
    </row>
    <row r="28" spans="1:19" ht="21" customHeight="1">
      <c r="A28" s="83">
        <f t="shared" si="2"/>
        <v>134</v>
      </c>
      <c r="B28" s="58">
        <f>SUM(H28,L28,N28,P28,R28)</f>
        <v>45</v>
      </c>
      <c r="C28" s="59">
        <f t="shared" ref="C28:C34" si="3">E28+G28</f>
        <v>0</v>
      </c>
      <c r="D28" s="58">
        <f t="shared" ref="D28:D34" si="4">F28+H28</f>
        <v>0</v>
      </c>
      <c r="E28" s="77">
        <v>0</v>
      </c>
      <c r="F28" s="58">
        <v>0</v>
      </c>
      <c r="G28" s="83">
        <v>0</v>
      </c>
      <c r="H28" s="58">
        <v>0</v>
      </c>
      <c r="I28" s="59">
        <f t="shared" ref="I28:I35" si="5">K28+M28+O28+Q28</f>
        <v>134</v>
      </c>
      <c r="J28" s="58">
        <f t="shared" ref="J28:J35" si="6">L28+N28+P28+R28</f>
        <v>45</v>
      </c>
      <c r="K28" s="228">
        <v>0</v>
      </c>
      <c r="L28" s="13">
        <v>1</v>
      </c>
      <c r="M28" s="14">
        <v>0</v>
      </c>
      <c r="N28" s="13">
        <v>7</v>
      </c>
      <c r="O28" s="14">
        <v>0</v>
      </c>
      <c r="P28" s="13">
        <v>6</v>
      </c>
      <c r="Q28" s="14">
        <v>134</v>
      </c>
      <c r="R28" s="13">
        <v>31</v>
      </c>
      <c r="S28" s="140">
        <v>1377</v>
      </c>
    </row>
    <row r="29" spans="1:19" ht="21" customHeight="1">
      <c r="A29" s="83">
        <f t="shared" si="2"/>
        <v>122</v>
      </c>
      <c r="B29" s="58">
        <f>SUM(H29,L29,N29,P29,R29)</f>
        <v>66</v>
      </c>
      <c r="C29" s="59">
        <f t="shared" si="3"/>
        <v>0</v>
      </c>
      <c r="D29" s="58">
        <f t="shared" si="4"/>
        <v>0</v>
      </c>
      <c r="E29" s="77">
        <v>0</v>
      </c>
      <c r="F29" s="58">
        <v>0</v>
      </c>
      <c r="G29" s="83">
        <v>0</v>
      </c>
      <c r="H29" s="58">
        <v>0</v>
      </c>
      <c r="I29" s="59">
        <f t="shared" si="5"/>
        <v>122</v>
      </c>
      <c r="J29" s="58">
        <f t="shared" si="6"/>
        <v>66</v>
      </c>
      <c r="K29" s="228">
        <v>1</v>
      </c>
      <c r="L29" s="13">
        <v>5</v>
      </c>
      <c r="M29" s="14">
        <v>0</v>
      </c>
      <c r="N29" s="13">
        <v>4</v>
      </c>
      <c r="O29" s="14">
        <v>2</v>
      </c>
      <c r="P29" s="13">
        <v>10</v>
      </c>
      <c r="Q29" s="14">
        <v>119</v>
      </c>
      <c r="R29" s="13">
        <v>47</v>
      </c>
      <c r="S29" s="211">
        <v>1378</v>
      </c>
    </row>
    <row r="30" spans="1:19" ht="21" customHeight="1">
      <c r="A30" s="83">
        <f t="shared" si="2"/>
        <v>113</v>
      </c>
      <c r="B30" s="58">
        <f>SUM(H30,L30,N30,P30,R30)</f>
        <v>64</v>
      </c>
      <c r="C30" s="59">
        <f t="shared" si="3"/>
        <v>0</v>
      </c>
      <c r="D30" s="58">
        <f t="shared" si="4"/>
        <v>0</v>
      </c>
      <c r="E30" s="77">
        <v>0</v>
      </c>
      <c r="F30" s="58">
        <v>0</v>
      </c>
      <c r="G30" s="83">
        <v>0</v>
      </c>
      <c r="H30" s="58">
        <v>0</v>
      </c>
      <c r="I30" s="59">
        <f t="shared" si="5"/>
        <v>113</v>
      </c>
      <c r="J30" s="58">
        <f t="shared" si="6"/>
        <v>64</v>
      </c>
      <c r="K30" s="228">
        <v>0</v>
      </c>
      <c r="L30" s="13">
        <v>3</v>
      </c>
      <c r="M30" s="14">
        <v>1</v>
      </c>
      <c r="N30" s="13">
        <v>3</v>
      </c>
      <c r="O30" s="14">
        <v>4</v>
      </c>
      <c r="P30" s="13">
        <v>13</v>
      </c>
      <c r="Q30" s="14">
        <v>108</v>
      </c>
      <c r="R30" s="13">
        <v>45</v>
      </c>
      <c r="S30" s="185">
        <v>1379</v>
      </c>
    </row>
    <row r="31" spans="1:19" ht="21" customHeight="1">
      <c r="A31" s="82">
        <f t="shared" si="2"/>
        <v>209</v>
      </c>
      <c r="B31" s="57">
        <f>SUM(H31,L31,N31,P31,R31)</f>
        <v>89</v>
      </c>
      <c r="C31" s="59">
        <f t="shared" si="3"/>
        <v>0</v>
      </c>
      <c r="D31" s="58">
        <f t="shared" si="4"/>
        <v>0</v>
      </c>
      <c r="E31" s="74">
        <v>0</v>
      </c>
      <c r="F31" s="57">
        <v>0</v>
      </c>
      <c r="G31" s="82">
        <v>0</v>
      </c>
      <c r="H31" s="57">
        <v>0</v>
      </c>
      <c r="I31" s="59">
        <f t="shared" si="5"/>
        <v>209</v>
      </c>
      <c r="J31" s="58">
        <f t="shared" si="6"/>
        <v>89</v>
      </c>
      <c r="K31" s="312">
        <v>0</v>
      </c>
      <c r="L31" s="17">
        <v>12</v>
      </c>
      <c r="M31" s="294">
        <v>7</v>
      </c>
      <c r="N31" s="17">
        <v>2</v>
      </c>
      <c r="O31" s="294">
        <v>5</v>
      </c>
      <c r="P31" s="17">
        <v>8</v>
      </c>
      <c r="Q31" s="294">
        <v>197</v>
      </c>
      <c r="R31" s="17">
        <v>67</v>
      </c>
      <c r="S31" s="185">
        <v>1380</v>
      </c>
    </row>
    <row r="32" spans="1:19" ht="21" customHeight="1">
      <c r="A32" s="151">
        <f>'[1]نمودار و جداول رشته ها'!BR12</f>
        <v>510</v>
      </c>
      <c r="B32" s="90">
        <f>'[1]نمودار و جداول رشته ها'!BQ12</f>
        <v>108</v>
      </c>
      <c r="C32" s="59">
        <f t="shared" si="3"/>
        <v>0</v>
      </c>
      <c r="D32" s="58">
        <f t="shared" si="4"/>
        <v>0</v>
      </c>
      <c r="E32" s="313">
        <v>0</v>
      </c>
      <c r="F32" s="90">
        <v>0</v>
      </c>
      <c r="G32" s="151">
        <v>0</v>
      </c>
      <c r="H32" s="90">
        <v>0</v>
      </c>
      <c r="I32" s="59">
        <f t="shared" si="5"/>
        <v>510</v>
      </c>
      <c r="J32" s="58">
        <f t="shared" si="6"/>
        <v>108</v>
      </c>
      <c r="K32" s="314">
        <v>2</v>
      </c>
      <c r="L32" s="254">
        <v>22</v>
      </c>
      <c r="M32" s="280">
        <v>15</v>
      </c>
      <c r="N32" s="254">
        <v>7</v>
      </c>
      <c r="O32" s="280">
        <v>0</v>
      </c>
      <c r="P32" s="254">
        <v>12</v>
      </c>
      <c r="Q32" s="280">
        <v>493</v>
      </c>
      <c r="R32" s="254">
        <v>67</v>
      </c>
      <c r="S32" s="91">
        <v>1381</v>
      </c>
    </row>
    <row r="33" spans="1:19" ht="21" customHeight="1">
      <c r="A33" s="151">
        <f>'[1]نمودار و جداول رشته ها'!BR13</f>
        <v>185</v>
      </c>
      <c r="B33" s="90">
        <f>'[1]نمودار و جداول رشته ها'!BQ13</f>
        <v>106</v>
      </c>
      <c r="C33" s="59">
        <f t="shared" si="3"/>
        <v>0</v>
      </c>
      <c r="D33" s="58">
        <f t="shared" si="4"/>
        <v>0</v>
      </c>
      <c r="E33" s="313">
        <v>0</v>
      </c>
      <c r="F33" s="177">
        <v>0</v>
      </c>
      <c r="G33" s="151">
        <v>0</v>
      </c>
      <c r="H33" s="177">
        <v>0</v>
      </c>
      <c r="I33" s="59">
        <f t="shared" si="5"/>
        <v>185</v>
      </c>
      <c r="J33" s="58">
        <f t="shared" si="6"/>
        <v>106</v>
      </c>
      <c r="K33" s="314">
        <v>10</v>
      </c>
      <c r="L33" s="218">
        <v>6</v>
      </c>
      <c r="M33" s="280">
        <v>12</v>
      </c>
      <c r="N33" s="218">
        <v>6</v>
      </c>
      <c r="O33" s="280">
        <v>1</v>
      </c>
      <c r="P33" s="218">
        <v>31</v>
      </c>
      <c r="Q33" s="280">
        <v>162</v>
      </c>
      <c r="R33" s="218">
        <v>63</v>
      </c>
      <c r="S33" s="140">
        <v>1382</v>
      </c>
    </row>
    <row r="34" spans="1:19" ht="21" customHeight="1">
      <c r="A34" s="151">
        <f>'[1]نمودار و جداول رشته ها'!BR14</f>
        <v>159</v>
      </c>
      <c r="B34" s="90">
        <f>'[1]نمودار و جداول رشته ها'!BQ14</f>
        <v>129</v>
      </c>
      <c r="C34" s="59">
        <f t="shared" si="3"/>
        <v>1</v>
      </c>
      <c r="D34" s="58">
        <f t="shared" si="4"/>
        <v>7</v>
      </c>
      <c r="E34" s="239">
        <f>[2]بازار!$S$39</f>
        <v>1</v>
      </c>
      <c r="F34" s="147">
        <f>[2]بازار!$S$15</f>
        <v>7</v>
      </c>
      <c r="G34" s="201">
        <f>[2]غيردولتي!$B$37</f>
        <v>0</v>
      </c>
      <c r="H34" s="147">
        <f>[2]غيردولتي!$B$14</f>
        <v>0</v>
      </c>
      <c r="I34" s="59">
        <f t="shared" si="5"/>
        <v>158</v>
      </c>
      <c r="J34" s="58">
        <f t="shared" si="6"/>
        <v>122</v>
      </c>
      <c r="K34" s="316">
        <f>[2]بازار!$O$39</f>
        <v>2</v>
      </c>
      <c r="L34" s="214">
        <f>[2]بازار!$O$15</f>
        <v>5</v>
      </c>
      <c r="M34" s="242">
        <f>[2]بازار!$K$39</f>
        <v>0</v>
      </c>
      <c r="N34" s="214">
        <f>[2]بازار!$K$15</f>
        <v>25</v>
      </c>
      <c r="O34" s="242">
        <f>[2]بازار!$G$39</f>
        <v>5</v>
      </c>
      <c r="P34" s="214">
        <f>[2]بازار!$G$15</f>
        <v>14</v>
      </c>
      <c r="Q34" s="242">
        <f>[2]بازار!$C$39</f>
        <v>151</v>
      </c>
      <c r="R34" s="214">
        <f>[2]بازار!$C$15</f>
        <v>78</v>
      </c>
      <c r="S34" s="185">
        <v>1383</v>
      </c>
    </row>
    <row r="35" spans="1:19" ht="21" customHeight="1">
      <c r="A35" s="151">
        <f>'[1]نمودار و جداول رشته ها'!BR15</f>
        <v>72</v>
      </c>
      <c r="B35" s="90">
        <f>'[1]نمودار و جداول رشته ها'!BQ15</f>
        <v>156</v>
      </c>
      <c r="C35" s="59">
        <f>A35-I35</f>
        <v>0</v>
      </c>
      <c r="D35" s="58">
        <f>B35-J35</f>
        <v>42</v>
      </c>
      <c r="E35" s="60">
        <f>[2]بازار!$T$39</f>
        <v>0</v>
      </c>
      <c r="F35" s="57">
        <f>[2]بازار!$T$15</f>
        <v>31</v>
      </c>
      <c r="G35" s="73">
        <f>[2]غيردولتي!$C$37</f>
        <v>0</v>
      </c>
      <c r="H35" s="57">
        <f>[2]غيردولتي!$C$14</f>
        <v>0</v>
      </c>
      <c r="I35" s="59">
        <f t="shared" si="5"/>
        <v>72</v>
      </c>
      <c r="J35" s="58">
        <f t="shared" si="6"/>
        <v>114</v>
      </c>
      <c r="K35" s="184">
        <f>[3]بازار!$O$41</f>
        <v>0</v>
      </c>
      <c r="L35" s="17">
        <f>[3]بازار!$O$15</f>
        <v>4</v>
      </c>
      <c r="M35" s="275">
        <f>[3]بازار!$K$41</f>
        <v>4</v>
      </c>
      <c r="N35" s="17">
        <f>[3]بازار!$K$15</f>
        <v>10</v>
      </c>
      <c r="O35" s="275">
        <f>[3]بازار!$G$41</f>
        <v>5</v>
      </c>
      <c r="P35" s="17">
        <f>[3]بازار!$G$15</f>
        <v>18</v>
      </c>
      <c r="Q35" s="275">
        <f>[3]بازار!$C$41</f>
        <v>63</v>
      </c>
      <c r="R35" s="17">
        <f>[3]بازار!$C$15</f>
        <v>82</v>
      </c>
      <c r="S35" s="185">
        <v>1384</v>
      </c>
    </row>
    <row r="36" spans="1:19" ht="21" customHeight="1">
      <c r="A36" s="151">
        <f>'[1]نمودار و جداول رشته ها'!BR16</f>
        <v>48</v>
      </c>
      <c r="B36" s="90">
        <f>'[1]نمودار و جداول رشته ها'!BQ16</f>
        <v>1694</v>
      </c>
      <c r="C36" s="177">
        <f t="shared" ref="C36:D40" si="7">A36-I36</f>
        <v>9</v>
      </c>
      <c r="D36" s="90">
        <f t="shared" si="7"/>
        <v>-983</v>
      </c>
      <c r="E36" s="59"/>
      <c r="F36" s="59"/>
      <c r="G36" s="59"/>
      <c r="H36" s="59"/>
      <c r="I36" s="59">
        <f>[4]بازار!$C$41+[4]بازار!$G$41+[4]بازار!$K$41+[4]بازار!$O$41</f>
        <v>39</v>
      </c>
      <c r="J36" s="58">
        <f>[4]بازار!$C$15+[4]بازار!$G$15+[4]بازار!$K$15+[4]بازار!$O$15</f>
        <v>2677</v>
      </c>
      <c r="K36" s="18"/>
      <c r="L36" s="18"/>
      <c r="M36" s="18"/>
      <c r="N36" s="18"/>
      <c r="O36" s="18"/>
      <c r="P36" s="18"/>
      <c r="Q36" s="18"/>
      <c r="R36" s="18"/>
      <c r="S36" s="91">
        <v>1385</v>
      </c>
    </row>
    <row r="37" spans="1:19" ht="21" customHeight="1">
      <c r="A37" s="151">
        <f>'[1]نمودار و جداول رشته ها'!BR17</f>
        <v>212</v>
      </c>
      <c r="B37" s="90">
        <f>'[1]نمودار و جداول رشته ها'!BQ17</f>
        <v>295</v>
      </c>
      <c r="C37" s="177">
        <f t="shared" si="7"/>
        <v>13</v>
      </c>
      <c r="D37" s="90">
        <f t="shared" si="7"/>
        <v>172</v>
      </c>
      <c r="E37" s="59"/>
      <c r="F37" s="59"/>
      <c r="G37" s="59"/>
      <c r="H37" s="59"/>
      <c r="I37" s="59">
        <f>[5]بازار!$C$41+[5]بازار!$G$41+[5]بازار!$K$41+[5]بازار!$O$41</f>
        <v>199</v>
      </c>
      <c r="J37" s="58">
        <f>[5]بازار!$C$15+[5]بازار!$G$15+[5]بازار!$K$15+[5]بازار!$O$15</f>
        <v>123</v>
      </c>
      <c r="K37" s="18"/>
      <c r="L37" s="18"/>
      <c r="M37" s="18"/>
      <c r="N37" s="18"/>
      <c r="O37" s="18"/>
      <c r="P37" s="18"/>
      <c r="Q37" s="18"/>
      <c r="R37" s="18"/>
      <c r="S37" s="91">
        <v>1386</v>
      </c>
    </row>
    <row r="38" spans="1:19" ht="21" customHeight="1">
      <c r="A38" s="151">
        <f>'[1]نمودار و جداول رشته ها'!BR18</f>
        <v>236</v>
      </c>
      <c r="B38" s="90">
        <f>'[1]نمودار و جداول رشته ها'!BQ18</f>
        <v>414</v>
      </c>
      <c r="C38" s="177">
        <f t="shared" si="7"/>
        <v>28</v>
      </c>
      <c r="D38" s="90">
        <f t="shared" si="7"/>
        <v>169</v>
      </c>
      <c r="E38" s="59"/>
      <c r="F38" s="59"/>
      <c r="G38" s="59"/>
      <c r="H38" s="59"/>
      <c r="I38" s="59">
        <f>[6]بازار!$AA$41</f>
        <v>208</v>
      </c>
      <c r="J38" s="58">
        <f>[6]بازار!$AA$15</f>
        <v>245</v>
      </c>
      <c r="K38" s="18"/>
      <c r="L38" s="18"/>
      <c r="M38" s="18"/>
      <c r="N38" s="18"/>
      <c r="O38" s="18"/>
      <c r="P38" s="18"/>
      <c r="Q38" s="18"/>
      <c r="R38" s="18"/>
      <c r="S38" s="91">
        <v>1387</v>
      </c>
    </row>
    <row r="39" spans="1:19" ht="21" customHeight="1">
      <c r="A39" s="151">
        <f>'[1]نمودار و جداول رشته ها'!BR19</f>
        <v>441</v>
      </c>
      <c r="B39" s="90">
        <f>'[1]نمودار و جداول رشته ها'!BQ19</f>
        <v>476</v>
      </c>
      <c r="C39" s="177">
        <f t="shared" si="7"/>
        <v>31</v>
      </c>
      <c r="D39" s="90">
        <f t="shared" si="7"/>
        <v>340</v>
      </c>
      <c r="E39" s="59"/>
      <c r="F39" s="59"/>
      <c r="G39" s="59"/>
      <c r="H39" s="59"/>
      <c r="I39" s="59">
        <f>'[7]تعداد خسارت'!$C$12</f>
        <v>410</v>
      </c>
      <c r="J39" s="58">
        <f>'[7]تعداد بیمه نامه'!$C$12</f>
        <v>136</v>
      </c>
      <c r="K39" s="18"/>
      <c r="L39" s="18"/>
      <c r="M39" s="18"/>
      <c r="N39" s="18"/>
      <c r="O39" s="18"/>
      <c r="P39" s="18"/>
      <c r="Q39" s="18"/>
      <c r="R39" s="18"/>
      <c r="S39" s="91">
        <v>1388</v>
      </c>
    </row>
    <row r="40" spans="1:19" ht="21" customHeight="1">
      <c r="A40" s="151">
        <f>'[1]نمودار و جداول رشته ها'!BR20</f>
        <v>392</v>
      </c>
      <c r="B40" s="90">
        <f>'[1]نمودار و جداول رشته ها'!BQ20</f>
        <v>535</v>
      </c>
      <c r="C40" s="177">
        <f t="shared" si="7"/>
        <v>37</v>
      </c>
      <c r="D40" s="90">
        <f t="shared" si="7"/>
        <v>350</v>
      </c>
      <c r="E40" s="59"/>
      <c r="F40" s="59"/>
      <c r="G40" s="59"/>
      <c r="H40" s="59"/>
      <c r="I40" s="59">
        <f>'[8]تعداد خسارت'!$D$12</f>
        <v>355</v>
      </c>
      <c r="J40" s="58">
        <f>'[8]تعداد بیمه نامه'!$C$12</f>
        <v>185</v>
      </c>
      <c r="K40" s="18"/>
      <c r="L40" s="18"/>
      <c r="M40" s="18"/>
      <c r="N40" s="18"/>
      <c r="O40" s="18"/>
      <c r="P40" s="18"/>
      <c r="Q40" s="18"/>
      <c r="R40" s="18"/>
      <c r="S40" s="91">
        <v>1389</v>
      </c>
    </row>
    <row r="41" spans="1:19" ht="21" customHeight="1">
      <c r="A41" s="151">
        <v>471</v>
      </c>
      <c r="B41" s="90">
        <v>482</v>
      </c>
      <c r="C41" s="204">
        <f>A41-I41</f>
        <v>38</v>
      </c>
      <c r="D41" s="90">
        <f>B41-J41</f>
        <v>288</v>
      </c>
      <c r="E41" s="59"/>
      <c r="F41" s="59"/>
      <c r="G41" s="59"/>
      <c r="H41" s="59"/>
      <c r="I41" s="59">
        <f>'[8]تعداد خسارت'!$E$12</f>
        <v>433</v>
      </c>
      <c r="J41" s="58">
        <f>'[8]تعداد بیمه نامه'!$D$12</f>
        <v>194</v>
      </c>
      <c r="K41" s="18"/>
      <c r="L41" s="18"/>
      <c r="M41" s="18"/>
      <c r="N41" s="18"/>
      <c r="O41" s="18"/>
      <c r="P41" s="18"/>
      <c r="Q41" s="18"/>
      <c r="R41" s="18"/>
      <c r="S41" s="91">
        <v>1390</v>
      </c>
    </row>
    <row r="42" spans="1:19" ht="18.75" customHeight="1">
      <c r="A42" s="83">
        <v>381</v>
      </c>
      <c r="B42" s="79">
        <v>552</v>
      </c>
      <c r="C42" s="83">
        <f t="shared" ref="C42:C50" si="8">A42-I42</f>
        <v>36</v>
      </c>
      <c r="D42" s="58">
        <f t="shared" ref="D42:D50" si="9">B42-J42</f>
        <v>328</v>
      </c>
      <c r="E42" s="77"/>
      <c r="F42" s="78"/>
      <c r="G42" s="78"/>
      <c r="H42" s="78"/>
      <c r="I42" s="78">
        <v>345</v>
      </c>
      <c r="J42" s="58">
        <v>224</v>
      </c>
      <c r="K42" s="137"/>
      <c r="L42" s="135"/>
      <c r="M42" s="135"/>
      <c r="N42" s="135"/>
      <c r="O42" s="135"/>
      <c r="P42" s="135"/>
      <c r="Q42" s="135"/>
      <c r="R42" s="135"/>
      <c r="S42" s="103">
        <v>1391</v>
      </c>
    </row>
    <row r="43" spans="1:19" ht="18.75" customHeight="1">
      <c r="A43" s="83">
        <v>380</v>
      </c>
      <c r="B43" s="79">
        <v>900</v>
      </c>
      <c r="C43" s="83">
        <f t="shared" si="8"/>
        <v>160</v>
      </c>
      <c r="D43" s="58">
        <f t="shared" si="9"/>
        <v>532</v>
      </c>
      <c r="E43" s="77"/>
      <c r="F43" s="78"/>
      <c r="G43" s="78"/>
      <c r="H43" s="78"/>
      <c r="I43" s="78">
        <v>220</v>
      </c>
      <c r="J43" s="58">
        <v>368</v>
      </c>
      <c r="K43" s="137"/>
      <c r="L43" s="135"/>
      <c r="M43" s="135"/>
      <c r="N43" s="135"/>
      <c r="O43" s="135"/>
      <c r="P43" s="135"/>
      <c r="Q43" s="135"/>
      <c r="R43" s="135"/>
      <c r="S43" s="103">
        <v>1392</v>
      </c>
    </row>
    <row r="44" spans="1:19" ht="18.75" customHeight="1">
      <c r="A44" s="83">
        <v>349</v>
      </c>
      <c r="B44" s="79">
        <v>941</v>
      </c>
      <c r="C44" s="83">
        <f t="shared" si="8"/>
        <v>207</v>
      </c>
      <c r="D44" s="58">
        <f t="shared" si="9"/>
        <v>363</v>
      </c>
      <c r="E44" s="77"/>
      <c r="F44" s="78"/>
      <c r="G44" s="78"/>
      <c r="H44" s="78"/>
      <c r="I44" s="78">
        <v>142</v>
      </c>
      <c r="J44" s="58">
        <v>578</v>
      </c>
      <c r="K44" s="137"/>
      <c r="L44" s="135"/>
      <c r="M44" s="135"/>
      <c r="N44" s="135"/>
      <c r="O44" s="135"/>
      <c r="P44" s="135"/>
      <c r="Q44" s="135"/>
      <c r="R44" s="135"/>
      <c r="S44" s="103">
        <v>1393</v>
      </c>
    </row>
    <row r="45" spans="1:19" ht="18.75" customHeight="1">
      <c r="A45" s="83">
        <v>195</v>
      </c>
      <c r="B45" s="79">
        <v>873</v>
      </c>
      <c r="C45" s="83">
        <f t="shared" si="8"/>
        <v>58</v>
      </c>
      <c r="D45" s="58">
        <f t="shared" si="9"/>
        <v>391</v>
      </c>
      <c r="E45" s="77"/>
      <c r="F45" s="78"/>
      <c r="G45" s="78"/>
      <c r="H45" s="78"/>
      <c r="I45" s="78">
        <v>137</v>
      </c>
      <c r="J45" s="58">
        <v>482</v>
      </c>
      <c r="K45" s="137"/>
      <c r="L45" s="135"/>
      <c r="M45" s="135"/>
      <c r="N45" s="135"/>
      <c r="O45" s="135"/>
      <c r="P45" s="135"/>
      <c r="Q45" s="135"/>
      <c r="R45" s="135"/>
      <c r="S45" s="103">
        <v>1394</v>
      </c>
    </row>
    <row r="46" spans="1:19" ht="18.75" customHeight="1">
      <c r="A46" s="83">
        <v>156</v>
      </c>
      <c r="B46" s="79">
        <v>2128</v>
      </c>
      <c r="C46" s="83">
        <f t="shared" si="8"/>
        <v>50</v>
      </c>
      <c r="D46" s="58">
        <f t="shared" si="9"/>
        <v>1802</v>
      </c>
      <c r="E46" s="77"/>
      <c r="F46" s="78"/>
      <c r="G46" s="78"/>
      <c r="H46" s="78"/>
      <c r="I46" s="78">
        <v>106</v>
      </c>
      <c r="J46" s="58">
        <v>326</v>
      </c>
      <c r="K46" s="137"/>
      <c r="L46" s="135"/>
      <c r="M46" s="135"/>
      <c r="N46" s="135"/>
      <c r="O46" s="135"/>
      <c r="P46" s="135"/>
      <c r="Q46" s="135"/>
      <c r="R46" s="135"/>
      <c r="S46" s="103">
        <v>1395</v>
      </c>
    </row>
    <row r="47" spans="1:19" ht="18.75" customHeight="1">
      <c r="A47" s="83">
        <v>150</v>
      </c>
      <c r="B47" s="79">
        <v>1404</v>
      </c>
      <c r="C47" s="83">
        <f t="shared" si="8"/>
        <v>58</v>
      </c>
      <c r="D47" s="58">
        <f t="shared" si="9"/>
        <v>1157</v>
      </c>
      <c r="E47" s="77"/>
      <c r="F47" s="78"/>
      <c r="G47" s="78"/>
      <c r="H47" s="78"/>
      <c r="I47" s="78">
        <v>92</v>
      </c>
      <c r="J47" s="58">
        <v>247</v>
      </c>
      <c r="K47" s="137"/>
      <c r="L47" s="135"/>
      <c r="M47" s="135"/>
      <c r="N47" s="135"/>
      <c r="O47" s="135"/>
      <c r="P47" s="135"/>
      <c r="Q47" s="135"/>
      <c r="R47" s="135"/>
      <c r="S47" s="103">
        <v>1396</v>
      </c>
    </row>
    <row r="48" spans="1:19" ht="18.75" customHeight="1">
      <c r="A48" s="83">
        <v>140</v>
      </c>
      <c r="B48" s="79">
        <v>1175</v>
      </c>
      <c r="C48" s="83">
        <f t="shared" si="8"/>
        <v>56</v>
      </c>
      <c r="D48" s="58">
        <f t="shared" si="9"/>
        <v>936</v>
      </c>
      <c r="E48" s="77"/>
      <c r="F48" s="78"/>
      <c r="G48" s="78"/>
      <c r="H48" s="78"/>
      <c r="I48" s="78">
        <v>84</v>
      </c>
      <c r="J48" s="58">
        <v>239</v>
      </c>
      <c r="K48" s="137"/>
      <c r="L48" s="135"/>
      <c r="M48" s="135"/>
      <c r="N48" s="135"/>
      <c r="O48" s="135"/>
      <c r="P48" s="135"/>
      <c r="Q48" s="135"/>
      <c r="R48" s="135"/>
      <c r="S48" s="103">
        <v>1397</v>
      </c>
    </row>
    <row r="49" spans="1:19" ht="18.75" customHeight="1">
      <c r="A49" s="83">
        <v>162</v>
      </c>
      <c r="B49" s="79">
        <v>1178</v>
      </c>
      <c r="C49" s="83">
        <f t="shared" si="8"/>
        <v>97</v>
      </c>
      <c r="D49" s="58">
        <f t="shared" si="9"/>
        <v>915</v>
      </c>
      <c r="E49" s="77"/>
      <c r="F49" s="78"/>
      <c r="G49" s="78"/>
      <c r="H49" s="78"/>
      <c r="I49" s="78">
        <v>65</v>
      </c>
      <c r="J49" s="58">
        <v>263</v>
      </c>
      <c r="K49" s="137"/>
      <c r="L49" s="135"/>
      <c r="M49" s="135"/>
      <c r="N49" s="135"/>
      <c r="O49" s="135"/>
      <c r="P49" s="135"/>
      <c r="Q49" s="135"/>
      <c r="R49" s="135"/>
      <c r="S49" s="103">
        <v>1398</v>
      </c>
    </row>
    <row r="50" spans="1:19" ht="18.75" customHeight="1" thickBot="1">
      <c r="A50" s="106">
        <v>181</v>
      </c>
      <c r="B50" s="110">
        <v>2065</v>
      </c>
      <c r="C50" s="106">
        <f t="shared" si="8"/>
        <v>143</v>
      </c>
      <c r="D50" s="89">
        <f t="shared" si="9"/>
        <v>1803</v>
      </c>
      <c r="E50" s="111"/>
      <c r="F50" s="109"/>
      <c r="G50" s="109"/>
      <c r="H50" s="109"/>
      <c r="I50" s="109">
        <v>38</v>
      </c>
      <c r="J50" s="89">
        <v>262</v>
      </c>
      <c r="K50" s="138"/>
      <c r="L50" s="136"/>
      <c r="M50" s="136"/>
      <c r="N50" s="136"/>
      <c r="O50" s="136"/>
      <c r="P50" s="136"/>
      <c r="Q50" s="136"/>
      <c r="R50" s="136"/>
      <c r="S50" s="104">
        <v>1399</v>
      </c>
    </row>
  </sheetData>
  <mergeCells count="12">
    <mergeCell ref="A2:S2"/>
    <mergeCell ref="A1:S1"/>
    <mergeCell ref="E3:F3"/>
    <mergeCell ref="I3:J3"/>
    <mergeCell ref="C3:D3"/>
    <mergeCell ref="A3:B3"/>
    <mergeCell ref="G3:H3"/>
    <mergeCell ref="K3:L3"/>
    <mergeCell ref="M3:N3"/>
    <mergeCell ref="O3:P3"/>
    <mergeCell ref="Q3:R3"/>
    <mergeCell ref="S3:S4"/>
  </mergeCells>
  <phoneticPr fontId="0" type="noConversion"/>
  <printOptions horizontalCentered="1" verticalCentered="1"/>
  <pageMargins left="0.35433070866141736" right="0.27559055118110237" top="0.98425196850393704" bottom="0.98425196850393704" header="0.51181102362204722" footer="0.51181102362204722"/>
  <pageSetup paperSize="9" scale="72"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17</vt:i4>
      </vt:variant>
    </vt:vector>
  </HeadingPairs>
  <TitlesOfParts>
    <vt:vector size="35" baseType="lpstr">
      <vt:lpstr>آتش سوزى</vt:lpstr>
      <vt:lpstr>باربرى</vt:lpstr>
      <vt:lpstr>حوادث</vt:lpstr>
      <vt:lpstr>حوادث راننده</vt:lpstr>
      <vt:lpstr>بدنه اتومبيل</vt:lpstr>
      <vt:lpstr>شخص ثالث و مازاد</vt:lpstr>
      <vt:lpstr>درمان</vt:lpstr>
      <vt:lpstr>كشتى</vt:lpstr>
      <vt:lpstr>هواپيما</vt:lpstr>
      <vt:lpstr>مهندسى</vt:lpstr>
      <vt:lpstr>پول</vt:lpstr>
      <vt:lpstr>مسئوليت</vt:lpstr>
      <vt:lpstr>اعتبار</vt:lpstr>
      <vt:lpstr>نفت و انرژی</vt:lpstr>
      <vt:lpstr>ساير انواع بيمه</vt:lpstr>
      <vt:lpstr>جمع غير زندگى</vt:lpstr>
      <vt:lpstr>زندگى</vt:lpstr>
      <vt:lpstr>جمع کل</vt:lpstr>
      <vt:lpstr>'آتش سوزى'!Print_Area</vt:lpstr>
      <vt:lpstr>باربرى!Print_Area</vt:lpstr>
      <vt:lpstr>'بدنه اتومبيل'!Print_Area</vt:lpstr>
      <vt:lpstr>پول!Print_Area</vt:lpstr>
      <vt:lpstr>'جمع غير زندگى'!Print_Area</vt:lpstr>
      <vt:lpstr>'جمع کل'!Print_Area</vt:lpstr>
      <vt:lpstr>حوادث!Print_Area</vt:lpstr>
      <vt:lpstr>'حوادث راننده'!Print_Area</vt:lpstr>
      <vt:lpstr>درمان!Print_Area</vt:lpstr>
      <vt:lpstr>زندگى!Print_Area</vt:lpstr>
      <vt:lpstr>'ساير انواع بيمه'!Print_Area</vt:lpstr>
      <vt:lpstr>'شخص ثالث و مازاد'!Print_Area</vt:lpstr>
      <vt:lpstr>كشتى!Print_Area</vt:lpstr>
      <vt:lpstr>مسئوليت!Print_Area</vt:lpstr>
      <vt:lpstr>مهندسى!Print_Area</vt:lpstr>
      <vt:lpstr>'نفت و انرژی'!Print_Area</vt:lpstr>
      <vt:lpstr>هواپيما!Print_Area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 shoar</dc:creator>
  <cp:lastModifiedBy>Mohammad Ebrahim Alaei</cp:lastModifiedBy>
  <cp:lastPrinted>2013-01-02T08:26:17Z</cp:lastPrinted>
  <dcterms:created xsi:type="dcterms:W3CDTF">1999-05-16T02:25:45Z</dcterms:created>
  <dcterms:modified xsi:type="dcterms:W3CDTF">2022-04-27T06:34:47Z</dcterms:modified>
</cp:coreProperties>
</file>