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E5E87B42-6F3F-4E06-BEA2-4753DE1F72ED}" xr6:coauthVersionLast="47" xr6:coauthVersionMax="47" xr10:uidLastSave="{00000000-0000-0000-0000-000000000000}"/>
  <bookViews>
    <workbookView xWindow="-110" yWindow="-110" windowWidth="19420" windowHeight="10300" xr2:uid="{D4580067-1FDF-41D6-B26E-24F9AE7F257F}"/>
  </bookViews>
  <sheets>
    <sheet name="Furniture_Sales" sheetId="2" r:id="rId1"/>
    <sheet name="Pivoting" sheetId="1" r:id="rId2"/>
    <sheet name="Dashboard" sheetId="3" r:id="rId3"/>
  </sheets>
  <externalReferences>
    <externalReference r:id="rId4"/>
  </externalReferences>
  <definedNames>
    <definedName name="_xlchart.v5.0" hidden="1">Pivoting!$D$33</definedName>
    <definedName name="_xlchart.v5.1" hidden="1">Pivoting!$D$34:$D$81</definedName>
    <definedName name="_xlchart.v5.2" hidden="1">Pivoting!$E$33</definedName>
    <definedName name="_xlchart.v5.3" hidden="1">Pivoting!$E$34:$E$81</definedName>
    <definedName name="ExternalData_1" localSheetId="0" hidden="1">Furniture_Sales!$A$1:$T$2122</definedName>
    <definedName name="highestcategory">Pivoting!$G$51</definedName>
    <definedName name="odersbyduration">Pivoting!$G$27</definedName>
    <definedName name="odersbyshippingmode">Pivoting!$G$41</definedName>
    <definedName name="ordersbyduration">[1]CALCULATIONS!$H$26</definedName>
    <definedName name="profit">Pivoting!$H$7</definedName>
    <definedName name="profityoy">Pivoting!$L$7</definedName>
    <definedName name="quantity">Pivoting!$H$6</definedName>
    <definedName name="quantityyoy">Pivoting!$L$6</definedName>
    <definedName name="sales">Pivoting!$H$5</definedName>
    <definedName name="salestrend">[1]CALCULATIONS!$B$16</definedName>
    <definedName name="salesyoy">Pivoting!$L$5</definedName>
    <definedName name="shipmode">Pivoting!$G$41</definedName>
    <definedName name="Slicer_Region">#N/A</definedName>
    <definedName name="Slicer_Segment">#N/A</definedName>
    <definedName name="topsellingcity">Pivoting!$G$15</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2"/>
    </ext>
  </extLst>
</workbook>
</file>

<file path=xl/calcChain.xml><?xml version="1.0" encoding="utf-8"?>
<calcChain xmlns="http://schemas.openxmlformats.org/spreadsheetml/2006/main">
  <c r="G41" i="1" l="1"/>
  <c r="I53" i="1" l="1" a="1"/>
  <c r="I53" i="1" s="1"/>
  <c r="G51" i="1"/>
  <c r="G27" i="1"/>
  <c r="I17" i="1" a="1"/>
  <c r="I17" i="1" s="1"/>
  <c r="D34" i="1" a="1"/>
  <c r="D34" i="1" s="1"/>
  <c r="G15" i="1"/>
  <c r="B15" i="1"/>
  <c r="H5" i="1"/>
  <c r="H6" i="1"/>
  <c r="K52" i="1" l="1"/>
  <c r="K55" i="1" s="1"/>
  <c r="K16" i="1"/>
  <c r="K56" i="1" l="1"/>
  <c r="K53" i="1"/>
  <c r="K54" i="1"/>
  <c r="K21" i="1"/>
  <c r="K20" i="1"/>
  <c r="K19" i="1"/>
  <c r="K18" i="1"/>
  <c r="K17" i="1"/>
  <c r="H7" i="1"/>
  <c r="I6" i="1"/>
  <c r="I5" i="1"/>
  <c r="J5" i="1"/>
  <c r="I7" i="1"/>
  <c r="J6" i="1"/>
  <c r="J7" i="1"/>
  <c r="K5" i="1" l="1"/>
  <c r="L5" i="1" s="1"/>
  <c r="K6" i="1"/>
  <c r="L6" i="1" s="1"/>
  <c r="K7" i="1"/>
  <c r="L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B0CC70-1AD1-456F-B778-DBE89B09A406}"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<sst xmlns="http://schemas.openxmlformats.org/spreadsheetml/2006/main" count="31929" uniqueCount="4436">
  <si>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</si>
  <si>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</si>
  <si>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</si>
  <si>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</si>
  <si>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</si>
  <si>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</si>
  <si>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</si>
  <si>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</si>
  <si>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</si>
  <si>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</si>
  <si>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</si>
  <si>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</si>
  <si>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</si>
  <si>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</si>
  <si>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</si>
  <si>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</si>
  <si>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</si>
  <si>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</si>
  <si>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</si>
  <si>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</si>
  <si>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</si>
  <si>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</si>
  <si>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</si>
  <si>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</si>
  <si>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</si>
  <si>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</si>
  <si>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</si>
  <si>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</si>
  <si>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</si>
  <si>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</si>
  <si>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</si>
  <si>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</si>
  <si>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</si>
  <si>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</si>
  <si>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</si>
  <si>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</si>
  <si>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</si>
  <si>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</si>
  <si>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</si>
  <si>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</si>
  <si>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</si>
  <si>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</si>
  <si>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</si>
  <si>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</si>
  <si>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</si>
  <si>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</si>
  <si>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</si>
  <si>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7-days</t>
  </si>
  <si>
    <t>Oct</t>
  </si>
  <si>
    <t>CA-2014-115812</t>
  </si>
  <si>
    <t>BH-11710</t>
  </si>
  <si>
    <t>Brosina Hoffman</t>
  </si>
  <si>
    <t>Los Angeles</t>
  </si>
  <si>
    <t>California</t>
  </si>
  <si>
    <t>West</t>
  </si>
  <si>
    <t>FUR-FU-10001487</t>
  </si>
  <si>
    <t>Furnishings</t>
  </si>
  <si>
    <t>Eldon Expressions Wood and Plastic Desk Accessories, Cherry Wood</t>
  </si>
  <si>
    <t>5-days</t>
  </si>
  <si>
    <t>Jun</t>
  </si>
  <si>
    <t>FUR-TA-10001539</t>
  </si>
  <si>
    <t>Chromcraft Rectangular Conference Tables</t>
  </si>
  <si>
    <t>US-2017-156909</t>
  </si>
  <si>
    <t>SF-20065</t>
  </si>
  <si>
    <t>Sandra Flanagan</t>
  </si>
  <si>
    <t>Philadelphia</t>
  </si>
  <si>
    <t>Pennsylvania</t>
  </si>
  <si>
    <t>East</t>
  </si>
  <si>
    <t>FUR-CH-10002774</t>
  </si>
  <si>
    <t>Global Deluxe Stacking Chair, Gray</t>
  </si>
  <si>
    <t>2-days</t>
  </si>
  <si>
    <t>Jul</t>
  </si>
  <si>
    <t>CA-2015-106320</t>
  </si>
  <si>
    <t>EB-13870</t>
  </si>
  <si>
    <t>Emily Burns</t>
  </si>
  <si>
    <t>Orem</t>
  </si>
  <si>
    <t>Utah</t>
  </si>
  <si>
    <t>Sep</t>
  </si>
  <si>
    <t>US-2015-150630</t>
  </si>
  <si>
    <t>TB-21520</t>
  </si>
  <si>
    <t>Tracy Blumstein</t>
  </si>
  <si>
    <t>FUR-BO-10004834</t>
  </si>
  <si>
    <t>Riverside Palais Royal Lawyers Bookcase, Royale Cherry Finish</t>
  </si>
  <si>
    <t>4-days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</si>
  <si>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</si>
  <si>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</si>
  <si>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</si>
  <si>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</si>
  <si>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</si>
  <si>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</si>
  <si>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</si>
  <si>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</si>
  <si>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</si>
  <si>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</si>
  <si>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</si>
  <si>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</si>
  <si>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</si>
  <si>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</si>
  <si>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</si>
  <si>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</si>
  <si>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</si>
  <si>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</si>
  <si>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</si>
  <si>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</si>
  <si>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</si>
  <si>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</si>
  <si>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</si>
  <si>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</si>
  <si>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</si>
  <si>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</si>
  <si>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</si>
  <si>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</si>
  <si>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</si>
  <si>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</si>
  <si>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</si>
  <si>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</si>
  <si>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</si>
  <si>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</si>
  <si>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</si>
  <si>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</si>
  <si>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</si>
  <si>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</si>
  <si>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</si>
  <si>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1-days</t>
  </si>
  <si>
    <t>CA-2015-135545</t>
  </si>
  <si>
    <t>KM-16720</t>
  </si>
  <si>
    <t>Kunst Miller</t>
  </si>
  <si>
    <t>FUR-FU-10000397</t>
  </si>
  <si>
    <t>Luxo Economy Swing Arm Lamp</t>
  </si>
  <si>
    <t>6-days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</si>
  <si>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</si>
  <si>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</si>
  <si>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</si>
  <si>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</si>
  <si>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</si>
  <si>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</si>
  <si>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</si>
  <si>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</si>
  <si>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</si>
  <si>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</si>
  <si>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</si>
  <si>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</si>
  <si>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</si>
  <si>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</si>
  <si>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</si>
  <si>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</si>
  <si>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</si>
  <si>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</si>
  <si>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</si>
  <si>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</si>
  <si>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</si>
  <si>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</si>
  <si>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</si>
  <si>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</si>
  <si>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</si>
  <si>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</si>
  <si>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</si>
  <si>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</si>
  <si>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</si>
  <si>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</si>
  <si>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</si>
  <si>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</si>
  <si>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</si>
  <si>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</si>
  <si>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</si>
  <si>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</si>
  <si>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</si>
  <si>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</si>
  <si>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</si>
  <si>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</si>
  <si>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</si>
  <si>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</si>
  <si>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</si>
  <si>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</si>
  <si>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</si>
  <si>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</si>
  <si>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</si>
  <si>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</si>
  <si>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</si>
  <si>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</si>
  <si>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</si>
  <si>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</si>
  <si>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</si>
  <si>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</si>
  <si>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</si>
  <si>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</si>
  <si>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</si>
  <si>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</si>
  <si>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</si>
  <si>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</si>
  <si>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</si>
  <si>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</si>
  <si>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</si>
  <si>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</si>
  <si>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</si>
  <si>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</si>
  <si>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</si>
  <si>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</si>
  <si>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</si>
  <si>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</si>
  <si>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</si>
  <si>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</si>
  <si>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</si>
  <si>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</si>
  <si>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</si>
  <si>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</si>
  <si>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</si>
  <si>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</si>
  <si>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</si>
  <si>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</si>
  <si>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</si>
  <si>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</si>
  <si>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</si>
  <si>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</si>
  <si>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</si>
  <si>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</si>
  <si>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</si>
  <si>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</si>
  <si>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</si>
  <si>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</si>
  <si>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</si>
  <si>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</si>
  <si>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</si>
  <si>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</si>
  <si>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</si>
  <si>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</si>
  <si>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</si>
  <si>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</si>
  <si>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</si>
  <si>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</si>
  <si>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</si>
  <si>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</si>
  <si>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</si>
  <si>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</si>
  <si>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</si>
  <si>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</si>
  <si>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</si>
  <si>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</si>
  <si>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</si>
  <si>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</si>
  <si>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</si>
  <si>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</si>
  <si>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</si>
  <si>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</si>
  <si>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</si>
  <si>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</si>
  <si>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</si>
  <si>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</si>
  <si>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</si>
  <si>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</si>
  <si>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</si>
  <si>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</si>
  <si>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</si>
  <si>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</si>
  <si>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</si>
  <si>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</si>
  <si>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</si>
  <si>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</si>
  <si>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</si>
  <si>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</si>
  <si>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</si>
  <si>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</si>
  <si>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</si>
  <si>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</si>
  <si>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</si>
  <si>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</si>
  <si>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</si>
  <si>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</si>
  <si>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</si>
  <si>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</si>
  <si>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</si>
  <si>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</si>
  <si>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</si>
  <si>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</si>
  <si>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</si>
  <si>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</si>
  <si>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</si>
  <si>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</si>
  <si>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</si>
  <si>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</si>
  <si>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</si>
  <si>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</si>
  <si>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</si>
  <si>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</si>
  <si>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</si>
  <si>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</si>
  <si>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</si>
  <si>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</si>
  <si>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</si>
  <si>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</si>
  <si>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</si>
  <si>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</si>
  <si>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</si>
  <si>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</si>
  <si>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</si>
  <si>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</si>
  <si>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</si>
  <si>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</si>
  <si>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</si>
  <si>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</si>
  <si>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</si>
  <si>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</si>
  <si>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</si>
  <si>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</si>
  <si>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</si>
  <si>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</si>
  <si>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</si>
  <si>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</si>
  <si>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</si>
  <si>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</si>
  <si>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</si>
  <si>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</si>
  <si>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</si>
  <si>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</si>
  <si>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</si>
  <si>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</si>
  <si>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</si>
  <si>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</si>
  <si>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</si>
  <si>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</si>
  <si>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</si>
  <si>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</si>
  <si>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</si>
  <si>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</si>
  <si>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</si>
  <si>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</si>
  <si>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</si>
  <si>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</si>
  <si>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</si>
  <si>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</si>
  <si>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</si>
  <si>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</si>
  <si>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</si>
  <si>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</si>
  <si>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</si>
  <si>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</si>
  <si>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</si>
  <si>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</si>
  <si>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</si>
  <si>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</si>
  <si>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</si>
  <si>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</si>
  <si>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</si>
  <si>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</si>
  <si>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</si>
  <si>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</si>
  <si>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</si>
  <si>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</si>
  <si>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</si>
  <si>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</si>
  <si>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</si>
  <si>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</si>
  <si>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</si>
  <si>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</si>
  <si>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</si>
  <si>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</si>
  <si>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</si>
  <si>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</si>
  <si>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</si>
  <si>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</si>
  <si>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</si>
  <si>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</si>
  <si>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</si>
  <si>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</si>
  <si>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</si>
  <si>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</si>
  <si>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</si>
  <si>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</si>
  <si>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</si>
  <si>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</si>
  <si>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</si>
  <si>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</si>
  <si>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</si>
  <si>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</si>
  <si>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</si>
  <si>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</si>
  <si>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</si>
  <si>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</si>
  <si>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</si>
  <si>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</si>
  <si>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</si>
  <si>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</si>
  <si>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</si>
  <si>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</si>
  <si>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</si>
  <si>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</si>
  <si>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</si>
  <si>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</si>
  <si>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</si>
  <si>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</si>
  <si>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</si>
  <si>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</si>
  <si>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</si>
  <si>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</si>
  <si>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</si>
  <si>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</si>
  <si>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</si>
  <si>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</si>
  <si>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</si>
  <si>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</si>
  <si>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</si>
  <si>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</si>
  <si>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</si>
  <si>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</si>
  <si>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</si>
  <si>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</si>
  <si>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</si>
  <si>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</si>
  <si>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</si>
  <si>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</si>
  <si>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</si>
  <si>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</si>
  <si>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</si>
  <si>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</si>
  <si>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</si>
  <si>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</si>
  <si>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</si>
  <si>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</si>
  <si>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</si>
  <si>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</si>
  <si>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</si>
  <si>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</si>
  <si>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</si>
  <si>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</si>
  <si>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</si>
  <si>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</si>
  <si>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</si>
  <si>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</si>
  <si>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</si>
  <si>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</si>
  <si>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</si>
  <si>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</si>
  <si>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</si>
  <si>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</si>
  <si>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</si>
  <si>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</si>
  <si>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</si>
  <si>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</si>
  <si>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</si>
  <si>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</si>
  <si>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</si>
  <si>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</si>
  <si>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</si>
  <si>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</si>
  <si>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</si>
  <si>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</si>
  <si>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</si>
  <si>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</si>
  <si>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</si>
  <si>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</si>
  <si>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</si>
  <si>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</si>
  <si>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</si>
  <si>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</si>
  <si>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</si>
  <si>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</si>
  <si>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</si>
  <si>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</si>
  <si>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</si>
  <si>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</si>
  <si>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</si>
  <si>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</si>
  <si>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</si>
  <si>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</si>
  <si>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</si>
  <si>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</si>
  <si>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</si>
  <si>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</si>
  <si>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</si>
  <si>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</si>
  <si>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</si>
  <si>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</si>
  <si>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</si>
  <si>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</si>
  <si>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</si>
  <si>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</si>
  <si>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</si>
  <si>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</si>
  <si>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</si>
  <si>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</si>
  <si>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</si>
  <si>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</si>
  <si>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</si>
  <si>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</si>
  <si>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</si>
  <si>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</si>
  <si>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</si>
  <si>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</si>
  <si>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</si>
  <si>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</si>
  <si>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</si>
  <si>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</si>
  <si>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</si>
  <si>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</si>
  <si>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</si>
  <si>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</si>
  <si>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</si>
  <si>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</si>
  <si>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</si>
  <si>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</si>
  <si>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</si>
  <si>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</si>
  <si>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</si>
  <si>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</si>
  <si>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</si>
  <si>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</si>
  <si>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</si>
  <si>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</si>
  <si>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</si>
  <si>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</si>
  <si>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</si>
  <si>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</si>
  <si>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</si>
  <si>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</si>
  <si>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</si>
  <si>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</si>
  <si>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</si>
  <si>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</si>
  <si>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</si>
  <si>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</si>
  <si>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</si>
  <si>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</si>
  <si>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</si>
  <si>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</si>
  <si>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</si>
  <si>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</si>
  <si>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</si>
  <si>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</si>
  <si>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</si>
  <si>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</si>
  <si>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</si>
  <si>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</si>
  <si>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</si>
  <si>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</si>
  <si>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</si>
  <si>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</si>
  <si>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</si>
  <si>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</si>
  <si>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</si>
  <si>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</si>
  <si>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</si>
  <si>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</si>
  <si>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</si>
  <si>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</si>
  <si>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</si>
  <si>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</si>
  <si>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</si>
  <si>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</si>
  <si>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</si>
  <si>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</si>
  <si>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</si>
  <si>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</si>
  <si>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</si>
  <si>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</si>
  <si>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</si>
  <si>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</si>
  <si>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</si>
  <si>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</si>
  <si>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</si>
  <si>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</si>
  <si>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</si>
  <si>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</si>
  <si>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</si>
  <si>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</si>
  <si>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</si>
  <si>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</si>
  <si>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</si>
  <si>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</si>
  <si>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</si>
  <si>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</si>
  <si>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</si>
  <si>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</si>
  <si>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</si>
  <si>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</si>
  <si>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</si>
  <si>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</si>
  <si>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</si>
  <si>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</si>
  <si>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</si>
  <si>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</si>
  <si>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</si>
  <si>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</si>
  <si>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</si>
  <si>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</si>
  <si>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</si>
  <si>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</si>
  <si>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</si>
  <si>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</si>
  <si>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</si>
  <si>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</si>
  <si>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</si>
  <si>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</si>
  <si>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</si>
  <si>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</si>
  <si>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</si>
  <si>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</si>
  <si>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</si>
  <si>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</si>
  <si>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</si>
  <si>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</si>
  <si>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</si>
  <si>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</si>
  <si>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</si>
  <si>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</si>
  <si>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</si>
  <si>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</si>
  <si>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</si>
  <si>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</si>
  <si>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</si>
  <si>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</si>
  <si>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</si>
  <si>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</si>
  <si>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</si>
  <si>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</si>
  <si>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</si>
  <si>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</si>
  <si>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</si>
  <si>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</si>
  <si>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</si>
  <si>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</si>
  <si>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</si>
  <si>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</si>
  <si>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</si>
  <si>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</si>
  <si>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</si>
  <si>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</si>
  <si>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</si>
  <si>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</si>
  <si>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</si>
  <si>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</si>
  <si>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</si>
  <si>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</si>
  <si>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</si>
  <si>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</si>
  <si>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</si>
  <si>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</si>
  <si>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</si>
  <si>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</si>
  <si>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</si>
  <si>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</si>
  <si>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</si>
  <si>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</si>
  <si>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</si>
  <si>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</si>
  <si>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</si>
  <si>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</si>
  <si>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</si>
  <si>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</si>
  <si>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</si>
  <si>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</si>
  <si>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</si>
  <si>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</si>
  <si>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</si>
  <si>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</si>
  <si>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</si>
  <si>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</si>
  <si>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</si>
  <si>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</si>
  <si>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</si>
  <si>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</si>
  <si>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</si>
  <si>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</si>
  <si>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</si>
  <si>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</si>
  <si>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</si>
  <si>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</si>
  <si>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</si>
  <si>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</si>
  <si>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</si>
  <si>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</si>
  <si>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</si>
  <si>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</si>
  <si>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</si>
  <si>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</si>
  <si>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</si>
  <si>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</si>
  <si>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</si>
  <si>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</si>
  <si>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</si>
  <si>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</si>
  <si>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</si>
  <si>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</si>
  <si>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</si>
  <si>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</si>
  <si>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</si>
  <si>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</si>
  <si>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</si>
  <si>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</si>
  <si>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</si>
  <si>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</si>
  <si>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</si>
  <si>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</si>
  <si>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</si>
  <si>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</si>
  <si>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</si>
  <si>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</si>
  <si>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</si>
  <si>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</si>
  <si>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</si>
  <si>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</si>
  <si>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</si>
  <si>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</si>
  <si>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</si>
  <si>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</si>
  <si>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</si>
  <si>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</si>
  <si>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</si>
  <si>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</si>
  <si>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</si>
  <si>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</si>
  <si>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</si>
  <si>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</si>
  <si>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</si>
  <si>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</si>
  <si>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</si>
  <si>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</si>
  <si>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</si>
  <si>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</si>
  <si>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</si>
  <si>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</si>
  <si>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</si>
  <si>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</si>
  <si>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</si>
  <si>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</si>
  <si>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</si>
  <si>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</si>
  <si>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</si>
  <si>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</si>
  <si>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</si>
  <si>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</si>
  <si>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</si>
  <si>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</si>
  <si>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</si>
  <si>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</si>
  <si>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</si>
  <si>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</si>
  <si>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</si>
  <si>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</si>
  <si>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</si>
  <si>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</si>
  <si>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</si>
  <si>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</si>
  <si>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</si>
  <si>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</si>
  <si>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</si>
  <si>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</si>
  <si>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</si>
  <si>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</si>
  <si>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</si>
  <si>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</si>
  <si>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</si>
  <si>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</si>
  <si>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</si>
  <si>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</si>
  <si>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</si>
  <si>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</si>
  <si>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</si>
  <si>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</si>
  <si>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</si>
  <si>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</si>
  <si>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</si>
  <si>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</si>
  <si>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</si>
  <si>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</si>
  <si>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</si>
  <si>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</si>
  <si>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</si>
  <si>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</si>
  <si>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</si>
  <si>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</si>
  <si>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</si>
  <si>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</si>
  <si>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</si>
  <si>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</si>
  <si>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</si>
  <si>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</si>
  <si>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</si>
  <si>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</si>
  <si>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</si>
  <si>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</si>
  <si>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</si>
  <si>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</si>
  <si>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</si>
  <si>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</si>
  <si>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</si>
  <si>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</si>
  <si>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</si>
  <si>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</si>
  <si>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</si>
  <si>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</si>
  <si>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</si>
  <si>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</si>
  <si>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</si>
  <si>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</si>
  <si>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</si>
  <si>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</si>
  <si>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</si>
  <si>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</si>
  <si>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</si>
  <si>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</si>
  <si>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</si>
  <si>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</si>
  <si>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</si>
  <si>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</si>
  <si>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</si>
  <si>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</si>
  <si>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</si>
  <si>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</si>
  <si>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</si>
  <si>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</si>
  <si>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</si>
  <si>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</si>
  <si>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</si>
  <si>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</si>
  <si>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</si>
  <si>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</si>
  <si>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</si>
  <si>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</si>
  <si>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</si>
  <si>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</si>
  <si>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</si>
  <si>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</si>
  <si>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</si>
  <si>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</si>
  <si>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</si>
  <si>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</si>
  <si>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</si>
  <si>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</si>
  <si>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</si>
  <si>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</si>
  <si>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</si>
  <si>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</si>
  <si>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</si>
  <si>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</si>
  <si>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</si>
  <si>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</si>
  <si>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</si>
  <si>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</si>
  <si>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</si>
  <si>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</si>
  <si>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</si>
  <si>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</si>
  <si>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</si>
  <si>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</si>
  <si>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</si>
  <si>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</si>
  <si>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</si>
  <si>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</si>
  <si>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</si>
  <si>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</si>
  <si>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</si>
  <si>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</si>
  <si>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</si>
  <si>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</si>
  <si>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</si>
  <si>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</si>
  <si>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</si>
  <si>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</si>
  <si>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</si>
  <si>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</si>
  <si>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</si>
  <si>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</si>
  <si>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</si>
  <si>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</si>
  <si>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</si>
  <si>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</si>
  <si>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</si>
  <si>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</si>
  <si>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</si>
  <si>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</si>
  <si>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</si>
  <si>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</si>
  <si>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</si>
  <si>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</si>
  <si>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</si>
  <si>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</si>
  <si>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</si>
  <si>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</si>
  <si>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</si>
  <si>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</si>
  <si>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</si>
  <si>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</si>
  <si>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</si>
  <si>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</si>
  <si>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</si>
  <si>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</si>
  <si>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</si>
  <si>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</si>
  <si>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</si>
  <si>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</si>
  <si>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</si>
  <si>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</si>
  <si>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</si>
  <si>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</si>
  <si>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</si>
  <si>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</si>
  <si>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</si>
  <si>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</si>
  <si>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</si>
  <si>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</si>
  <si>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</si>
  <si>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</si>
  <si>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</si>
  <si>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</si>
  <si>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</si>
  <si>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</si>
  <si>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</si>
  <si>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</si>
  <si>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</si>
  <si>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</si>
  <si>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</si>
  <si>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</si>
  <si>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</si>
  <si>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</si>
  <si>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</si>
  <si>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</si>
  <si>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</si>
  <si>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</si>
  <si>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</si>
  <si>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</si>
  <si>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</si>
  <si>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</si>
  <si>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</si>
  <si>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</si>
  <si>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</si>
  <si>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</si>
  <si>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</si>
  <si>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</si>
  <si>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</si>
  <si>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</si>
  <si>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</si>
  <si>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</si>
  <si>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</si>
  <si>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</si>
  <si>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</si>
  <si>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</si>
  <si>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</si>
  <si>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</si>
  <si>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</si>
  <si>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</si>
  <si>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</si>
  <si>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</si>
  <si>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</si>
  <si>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</si>
  <si>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</si>
  <si>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</si>
  <si>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</si>
  <si>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</si>
  <si>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</si>
  <si>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</si>
  <si>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</si>
  <si>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</si>
  <si>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</si>
  <si>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</si>
  <si>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</si>
  <si>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</si>
  <si>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</si>
  <si>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</si>
  <si>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</si>
  <si>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</si>
  <si>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</si>
  <si>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</si>
  <si>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</si>
  <si>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</si>
  <si>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</si>
  <si>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</si>
  <si>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</si>
  <si>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</si>
  <si>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</si>
  <si>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</si>
  <si>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</si>
  <si>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</si>
  <si>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</si>
  <si>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</si>
  <si>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</si>
  <si>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</si>
  <si>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</si>
  <si>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</si>
  <si>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</si>
  <si>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</si>
  <si>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</si>
  <si>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</si>
  <si>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</si>
  <si>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</si>
  <si>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</si>
  <si>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</si>
  <si>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</si>
  <si>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</si>
  <si>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</si>
  <si>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</si>
  <si>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</si>
  <si>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</si>
  <si>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</si>
  <si>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</si>
  <si>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</si>
  <si>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</si>
  <si>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</si>
  <si>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</si>
  <si>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</si>
  <si>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</si>
  <si>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</si>
  <si>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</si>
  <si>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</si>
  <si>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</si>
  <si>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</si>
  <si>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</si>
  <si>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</si>
  <si>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</si>
  <si>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</si>
  <si>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</si>
  <si>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</si>
  <si>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</si>
  <si>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</si>
  <si>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</si>
  <si>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</si>
  <si>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</si>
  <si>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</si>
  <si>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</si>
  <si>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</si>
  <si>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</si>
  <si>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</si>
  <si>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</si>
  <si>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</si>
  <si>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</si>
  <si>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</si>
  <si>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</si>
  <si>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</si>
  <si>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</si>
  <si>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</si>
  <si>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</si>
  <si>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</si>
  <si>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</si>
  <si>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</si>
  <si>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</si>
  <si>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</si>
  <si>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</si>
  <si>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</si>
  <si>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</si>
  <si>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</si>
  <si>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</si>
  <si>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</si>
  <si>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</si>
  <si>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</si>
  <si>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</si>
  <si>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</si>
  <si>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</si>
  <si>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</si>
  <si>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</si>
  <si>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</si>
  <si>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</si>
  <si>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</si>
  <si>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</si>
  <si>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</si>
  <si>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</si>
  <si>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</si>
  <si>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</si>
  <si>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</si>
  <si>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</si>
  <si>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</si>
  <si>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</si>
  <si>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</si>
  <si>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</si>
  <si>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</si>
  <si>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</si>
  <si>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</si>
  <si>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</si>
  <si>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</si>
  <si>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</si>
  <si>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</si>
  <si>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</si>
  <si>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</si>
  <si>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</si>
  <si>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</si>
  <si>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</si>
  <si>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</si>
  <si>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</si>
  <si>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</si>
  <si>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</si>
  <si>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</si>
  <si>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</si>
  <si>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</si>
  <si>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</si>
  <si>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</si>
  <si>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</si>
  <si>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</si>
  <si>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</si>
  <si>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</si>
  <si>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</si>
  <si>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</si>
  <si>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</si>
  <si>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</si>
  <si>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</si>
  <si>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</si>
  <si>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</si>
  <si>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</si>
  <si>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</si>
  <si>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</si>
  <si>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</si>
  <si>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</si>
  <si>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</si>
  <si>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</si>
  <si>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</si>
  <si>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</si>
  <si>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</si>
  <si>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</si>
  <si>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</si>
  <si>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</si>
  <si>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</si>
  <si>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</si>
  <si>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</si>
  <si>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</si>
  <si>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</si>
  <si>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</si>
  <si>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</si>
  <si>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</si>
  <si>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</si>
  <si>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</si>
  <si>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</si>
  <si>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</si>
  <si>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</si>
  <si>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</si>
  <si>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</si>
  <si>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</si>
  <si>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</si>
  <si>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</si>
  <si>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</si>
  <si>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</si>
  <si>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</si>
  <si>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</si>
  <si>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</si>
  <si>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</si>
  <si>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</si>
  <si>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</si>
  <si>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</si>
  <si>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</si>
  <si>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</si>
  <si>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</si>
  <si>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</si>
  <si>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</si>
  <si>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</si>
  <si>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</si>
  <si>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</si>
  <si>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</si>
  <si>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</si>
  <si>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</si>
  <si>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</si>
  <si>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</si>
  <si>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</si>
  <si>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</si>
  <si>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</si>
  <si>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</si>
  <si>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</si>
  <si>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</si>
  <si>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</si>
  <si>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</si>
  <si>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</si>
  <si>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</si>
  <si>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</si>
  <si>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</si>
  <si>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</si>
  <si>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</si>
  <si>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</si>
  <si>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</si>
  <si>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</si>
  <si>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</si>
  <si>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</si>
  <si>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</si>
  <si>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</si>
  <si>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</si>
  <si>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</si>
  <si>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</si>
  <si>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</si>
  <si>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</si>
  <si>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</si>
  <si>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</si>
  <si>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</si>
  <si>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</si>
  <si>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</si>
  <si>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</si>
  <si>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</si>
  <si>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</si>
  <si>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</si>
  <si>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</si>
  <si>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</si>
  <si>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</si>
  <si>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</si>
  <si>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</si>
  <si>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</si>
  <si>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</si>
  <si>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</si>
  <si>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</si>
  <si>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</si>
  <si>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</si>
  <si>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</si>
  <si>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</si>
  <si>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</si>
  <si>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</si>
  <si>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</si>
  <si>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</si>
  <si>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</si>
  <si>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</si>
  <si>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</si>
  <si>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</si>
  <si>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</si>
  <si>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</si>
  <si>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</si>
  <si>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</si>
  <si>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</si>
  <si>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</si>
  <si>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</si>
  <si>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</si>
  <si>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</si>
  <si>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</si>
  <si>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</si>
  <si>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</si>
  <si>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</si>
  <si>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</si>
  <si>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</si>
  <si>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</si>
  <si>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</si>
  <si>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</si>
  <si>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</si>
  <si>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</si>
  <si>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</si>
  <si>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</si>
  <si>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</si>
  <si>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</si>
  <si>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</si>
  <si>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</si>
  <si>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</si>
  <si>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</si>
  <si>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</si>
  <si>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</si>
  <si>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</si>
  <si>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</si>
  <si>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</si>
  <si>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</si>
  <si>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</si>
  <si>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</si>
  <si>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</si>
  <si>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</si>
  <si>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</si>
  <si>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</si>
  <si>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</si>
  <si>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</si>
  <si>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</si>
  <si>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</si>
  <si>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</si>
  <si>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</si>
  <si>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</si>
  <si>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</si>
  <si>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</si>
  <si>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</si>
  <si>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</si>
  <si>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</si>
  <si>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</si>
  <si>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</si>
  <si>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</si>
  <si>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</si>
  <si>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</si>
  <si>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</si>
  <si>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</si>
  <si>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</si>
  <si>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</si>
  <si>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</si>
  <si>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</si>
  <si>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</si>
  <si>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</si>
  <si>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</si>
  <si>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</si>
  <si>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</si>
  <si>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</si>
  <si>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</si>
  <si>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</si>
  <si>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</si>
  <si>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</si>
  <si>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</si>
  <si>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</si>
  <si>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</si>
  <si>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</si>
  <si>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</si>
  <si>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</si>
  <si>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</si>
  <si>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</si>
  <si>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</si>
  <si>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</si>
  <si>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</si>
  <si>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</si>
  <si>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</si>
  <si>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</si>
  <si>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</si>
  <si>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</si>
  <si>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</si>
  <si>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</si>
  <si>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</si>
  <si>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</si>
  <si>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</si>
  <si>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</si>
  <si>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</si>
  <si>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</si>
  <si>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</si>
  <si>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</si>
  <si>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</si>
  <si>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</si>
  <si>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</si>
  <si>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</si>
  <si>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</si>
  <si>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</si>
  <si>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</si>
  <si>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</si>
  <si>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</si>
  <si>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</si>
  <si>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</si>
  <si>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</si>
  <si>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</si>
  <si>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</si>
  <si>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</si>
  <si>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</si>
  <si>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</si>
  <si>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</si>
  <si>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</si>
  <si>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</si>
  <si>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</si>
  <si>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</si>
  <si>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</si>
  <si>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</si>
  <si>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</si>
  <si>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</si>
  <si>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</si>
  <si>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</si>
  <si>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</si>
  <si>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</si>
  <si>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</si>
  <si>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</si>
  <si>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</si>
  <si>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</si>
  <si>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</si>
  <si>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</si>
  <si>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</si>
  <si>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</si>
  <si>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</si>
  <si>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</si>
  <si>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</si>
  <si>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</si>
  <si>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</si>
  <si>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</si>
  <si>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</si>
  <si>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</si>
  <si>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</si>
  <si>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</si>
  <si>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</si>
  <si>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</si>
  <si>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</si>
  <si>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</si>
  <si>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</si>
  <si>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</si>
  <si>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</si>
  <si>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</si>
  <si>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</si>
  <si>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</si>
  <si>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</si>
  <si>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</si>
  <si>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</si>
  <si>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</si>
  <si>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</si>
  <si>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</si>
  <si>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</si>
  <si>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</si>
  <si>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</si>
  <si>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</si>
  <si>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</si>
  <si>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</si>
  <si>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</si>
  <si>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</si>
  <si>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</si>
  <si>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</si>
  <si>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</si>
  <si>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</si>
  <si>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</si>
  <si>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</si>
  <si>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</si>
  <si>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</si>
  <si>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</si>
  <si>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</si>
  <si>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</si>
  <si>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</si>
  <si>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</si>
  <si>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</si>
  <si>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</si>
  <si>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</si>
  <si>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</si>
  <si>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</si>
  <si>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</si>
  <si>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</si>
  <si>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</si>
  <si>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</si>
  <si>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</si>
  <si>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</si>
  <si>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</si>
  <si>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</si>
  <si>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</si>
  <si>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</si>
  <si>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</si>
  <si>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</si>
  <si>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</si>
  <si>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</si>
  <si>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</si>
  <si>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</si>
  <si>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</si>
  <si>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</si>
  <si>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</si>
  <si>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</si>
  <si>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</si>
  <si>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</si>
  <si>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</si>
  <si>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</si>
  <si>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</si>
  <si>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</si>
  <si>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</si>
  <si>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</si>
  <si>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</si>
  <si>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</si>
  <si>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</si>
  <si>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</si>
  <si>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</si>
  <si>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</si>
  <si>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</si>
  <si>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</si>
  <si>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</si>
  <si>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</si>
  <si>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</si>
  <si>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</si>
  <si>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</si>
  <si>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</si>
  <si>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</si>
  <si>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</si>
  <si>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</si>
  <si>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</si>
  <si>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</si>
  <si>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</si>
  <si>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</si>
  <si>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</si>
  <si>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</si>
  <si>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</si>
  <si>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</si>
  <si>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</si>
  <si>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</si>
  <si>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</si>
  <si>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</si>
  <si>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</si>
  <si>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</si>
  <si>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</si>
  <si>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</si>
  <si>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</si>
  <si>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</si>
  <si>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</si>
  <si>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</si>
  <si>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</si>
  <si>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</si>
  <si>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</si>
  <si>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</si>
  <si>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</si>
  <si>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</si>
  <si>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</si>
  <si>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</si>
  <si>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</si>
  <si>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</si>
  <si>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</si>
  <si>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</si>
  <si>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</si>
  <si>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</si>
  <si>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</si>
  <si>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</si>
  <si>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</si>
  <si>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</si>
  <si>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</si>
  <si>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</si>
  <si>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</si>
  <si>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</si>
  <si>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</si>
  <si>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</si>
  <si>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</si>
  <si>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</si>
  <si>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</si>
  <si>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</si>
  <si>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</si>
  <si>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</si>
  <si>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</si>
  <si>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</si>
  <si>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</si>
  <si>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</si>
  <si>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</si>
  <si>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</si>
  <si>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</si>
  <si>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</si>
  <si>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</si>
  <si>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</si>
  <si>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</si>
  <si>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</si>
  <si>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</si>
  <si>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</si>
  <si>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</si>
  <si>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</si>
  <si>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</si>
  <si>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</si>
  <si>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</si>
  <si>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</si>
  <si>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</si>
  <si>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</si>
  <si>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</si>
  <si>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</si>
  <si>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</si>
  <si>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</si>
  <si>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</si>
  <si>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</si>
  <si>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</si>
  <si>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</si>
  <si>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</si>
  <si>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</si>
  <si>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</si>
  <si>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</si>
  <si>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</si>
  <si>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</si>
  <si>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</si>
  <si>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</si>
  <si>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</si>
  <si>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</si>
  <si>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</si>
  <si>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</si>
  <si>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</si>
  <si>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</si>
  <si>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</si>
  <si>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</si>
  <si>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</si>
  <si>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</si>
  <si>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</si>
  <si>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</si>
  <si>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</si>
  <si>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</si>
  <si>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</si>
  <si>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</si>
  <si>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</si>
  <si>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</si>
  <si>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</si>
  <si>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</si>
  <si>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</si>
  <si>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</si>
  <si>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</si>
  <si>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</si>
  <si>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</si>
  <si>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</si>
  <si>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</si>
  <si>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</si>
  <si>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</si>
  <si>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</si>
  <si>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</si>
  <si>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</si>
  <si>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</si>
  <si>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</si>
  <si>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</si>
  <si>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</si>
  <si>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</si>
  <si>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</si>
  <si>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</si>
  <si>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</si>
  <si>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</si>
  <si>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</si>
  <si>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</si>
  <si>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</si>
  <si>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</si>
  <si>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</si>
  <si>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</si>
  <si>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</si>
  <si>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</si>
  <si>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</si>
  <si>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</si>
  <si>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</si>
  <si>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</si>
  <si>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</si>
  <si>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</si>
  <si>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</si>
  <si>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</si>
  <si>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</si>
  <si>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</si>
  <si>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</si>
  <si>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</si>
  <si>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</si>
  <si>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</si>
  <si>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</si>
  <si>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</si>
  <si>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</si>
  <si>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</si>
  <si>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</si>
  <si>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</si>
  <si>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</si>
  <si>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</si>
  <si>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</si>
  <si>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</si>
  <si>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</si>
  <si>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</si>
  <si>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</si>
  <si>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</si>
  <si>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</si>
  <si>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</si>
  <si>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</si>
  <si>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</si>
  <si>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</si>
  <si>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</si>
  <si>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</si>
  <si>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</si>
  <si>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</si>
  <si>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</si>
  <si>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</si>
  <si>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</si>
  <si>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</si>
  <si>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</si>
  <si>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</si>
  <si>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</si>
  <si>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</si>
  <si>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</si>
  <si>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</si>
  <si>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</si>
  <si>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</si>
  <si>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</si>
  <si>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</si>
  <si>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</si>
  <si>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</si>
  <si>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</si>
  <si>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</si>
  <si>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</si>
  <si>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</si>
  <si>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</si>
  <si>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</si>
  <si>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</si>
  <si>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</si>
  <si>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</si>
  <si>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</si>
  <si>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</si>
  <si>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</si>
  <si>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</si>
  <si>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</si>
  <si>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</si>
  <si>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</si>
  <si>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</si>
  <si>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</si>
  <si>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</si>
  <si>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</si>
  <si>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</si>
  <si>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</si>
  <si>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</si>
  <si>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</si>
  <si>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</si>
  <si>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</si>
  <si>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</si>
  <si>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</si>
  <si>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</si>
  <si>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</si>
  <si>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</si>
  <si>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</si>
  <si>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</si>
  <si>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</si>
  <si>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</si>
  <si>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</si>
  <si>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</si>
  <si>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</si>
  <si>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</si>
  <si>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</si>
  <si>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</si>
  <si>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</si>
  <si>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</si>
  <si>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</si>
  <si>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</si>
  <si>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</si>
  <si>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</si>
  <si>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</si>
  <si>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</si>
  <si>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</si>
  <si>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</si>
  <si>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</si>
  <si>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</si>
  <si>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</si>
  <si>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</si>
  <si>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</si>
  <si>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</si>
  <si>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</si>
  <si>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</si>
  <si>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</si>
  <si>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</si>
  <si>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</si>
  <si>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</si>
  <si>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</si>
  <si>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</si>
  <si>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</si>
  <si>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</si>
  <si>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</si>
  <si>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</si>
  <si>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</si>
  <si>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</si>
  <si>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</si>
  <si>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</si>
  <si>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</si>
  <si>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</si>
  <si>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</si>
  <si>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</si>
  <si>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</si>
  <si>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</si>
  <si>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</si>
  <si>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</si>
  <si>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</si>
  <si>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</si>
  <si>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</si>
  <si>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</si>
  <si>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</si>
  <si>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</si>
  <si>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</si>
  <si>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</si>
  <si>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</si>
  <si>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</si>
  <si>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</si>
  <si>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</si>
  <si>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</si>
  <si>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</si>
  <si>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</si>
  <si>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</si>
  <si>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</si>
  <si>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</si>
  <si>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</si>
  <si>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</si>
  <si>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</si>
  <si>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</si>
  <si>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</si>
  <si>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</si>
  <si>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</si>
  <si>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</si>
  <si>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</si>
  <si>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</si>
  <si>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</si>
  <si>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</si>
  <si>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</si>
  <si>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</si>
  <si>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</si>
  <si>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</si>
  <si>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</si>
  <si>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</si>
  <si>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</si>
  <si>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</si>
  <si>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</si>
  <si>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</si>
  <si>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</si>
  <si>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</si>
  <si>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</si>
  <si>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</si>
  <si>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</si>
  <si>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</si>
  <si>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</si>
  <si>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</si>
  <si>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</si>
  <si>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</si>
  <si>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</si>
  <si>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</si>
  <si>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</si>
  <si>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</si>
  <si>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</si>
  <si>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</si>
  <si>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</si>
  <si>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</si>
  <si>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</si>
  <si>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</si>
  <si>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</si>
  <si>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</si>
  <si>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</si>
  <si>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</si>
  <si>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</si>
  <si>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</si>
  <si>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</si>
  <si>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</si>
  <si>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</si>
  <si>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</si>
  <si>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</si>
  <si>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</si>
  <si>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</si>
  <si>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</si>
  <si>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</si>
  <si>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</si>
  <si>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</si>
  <si>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</si>
  <si>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</si>
  <si>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</si>
  <si>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</si>
  <si>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</si>
  <si>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</si>
  <si>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</si>
  <si>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</si>
  <si>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</si>
  <si>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</si>
  <si>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</si>
  <si>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</si>
  <si>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</si>
  <si>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</si>
  <si>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</si>
  <si>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</si>
  <si>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</si>
  <si>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</si>
  <si>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</si>
  <si>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</si>
  <si>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</si>
  <si>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</si>
  <si>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</si>
  <si>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</si>
  <si>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</si>
  <si>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</si>
  <si>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</si>
  <si>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</si>
  <si>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</si>
  <si>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</si>
  <si>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</si>
  <si>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</si>
  <si>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</si>
  <si>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</si>
  <si>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</si>
  <si>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</si>
  <si>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</si>
  <si>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</si>
  <si>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</si>
  <si>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</si>
  <si>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</si>
  <si>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</si>
  <si>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</si>
  <si>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</si>
  <si>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</si>
  <si>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</si>
  <si>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</si>
  <si>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</si>
  <si>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</si>
  <si>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</si>
  <si>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</si>
  <si>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</si>
  <si>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</si>
  <si>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</si>
  <si>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</si>
  <si>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</si>
  <si>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</si>
  <si>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</si>
  <si>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</si>
  <si>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</si>
  <si>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</si>
  <si>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</si>
  <si>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</si>
  <si>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</si>
  <si>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</si>
  <si>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</si>
  <si>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</si>
  <si>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</si>
  <si>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</si>
  <si>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</si>
  <si>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</si>
  <si>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</si>
  <si>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</si>
  <si>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</si>
  <si>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</si>
  <si>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</si>
  <si>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</si>
  <si>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</si>
  <si>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</si>
  <si>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</si>
  <si>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</si>
  <si>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</si>
  <si>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</si>
  <si>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</si>
  <si>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</si>
  <si>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</si>
  <si>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</si>
  <si>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</si>
  <si>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</si>
  <si>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</si>
  <si>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</si>
  <si>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</si>
  <si>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</si>
  <si>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</si>
  <si>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</si>
  <si>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</si>
  <si>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</si>
  <si>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</si>
  <si>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</si>
  <si>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</si>
  <si>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</si>
  <si>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</si>
  <si>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</si>
  <si>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</si>
  <si>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</si>
  <si>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</si>
  <si>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</si>
  <si>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</si>
  <si>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</si>
  <si>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</si>
  <si>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</si>
  <si>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</si>
  <si>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</si>
  <si>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</si>
  <si>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</si>
  <si>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</si>
  <si>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</si>
  <si>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</si>
  <si>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</si>
  <si>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</si>
  <si>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</si>
  <si>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</si>
  <si>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</si>
  <si>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</si>
  <si>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</si>
  <si>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</si>
  <si>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</si>
  <si>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</si>
  <si>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</si>
  <si>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</si>
  <si>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</si>
  <si>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</si>
  <si>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</si>
  <si>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</si>
  <si>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</si>
  <si>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</si>
  <si>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</si>
  <si>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</si>
  <si>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</si>
  <si>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</si>
  <si>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</si>
  <si>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</si>
  <si>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</si>
  <si>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</si>
  <si>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</si>
  <si>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</si>
  <si>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</si>
  <si>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</si>
  <si>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</si>
  <si>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</si>
  <si>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</si>
  <si>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</si>
  <si>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</si>
  <si>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</si>
  <si>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</si>
  <si>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</si>
  <si>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</si>
  <si>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</si>
  <si>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</si>
  <si>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</si>
  <si>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</si>
  <si>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</si>
  <si>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</si>
  <si>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</si>
  <si>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</si>
  <si>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</si>
  <si>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</si>
  <si>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</si>
  <si>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</si>
  <si>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</si>
  <si>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</si>
  <si>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</si>
  <si>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</si>
  <si>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</si>
  <si>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</si>
  <si>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</si>
  <si>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</si>
  <si>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</si>
  <si>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</si>
  <si>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</si>
  <si>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</si>
  <si>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</si>
  <si>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</si>
  <si>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</si>
  <si>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</si>
  <si>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</si>
  <si>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</si>
  <si>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</si>
  <si>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</si>
  <si>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</si>
  <si>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</si>
  <si>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</si>
  <si>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</si>
  <si>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</si>
  <si>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</si>
  <si>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</si>
  <si>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</si>
  <si>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</si>
  <si>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</si>
  <si>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</si>
  <si>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</si>
  <si>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</si>
  <si>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</si>
  <si>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</si>
  <si>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</si>
  <si>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</si>
  <si>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</si>
  <si>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</si>
  <si>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</si>
  <si>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</si>
  <si>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</si>
  <si>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</si>
  <si>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</si>
  <si>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</si>
  <si>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</si>
  <si>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</si>
  <si>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</si>
  <si>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</si>
  <si>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</si>
  <si>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</si>
  <si>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</si>
  <si>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</si>
  <si>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</si>
  <si>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</si>
  <si>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</si>
  <si>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</si>
  <si>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</si>
  <si>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</si>
  <si>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</si>
  <si>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</si>
  <si>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</si>
  <si>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</si>
  <si>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</si>
  <si>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</si>
  <si>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</si>
  <si>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</si>
  <si>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</si>
  <si>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</si>
  <si>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</si>
  <si>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</si>
  <si>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</si>
  <si>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</si>
  <si>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</si>
  <si>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</si>
  <si>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</si>
  <si>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</si>
  <si>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</si>
  <si>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</si>
  <si>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</si>
  <si>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</si>
  <si>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</si>
  <si>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</si>
  <si>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</si>
  <si>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</si>
  <si>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</si>
  <si>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</si>
  <si>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</si>
  <si>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</si>
  <si>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</si>
  <si>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</si>
  <si>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</si>
  <si>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</si>
  <si>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</si>
  <si>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</si>
  <si>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</si>
  <si>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</si>
  <si>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</si>
  <si>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</si>
  <si>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</si>
  <si>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</si>
  <si>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</si>
  <si>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</si>
  <si>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</si>
  <si>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</si>
  <si>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</si>
  <si>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</si>
  <si>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</si>
  <si>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</si>
  <si>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</si>
  <si>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</si>
  <si>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</si>
  <si>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</si>
  <si>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</si>
  <si>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</si>
  <si>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</si>
  <si>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</si>
  <si>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</si>
  <si>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</si>
  <si>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</si>
  <si>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</si>
  <si>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</si>
  <si>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</si>
  <si>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</si>
  <si>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</si>
  <si>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</si>
  <si>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</si>
  <si>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</si>
  <si>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</si>
  <si>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</si>
  <si>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</si>
  <si>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</si>
  <si>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</si>
  <si>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</si>
  <si>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</si>
  <si>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</si>
  <si>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</si>
  <si>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</si>
  <si>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</si>
  <si>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</si>
  <si>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</si>
  <si>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</si>
  <si>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</si>
  <si>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</si>
  <si>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</si>
  <si>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</si>
  <si>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</si>
  <si>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</si>
  <si>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</si>
  <si>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</si>
  <si>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</si>
  <si>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</si>
  <si>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</si>
  <si>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</si>
  <si>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</si>
  <si>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</si>
  <si>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</si>
  <si>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</si>
  <si>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</si>
  <si>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</si>
  <si>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</si>
  <si>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</si>
  <si>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</si>
  <si>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</si>
  <si>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</si>
  <si>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</si>
  <si>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</si>
  <si>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</si>
  <si>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</si>
  <si>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</si>
  <si>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</si>
  <si>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</si>
  <si>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</si>
  <si>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</si>
  <si>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</si>
  <si>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</si>
  <si>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</si>
  <si>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</si>
  <si>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</si>
  <si>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</si>
  <si>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</si>
  <si>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</si>
  <si>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</si>
  <si>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</si>
  <si>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</si>
  <si>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</si>
  <si>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</si>
  <si>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</si>
  <si>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</si>
  <si>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</si>
  <si>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</si>
  <si>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</si>
  <si>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</si>
  <si>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</si>
  <si>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</si>
  <si>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</si>
  <si>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</si>
  <si>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</si>
  <si>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</si>
  <si>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</si>
  <si>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</si>
  <si>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</si>
  <si>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</si>
  <si>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</si>
  <si>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</si>
  <si>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</si>
  <si>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</si>
  <si>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</si>
  <si>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</si>
  <si>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</si>
  <si>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</si>
  <si>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</si>
  <si>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</si>
  <si>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</si>
  <si>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</si>
  <si>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</si>
  <si>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</si>
  <si>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</si>
  <si>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</si>
  <si>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</si>
  <si>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</si>
  <si>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</si>
  <si>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</si>
  <si>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</si>
  <si>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</si>
  <si>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</si>
  <si>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</si>
  <si>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</si>
  <si>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</si>
  <si>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</si>
  <si>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</si>
  <si>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</si>
  <si>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</si>
  <si>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</si>
  <si>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</si>
  <si>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</si>
  <si>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</si>
  <si>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</si>
  <si>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</si>
  <si>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</si>
  <si>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</si>
  <si>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</si>
  <si>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</si>
  <si>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</si>
  <si>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</si>
  <si>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</si>
  <si>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</si>
  <si>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</si>
  <si>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</si>
  <si>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</si>
  <si>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</si>
  <si>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</si>
  <si>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</si>
  <si>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</si>
  <si>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</si>
  <si>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</si>
  <si>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</si>
  <si>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</si>
  <si>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</si>
  <si>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</si>
  <si>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</si>
  <si>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</si>
  <si>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</si>
  <si>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</si>
  <si>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</si>
  <si>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</si>
  <si>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</si>
  <si>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</si>
  <si>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</si>
  <si>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</si>
  <si>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</si>
  <si>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</si>
  <si>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</si>
  <si>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</si>
  <si>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</si>
  <si>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</si>
  <si>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</si>
  <si>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</si>
  <si>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</si>
  <si>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</si>
  <si>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</si>
  <si>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</si>
  <si>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</si>
  <si>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</si>
  <si>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</si>
  <si>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</si>
  <si>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</si>
  <si>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</si>
  <si>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</si>
  <si>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</si>
  <si>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</si>
  <si>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</si>
  <si>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</si>
  <si>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</si>
  <si>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</si>
  <si>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</si>
  <si>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</si>
  <si>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</si>
  <si>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</si>
  <si>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</si>
  <si>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</si>
  <si>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</si>
  <si>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</si>
  <si>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</si>
  <si>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</si>
  <si>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</si>
  <si>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</si>
  <si>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</si>
  <si>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</si>
  <si>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</si>
  <si>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</si>
  <si>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</si>
  <si>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</si>
  <si>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</si>
  <si>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</si>
  <si>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</si>
  <si>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</si>
  <si>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</si>
  <si>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</si>
  <si>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</si>
  <si>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</si>
  <si>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</si>
  <si>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</si>
  <si>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</si>
  <si>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</si>
  <si>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</si>
  <si>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</si>
  <si>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</si>
  <si>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</si>
  <si>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</si>
  <si>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</si>
  <si>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</si>
  <si>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</si>
  <si>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</si>
  <si>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</si>
  <si>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</si>
  <si>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</si>
  <si>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</si>
  <si>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</si>
  <si>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</si>
  <si>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</si>
  <si>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</si>
  <si>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</si>
  <si>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</si>
  <si>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</si>
  <si>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</si>
  <si>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</si>
  <si>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</si>
  <si>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</si>
  <si>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</si>
  <si>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</si>
  <si>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</si>
  <si>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</si>
  <si>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</si>
  <si>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</si>
  <si>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</si>
  <si>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</si>
  <si>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</si>
  <si>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</si>
  <si>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</si>
  <si>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</si>
  <si>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</si>
  <si>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</si>
  <si>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</si>
  <si>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</si>
  <si>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</si>
  <si>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</si>
  <si>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</si>
  <si>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</si>
  <si>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</si>
  <si>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</si>
  <si>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</si>
  <si>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</si>
  <si>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</si>
  <si>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</si>
  <si>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</si>
  <si>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</si>
  <si>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</si>
  <si>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</si>
  <si>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</si>
  <si>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</si>
  <si>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</si>
  <si>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</si>
  <si>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</si>
  <si>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</si>
  <si>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</si>
  <si>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</si>
  <si>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</si>
  <si>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</si>
  <si>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</si>
  <si>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</si>
  <si>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</si>
  <si>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</si>
  <si>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</si>
  <si>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</si>
  <si>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</si>
  <si>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</si>
  <si>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</si>
  <si>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</si>
  <si>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</si>
  <si>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</si>
  <si>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</si>
  <si>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</si>
  <si>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</si>
  <si>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</si>
  <si>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</si>
  <si>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</si>
  <si>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</si>
  <si>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</si>
  <si>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</si>
  <si>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</si>
  <si>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</si>
  <si>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</si>
  <si>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</si>
  <si>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</si>
  <si>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</si>
  <si>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</si>
  <si>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</si>
  <si>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</si>
  <si>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</si>
  <si>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</si>
  <si>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</si>
  <si>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</si>
  <si>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</si>
  <si>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</si>
  <si>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</si>
  <si>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</si>
  <si>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</si>
  <si>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</si>
  <si>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</si>
  <si>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</si>
  <si>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</si>
  <si>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</si>
  <si>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</si>
  <si>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</si>
  <si>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</si>
  <si>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</si>
  <si>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</si>
  <si>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</si>
  <si>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</si>
  <si>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</si>
  <si>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</si>
  <si>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</si>
  <si>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</si>
  <si>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</si>
  <si>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</si>
  <si>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</si>
  <si>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</si>
  <si>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</si>
  <si>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</si>
  <si>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</si>
  <si>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</si>
  <si>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</si>
  <si>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</si>
  <si>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</si>
  <si>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</si>
  <si>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</si>
  <si>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</si>
  <si>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</si>
  <si>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</si>
  <si>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</si>
  <si>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</si>
  <si>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</si>
  <si>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</si>
  <si>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</si>
  <si>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</si>
  <si>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</si>
  <si>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</si>
  <si>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</si>
  <si>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</si>
  <si>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</si>
  <si>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</si>
  <si>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</si>
  <si>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</si>
  <si>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</si>
  <si>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</si>
  <si>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</si>
  <si>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</si>
  <si>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</si>
  <si>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</si>
  <si>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</si>
  <si>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</si>
  <si>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</si>
  <si>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</si>
  <si>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</si>
  <si>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</si>
  <si>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</si>
  <si>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</si>
  <si>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</si>
  <si>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</si>
  <si>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</si>
  <si>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</si>
  <si>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</si>
  <si>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</si>
  <si>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</si>
  <si>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</si>
  <si>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</si>
  <si>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</si>
  <si>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</si>
  <si>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</si>
  <si>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</si>
  <si>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</si>
  <si>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</si>
  <si>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</si>
  <si>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</si>
  <si>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</si>
  <si>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</si>
  <si>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</si>
  <si>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</si>
  <si>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</si>
  <si>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</si>
  <si>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</si>
  <si>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</si>
  <si>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</si>
  <si>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</si>
  <si>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</si>
  <si>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</si>
  <si>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</si>
  <si>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</si>
  <si>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</si>
  <si>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</si>
  <si>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</si>
  <si>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</si>
  <si>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</si>
  <si>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</si>
  <si>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</si>
  <si>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</si>
  <si>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</si>
  <si>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</si>
  <si>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</si>
  <si>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</si>
  <si>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</si>
  <si>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</si>
  <si>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</si>
  <si>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</si>
  <si>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</si>
  <si>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</si>
  <si>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</si>
  <si>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</si>
  <si>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</si>
  <si>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</si>
  <si>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</si>
  <si>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</si>
  <si>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</si>
  <si>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</si>
  <si>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</si>
  <si>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</si>
  <si>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</si>
  <si>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</si>
  <si>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</si>
  <si>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</si>
  <si>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</si>
  <si>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</si>
  <si>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</si>
  <si>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</si>
  <si>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</si>
  <si>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</si>
  <si>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</si>
  <si>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</si>
  <si>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</si>
  <si>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</si>
  <si>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</si>
  <si>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</si>
  <si>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</si>
  <si>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</si>
  <si>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</si>
  <si>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</si>
  <si>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</si>
  <si>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</si>
  <si>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</si>
  <si>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</si>
  <si>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</si>
  <si>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</si>
  <si>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</si>
  <si>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</si>
  <si>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</si>
  <si>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</si>
  <si>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</si>
  <si>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</si>
  <si>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</si>
  <si>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</si>
  <si>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</si>
  <si>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</si>
  <si>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</si>
  <si>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</si>
  <si>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</si>
  <si>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</si>
  <si>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</si>
  <si>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</si>
  <si>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</si>
  <si>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</si>
  <si>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</si>
  <si>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</si>
  <si>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</si>
  <si>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</si>
  <si>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</si>
  <si>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</si>
  <si>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</si>
  <si>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</si>
  <si>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</si>
  <si>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</si>
  <si>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</si>
  <si>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</si>
  <si>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</si>
  <si>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</si>
  <si>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</si>
  <si>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</si>
  <si>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</si>
  <si>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</si>
  <si>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</si>
  <si>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</si>
  <si>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</si>
  <si>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</si>
  <si>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</si>
  <si>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</si>
  <si>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</si>
  <si>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</si>
  <si>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</si>
  <si>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</si>
  <si>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</si>
  <si>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</si>
  <si>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</si>
  <si>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</si>
  <si>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</si>
  <si>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</si>
  <si>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</si>
  <si>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</si>
  <si>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</si>
  <si>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</si>
  <si>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</si>
  <si>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</si>
  <si>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</si>
  <si>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</si>
  <si>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</si>
  <si>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</si>
  <si>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</si>
  <si>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</si>
  <si>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</si>
  <si>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</si>
  <si>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</si>
  <si>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</si>
  <si>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</si>
  <si>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</si>
  <si>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</si>
  <si>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</si>
  <si>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</si>
  <si>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</si>
  <si>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</si>
  <si>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</si>
  <si>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</si>
  <si>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</si>
  <si>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</si>
  <si>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</si>
  <si>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</si>
  <si>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</si>
  <si>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</si>
  <si>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</si>
  <si>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</si>
  <si>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</si>
  <si>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</si>
  <si>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</si>
  <si>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</si>
  <si>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</si>
  <si>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</si>
  <si>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</si>
  <si>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</si>
  <si>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</si>
  <si>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</si>
  <si>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</si>
  <si>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</si>
  <si>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</si>
  <si>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</si>
  <si>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</si>
  <si>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</si>
  <si>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</si>
  <si>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</si>
  <si>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</si>
  <si>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</si>
  <si>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</si>
  <si>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</si>
  <si>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</si>
  <si>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</si>
  <si>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</si>
  <si>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</si>
  <si>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</si>
  <si>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</si>
  <si>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</si>
  <si>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</si>
  <si>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</si>
  <si>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</si>
  <si>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</si>
  <si>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</si>
  <si>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</si>
  <si>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</si>
  <si>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</si>
  <si>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</si>
  <si>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</si>
  <si>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</si>
  <si>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</si>
  <si>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</si>
  <si>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</si>
  <si>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</si>
  <si>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</si>
  <si>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</si>
  <si>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</si>
  <si>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</si>
  <si>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</si>
  <si>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</si>
  <si>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</si>
  <si>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</si>
  <si>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</si>
  <si>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</si>
  <si>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</si>
  <si>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</si>
  <si>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</si>
  <si>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</si>
  <si>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</si>
  <si>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</si>
  <si>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</si>
  <si>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</si>
  <si>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</si>
  <si>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</si>
  <si>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</si>
  <si>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</si>
  <si>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</si>
  <si>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</si>
  <si>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</si>
  <si>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</si>
  <si>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</si>
  <si>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</si>
  <si>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</si>
  <si>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</si>
  <si>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</si>
  <si>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</si>
  <si>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</si>
  <si>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</si>
  <si>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</si>
  <si>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</si>
  <si>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</si>
  <si>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</si>
  <si>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</si>
  <si>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</si>
  <si>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</si>
  <si>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</si>
  <si>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</si>
  <si>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</si>
  <si>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</si>
  <si>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</si>
  <si>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</si>
  <si>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</si>
  <si>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</si>
  <si>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</si>
  <si>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</si>
  <si>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</si>
  <si>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</si>
  <si>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</si>
  <si>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</si>
  <si>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</si>
  <si>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</si>
  <si>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</si>
  <si>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</si>
  <si>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</si>
  <si>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</si>
  <si>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</si>
  <si>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</si>
  <si>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</si>
  <si>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</si>
  <si>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</si>
  <si>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</si>
  <si>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</si>
  <si>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</si>
  <si>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</si>
  <si>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</si>
  <si>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</si>
  <si>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</si>
  <si>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</si>
  <si>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</si>
  <si>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</si>
  <si>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</si>
  <si>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</si>
  <si>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</si>
  <si>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</si>
  <si>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</si>
  <si>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</si>
  <si>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</si>
  <si>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</si>
  <si>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</si>
  <si>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</si>
  <si>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</si>
  <si>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</si>
  <si>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</si>
  <si>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</si>
  <si>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</si>
  <si>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</si>
  <si>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</si>
  <si>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</si>
  <si>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</si>
  <si>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</si>
  <si>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</si>
  <si>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</si>
  <si>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</si>
  <si>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</si>
  <si>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</si>
  <si>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</si>
  <si>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</si>
  <si>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</si>
  <si>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</si>
  <si>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</si>
  <si>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</si>
  <si>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</si>
  <si>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</si>
  <si>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</si>
  <si>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</si>
  <si>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</si>
  <si>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</si>
  <si>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</si>
  <si>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</si>
  <si>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</si>
  <si>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</si>
  <si>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</si>
  <si>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</si>
  <si>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</si>
  <si>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</si>
  <si>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</si>
  <si>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</si>
  <si>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</si>
  <si>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</si>
  <si>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</si>
  <si>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</si>
  <si>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</si>
  <si>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</si>
  <si>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</si>
  <si>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</si>
  <si>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</si>
  <si>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</si>
  <si>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</si>
  <si>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</si>
  <si>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</si>
  <si>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</si>
  <si>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</si>
  <si>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</si>
  <si>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</si>
  <si>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</si>
  <si>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</si>
  <si>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</si>
  <si>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</si>
  <si>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</si>
  <si>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</si>
  <si>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</si>
  <si>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</si>
  <si>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</si>
  <si>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</si>
  <si>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</si>
  <si>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</si>
  <si>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</si>
  <si>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</si>
  <si>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</si>
  <si>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</si>
  <si>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</si>
  <si>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</si>
  <si>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</si>
  <si>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</si>
  <si>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</si>
  <si>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</si>
  <si>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</si>
  <si>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</si>
  <si>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</si>
  <si>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</si>
  <si>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</si>
  <si>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</si>
  <si>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</si>
  <si>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</si>
  <si>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</si>
  <si>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</si>
  <si>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</si>
  <si>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</si>
  <si>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</si>
  <si>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</si>
  <si>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</si>
  <si>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</si>
  <si>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</si>
  <si>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</si>
  <si>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</si>
  <si>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</si>
  <si>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</si>
  <si>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</si>
  <si>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</si>
  <si>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</si>
  <si>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</si>
  <si>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</si>
  <si>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</si>
  <si>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</si>
  <si>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</si>
  <si>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</si>
  <si>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</si>
  <si>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</si>
  <si>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</si>
  <si>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</si>
  <si>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</si>
  <si>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</si>
  <si>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</si>
  <si>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</si>
  <si>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</si>
  <si>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</si>
  <si>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</si>
  <si>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</si>
  <si>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</si>
  <si>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</si>
  <si>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</si>
  <si>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</si>
  <si>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</si>
  <si>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</si>
  <si>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</si>
  <si>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</si>
  <si>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</si>
  <si>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</si>
  <si>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</si>
  <si>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</si>
  <si>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</si>
  <si>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</si>
  <si>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</si>
  <si>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</si>
  <si>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</si>
  <si>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</si>
  <si>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</si>
  <si>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</si>
  <si>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</si>
  <si>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</si>
  <si>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</si>
  <si>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</si>
  <si>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</si>
  <si>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</si>
  <si>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</si>
  <si>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</si>
  <si>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</si>
  <si>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</si>
  <si>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</si>
  <si>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</si>
  <si>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</si>
  <si>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</si>
  <si>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</si>
  <si>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</si>
  <si>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</si>
  <si>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</si>
  <si>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</si>
  <si>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</si>
  <si>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</si>
  <si>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</si>
  <si>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</si>
  <si>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</si>
  <si>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</si>
  <si>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</si>
  <si>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</si>
  <si>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</si>
  <si>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</si>
  <si>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</si>
  <si>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</si>
  <si>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</si>
  <si>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</si>
  <si>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</si>
  <si>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</si>
  <si>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</si>
  <si>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</si>
  <si>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</si>
  <si>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</si>
  <si>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</si>
  <si>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</si>
  <si>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</si>
  <si>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</si>
  <si>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</si>
  <si>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</si>
  <si>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</si>
  <si>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</si>
  <si>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</si>
  <si>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</si>
  <si>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</si>
  <si>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</si>
  <si>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</si>
  <si>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</si>
  <si>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</si>
  <si>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</si>
  <si>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</si>
  <si>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</si>
  <si>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</si>
  <si>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</si>
  <si>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</si>
  <si>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</si>
  <si>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</si>
  <si>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</si>
  <si>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</si>
  <si>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</si>
  <si>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</si>
  <si>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</si>
  <si>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</si>
  <si>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</si>
  <si>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</si>
  <si>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</si>
  <si>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</si>
  <si>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</si>
  <si>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</si>
  <si>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</si>
  <si>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</si>
  <si>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</si>
  <si>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</si>
  <si>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</si>
  <si>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</si>
  <si>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</si>
  <si>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</si>
  <si>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</si>
  <si>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</si>
  <si>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</si>
  <si>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</si>
  <si>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</si>
  <si>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</si>
  <si>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</si>
  <si>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</si>
  <si>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</si>
  <si>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</si>
  <si>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</si>
  <si>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</si>
  <si>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</si>
  <si>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</si>
  <si>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</si>
  <si>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</si>
  <si>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</si>
  <si>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</si>
  <si>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</si>
  <si>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</si>
  <si>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</si>
  <si>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</si>
  <si>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</si>
  <si>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</si>
  <si>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</si>
  <si>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</si>
  <si>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</si>
  <si>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</si>
  <si>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</si>
  <si>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</si>
  <si>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</si>
  <si>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</si>
  <si>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</si>
  <si>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</si>
  <si>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</si>
  <si>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</si>
  <si>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</si>
  <si>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</si>
  <si>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</si>
  <si>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</si>
  <si>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</si>
  <si>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</si>
  <si>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</si>
  <si>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</si>
  <si>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</si>
  <si>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</si>
  <si>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</si>
  <si>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</si>
  <si>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</si>
  <si>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</si>
  <si>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</si>
  <si>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</si>
  <si>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</si>
  <si>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</si>
  <si>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</si>
  <si>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</si>
  <si>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</si>
  <si>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</si>
  <si>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</si>
  <si>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</si>
  <si>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</si>
  <si>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</si>
  <si>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</si>
  <si>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</si>
  <si>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</si>
  <si>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</si>
  <si>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</si>
  <si>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</si>
  <si>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</si>
  <si>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</si>
  <si>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</si>
  <si>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</si>
  <si>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</si>
  <si>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</si>
  <si>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</si>
  <si>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</si>
  <si>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</si>
  <si>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</si>
  <si>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</si>
  <si>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</si>
  <si>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</si>
  <si>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</si>
  <si>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</si>
  <si>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</si>
  <si>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</si>
  <si>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</si>
  <si>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</si>
  <si>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</si>
  <si>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</si>
  <si>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</si>
  <si>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</si>
  <si>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</si>
  <si>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</si>
  <si>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</si>
  <si>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</si>
  <si>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</si>
  <si>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</si>
  <si>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</si>
  <si>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</si>
  <si>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</si>
  <si>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</si>
  <si>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</si>
  <si>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</si>
  <si>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</si>
  <si>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</si>
  <si>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</si>
  <si>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</si>
  <si>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</si>
  <si>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</si>
  <si>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</si>
  <si>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</si>
  <si>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</si>
  <si>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</si>
  <si>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</si>
  <si>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</si>
  <si>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</si>
  <si>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</si>
  <si>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</si>
  <si>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</si>
  <si>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</si>
  <si>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</si>
  <si>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</si>
  <si>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</si>
  <si>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</si>
  <si>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</si>
  <si>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</si>
  <si>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</si>
  <si>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</si>
  <si>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</si>
  <si>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</si>
  <si>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</si>
  <si>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</si>
  <si>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</si>
  <si>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</si>
  <si>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</si>
  <si>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</si>
  <si>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</si>
  <si>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</si>
  <si>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</si>
  <si>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</si>
  <si>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</si>
  <si>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</si>
  <si>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</si>
  <si>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</si>
  <si>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</si>
  <si>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</si>
  <si>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</si>
  <si>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</si>
  <si>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</si>
  <si>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</si>
  <si>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</si>
  <si>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</si>
  <si>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</si>
  <si>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</si>
  <si>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</si>
  <si>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</si>
  <si>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</si>
  <si>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</si>
  <si>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</si>
  <si>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</si>
  <si>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</si>
  <si>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</si>
  <si>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</si>
  <si>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</si>
  <si>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</si>
  <si>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</si>
  <si>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</si>
  <si>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</si>
  <si>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</si>
  <si>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</si>
  <si>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</si>
  <si>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</si>
  <si>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</si>
  <si>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</si>
  <si>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</si>
  <si>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</si>
  <si>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</si>
  <si>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</si>
  <si>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</si>
  <si>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</si>
  <si>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</si>
  <si>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</si>
  <si>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</si>
  <si>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</si>
  <si>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</si>
  <si>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</si>
  <si>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</si>
  <si>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</si>
  <si>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</si>
  <si>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</si>
  <si>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</si>
  <si>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</si>
  <si>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</si>
  <si>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</si>
  <si>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</si>
  <si>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</si>
  <si>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</si>
  <si>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</si>
  <si>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</si>
  <si>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</si>
  <si>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</si>
  <si>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</si>
  <si>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</si>
  <si>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</si>
  <si>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</si>
  <si>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</si>
  <si>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</si>
  <si>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</si>
  <si>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</si>
  <si>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</si>
  <si>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</si>
  <si>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</si>
  <si>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</si>
  <si>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</si>
  <si>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</si>
  <si>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</si>
  <si>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</si>
  <si>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</si>
  <si>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</si>
  <si>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</si>
  <si>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</si>
  <si>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</si>
  <si>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</si>
  <si>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</si>
  <si>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</si>
  <si>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</si>
  <si>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</si>
  <si>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</si>
  <si>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</si>
  <si>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</si>
  <si>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</si>
  <si>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</si>
  <si>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</si>
  <si>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</si>
  <si>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</si>
  <si>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</si>
  <si>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</si>
  <si>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</si>
  <si>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</si>
  <si>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</si>
  <si>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</si>
  <si>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</si>
  <si>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</si>
  <si>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</si>
  <si>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</si>
  <si>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</si>
  <si>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</si>
  <si>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</si>
  <si>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</si>
  <si>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</si>
  <si>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</si>
  <si>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</si>
  <si>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</si>
  <si>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</si>
  <si>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</si>
  <si>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</si>
  <si>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</si>
  <si>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</si>
  <si>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</si>
  <si>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</si>
  <si>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</si>
  <si>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</si>
  <si>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</si>
  <si>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</si>
  <si>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</si>
  <si>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</si>
  <si>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</si>
  <si>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</si>
  <si>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</si>
  <si>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</si>
  <si>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</si>
  <si>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</si>
  <si>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</si>
  <si>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</si>
  <si>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</si>
  <si>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</si>
  <si>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</si>
  <si>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</si>
  <si>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</si>
  <si>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</si>
  <si>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</si>
  <si>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</si>
  <si>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</si>
  <si>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</si>
  <si>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</si>
  <si>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</si>
  <si>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</si>
  <si>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</si>
  <si>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</si>
  <si>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</si>
  <si>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</si>
  <si>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</si>
  <si>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</si>
  <si>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</si>
  <si>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</si>
  <si>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</si>
  <si>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</si>
  <si>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</si>
  <si>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</si>
  <si>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</si>
  <si>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</si>
  <si>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</si>
  <si>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</si>
  <si>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</si>
  <si>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</si>
  <si>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</si>
  <si>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</si>
  <si>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</si>
  <si>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</si>
  <si>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</si>
  <si>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</si>
  <si>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</si>
  <si>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</si>
  <si>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</si>
  <si>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</si>
  <si>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</si>
  <si>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</si>
  <si>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</si>
  <si>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</si>
  <si>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</si>
  <si>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</si>
  <si>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</si>
  <si>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</si>
  <si>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</si>
  <si>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</si>
  <si>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</si>
  <si>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</si>
  <si>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</si>
  <si>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</si>
  <si>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</si>
  <si>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</si>
  <si>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</si>
  <si>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</si>
  <si>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</si>
  <si>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</si>
  <si>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</si>
  <si>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</si>
  <si>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</si>
  <si>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</si>
  <si>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</si>
  <si>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</si>
  <si>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</si>
  <si>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</si>
  <si>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</si>
  <si>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</si>
  <si>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</si>
  <si>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</si>
  <si>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</si>
  <si>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</si>
  <si>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</si>
  <si>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</si>
  <si>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</si>
  <si>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</si>
  <si>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</si>
  <si>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</si>
  <si>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</si>
  <si>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</si>
  <si>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</si>
  <si>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</si>
  <si>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</si>
  <si>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</si>
  <si>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</si>
  <si>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</si>
  <si>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</si>
  <si>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</si>
  <si>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</si>
  <si>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</si>
  <si>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</si>
  <si>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</si>
  <si>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</si>
  <si>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</si>
  <si>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</si>
  <si>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</si>
  <si>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</si>
  <si>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</si>
  <si>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</si>
  <si>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</si>
  <si>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</si>
  <si>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</si>
  <si>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</si>
  <si>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</si>
  <si>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</si>
  <si>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</si>
  <si>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</si>
  <si>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</si>
  <si>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</si>
  <si>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</si>
  <si>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</si>
  <si>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</si>
  <si>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</si>
  <si>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</si>
  <si>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</si>
  <si>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</si>
  <si>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</si>
  <si>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</si>
  <si>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</si>
  <si>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</si>
  <si>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</si>
  <si>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</si>
  <si>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</si>
  <si>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</si>
  <si>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</si>
  <si>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</si>
  <si>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</si>
  <si>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</si>
  <si>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</si>
  <si>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</si>
  <si>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</si>
  <si>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</si>
  <si>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</si>
  <si>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</si>
  <si>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</si>
  <si>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</si>
  <si>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</si>
  <si>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</si>
  <si>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</si>
  <si>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</si>
  <si>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</si>
  <si>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</si>
  <si>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</si>
  <si>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</si>
  <si>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</si>
  <si>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</si>
  <si>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</si>
  <si>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</si>
  <si>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</si>
  <si>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</si>
  <si>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</si>
  <si>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</si>
  <si>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</si>
  <si>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</si>
  <si>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</si>
  <si>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</si>
  <si>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</si>
  <si>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</si>
  <si>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</si>
  <si>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</si>
  <si>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</si>
  <si>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</si>
  <si>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</si>
  <si>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</si>
  <si>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</si>
  <si>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</si>
  <si>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</si>
  <si>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</si>
  <si>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</si>
  <si>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</si>
  <si>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</si>
  <si>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</si>
  <si>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</si>
  <si>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</si>
  <si>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</si>
  <si>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</si>
  <si>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</si>
  <si>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</si>
  <si>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</si>
  <si>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</si>
  <si>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</si>
  <si>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</si>
  <si>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</si>
  <si>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</si>
  <si>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</si>
  <si>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</si>
  <si>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</si>
  <si>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</si>
  <si>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</si>
  <si>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</si>
  <si>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</si>
  <si>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</si>
  <si>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</si>
  <si>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</si>
  <si>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</si>
  <si>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</si>
  <si>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</si>
  <si>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</si>
  <si>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</si>
  <si>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</si>
  <si>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</si>
  <si>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</si>
  <si>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</si>
  <si>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</si>
  <si>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</si>
  <si>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</si>
  <si>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</si>
  <si>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</si>
  <si>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</si>
  <si>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</si>
  <si>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</si>
  <si>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</si>
  <si>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</si>
  <si>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</si>
  <si>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</si>
  <si>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</si>
  <si>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</si>
  <si>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</si>
  <si>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</si>
  <si>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</si>
  <si>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</si>
  <si>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</si>
  <si>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</si>
  <si>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</si>
  <si>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</si>
  <si>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</si>
  <si>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</si>
  <si>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</si>
  <si>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</si>
  <si>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</si>
  <si>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</si>
  <si>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</si>
  <si>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</si>
  <si>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</si>
  <si>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</si>
  <si>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</si>
  <si>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</si>
  <si>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</si>
  <si>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</si>
  <si>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</si>
  <si>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</si>
  <si>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</si>
  <si>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</si>
  <si>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</si>
  <si>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</si>
  <si>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</si>
  <si>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</si>
  <si>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</si>
  <si>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</si>
  <si>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</si>
  <si>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</si>
  <si>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</si>
  <si>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</si>
  <si>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</si>
  <si>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</si>
  <si>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</si>
  <si>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</si>
  <si>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</si>
  <si>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</si>
  <si>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</si>
  <si>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</si>
  <si>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</si>
  <si>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</si>
  <si>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</si>
  <si>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</si>
  <si>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</si>
  <si>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</si>
  <si>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</si>
  <si>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</si>
  <si>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</si>
  <si>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</si>
  <si>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</si>
  <si>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</si>
  <si>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</si>
  <si>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</si>
  <si>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</si>
  <si>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</si>
  <si>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</si>
  <si>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</si>
  <si>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</si>
  <si>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</si>
  <si>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</si>
  <si>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</si>
  <si>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</si>
  <si>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</si>
  <si>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</si>
  <si>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</si>
  <si>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</si>
  <si>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</si>
  <si>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</si>
  <si>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</si>
  <si>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</si>
  <si>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</si>
  <si>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</si>
  <si>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</si>
  <si>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</si>
  <si>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</si>
  <si>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</si>
  <si>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</si>
  <si>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</si>
  <si>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</si>
  <si>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</si>
  <si>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</si>
  <si>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</si>
  <si>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</si>
  <si>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</si>
  <si>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</si>
  <si>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</si>
  <si>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</si>
  <si>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</si>
  <si>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</si>
  <si>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</si>
  <si>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</si>
  <si>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</si>
  <si>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</si>
  <si>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</si>
  <si>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</si>
  <si>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</si>
  <si>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</si>
  <si>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</si>
  <si>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</si>
  <si>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</si>
  <si>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</si>
  <si>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</si>
  <si>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</si>
  <si>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</si>
  <si>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</si>
  <si>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</si>
  <si>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</si>
  <si>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</si>
  <si>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</si>
  <si>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</si>
  <si>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</si>
  <si>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</si>
  <si>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</si>
  <si>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</si>
  <si>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</si>
  <si>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</si>
  <si>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</si>
  <si>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</si>
  <si>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</si>
  <si>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</si>
  <si>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</si>
  <si>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</si>
  <si>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</si>
  <si>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</si>
  <si>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</si>
  <si>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</si>
  <si>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</si>
  <si>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</si>
  <si>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</si>
  <si>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</si>
  <si>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</si>
  <si>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</si>
  <si>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</si>
  <si>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</si>
  <si>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</si>
  <si>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</si>
  <si>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</si>
  <si>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</si>
  <si>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</si>
  <si>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</si>
  <si>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</si>
  <si>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</si>
  <si>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</si>
  <si>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</si>
  <si>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</si>
  <si>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</si>
  <si>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</si>
  <si>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</si>
  <si>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</si>
  <si>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</si>
  <si>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</si>
  <si>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</si>
  <si>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</si>
  <si>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</si>
  <si>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</si>
  <si>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</si>
  <si>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</si>
  <si>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</si>
  <si>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</si>
  <si>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</si>
  <si>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</si>
  <si>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</si>
  <si>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</si>
  <si>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</si>
  <si>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</si>
  <si>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</si>
  <si>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</si>
  <si>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</si>
  <si>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</si>
  <si>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</si>
  <si>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</si>
  <si>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</si>
  <si>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</si>
  <si>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</si>
  <si>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</si>
  <si>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</si>
  <si>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</si>
  <si>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</si>
  <si>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</si>
  <si>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</si>
  <si>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</si>
  <si>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</si>
  <si>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</si>
  <si>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</si>
  <si>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</si>
  <si>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</si>
  <si>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</si>
  <si>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</si>
  <si>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</si>
  <si>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</si>
  <si>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</si>
  <si>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</si>
  <si>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</si>
  <si>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</si>
  <si>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</si>
  <si>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</si>
  <si>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</si>
  <si>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</si>
  <si>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</si>
  <si>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</si>
  <si>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</si>
  <si>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</si>
  <si>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</si>
  <si>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</si>
  <si>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</si>
  <si>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</si>
  <si>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</si>
  <si>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</si>
  <si>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</si>
  <si>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</si>
  <si>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</si>
  <si>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</si>
  <si>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</si>
  <si>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</si>
  <si>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</si>
  <si>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</si>
  <si>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</si>
  <si>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</si>
  <si>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</si>
  <si>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</si>
  <si>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</si>
  <si>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</si>
  <si>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</si>
  <si>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</si>
  <si>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</si>
  <si>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</si>
  <si>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</si>
  <si>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</si>
  <si>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</si>
  <si>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</si>
  <si>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</si>
  <si>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</si>
  <si>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</si>
  <si>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</si>
  <si>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</si>
  <si>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</si>
  <si>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</si>
  <si>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</si>
  <si>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</si>
  <si>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</si>
  <si>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</si>
  <si>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</si>
  <si>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</si>
  <si>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</si>
  <si>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</si>
  <si>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</si>
  <si>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</si>
  <si>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</si>
  <si>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</si>
  <si>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</si>
  <si>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</si>
  <si>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</si>
  <si>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</si>
  <si>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</si>
  <si>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</si>
  <si>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</si>
  <si>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</si>
  <si>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</si>
  <si>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</si>
  <si>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</si>
  <si>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</si>
  <si>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</si>
  <si>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</si>
  <si>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</si>
  <si>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</si>
  <si>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</si>
  <si>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</si>
  <si>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</si>
  <si>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</si>
  <si>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</si>
  <si>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</si>
  <si>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</si>
  <si>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</si>
  <si>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</si>
  <si>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</si>
  <si>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</si>
  <si>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</si>
  <si>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</si>
  <si>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</si>
  <si>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</si>
  <si>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</si>
  <si>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</si>
  <si>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</si>
  <si>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</si>
  <si>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</si>
  <si>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</si>
  <si>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</si>
  <si>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</si>
  <si>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</si>
  <si>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</si>
  <si>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</si>
  <si>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</si>
  <si>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</si>
  <si>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</si>
  <si>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</si>
  <si>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</si>
  <si>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</si>
  <si>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</si>
  <si>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</si>
  <si>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</si>
  <si>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</si>
  <si>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</si>
  <si>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</si>
  <si>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</si>
  <si>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</si>
  <si>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</si>
  <si>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</si>
  <si>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</si>
  <si>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</si>
  <si>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</si>
  <si>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</si>
  <si>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</si>
  <si>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</si>
  <si>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</si>
  <si>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</si>
  <si>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</si>
  <si>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</si>
  <si>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</si>
  <si>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</si>
  <si>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</si>
  <si>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</si>
  <si>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</si>
  <si>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</si>
  <si>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</si>
  <si>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</si>
  <si>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</si>
  <si>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</si>
  <si>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</si>
  <si>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</si>
  <si>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</si>
  <si>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</si>
  <si>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</si>
  <si>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</si>
  <si>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</si>
  <si>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</si>
  <si>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</si>
  <si>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</si>
  <si>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</si>
  <si>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</si>
  <si>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</si>
  <si>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</si>
  <si>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</si>
  <si>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</si>
  <si>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</si>
  <si>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</si>
  <si>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</si>
  <si>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</si>
  <si>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</si>
  <si>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</si>
  <si>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</si>
  <si>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</si>
  <si>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</si>
  <si>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</si>
  <si>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</si>
  <si>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</si>
  <si>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</si>
  <si>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</si>
  <si>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</si>
  <si>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</si>
  <si>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</si>
  <si>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</si>
  <si>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</si>
  <si>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</si>
  <si>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</si>
  <si>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</si>
  <si>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</si>
  <si>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</si>
  <si>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</si>
  <si>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</si>
  <si>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</si>
  <si>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</si>
  <si>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</si>
  <si>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</si>
  <si>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</si>
  <si>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</si>
  <si>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</si>
  <si>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</si>
  <si>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</si>
  <si>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</si>
  <si>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</si>
  <si>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</si>
  <si>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</si>
  <si>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</si>
  <si>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</si>
  <si>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</si>
  <si>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</si>
  <si>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</si>
  <si>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</si>
  <si>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</si>
  <si>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</si>
  <si>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</si>
  <si>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</si>
  <si>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</si>
  <si>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</si>
  <si>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</si>
  <si>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</si>
  <si>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</si>
  <si>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</si>
  <si>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</si>
  <si>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</si>
  <si>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</si>
  <si>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</si>
  <si>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</si>
  <si>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</si>
  <si>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</si>
  <si>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</si>
  <si>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</si>
  <si>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</si>
  <si>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</si>
  <si>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</si>
  <si>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</si>
  <si>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</si>
  <si>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</si>
  <si>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</si>
  <si>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</si>
  <si>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</si>
  <si>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</si>
  <si>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</si>
  <si>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</si>
  <si>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</si>
  <si>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</si>
  <si>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</si>
  <si>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</si>
  <si>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</si>
  <si>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</si>
  <si>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</si>
  <si>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</si>
  <si>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</si>
  <si>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</si>
  <si>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</si>
  <si>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</si>
  <si>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</si>
  <si>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</si>
  <si>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</si>
  <si>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</si>
  <si>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</si>
  <si>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</si>
  <si>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</si>
  <si>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</si>
  <si>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</si>
  <si>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</si>
  <si>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</si>
  <si>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</si>
  <si>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</si>
  <si>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</si>
  <si>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</si>
  <si>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</si>
  <si>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</si>
  <si>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</si>
  <si>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</si>
  <si>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</si>
  <si>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</si>
  <si>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</si>
  <si>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</si>
  <si>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</si>
  <si>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</si>
  <si>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</si>
  <si>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</si>
  <si>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</si>
  <si>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</si>
  <si>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</si>
  <si>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</si>
  <si>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</si>
  <si>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</si>
  <si>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</si>
  <si>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</si>
  <si>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</si>
  <si>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</si>
  <si>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</si>
  <si>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</si>
  <si>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</si>
  <si>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</si>
  <si>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</si>
  <si>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</si>
  <si>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</si>
  <si>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</si>
  <si>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</si>
  <si>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</si>
  <si>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</si>
  <si>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</si>
  <si>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</si>
  <si>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</si>
  <si>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</si>
  <si>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</si>
  <si>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</si>
  <si>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</si>
  <si>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</si>
  <si>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</si>
  <si>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</si>
  <si>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</si>
  <si>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</si>
  <si>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</si>
  <si>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</si>
  <si>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</si>
  <si>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</si>
  <si>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</si>
  <si>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</si>
  <si>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</si>
  <si>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</si>
  <si>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</si>
  <si>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</si>
  <si>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</si>
  <si>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</si>
  <si>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</si>
  <si>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</si>
  <si>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</si>
  <si>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</si>
  <si>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</si>
  <si>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</si>
  <si>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</si>
  <si>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</si>
  <si>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</si>
  <si>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</si>
  <si>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</si>
  <si>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</si>
  <si>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</si>
  <si>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</si>
  <si>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</si>
  <si>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</si>
  <si>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</si>
  <si>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</si>
  <si>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</si>
  <si>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</si>
  <si>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</si>
  <si>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</si>
  <si>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</si>
  <si>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</si>
  <si>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</si>
  <si>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</si>
  <si>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</si>
  <si>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</si>
  <si>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</si>
  <si>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</si>
  <si>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</si>
  <si>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</si>
  <si>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</si>
  <si>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</si>
  <si>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</si>
  <si>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</si>
  <si>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</si>
  <si>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</si>
  <si>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</si>
  <si>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</si>
  <si>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</si>
  <si>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</si>
  <si>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</si>
  <si>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</si>
  <si>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</si>
  <si>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</si>
  <si>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</si>
  <si>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</si>
  <si>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</si>
  <si>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</si>
  <si>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</si>
  <si>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</si>
  <si>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</si>
  <si>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</si>
  <si>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</si>
  <si>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</si>
  <si>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</si>
  <si>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</si>
  <si>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</si>
  <si>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</si>
  <si>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</si>
  <si>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</si>
  <si>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</si>
  <si>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</si>
  <si>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</si>
  <si>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</si>
  <si>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</si>
  <si>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</si>
  <si>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</si>
  <si>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</si>
  <si>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</si>
  <si>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</si>
  <si>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</si>
  <si>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</si>
  <si>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</si>
  <si>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</si>
  <si>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</si>
  <si>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</si>
  <si>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</si>
  <si>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</si>
  <si>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</si>
  <si>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</si>
  <si>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</si>
  <si>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</si>
  <si>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</si>
  <si>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</si>
  <si>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</si>
  <si>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</si>
  <si>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</si>
  <si>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</si>
  <si>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</si>
  <si>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</si>
  <si>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</si>
  <si>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</si>
  <si>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</si>
  <si>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</si>
  <si>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</si>
  <si>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</si>
  <si>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</si>
  <si>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</si>
  <si>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</si>
  <si>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</si>
  <si>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</si>
  <si>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</si>
  <si>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</si>
  <si>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</si>
  <si>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</si>
  <si>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</si>
  <si>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</si>
  <si>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</si>
  <si>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</si>
  <si>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</si>
  <si>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</si>
  <si>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</si>
  <si>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</si>
  <si>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</si>
  <si>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</si>
  <si>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</si>
  <si>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</si>
  <si>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</si>
  <si>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</si>
  <si>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</si>
  <si>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</si>
  <si>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</si>
  <si>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</si>
  <si>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</si>
  <si>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</si>
  <si>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</si>
  <si>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</si>
  <si>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</si>
  <si>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</si>
  <si>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</si>
  <si>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</si>
  <si>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</si>
  <si>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</si>
  <si>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</si>
  <si>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</si>
  <si>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</si>
  <si>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</si>
  <si>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</si>
  <si>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</si>
  <si>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</si>
  <si>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</si>
  <si>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</si>
  <si>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</si>
  <si>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</si>
  <si>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</si>
  <si>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</si>
  <si>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</si>
  <si>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</si>
  <si>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</si>
  <si>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</si>
  <si>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</si>
  <si>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</si>
  <si>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</si>
  <si>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</si>
  <si>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</si>
  <si>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</si>
  <si>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</si>
  <si>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</si>
  <si>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</si>
  <si>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</si>
  <si>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</si>
  <si>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</si>
  <si>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</si>
  <si>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</si>
  <si>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</si>
  <si>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</si>
  <si>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</si>
  <si>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</si>
  <si>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</si>
  <si>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</si>
  <si>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</si>
  <si>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</si>
  <si>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</si>
  <si>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</si>
  <si>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</si>
  <si>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</si>
  <si>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</si>
  <si>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</si>
  <si>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</si>
  <si>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</si>
  <si>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</si>
  <si>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</si>
  <si>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</si>
  <si>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</si>
  <si>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</si>
  <si>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</si>
  <si>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</si>
  <si>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</si>
  <si>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</si>
  <si>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</si>
  <si>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</si>
  <si>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</si>
  <si>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</si>
  <si>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</si>
  <si>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</si>
  <si>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</si>
  <si>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</si>
  <si>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</si>
  <si>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</si>
  <si>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</si>
  <si>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</si>
  <si>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</si>
  <si>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</si>
  <si>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</si>
  <si>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</si>
  <si>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</si>
  <si>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</si>
  <si>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</si>
  <si>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</si>
  <si>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</si>
  <si>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</si>
  <si>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</si>
  <si>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</si>
  <si>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</si>
  <si>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</si>
  <si>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</si>
  <si>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</si>
  <si>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</si>
  <si>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</si>
  <si>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</si>
  <si>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</si>
  <si>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</si>
  <si>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</si>
  <si>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</si>
  <si>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</si>
  <si>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</si>
  <si>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</si>
  <si>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</si>
  <si>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</si>
  <si>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</si>
  <si>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</si>
  <si>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</si>
  <si>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</si>
  <si>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</si>
  <si>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</si>
  <si>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</si>
  <si>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</si>
  <si>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</si>
  <si>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</si>
  <si>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</si>
  <si>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</si>
  <si>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</si>
  <si>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</si>
  <si>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</si>
  <si>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</si>
  <si>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</si>
  <si>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</si>
  <si>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</si>
  <si>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</si>
  <si>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</si>
  <si>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</si>
  <si>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</si>
  <si>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</si>
  <si>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</si>
  <si>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</si>
  <si>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</si>
  <si>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</si>
  <si>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</si>
  <si>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</si>
  <si>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</si>
  <si>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</si>
  <si>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</si>
  <si>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</si>
  <si>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</si>
  <si>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</si>
  <si>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</si>
  <si>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</si>
  <si>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</si>
  <si>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</si>
  <si>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</si>
  <si>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</si>
  <si>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</si>
  <si>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</si>
  <si>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</si>
  <si>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</si>
  <si>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</si>
  <si>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</si>
  <si>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</si>
  <si>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</si>
  <si>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</si>
  <si>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</si>
  <si>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</si>
  <si>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</si>
  <si>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</si>
  <si>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</si>
  <si>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</si>
  <si>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</si>
  <si>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</si>
  <si>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</si>
  <si>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</si>
  <si>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</si>
  <si>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</si>
  <si>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</si>
  <si>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</si>
  <si>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</si>
  <si>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</si>
  <si>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</si>
  <si>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</si>
  <si>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</si>
  <si>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</si>
  <si>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</si>
  <si>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</si>
  <si>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</si>
  <si>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</si>
  <si>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</si>
  <si>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</si>
  <si>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</si>
  <si>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</si>
  <si>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</si>
  <si>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</si>
  <si>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</si>
  <si>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</si>
  <si>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</si>
  <si>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</si>
  <si>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</si>
  <si>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</si>
  <si>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</si>
  <si>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</si>
  <si>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</si>
  <si>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</si>
  <si>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</si>
  <si>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</si>
  <si>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</si>
  <si>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</si>
  <si>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</si>
  <si>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</si>
  <si>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</si>
  <si>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</si>
  <si>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</si>
  <si>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</si>
  <si>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</si>
  <si>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</si>
  <si>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</si>
  <si>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</si>
  <si>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</si>
  <si>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</si>
  <si>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</si>
  <si>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</si>
  <si>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</si>
  <si>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</si>
  <si>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</si>
  <si>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</si>
  <si>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</si>
  <si>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</si>
  <si>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</si>
  <si>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</si>
  <si>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</si>
  <si>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</si>
  <si>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</si>
  <si>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</si>
  <si>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</si>
  <si>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</si>
  <si>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</si>
  <si>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</si>
  <si>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</si>
  <si>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</si>
  <si>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</si>
  <si>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</si>
  <si>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</si>
  <si>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</si>
  <si>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</si>
  <si>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</si>
  <si>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</si>
  <si>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</si>
  <si>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</si>
  <si>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</si>
  <si>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</si>
  <si>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</si>
  <si>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</si>
  <si>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</si>
  <si>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</si>
  <si>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</si>
  <si>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</si>
  <si>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</si>
  <si>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</si>
  <si>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</si>
  <si>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</si>
  <si>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</si>
  <si>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</si>
  <si>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</si>
  <si>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</si>
  <si>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</si>
  <si>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</si>
  <si>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</si>
  <si>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</si>
  <si>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</si>
  <si>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</si>
  <si>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</si>
  <si>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</si>
  <si>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</si>
  <si>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</si>
  <si>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</si>
  <si>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</si>
  <si>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</si>
  <si>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</si>
  <si>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</si>
  <si>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</si>
  <si>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</si>
  <si>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</si>
  <si>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</si>
  <si>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</si>
  <si>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</si>
  <si>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</si>
  <si>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</si>
  <si>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</si>
  <si>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</si>
  <si>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</si>
  <si>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</si>
  <si>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</si>
  <si>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</si>
  <si>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</si>
  <si>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</si>
  <si>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</si>
  <si>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</si>
  <si>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</si>
  <si>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</si>
  <si>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</si>
  <si>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</si>
  <si>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</si>
  <si>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</si>
  <si>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</si>
  <si>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</si>
  <si>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</si>
  <si>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</si>
  <si>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</si>
  <si>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</si>
  <si>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</si>
  <si>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</si>
  <si>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</si>
  <si>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</si>
  <si>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</si>
  <si>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</si>
  <si>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</si>
  <si>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</si>
  <si>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</si>
  <si>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</si>
  <si>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</si>
  <si>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</si>
  <si>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</si>
  <si>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</si>
  <si>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</si>
  <si>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</si>
  <si>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</si>
  <si>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</si>
  <si>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</si>
  <si>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</si>
  <si>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</si>
  <si>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</si>
  <si>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</si>
  <si>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</si>
  <si>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</si>
  <si>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Indicators</t>
  </si>
  <si>
    <t>TOTAL VALUES</t>
  </si>
  <si>
    <t>SALES</t>
  </si>
  <si>
    <t>QUANTITY</t>
  </si>
  <si>
    <t>PROFIT</t>
  </si>
  <si>
    <t>CY</t>
  </si>
  <si>
    <t>PY</t>
  </si>
  <si>
    <t>YOY%</t>
  </si>
  <si>
    <t>Total</t>
  </si>
  <si>
    <t>SALES TREND</t>
  </si>
  <si>
    <t>Top Selling City:</t>
  </si>
  <si>
    <t>STATES</t>
  </si>
  <si>
    <t>Count of Order ID</t>
  </si>
  <si>
    <t>oders by duration</t>
  </si>
  <si>
    <t>Oders by shipping mode</t>
  </si>
  <si>
    <t>sales by sub-category</t>
  </si>
  <si>
    <t>ordersbyduration</t>
  </si>
  <si>
    <t>highestcategory</t>
  </si>
  <si>
    <t>shipmode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</si>
</sst>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gt;=1000000]&quot;$&quot;0.0,,&quot;M&quot;;[&gt;=1000]&quot;$&quot;0.0,&quot;K&quot;;0"/>
    <numFmt numFmtId="165" formatCode="[&gt;=100000]&quot;$&quot;0.0,,&quot;M&quot;;[&gt;=1000]&quot;$&quot;0.0,&quot;K&quot;;0"/>
    <numFmt numFmtId="166" formatCode="[&gt;=100000]0.0,,&quot;M&quot;;[&gt;=1000]0.0,&quot;K&quot;;0"/>
    <numFmt numFmtId="167" formatCode="_([$€-2]\ * #,##0.00_);_([$€-2]\ * \(#,##0.00\);_([$€-2]\ * &quot;-&quot;??_);_(@_)"/>
    <numFmt numFmtId="168" formatCode="&quot;$&quot;#,##0.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9" fontId="0" fillId="0" borderId="0" xfId="0" applyNumberFormat="1"/>
    <xf numFmtId="0" fontId="0" fillId="2" borderId="0" xfId="0" applyFill="1" applyAlignment="1">
      <alignment horizontal="center"/>
    </xf>
    <xf numFmtId="0" fontId="0" fillId="0" borderId="0" xfId="0" applyNumberFormat="1"/>
  </cellXfs>
  <cellStyles count="2">
    <cellStyle name="Normal" xfId="0" builtinId="0"/>
    <cellStyle name="Percent" xfId="1" builtinId="5"/>
  </cellStyles>
  <dxfs count="37">
    <dxf>
      <numFmt numFmtId="13" formatCode="0%"/>
    </dxf>
    <dxf>
      <numFmt numFmtId="14" formatCode="0.0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3" formatCode="0%"/>
    </dxf>
    <dxf>
      <numFmt numFmtId="14" formatCode="0.0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font>
        <b/>
        <i val="0"/>
        <sz val="10"/>
        <color theme="1"/>
      </font>
      <border diagonalUp="0" diagonalDown="0">
        <left/>
        <right/>
        <top/>
        <bottom/>
        <vertical/>
        <horizontal/>
      </border>
    </dxf>
    <dxf>
      <font>
        <b/>
        <i val="0"/>
        <sz val="10"/>
        <color rgb="FF385F7C"/>
      </font>
      <fill>
        <patternFill patternType="solid">
          <bgColor rgb="FFE1EAF1"/>
        </patternFill>
      </fill>
      <border diagonalUp="0" diagonalDown="0">
        <left/>
        <right/>
        <top/>
        <bottom/>
        <vertical/>
        <horizontal/>
      </border>
    </dxf>
  </dxfs>
  <tableStyles count="1" defaultTableStyle="TableStyleMedium2" defaultPivotStyle="PivotStyleLight16">
    <tableStyle name="SlicerStyleOther1 2" pivot="0" table="0" count="10" xr9:uid="{5CE50DCF-847A-4607-B2B1-1EEF3D1D692F}">
      <tableStyleElement type="wholeTable" dxfId="36"/>
      <tableStyleElement type="headerRow" dxfId="35"/>
    </tableStyle>
  </tableStyles>
  <colors>
    <mruColors>
      <color rgb="FFE1EAF1"/>
      <color rgb="FFAABFE4"/>
      <color rgb="FFCCDCE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sz val="10"/>
            <color rgb="FF385F7C"/>
          </font>
          <fill>
            <patternFill patternType="solid">
              <fgColor indexed="64"/>
              <bgColor rgb="FFF9FBFC"/>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none">
              <fgColor indexed="64"/>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[Furniture_sales.xlsx]Pivoting!PivotTable3</c:name>
    <c:fmtId val="10"/>
  </c:pivotSource>
  <c:chart>
    <c:autoTitleDeleted val="1"/>
    <c:pivotFmts>
      <c:pivotFmt>
        <c:idx val="0"/>
        <c:spPr>
          <a:solidFill>
            <a:schemeClr val="accent1"/>
          </a:solidFill>
          <a:ln w="19050" cap="rnd">
            <a:solidFill>
              <a:schemeClr val="accent1"/>
            </a:solidFill>
            <a:prstDash val="sysDot"/>
            <a:round/>
          </a:ln>
          <a:effectLst/>
        </c:spPr>
        <c:marker>
          <c:symbol val="circle"/>
          <c:size val="5"/>
          <c:spPr>
            <a:solidFill>
              <a:srgbClr val="0070C0"/>
            </a:solidFill>
            <a:ln w="190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1"/>
            </a:solidFill>
            <a:prstDash val="sysDot"/>
            <a:round/>
          </a:ln>
          <a:effectLst/>
        </c:spPr>
        <c:marker>
          <c:symbol val="circle"/>
          <c:size val="5"/>
          <c:spPr>
            <a:solidFill>
              <a:srgbClr val="0070C0"/>
            </a:solidFill>
            <a:ln w="190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chemeClr val="accent1"/>
            </a:solidFill>
            <a:prstDash val="sysDot"/>
            <a:round/>
          </a:ln>
          <a:effectLst/>
        </c:spPr>
        <c:marker>
          <c:symbol val="circle"/>
          <c:size val="5"/>
          <c:spPr>
            <a:solidFill>
              <a:srgbClr val="0070C0"/>
            </a:solidFill>
            <a:ln w="190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Pivoting!$C$16</c:f>
              <c:strCache>
                <c:ptCount val="1"/>
                <c:pt idx="0">
                  <c:v>Total</c:v>
                </c:pt>
              </c:strCache>
            </c:strRef>
          </c:tx>
          <c:spPr>
            <a:ln w="19050" cap="rnd">
              <a:solidFill>
                <a:schemeClr val="accent1"/>
              </a:solidFill>
              <a:prstDash val="sysDot"/>
              <a:round/>
            </a:ln>
            <a:effectLst/>
          </c:spPr>
          <c:marker>
            <c:symbol val="circle"/>
            <c:size val="5"/>
            <c:spPr>
              <a:solidFill>
                <a:srgbClr val="0070C0"/>
              </a:solidFill>
              <a:ln w="19050">
                <a:solidFill>
                  <a:schemeClr val="accent1"/>
                </a:solidFill>
              </a:ln>
              <a:effectLst/>
            </c:spPr>
          </c:marker>
          <c:cat>
            <c:strRef>
              <c:f>Pivoting!$B$17:$B$29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Pivoting!$C$17:$C$29</c:f>
              <c:numCache>
                <c:formatCode>[&gt;=1000000]"$"0.0,,"M";[&gt;=1000]"$"0.0,"K";0</c:formatCode>
                <c:ptCount val="12"/>
                <c:pt idx="0">
                  <c:v>8506.4965999999986</c:v>
                </c:pt>
                <c:pt idx="1">
                  <c:v>2107.3884000000003</c:v>
                </c:pt>
                <c:pt idx="2">
                  <c:v>20164.679800000005</c:v>
                </c:pt>
                <c:pt idx="3">
                  <c:v>6604.9606000000003</c:v>
                </c:pt>
                <c:pt idx="4">
                  <c:v>15395.492200000001</c:v>
                </c:pt>
                <c:pt idx="5">
                  <c:v>13113.775799999998</c:v>
                </c:pt>
                <c:pt idx="6">
                  <c:v>9074.5610000000015</c:v>
                </c:pt>
                <c:pt idx="7">
                  <c:v>6290.8820000000005</c:v>
                </c:pt>
                <c:pt idx="8">
                  <c:v>23730.994199999994</c:v>
                </c:pt>
                <c:pt idx="9">
                  <c:v>7883.8961999999992</c:v>
                </c:pt>
                <c:pt idx="10">
                  <c:v>24632.847000000009</c:v>
                </c:pt>
                <c:pt idx="11">
                  <c:v>26291.19</c:v>
                </c:pt>
              </c:numCache>
            </c:numRef>
          </c:val>
          <c:smooth val="1"/>
          <c:extLst>
            <c:ext xmlns:c16="http://schemas.microsoft.com/office/drawing/2014/chart" uri="{C3380CC4-5D6E-409C-BE32-E72D297353CC}">
              <c16:uniqueId val="{00000000-BC24-4984-9493-B63C64FF0F9C}"/>
            </c:ext>
          </c:extLst>
        </c:ser>
        <c:dLbls>
          <c:showLegendKey val="0"/>
          <c:showVal val="0"/>
          <c:showCatName val="0"/>
          <c:showSerName val="0"/>
          <c:showPercent val="0"/>
          <c:showBubbleSize val="0"/>
        </c:dLbls>
        <c:marker val="1"/>
        <c:smooth val="0"/>
        <c:axId val="1061207320"/>
        <c:axId val="886514704"/>
      </c:lineChart>
      <c:catAx>
        <c:axId val="106120732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514704"/>
        <c:crosses val="autoZero"/>
        <c:auto val="1"/>
        <c:lblAlgn val="ctr"/>
        <c:lblOffset val="100"/>
        <c:noMultiLvlLbl val="0"/>
      </c:catAx>
      <c:valAx>
        <c:axId val="886514704"/>
        <c:scaling>
          <c:orientation val="minMax"/>
        </c:scaling>
        <c:delete val="1"/>
        <c:axPos val="l"/>
        <c:numFmt formatCode="[&gt;=1000000]&quot;$&quot;0.0,,&quot;M&quot;;[&gt;=1000]&quot;$&quot;0.0,&quot;K&quot;;0" sourceLinked="1"/>
        <c:majorTickMark val="none"/>
        <c:minorTickMark val="none"/>
        <c:tickLblPos val="nextTo"/>
        <c:crossAx val="1061207320"/>
        <c:crosses val="autoZero"/>
        <c:crossBetween val="between"/>
      </c:valAx>
      <c:spPr>
        <a:noFill/>
        <a:ln>
          <a:noFill/>
        </a:ln>
        <a:effectLst>
          <a:glow rad="127000">
            <a:srgbClr val="CCDCE8"/>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[Furniture_sales.xlsx]Pivoting!PivotTable6</c:name>
    <c:fmtId val="5"/>
  </c:pivotSource>
  <c:chart>
    <c:autoTitleDeleted val="1"/>
    <c:pivotFmts>
      <c:pivotFmt>
        <c:idx val="0"/>
        <c:spPr>
          <a:solidFill>
            <a:schemeClr val="accent1"/>
          </a:solidFill>
          <a:ln w="28575" cap="rnd">
            <a:noFill/>
            <a:prstDash val="sysDot"/>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prstDash val="sysDot"/>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prstDash val="sysDot"/>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8.6486486486486491E-2"/>
          <c:w val="0.93888888888888888"/>
          <c:h val="0.81514449882953821"/>
        </c:manualLayout>
      </c:layout>
      <c:lineChart>
        <c:grouping val="standard"/>
        <c:varyColors val="0"/>
        <c:ser>
          <c:idx val="0"/>
          <c:order val="0"/>
          <c:tx>
            <c:strRef>
              <c:f>Pivoting!$H$28</c:f>
              <c:strCache>
                <c:ptCount val="1"/>
                <c:pt idx="0">
                  <c:v>Total</c:v>
                </c:pt>
              </c:strCache>
            </c:strRef>
          </c:tx>
          <c:spPr>
            <a:ln w="28575" cap="rnd">
              <a:noFill/>
              <a:prstDash val="sysDot"/>
              <a:round/>
            </a:ln>
            <a:effectLst/>
          </c:spPr>
          <c:marker>
            <c:symbol val="circle"/>
            <c:size val="8"/>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Pivoting!$G$29:$G$37</c:f>
              <c:strCache>
                <c:ptCount val="8"/>
                <c:pt idx="0">
                  <c:v>0-days</c:v>
                </c:pt>
                <c:pt idx="1">
                  <c:v>1-days</c:v>
                </c:pt>
                <c:pt idx="2">
                  <c:v>2-days</c:v>
                </c:pt>
                <c:pt idx="3">
                  <c:v>3-days</c:v>
                </c:pt>
                <c:pt idx="4">
                  <c:v>4-days</c:v>
                </c:pt>
                <c:pt idx="5">
                  <c:v>5-days</c:v>
                </c:pt>
                <c:pt idx="6">
                  <c:v>6-days</c:v>
                </c:pt>
                <c:pt idx="7">
                  <c:v>7-days</c:v>
                </c:pt>
              </c:strCache>
            </c:strRef>
          </c:cat>
          <c:val>
            <c:numRef>
              <c:f>Pivoting!$H$29:$H$37</c:f>
              <c:numCache>
                <c:formatCode>0%</c:formatCode>
                <c:ptCount val="8"/>
                <c:pt idx="0">
                  <c:v>5.6133056133056136E-2</c:v>
                </c:pt>
                <c:pt idx="1">
                  <c:v>2.7027027027027029E-2</c:v>
                </c:pt>
                <c:pt idx="2">
                  <c:v>0.13097713097713098</c:v>
                </c:pt>
                <c:pt idx="3">
                  <c:v>7.2765072765072769E-2</c:v>
                </c:pt>
                <c:pt idx="4">
                  <c:v>0.32640332640332642</c:v>
                </c:pt>
                <c:pt idx="5">
                  <c:v>0.20790020790020791</c:v>
                </c:pt>
                <c:pt idx="6">
                  <c:v>0.12474012474012475</c:v>
                </c:pt>
                <c:pt idx="7">
                  <c:v>5.4054054054054057E-2</c:v>
                </c:pt>
              </c:numCache>
            </c:numRef>
          </c:val>
          <c:smooth val="0"/>
          <c:extLst>
            <c:ext xmlns:c16="http://schemas.microsoft.com/office/drawing/2014/chart" uri="{C3380CC4-5D6E-409C-BE32-E72D297353CC}">
              <c16:uniqueId val="{00000000-215D-42AF-A3E3-F8C466C928D5}"/>
            </c:ext>
          </c:extLst>
        </c:ser>
        <c:dLbls>
          <c:dLblPos val="t"/>
          <c:showLegendKey val="0"/>
          <c:showVal val="1"/>
          <c:showCatName val="0"/>
          <c:showSerName val="0"/>
          <c:showPercent val="0"/>
          <c:showBubbleSize val="0"/>
        </c:dLbls>
        <c:dropLines>
          <c:spPr>
            <a:ln w="19050" cap="flat" cmpd="sng" algn="ctr">
              <a:solidFill>
                <a:schemeClr val="tx1">
                  <a:lumMod val="35000"/>
                  <a:lumOff val="65000"/>
                </a:schemeClr>
              </a:solidFill>
              <a:prstDash val="sysDash"/>
              <a:round/>
            </a:ln>
            <a:effectLst/>
          </c:spPr>
        </c:dropLines>
        <c:marker val="1"/>
        <c:smooth val="0"/>
        <c:axId val="1054833272"/>
        <c:axId val="1110102976"/>
      </c:lineChart>
      <c:catAx>
        <c:axId val="105483327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102976"/>
        <c:crosses val="autoZero"/>
        <c:auto val="1"/>
        <c:lblAlgn val="ctr"/>
        <c:lblOffset val="100"/>
        <c:noMultiLvlLbl val="0"/>
      </c:catAx>
      <c:valAx>
        <c:axId val="1110102976"/>
        <c:scaling>
          <c:orientation val="minMax"/>
        </c:scaling>
        <c:delete val="1"/>
        <c:axPos val="l"/>
        <c:numFmt formatCode="0%" sourceLinked="1"/>
        <c:majorTickMark val="none"/>
        <c:minorTickMark val="none"/>
        <c:tickLblPos val="nextTo"/>
        <c:crossAx val="1054833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Pivoting!$I$17:$I$21</c:f>
              <c:strCache>
                <c:ptCount val="5"/>
                <c:pt idx="0">
                  <c:v>Chicago</c:v>
                </c:pt>
                <c:pt idx="1">
                  <c:v>Dallas</c:v>
                </c:pt>
                <c:pt idx="2">
                  <c:v>Detroit</c:v>
                </c:pt>
                <c:pt idx="3">
                  <c:v>Houston</c:v>
                </c:pt>
                <c:pt idx="4">
                  <c:v>Milwaukee</c:v>
                </c:pt>
              </c:strCache>
            </c:strRef>
          </c:cat>
          <c:val>
            <c:numRef>
              <c:f>Pivoting!$J$17:$J$21</c:f>
              <c:numCache>
                <c:formatCode>[&gt;=1000000]"$"0.0,,"M";[&gt;=1000]"$"0.0,"K";0</c:formatCode>
                <c:ptCount val="5"/>
                <c:pt idx="0">
                  <c:v>12495.222000000002</c:v>
                </c:pt>
                <c:pt idx="1">
                  <c:v>7306.8682000000017</c:v>
                </c:pt>
                <c:pt idx="2">
                  <c:v>16364.009999999998</c:v>
                </c:pt>
                <c:pt idx="3">
                  <c:v>23183.21439999999</c:v>
                </c:pt>
                <c:pt idx="4">
                  <c:v>6649.71</c:v>
                </c:pt>
              </c:numCache>
            </c:numRef>
          </c:val>
          <c:extLst>
            <c:ext xmlns:c16="http://schemas.microsoft.com/office/drawing/2014/chart" uri="{C3380CC4-5D6E-409C-BE32-E72D297353CC}">
              <c16:uniqueId val="{00000000-644A-4AAB-8035-B20DC63D12CD}"/>
            </c:ext>
          </c:extLst>
        </c:ser>
        <c:dLbls>
          <c:dLblPos val="outEnd"/>
          <c:showLegendKey val="0"/>
          <c:showVal val="1"/>
          <c:showCatName val="0"/>
          <c:showSerName val="0"/>
          <c:showPercent val="0"/>
          <c:showBubbleSize val="0"/>
        </c:dLbls>
        <c:gapWidth val="182"/>
        <c:axId val="1151063328"/>
        <c:axId val="1151060088"/>
      </c:barChart>
      <c:catAx>
        <c:axId val="115106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060088"/>
        <c:crosses val="autoZero"/>
        <c:auto val="1"/>
        <c:lblAlgn val="ctr"/>
        <c:lblOffset val="100"/>
        <c:noMultiLvlLbl val="0"/>
      </c:catAx>
      <c:valAx>
        <c:axId val="1151060088"/>
        <c:scaling>
          <c:orientation val="minMax"/>
        </c:scaling>
        <c:delete val="1"/>
        <c:axPos val="b"/>
        <c:numFmt formatCode="[&gt;=1000000]&quot;$&quot;0.0,,&quot;M&quot;;[&gt;=1000]&quot;$&quot;0.0,&quot;K&quot;;0" sourceLinked="1"/>
        <c:majorTickMark val="none"/>
        <c:minorTickMark val="none"/>
        <c:tickLblPos val="nextTo"/>
        <c:crossAx val="11510633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[Furniture_sales.xlsx]Pivoting!PivotTable7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lt1"/>
            </a:solidFill>
          </a:ln>
          <a:effectLst/>
        </c:spPr>
      </c:pivotFmt>
      <c:pivotFmt>
        <c:idx val="2"/>
        <c:spPr>
          <a:solidFill>
            <a:schemeClr val="tx1">
              <a:lumMod val="50000"/>
              <a:lumOff val="50000"/>
            </a:schemeClr>
          </a:solidFill>
          <a:ln w="19050">
            <a:solidFill>
              <a:schemeClr val="lt1"/>
            </a:solidFill>
          </a:ln>
          <a:effectLst/>
        </c:spPr>
      </c:pivotFmt>
      <c:pivotFmt>
        <c:idx val="3"/>
        <c:spPr>
          <a:solidFill>
            <a:srgbClr val="AABFE4"/>
          </a:solidFill>
          <a:ln w="19050">
            <a:solidFill>
              <a:schemeClr val="lt1"/>
            </a:solidFill>
          </a:ln>
          <a:effectLst/>
        </c:spPr>
      </c:pivotFmt>
      <c:pivotFmt>
        <c:idx val="4"/>
        <c:spPr>
          <a:solidFill>
            <a:srgbClr val="E1EAF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ABFE4"/>
          </a:solidFill>
          <a:ln w="19050">
            <a:solidFill>
              <a:schemeClr val="lt1"/>
            </a:solidFill>
          </a:ln>
          <a:effectLst/>
        </c:spPr>
      </c:pivotFmt>
      <c:pivotFmt>
        <c:idx val="7"/>
        <c:spPr>
          <a:solidFill>
            <a:schemeClr val="tx1">
              <a:lumMod val="50000"/>
              <a:lumOff val="50000"/>
            </a:schemeClr>
          </a:solidFill>
          <a:ln w="19050">
            <a:solidFill>
              <a:schemeClr val="lt1"/>
            </a:solidFill>
          </a:ln>
          <a:effectLst/>
        </c:spPr>
      </c:pivotFmt>
      <c:pivotFmt>
        <c:idx val="8"/>
        <c:spPr>
          <a:solidFill>
            <a:srgbClr val="E1EAF1"/>
          </a:solidFill>
          <a:ln w="19050">
            <a:solidFill>
              <a:schemeClr val="lt1"/>
            </a:solidFill>
          </a:ln>
          <a:effectLst/>
        </c:spPr>
      </c:pivotFmt>
      <c:pivotFmt>
        <c:idx val="9"/>
        <c:spPr>
          <a:solidFill>
            <a:schemeClr val="accent1">
              <a:lumMod val="5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ABFE4"/>
          </a:solidFill>
          <a:ln w="19050">
            <a:solidFill>
              <a:schemeClr val="lt1"/>
            </a:solidFill>
          </a:ln>
          <a:effectLst/>
        </c:spPr>
        <c:dLbl>
          <c:idx val="0"/>
          <c:layout>
            <c:manualLayout>
              <c:x val="-0.1064516101993495"/>
              <c:y val="0.118079064528031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50000"/>
              <a:lumOff val="50000"/>
            </a:schemeClr>
          </a:solidFill>
          <a:ln w="19050">
            <a:solidFill>
              <a:schemeClr val="lt1"/>
            </a:solidFill>
          </a:ln>
          <a:effectLst/>
        </c:spPr>
        <c:dLbl>
          <c:idx val="0"/>
          <c:layout>
            <c:manualLayout>
              <c:x val="-0.11709677121928447"/>
              <c:y val="-6.83615636741233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E1EAF1"/>
          </a:solidFill>
          <a:ln w="19050">
            <a:solidFill>
              <a:schemeClr val="lt1"/>
            </a:solidFill>
          </a:ln>
          <a:effectLst/>
        </c:spPr>
        <c:dLbl>
          <c:idx val="0"/>
          <c:layout>
            <c:manualLayout>
              <c:x val="-0.13838709325915435"/>
              <c:y val="-1.86440628202154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50000"/>
            </a:schemeClr>
          </a:solidFill>
          <a:ln w="19050">
            <a:solidFill>
              <a:schemeClr val="lt1"/>
            </a:solidFill>
          </a:ln>
          <a:effectLst/>
        </c:spPr>
        <c:dLbl>
          <c:idx val="0"/>
          <c:layout>
            <c:manualLayout>
              <c:x val="6.7027604503935884E-2"/>
              <c:y val="0.142937814954985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359033418854575E-2"/>
          <c:y val="4.2422338425462405E-2"/>
          <c:w val="0.58533920184702959"/>
          <c:h val="0.81728491452017749"/>
        </c:manualLayout>
      </c:layout>
      <c:doughnutChart>
        <c:varyColors val="1"/>
        <c:ser>
          <c:idx val="0"/>
          <c:order val="0"/>
          <c:tx>
            <c:strRef>
              <c:f>Pivoting!$H$42</c:f>
              <c:strCache>
                <c:ptCount val="1"/>
                <c:pt idx="0">
                  <c:v>Total</c:v>
                </c:pt>
              </c:strCache>
            </c:strRef>
          </c:tx>
          <c:dPt>
            <c:idx val="0"/>
            <c:bubble3D val="0"/>
            <c:spPr>
              <a:solidFill>
                <a:srgbClr val="AABFE4"/>
              </a:solidFill>
              <a:ln w="19050">
                <a:solidFill>
                  <a:schemeClr val="lt1"/>
                </a:solidFill>
              </a:ln>
              <a:effectLst/>
            </c:spPr>
            <c:extLst>
              <c:ext xmlns:c16="http://schemas.microsoft.com/office/drawing/2014/chart" uri="{C3380CC4-5D6E-409C-BE32-E72D297353CC}">
                <c16:uniqueId val="{00000001-E26E-43E3-8692-B7E96FA20F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3-E26E-43E3-8692-B7E96FA20FA7}"/>
              </c:ext>
            </c:extLst>
          </c:dPt>
          <c:dPt>
            <c:idx val="2"/>
            <c:bubble3D val="0"/>
            <c:spPr>
              <a:solidFill>
                <a:srgbClr val="E1EAF1"/>
              </a:solidFill>
              <a:ln w="19050">
                <a:solidFill>
                  <a:schemeClr val="lt1"/>
                </a:solidFill>
              </a:ln>
              <a:effectLst/>
            </c:spPr>
            <c:extLst>
              <c:ext xmlns:c16="http://schemas.microsoft.com/office/drawing/2014/chart" uri="{C3380CC4-5D6E-409C-BE32-E72D297353CC}">
                <c16:uniqueId val="{00000005-E26E-43E3-8692-B7E96FA20FA7}"/>
              </c:ext>
            </c:extLst>
          </c:dPt>
          <c:dPt>
            <c:idx val="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7-E26E-43E3-8692-B7E96FA20FA7}"/>
              </c:ext>
            </c:extLst>
          </c:dPt>
          <c:dLbls>
            <c:dLbl>
              <c:idx val="0"/>
              <c:layout>
                <c:manualLayout>
                  <c:x val="-0.1064516101993495"/>
                  <c:y val="0.118079064528031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6E-43E3-8692-B7E96FA20FA7}"/>
                </c:ext>
              </c:extLst>
            </c:dLbl>
            <c:dLbl>
              <c:idx val="1"/>
              <c:layout>
                <c:manualLayout>
                  <c:x val="-0.11709677121928447"/>
                  <c:y val="-6.83615636741233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26E-43E3-8692-B7E96FA20FA7}"/>
                </c:ext>
              </c:extLst>
            </c:dLbl>
            <c:dLbl>
              <c:idx val="2"/>
              <c:layout>
                <c:manualLayout>
                  <c:x val="-0.13838709325915435"/>
                  <c:y val="-1.86440628202154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26E-43E3-8692-B7E96FA20FA7}"/>
                </c:ext>
              </c:extLst>
            </c:dLbl>
            <c:dLbl>
              <c:idx val="3"/>
              <c:layout>
                <c:manualLayout>
                  <c:x val="6.7027604503935884E-2"/>
                  <c:y val="0.142937814954985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26E-43E3-8692-B7E96FA20FA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Pivoting!$G$43:$G$47</c:f>
              <c:strCache>
                <c:ptCount val="4"/>
                <c:pt idx="0">
                  <c:v>First Class</c:v>
                </c:pt>
                <c:pt idx="1">
                  <c:v>Same Day</c:v>
                </c:pt>
                <c:pt idx="2">
                  <c:v>Second Class</c:v>
                </c:pt>
                <c:pt idx="3">
                  <c:v>Standard Class</c:v>
                </c:pt>
              </c:strCache>
            </c:strRef>
          </c:cat>
          <c:val>
            <c:numRef>
              <c:f>Pivoting!$H$43:$H$47</c:f>
              <c:numCache>
                <c:formatCode>0%</c:formatCode>
                <c:ptCount val="4"/>
                <c:pt idx="0">
                  <c:v>0.13305613305613306</c:v>
                </c:pt>
                <c:pt idx="1">
                  <c:v>5.8212058212058215E-2</c:v>
                </c:pt>
                <c:pt idx="2">
                  <c:v>0.19542619542619544</c:v>
                </c:pt>
                <c:pt idx="3">
                  <c:v>0.61330561330561328</c:v>
                </c:pt>
              </c:numCache>
            </c:numRef>
          </c:val>
          <c:extLst>
            <c:ext xmlns:c16="http://schemas.microsoft.com/office/drawing/2014/chart" uri="{C3380CC4-5D6E-409C-BE32-E72D297353CC}">
              <c16:uniqueId val="{00000008-E26E-43E3-8692-B7E96FA20FA7}"/>
            </c:ext>
          </c:extLst>
        </c:ser>
        <c:dLbls>
          <c:showLegendKey val="0"/>
          <c:showVal val="1"/>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A69953D2-CA52-4B4D-B969-18ABC521DF1E}">
          <cx:tx>
            <cx:txData>
              <cx:f>_xlchart.v5.2</cx:f>
              <cx:v>SALES</cx:v>
            </cx:txData>
          </cx:tx>
          <cx:dataId val="0"/>
          <cx:layoutPr>
            <cx:geography cultureLanguage="en-US" cultureRegion="US" attribution="Powered by Bing">
              <cx:geoCache provider="{E9337A44-BEBE-4D9F-B70C-5C5E7DAFC167}">
                <cx:binary>1HxZc9xG1uVfceh5ICORe0e7Iz5UcZNEaqPk5QVBkRT2TACZWH/9nBQpWyzJlHvGMxFmuFtRBFCZ
eddzz73gv6+Xf103t1fDD0vbGPev6+WnJ4X33b9+/NFdF7ftlXvalteDdfajf3pt2x/tx4/l9e2P
N8PVXJr8xyQm7Mfr4mrwt8uT//wb35bf2hf2+sqX1rweb4f1za0bG+8eufbNSz9c3bSl2ZfOD+W1
Jz89OWua0tjSPfnh1vjSr5drd/vTkwd3Pfnhx8Pv+mrdHxpszY83eJbFT0nCiIiljD/90Cc/NNbk
95cjpZ8SpgTliuu7n89rX1y1eP6v7OjTfq5uboZb53CkT/9++eSD/ePCiyc/XNvR+CC3HCL86ck7
U/rbmx/e+it/i8OXzu7ubtjZcIh3bz+d+seHkv/Pvw9+ATkc/OYL5RwK7XuXvtLNeXldlPmV+Syf
v0E37KmSTGqpyJ3o1YFu+FNJYy21vr8uPq99p5u/sqNv6+aPJw90c372j9TNmbkpr8zVZ/H836uG
6qdB6JIn6ttuI54miqhYaH53nX1e+95tvr+hb2vm95McKObs4h+pmOdXxl39jeGMqqdMMZnoz+GM
PHQZrZ5SFUMx9D6cyYd6+f5+vq2Wz88daOU5AtM/MJSd2flv9BWWPI0lE1wy9k1f0fRpcBJB4vvr
B2Hse7v5tkbunjrQx9n//CP1cTJcmZsfLq2/aj6b65+FsP+nCc45Ow7l97bwMAs/Bj7grVRIrmJG
7iwjOfDW5CmTkkqS3Cc4/nntzwnu+zv6tnWcl5+fPLCQ85f/SAs5L425dTCQzwL6M/v468ph4ill
mjCq71PcYShlT4lWNKYJtHYHRz9r5S/s5c/U8vujh3r5Z+a3i9sPw5Wr/061kKc8kYRKKb7tM/qp
IjEy4Ge1HfjMX9nRt5Xzx5MHurk4+kf6zMu6uSps+zfqhvKnXFGGXHenmvjQZSQyHVwGxdY3i6m/
sqNv6+aPJw908/L5P1I3b+3oix/2V/XfG9LYU0YFYfyz/IH+vix2kYWeJjRG1BMHeP2v7ufb2nn4
9IGG3u7/kRq6vF3+VuBOnjJBFVPkHgocuo5+SikNuB6RLfygFv4y6Xx3O9/WzP1jByq5/OUfqZKf
S3dtjSv/XgpCUK05FfGd2PVDjwE9JKEVzjWiWvihD9Xyl7b0bdV88eiBen7+Z5IQ8WfR/Bk2+xux
+/Wj/NmX5OGDO/9L8hAsCEclLRn9Nnmo9VPU2hQWxO6s5yCqHtB6f76tb1vIweMPTvL/iTP8c5X9
Xvfsr/zV0Se29gtK8fGrn44LDvng0cdI3zvZnd389CSU0V/oMXzHg0j5P82XgPSPJ26vnP/pSUQS
UFsyUUIrkItMKATa+TZcIhLlGItJrBOe6EQLxAJjB1/89EQS1AoANkwyxSknHCW8Cyn8pyccl3is
cZVSyeKEst8p8le2WXMErM/Hvf/8gxnbV7Y03uHpJz90d3eFjTJJiAB3oxFtdCI5CSftrq/egIXH
zeR/qcWqOdPN/GHJPK3L3VRETcH3EVv7RqduHLza0i+k840lYaNfLak0Z0oxkijkn4dLrp0xKvbC
f+Bi7qqPjZm7jqaNiqKp/q+XkkQliaYKFS/ECdF/ebqkyLttWqn9ULJs8FlqBaOTfb50WeQUYMTv
zP83jkWgkoNzaVTWFMUEMBFQabj+hShdTFwzNzX9sNB2rPPnY9EmTOy4Z0W97oqhJVF7tAnb11ej
Ydz16Tg1vWp2nU+cuDBT7eLiSBdNMdeps/OEh+3i1r5PzZBvXKRGcmfLF1L0Mz49vv2vtAIwgLaL
JjFlhCRxuP7F7pcha30+S45GB1mwjzkekr46HjvK2enjS31lc+AoUARzoTRaJUocaIX3VZmYSHRX
ulB0XE+zVVXze7JJ75KdyPL5uyYHR3qoGihGiiThWJMnSXKw4tA7qnJOi6uOFSO+3S+l216N5Sim
N3mic7vuMy1y79NxxefbJpHx8HLxRcuROh+zEgrY9eVW4P4wRY4GEThT9rWVKDmtbTvG7LaIt2D9
7ZbReD/PSdT7vfdVsr6vGnSTjt1Km3bn3Mr59ZI1nXlBLLd9ctxFrM3SuleRrVOjszgrUtXUxfJu
iNuoWncD68Qm0jJb8inaTXTq2bSjzbhudF9Wo0teEik7OaR53EXzu8KP2XDUVGPu1Z6tukz6dBtj
rk6oy8uep0tZcT3smnmJVHZspsp15W51RWai3ePSISHcfBGOhI41TRCS8D/OaHLoQ9YJYr3b+G3n
5kk3aZvLoqnTgVFan+ucayy5kNK0H3sxlOtlYK6xtaQYB5zHkDlf3j2+peSrLaG2IUjJaNgBT6OS
eegYskqW1rohvyFNzOvzjpV5/WxjY+/KkyISJZy1lWVBqrQuOjWmdbV0tUyruLP11b3/ypFH1bMm
noKHb1m+jfutWaCKI++3YntfDCKLliOx1b242Laa4LZWM8f7NM7dKPV/6ezgmGCDgdHgRAvknodn
yop6KaO6MbfxHK3iLTdlZN+0TWa3V49L79DxYiQpzpgWHOFXYb2HC61N2+tNLNkNhbYJPeqarGZx
msSgeBYqK/ZydhaOma6CN5HfdSSX05u65Kb6+PhODoMOdsIValECQkEKHerRL+Mbofka66USN5NT
g7jg3VrB3Yc2opI+y50I8fXxFQ8jagyQr5C6EXtiCSkcnD0ieSRtI+l1M/YDIky/diHDTWrL1vk7
a5EQwf5wHIkfgZV4TBJYK4L4QYSb2mxtdc/G23Wu+vwdOEbudsg/azq6eLpIxFTP6ew2ofZq4PZj
scWyTrcs6eYTKq17z3WTv4jlXL9LBjaWu5HU2fFQDc1xvOWV3LG+jb6Xng8zZgwAAxCgKdxUUYCk
hzpJStPUXcmTm4XkrmS3ydrIojjLuhHekts+GEazinHUR/+tamD5IvyXIB98lYHo0LhBV7W7XmId
8kElGzW9yZKohE08vhT52vA0QWpVgifwAx0fmEFlLannKWlvXMN4K09LnZl3TeIRWXde5lnevVz0
lsXtC1sORsRHfCrq7X3lZIBFbYMwnqVxlbX6dVUhsbJdMZmkeVFP+aDW03FmrB1OH9/0V4rhinDN
ZIBoMRGHYZjoWiVLEptrs/oBuxgiXVcfJ7JG/BdrW2HpPmsnC0T1+Lrka5/R0EoCTApkkACcPrSI
LCLx0g08+rBxAOtth4ZxObqdVF0xxDtCm8Q1p3DuWl6tRZMvdt8Pw6C7XRstyXRZtts8mLRQy+Y/
5IZU+pgakazPebuy7yI+ePMDr/uEniX/5NxaoT19qFuez93QjoP9UKgyQQCp1Oq3V04sA4xqW+N8
nU6064DuIpqViAHOMIYUZsS6BqxXs3y9hgG21UfhYkgGSZvV25xOhNnq413aYFmHmMiXMRe/uFzr
zO+mVtaw1AkjMtCOGbwAeDCUTNBI0WYhsUSuKLBgsi6Nep0VnV9+3dZQaKT9smWQRVJVFNAy3koB
nJewniMq9cVcLq86war2VswjKUlKfQashKCl+S+mNDDNYbMV9ki6SpsxJWYkv9TOdpU5GsXSbO83
T+V0OQ090JWr8Js5LUyFuJcWhbDQWVIsM5ZuaVECGVe0i+DomcJ30NTGVVXkx2thhOGpm6sEdwpS
ZrilFNK14oRPS+Ff+1m2SMFrv1RIHG5gVb4eVbnG0lE5a9y+0TmsFuVrJy6orsv+116VfDrN2NSX
5w0zaj2ZiVvM86KP1vHZuIwLbGlRWYjX5VSS9bmaXMDjceZDpu9VlsDbOtUHrGqZ6er69P4AvPIF
jmpkrEW1j+MsgkB5bGB+bslDEGtaGaMG6F0m8E8pu7Wtdq6rq+Hzd/RdHw1HtMx4WexgcnZeUlps
HDIYabli6aUrEBxR0+BM+Z1UWV3PkBxX3Ygb5tkX9TPTDGPU7Eihw4o0ksCaa5cJiKVbZY/jIT0F
c7HaI9fS2hoYTZWJqn1jPLdSHleUBnPpeJXApyajNawmT4YGOqNLjC+kSpJMHvvc14o+i9hSrtd9
u0yQoV2mCutzBEaSvVVNLCCTTY6qmc8ygVqn3OWbCYizIgvFtVUA4+IQle7Ect7TbDL5kY2GoHeZ
TIgCR8NGJxzGJlmw34H2DJ9yRXs6PdMO5VK1t6tlcIWxogqfotxLZNwhsR5bWnF6/HIeq7AXpguK
AktICRdcVV/DUugmBDudhAqVcNWWKqDNbIrr8sIxlLS/lCPDh52mq8S2KqaDjPuphQTHZR4hzk3J
YHMNgCs7rfzCIJ88FsFEQ0EwXXbK4P97oho4sKw8YgMA7wZsxOYSfr4O6xaCR1EDPlY9DWVrwXT4
0gFtX2iCO6Bdk/qO0OlSlnUCKRRWdm49nZbYVe351KDEo0f94AbsbwOCDFZNy3Lw+67WG+Gni2r4
Muyr+FIXvNTTnmAKJEQmlJ/Vdizi6JjXOu/osa/XnMV72HZT7PMp7rZXfF0XmL9yKhHsSLdzsxrA
m9mKC8H5VA9pEfumj1HMVbR8aUlRZi5FhRE0bMppjclxAl+eorPSxU25psvQe+t2S+NcND+vMyex
RxTp0E3PVGk5xl6IwWFMVoECeavbPmPmAhOGelE7EZdsbo4QiBFujjzNq7Xf5d1otU5HVBvLlGaJ
8MVpRquR53mqaoRZcb3NPGJFCLYrzqyrpd7KIh2KpSjyF7UtRiIv/KJdMJ6yCiFF+nntu+N6zYJd
xuPiYEMZLXvU+3azG671yTQO5GLjFKHS9QZS2rc19GHSJY7I2F+4WYTSujL9CC0ZwhLkAru2M75L
93GIgiOED8uNyy7z03Hsuxl3ovDqcc0PWYhLdTy1y2vtq4BjCzbmCE8dWwTk54sI0WGCFOELJPEO
BjX1A13tGbTfr/y5WnNYumrcho0XSzRiaUaaBftHuEQ6mtZOIsu3Ge/geYo1Icl6P/Ywx0Xw0kZI
ysOK+LCqImIvl3gdujxFiAJd0PXe4EjKDnZItzYJECuO5nq9blWPGuq+ekLUD8KZbU+tPqkHRFV9
lBfVTKOzsdq2oUuVovm+z2aTHbF4zPq3Wb/g8KVF8l+PpnWW2LGs5ghSsm0h4djVuKEIOFXlGCR4
b9ZtOYdrK7MUhruVS4D7wkYh3LtIIWmRCFZJj6gc9DCnQKJ5DP+M8hKey1TGJUnngsjuIikRdvdO
14OPUrmRVfwWmbkZ3sbt0lxqsFEVbGjoy/6ZMN1UHws7jd111yLHPB/yNmLnGXZKd9Z0Zf9biZi7
HdfS2OaGVc02vGmtaDEou5FmfrnpqInTOWq8fQ4mZu5MqiqjebfrGWVuPJ5nrqaLoS+yxaaijVvy
gjZIq0eZ8hPZ9dDRgCC/qH6rkIWngS27fKmnUIhsw7w2KZNrk+i0G6LV/6oTMrK3ovEry3dVz+ol
SnWTrJlNO43zZ7DTLPdnvkAma3Zya+Zt2+uy2eLhOEu2GeQanGNMha/P5zgm3fGkZU73HABtu8yr
pLBIfMLLZ25dR5VS5hOyW0FM2TUFA+P0PrKJrHZo+SbDLudNfioT6ve9jefteaZNHJ+QmRTJcdYt
xPjUy2Yrd0VGefSqq23L3o2uHyp7Endy7fojbeNluVz8Qv155LyJ3rCIue29N7DqlA9CDO82OeXG
po0XcuhO1MLzbUnjSXZir5etqU+y0lfL8WaZam2qa0uTYieHzfXqA2krZW6KpLPTsq+FX/tbXXE6
jrtRdlamCXXcxyc+Mz1X+7GOeSNOMhRT4kITGdX1ySQ6wNritlCGek12VtVjYveE+3UTR4J6GuUX
Q4LDVK/u0Xe8Npkgb+a8tdalsy1DQu1a2nb83bzyrmP7LpuHbAKeinNglHWSHGgsi2c4zLCsAWua
aKiAoAa6TCGtaAQSOHevAnwckMDhDgUTIcK1PA4Is4zWjGTH1drMeRMO1s3q+dbnESApL/oJqYcX
bYUs4w3Pk+1klRLfeTxyG9CfcHWoHGRFNux2ZVPb6JOxb0vxCzcOfbgT0kWy1id55MGQdGMPqvCY
Owdkr2oQhskJSzhQ8BwDu0U7vc4dYlmlypA0smjOZuTw1vH4aCJGbPRUs6QBJDIJ2IHorB3bGAcF
LlFgyThvhxAQ2yZBjp4xhgBoMq/aQ0CdkSFzqn5esNMhLyTWHuUm7fZ2YrzHNZvpBV8WVzaDLzlu
B+zf6SrEyZrJBrckFdHYkck6R4YrPeiAV3U2IdokfhzEh3nujT0WSSXNi9xWE9Ki77qApUwnA2Qp
tA8y8tYITz6OkVtrvZ8bMo1NinwItiOVXbZAtjoeOMSPGL4GiPSJpBKuDVnqPoMxYiHH2saBZxF6
DrsnNIsgyC5nlbYna9mi6GjGCIJFmKnCDkYXFTCfz5LYerhQClJ4AyKVpsA32taLlu1rYlbVpABE
wRTLGDjgDW+XjP/SDASM2Z0akTAJeY/yb/SXqs8WnJhWhkBHo5skGS5MXk9z8WqbqzjTv0615FV9
WnQib+czBjg6XW4yCSiWbCDxl6NhGKeyOOtiE0BF7KsSEHxO1lDIK9HDWFqwjGTZlSC0pd+zOgFK
yZMsoPnJdsPAT+Mud5N6tfkiAbsuMhljP+vGgh9QOsQ46lQDZF42jgUX6ds+0HSm6nFDNrEA1EiD
0rjsSTAwmo1ln5z0iWyAs/O77FpMU46kOd7x+pR2QIGCDgFvehHsMWuqCsg6hgSqj9kmDT7g96EL
AFQybK/mRkmkS1JgX8muKGSAhrUYA3tNaBd2e+cetefQSzPOFkodHAJf+4IudMp/m9Scl8MpJ7KW
8OoettDsyhWYoDpmAwu225hEm/N2Jvnk93njFBmf4QtaClA72xW6HaOpxVpmG3CEuJvKQFaQAK31
ZAOhLnU5XE3DWNI2dfXYeQSXdWb0BZuJr02a8QR21sZJKAKrjqNii8kSFOKYBrxE4Qk9+5Vv63M6
J6ifhNTrMp0sCUXzZCrIAqFkd8jH5fEErOGsGnDactE1gMF9Raw2owEMljyPUX2ZvKf4lKNmGY7W
KIqWazqN/fYqjqY43tGiK1COTMWQu+hUiY6Ol2Jr6BjtoplA/lGhQ9EthQoobFhIKPKlHgKQzzsL
+8hclkNrvgUNbfeLija9K4eJG2AUze32HlIPEXcjPWres152ZnahfoA5CY7lQUhmWwiVHWKyOO0k
Rw/iyMgFpn9KFClQqtQKOOrO9czUBGjVRK02bbr2tnH93k+TC4Zx11aLMroGk5Sxms3LmC2L6SGQ
LVTcXEcegpyJDC6OajnvzoWoGcArWMT8JCvMMr4Wi9zcmRoX0pwql6CmQGKLGPABXfyE0Cma2uJr
NPMDYlXVm4BEE5Mgiu/mu6pxqfMaXtpXE0GQAuAfxc6BuUqaI51PoQq8KyyabAukl92Wec138LK1
7FJ0IFHxsklVMHQUSTGsfy6MgUpLMoatj2ZBJjxaijHz/ihaDKvPZQdyBDduKyxqTeoQsDzUGBW7
pXZlaVIRoQmEfkZBTX1F7RIq9PUucujFBaDbkjpY5eMc1yHFhV4v54ERRnOXk6+Y2tn4ZZp1Tn9D
jQQouxYFqmZlZCgvHl/pkJ1KOI3BWdFYYjUU6wdkWo1EpSipyG+jsbI+910TSoWyAnI8nYokZLHH
F8S01xckNEhcjmaCwutNeBkg9JUPOHZfqQ3t5HX4bTBg24ujgWZB7FDSClVkQ98sJMU7P2uhd7Lm
BTz18Q2wr4QrwkxTGKGQSuLoyUP+EKi1aEgnzW99Ea+5OUJHYKuPUIUVujq5C6PTUIRULRgL9nRP
0kXchxK8Fd7ATuc74bQVDyUnqMgV9m2ZpkAvW6MMTNTVs1Vur6iP1JyWpPawHjnz4LzTOtrJ7oss
Rus3BRUf+CAvRxSzZB6WuUQ6AWVwpAAuEn9WokGntr2toxDr3eRCGoiGRAJVubIP4UV0JWKtdDSE
nK4bOmxL3hGGDlADAKSukxDEK+U/ZaCEhOSdVW0F+41dPkP+Kq8GMCXJtEyh6DM1aKLHxf+VwUmW
sBgvJiid0K9NewTSKaJ4W3+1RU+RQ/POB0imNx8i0j2F9viSD/seMDk02/UnzlihoyrDnMSXbR0Q
96vvnZp/1bkInMdYalGfcyWTOrqIXYwdpKzRI0DdQrKQpKKmDbt5fBuHJ6dUsBhtF6FxbLQvD0h+
I3ozQ5fFr7UFHfOsbAffvkvqORleJM5jFPuxHvKhkVMkC0lRuYow38f4gZHjvY+8LDrnfpv6rtre
80oGs6iqLkT6x5dKDlwa366kYHjvSqITQDGT9lC++bzETWOm5J1xPlb7DHSKz49z0DpA3mU1Awqm
aBu2+EeigIRdLpzq9wCPfFBpB5oJJSEgWJhi6GbaIC+SjQXgUOZATIVEELgubFWEMnuJQlmivLBw
wkmJQFvVLdjayykiFIeLag56Ic+jwFyTqQ0dewCUeunPoghxtDk2Ns7Z+eNCOJA3ZKABKWP4KZP0
6w4O57nXrRiXd2NbBS44s6BO6zSaLZD840vRA3sOOkXwEmhbCwWe8dCeZ9uB4yEsu1TMflpr5KBy
6qkP0GNEqEcIuutgNhgtghTMYgJrc/9pmMZQsURzDOFyJgO/AmzaIdIlrctQ4UR1NUbbCwdXFWDU
u7aeT1Y6AsAd1SYDXC83BLXp+L4RAfY6kNpRUyXwnU3FG65Ntg0K33iFVaJP3Tp5VypNBIyM30e8
CJqsCOZW5lROCPx2j3dyA9F1T+nDI2G7FThY5L0sQ9VF05W0M0qyx0WqHqoPnVGGzmKcYMyKIxdi
kvyhCfc4waTiLrtuJip/qQbDk+ME7ZpTUauOgXMs/HHOFv18VWWT7TuWmdM2qZv3U17GU2rUaNDE
yWmqo1W5VBS+f5cBT7tXzeKmYleoKTktdfW6BfV/PXXMdakYomLdgVsWLyee2edFXLpzZKRiQ/VQ
TPU+chX9eUNfa3qWDXPF067RMduDxajfR1vkAVaapZh3Tg+vGLJSfcyaiJ7LdZj2vlv7I/TomvcF
eorPmiYBa1l1HvSCrWe0FDxpfkPvmT9flzwq03HrY7Kn3SAvE+Tnq66whKfZIAqUVLlzJ0llzOUs
6fi+pLTANEkcMbOPwCP8Wo/a3TRRN7wVzDkMxmTjabWM1TFoy7XbYeZMLLtl1mWUjqydnjXGHvlZ
Tyggi6r6eVRCgMXLxnrv58FebtWIEp2RqAD7ELFdLOLXzK/xh2T17jciN/auGPm4KxbRPq+lK49Y
uZYYyX8sfj4M1jAItLkQzDigAksAFA4MwqIclT3PzQ30tbzSSWbqI9FYX0FtsXj3+GIPHfpuMbzV
irEWzFprLPnQ+rKNAdoN2tzgjfEWkxZLfEkM+J60bevzidEReDS37Wu0LGT9HTz2leV/OiYmHkAh
I4gftnFH7rSt2dDe9MYASNOmq5fjlhKMDz1+yE/f9GD8AKODSYIpB7w6jYR8OOuwJG2dTOjd35DZ
wmdognSRWoy8lfulaOQbk7TZm9JlUZfGDdfdnk5d2ZxMJRf7pfEYnsHIk3g5iEE/M1Ev3yHfOuAk
/BGA920L8JJ403Zp4gl7HU+V+diOVL0woIteT8ma/KwrTCqmxJK42+V1/pK2GnYcyVagmqzRGyCz
RqE/6PWmsrkHtTkOxyTn8VW8eLrboL/vYKGDUaYwkAEYABgEuVDk6ENIQCLpFqbW7YaNQfhFSYsT
aqvmdNmWK0N08yuN9LIfkxwkbD9E4pSZlZv945rhwZgfaCa8JQr6FCNVGL8R8gAgYYqjBZ1ZyJt8
BJGJ8n6o00VxqfcOrK3fT6xdTmXrlzEto64F+2zbU4s6+nzqxOTTRubRy43k7JRuKwr5IdO/tSX4
vd1QR+flauSLla4nhrb0EpxM89JGUFoqQNSvu80voIEr67Kd7LR8A9g42eOZlR9XUZUXVHblSQ3m
6rTMbfey5b7xe5u58cPaFOO7mCf168goJAixkPmYJn4eUzqU+eXc6KLaFX2MAxQL0enkc1CSsuor
ELPIiW8Zj9SLsljZzwQsW5aCBOXLd8w+yO5QtgzzpXgZF/OMMgn+98XM5AiKCnqX2U1fMn4R9bR6
35V0Xfd1b+ILMqOW+M6K5OH4IKwKf78gzApjPoJikImFcPPFkiROmqFF6rytuoo9QxkftWk2rtFz
ECfVMYhRj0jP8+Gmo3HzvswX/6Isdfw6mjQ9fty0xNemBaiJ8JkovD8nyOFI1TC33KkcLyDmCwhP
NPts9psdtmLa9+3K0z5OarStW5s1qefgLvZVIfhpgaHCPSZltd6hAdMW+8EK+UvpmylQUaD0TOSK
81qU7rSndLkQY5Gf5VzmLLVSJ3PqVpIUYFzidkwHouxOtRvvTiKI5biqfXSuBZlwwyyjF8IV66t1
mZHOKl52x/mM7L2zpKxftGg7AVHSdsrTpm8MWtxzhZ4SmjDv+YTSFFjEvfXJYs6KtqFDOki072GJ
oK93AizEK6pLgxYQJnwWdFjAc3vRNPnOoRd7PnfaudSWncB0okosOUOzfB5OYpEnP/vBlr+MZvYf
WZmUoL2mKvsezfB1/Al/6QJDPBilEdDPYUimCToz9TLXt0qAH0j1rKsP6Dqv6GJAZaip5M3mxuxM
mOjDOlWzwQze1LX/BwarwiAnUp/SDNzAQ4PF5IZr3Sab26wV67j/pBCxjUXzomyEx3DZpC/7wYzH
qyiyo05ny6+FGqYOdrKRy8ct9hPjceCwKrxbgemvBLNfh3OPWzvOk13q6jaXsXjbC+LeJE0U7SWI
pufIi+PF2PT+WcdMe9YslJx7I5HIZOOXV6UsFMY6zTy9KKORfsS8f89T1Zf120+7vH+z4dXdfu5m
9K8tarIyL+7/ks3vH/8D1hz/ffrrKn/8MvwhnD8+4U+K3P0FnUfvOrm14SVid3hT2M3v34XN3O8u
vNzw4MNXL1p8frfg4FWKuz/I8ycXH7xn8eCtks9v8ISXEZLA5vyO4756zeLg5ZQ/3s/49Nz9yxZC
4F0LFOP/m7Mz245a6bb0E6mG+uZWysY9xsacjW80MLDVSxEhhbqnry8wu87GnIL664Yc2OmUFM2K
teaacyYQBEuORU/I/m+xRYAWw44TjyLxuwzjX2ILaiFkNYBXLtniD6WFE/8v0jYYstDUI4ciIvpP
lBae99NpYa4IrZ7Y47nwTz3IOz/vhNah9HCWJvgGI8agRa7wDY7ziqAHgRbNZ99SwXjq5TZu/oHQ
E5RrZg25DZdNmY7X4K5NdAVjg53UJFYvL5aka8fbNuiEtaVDswbiJWjoVUJ7CsO29rKCE8X5Fq3D
ph/aco3az3EcUAxxXoM6F2FlCi/ytJFb8UWgunelY09LD/YfqEakwxJ03Y0TbZJbLroOyNLtPAgv
1jgP/M2/pvTH0v+3HOUN3EBxncCSDEKYkkzfLyqEyOkqTV0afwM3or9yMXV+61+0/jyq6GIfC0hY
dENEW/3d2nnl5n840hz3zRwhh4Tv6/qcrcwUN/PzHO21F4+hHVZfa6cxJKBpoIwo0ySBnl/TN10K
mpuqnAqAPcu3dtHf09gw6Kbj7+HiXU1h2Y9NOnC4QAJJgljyu9+P0c9Zhx8ZTjWqicQIb+H6vmXN
rmVluaXyrK+hpWbbPRR7VETy1Mb+5NnfyYDhcxOAtv2hkH4zN+a6PgiI6wZETnKPN2Mj9DZEg+XF
XyGItGOYQgVqx79KP3f7Il3qSlfv+pweBmyUcnDdP9Gpf6WSk+1wfoDCQORmD/08NUUwV5a9lt5X
K2oj6WXBAhL5mY1kTZfDXkXtXWVRANx6jdz0I1oaey/TsaxaBuX3E/DrnYAth4jSYxuo+ZdiB8yK
Xt1mq69+uLDlTpsT7k5zCtSiR/9YxbkfPivNEMh0hF8WPg/2NqvkOFeDLZY/zMrPxSyrgZMMjVgA
v9gIXN7WlxOZSL2B3HzJk70P1HmQAi740cq7MdnOW6xWlsjvn995E8m4JlgEu4SNyqGO/8+bqUh2
BCFisl7KiqTIuqBJZTZEtw4lRmN6qf3dz6pu3FyRruT8DERQ2aV+7ERIp7O3oLFB4So7BW2Mzrn7
0M1VP778/jZ/rrwNOZcWi2/7dDOJ4RSMP9+lXvKY3u2+vqxqUiwCG+4F82OvC1QRGGfebD0KUlSz
aaZlMC+VKPQf5ueXwXIcsFPgQ/IBGiuEtp9vI5YAwNsYDi99G5hme030AhSDBEeH89qDYNV8Hgut
ms8/+g1KdMoQmKzaoIyyJNqayP8dh+urvZ2v/bURQ/eHsOK8XdaOGSSa5xHpPOjcW1nW6i29SPrd
exkhy0EigJsoWn0v96kSfbbIzTSMKKm/czA32YEpxs2+WY/o9/JLgKq2LrJu3+3tGq5TD8beJ3ZI
E0MHcIUewi4p9i5zPZpr1PMIlZz+yt4T04Juqtz0gn8//29qJSIVHQEY9yG8rSAMWKw/jzwrs5dz
P4vnKBiCOsiEjRhAAjZqoxlCb/addry9Rs9W+/yOHiDhRDi5KTrXZfJCedILbNc/7SH/bRQHUSYZ
oU9mCjn27ptl0dCE7PJyEM9CsYvk0Rub2L91ndKj6T1qg5e/UkW6ct22KNWlWmSZEfCX8KGQe25d
qM4HQlWWhkMaV6FJENZXUk2jAzM9w+gZDtwr90eoGkLi3oaNaQm1rTm0KkafCRr6xGDNdIrp5cfd
Si2TekG98TLutmnPimD0xlMYwd9ws2YtKhIM+f3ySVwYnnM8rKbVNJA8cOeV1ZvcYBJBh85nDHtK
s2RWzvzoe8M+3SjV5Cpt4ea4XWYVQBQXILBL8amP+9z/ONuz0UpGFJcwEeHIkKL8fm28jZqMPkUP
4lCkJ2HwS2vUy7e+cBLRPu9Oh7YrXSnjhSFS1UN76Wm5ECh+f8W30QiQALGuw7nt+Jzdb5uxo7Lh
kXfe8snbtVmMC3Ap4c8doWLIUzjLIHyGLbuzCBdXT2NxS80NcviHXW7S2X9hFmS5UUg5yFkB9Rrx
5VtMEAq1llYSdh87ipwJNumANu3bIEtDCy2bsXeOKo+G6p4ugwHvRRkMBSzryZ2HFDXv0s7p5Bby
us3j8HFFShNv0PQdiB9TbNlVJoN9peWzIiJFBOfnYF8+XDWz2WkKzA/DXJJdXOamVGfnQ6fy3iHZ
hAyfeo3hop1/P/Bv4xo6aSAK1zw1Twse9+a0akJ4DIsco6dZ94YHEii4dNfuvJt165Nk+Rels6ws
27VJTGOpmL5nthDOzJL2dL24+WO+glbA6ZLVTmezEi7Iy7GW+wjtSLazMLSOYGvYdfkCEuGlzgYu
8VFFjmES/P6R3J9RINPzi+lcoygJmMFfG60AFx0ajN59iqfSY29NojA3MFme4aC/7mPXtg0lKofd
yxYnVpqQooTkoLFKhzTeWQPzI/TIiPHapIawXi1QgGX6SuX+QbUtPfOIW9GF46mxIuWdBPW5N2Yb
5wWP+4dHe5Nlmmab4yH9YavYyGTf4gUAhk7U6mF78gokaw1sZyMj2eF4Dl8mO25ccIppkPvHCA0x
wa2zBkMfo19gGMF7Fzr0JxPP0ssTWaqhSC1R7bH6vBnG1t8oHROWGHRx0xkeNWHzokIER1ijyWei
YDXlNv+jxnIYiq7w4YtNU2QalEELLRkxS+IaPv/r+JhQaOyq/k9h+z9UQW/26PcmoMv5Re/VSexf
Ul1n2f1wC6X1AZ3PQHR4TW9dZE1zk1FZlkX/p7Dw5jgyl/Q9EnubY8mml/3mODI0Rj8Ua/Rh1A4r
ZNqmiQXF2c/4+LXwh+CYLxZy1jRsPaNDaWfaJp87gh6jBKuhne6jcIzz+pRPPmK6iQ05PyjcgjgB
OouNP609B9WPaSvk0jOUiJMMm4JdZKajAK9i6K26cnhJtjqZH+wB9W11DpqGswl6ralTfz/a8DR+
jok8vDkECBKOgzDil4qKdHC0CnvdPpTlFrZ5OunGgz2x2Hl9F7q7r7ajLFUo4vQnerfdam+lc/cL
s1uiOyq+2FVrXyy59sPD/43e7c/o3fbDnyndtnKSQ98r2MH1Ouk/ULpXK6j9+vQTmdteHb3o829Y
3KpkKYrL9Tt/W46iDn/ibi/h4FYftd8WOR286S1rG9n40vyWr13guVDax1eO9gbE2lhPv5KzOTEi
/TX4Ny1bIKEsx/f/X0xsPS2LnTXtMjr1xX/AwV4dL1b+7e4NM0t6d9QoyvfYPkwINPveFyK61Ele
AWP2wdrI4lhDYwMaXIK8qKpT7neLDh7yHsbiZVj7ZRGfWCuhh0Zj3m2jph9jVGppYfkhDfMyV3u9
XS5QD8vqvFQdp03WJItPgKVTppFdWjoMxkv4/ouVZws0Z/AFLci6knTavHgN3+FaEPEyvf7QqipA
9hTBvc/l9mH05cuuZeLOV3WIVsO9cFbLiqJsq4NGR+e1r50OQrw/m3PRDhDRzTeFF3CofF7zDT+j
rA7KJCjeQbteRHRf51a9tKeo8SxXXDZ6S+L5XVh7yIlSmSQGk4jUFJTNR1SuubVf+z78xOJoQVR0
uluitiyDa4SRKmpvnEpWTntf10sd58elJhAg/6ocj3snZJlb2ma0EO7RLsqtkgfbyObiQz/BdOj/
cgu353pd3SbJky5iKTNF6c3IujFk3HDOnLA0H8L9k7KkUiYmp/fLkafPRAmXOjxB7jAj5rVTw8sw
lpP12HeRCfk+/aU4ypJlGlgAe0++cZ4S1fE+8fqo5RTsDJ+sTQ+Hs2Q0Iu+2dCgye6cy0+NgPuEG
/4XKxoxz78MVhymhLcVUWH0Tl/43KSlo5ElVFZlWtsQOUr2sissAEiriAy31x6nudYUXRGWV+3Au
9e47621cR+aWK2Za7I8hK4srePxKvkCSNgsMQoKZ+WCz+FmbdGZo5hkSH+2HCXY39zDDwOcZfzyP
Up4nXwDcQL2zYBVD+NgEfp54mb8kAECpiEpc0I8/Vk++jwkfGdWWebgc5QIvUrNq6H+85rhJsBsb
CWQDSIA8u1LW44+htl7f/s8gv74PpMCFxumKjhtA+1XOL00Vikqdq97beGjp7isXKVwPnsYjBXgx
JGnwOlHDPk8sNSpvrYpLuq1bHqROU85b+C7p9MAoIclueYsrwNhUBsyRz0nawNFguouOjj57NCps
+ZK8jiDMHCMt/PFMpVtRo2UCZv7iXKBkMSwZ+3VqX5dHmDct4xP6uIwg6o5oe6tsDbeSdVq8EmNK
vwz54TZIOyqfdqvy9UT7u/TM8L4upF1vmrvkIc2nOJUauQ4MIo/VNU6lufXXAbX2Zec/Q+sNfnSE
SNU39eXuBtEqzsX3dshxqQz7/CapsQV5xGCD+a3myJUvTlj0LJ8xIGPl4dVMsvtuBMs2H+jO5sWf
i5iXtrfNdqDhZoap12FRLk+6LXAsOfVFzOfC/HMK76IZt8iZoG9/XytVPSZTdP4x5Ek9Kx5mrVDI
LQhU1oGL16KClnueHbmH9hOZWx3PB9SwEDIzCIw5Fw/qcqBkmlpEcZctgAGQDdNU6stoKMx21sin
+FkDvbiOTxCl3XW78pIR9tHF5A9212Vt4rcdcsARdvIlRgpQqlJagiMvJI1Be9dJzb+I8cDtAntx
gIokWH57NzdTDiiwqJqrO2UxzB/DPl+pAvJtN2t/SQjl9Wn1JBrZNFYl5Ox/JL+r1efJeBkkiIbW
TzZNROJN0Q4D7OUfcHI9taXCcKeEQiO+IFfH8+RC1CXDcfa+7xk5IFRj2vOlyfePiOeGZXqS3lIu
4cX0+uhrUowMkSfWveGJGoifAbYitkOUm5Rvhs9ZhVk14FVmib/ipzF0VkbA0diGWOlUwY6yUsUC
5/2yAn20UsgCYfiMoKbpEySS1RZ2t55wFO8IN8fUsHOAWOTxB8iCxrRVKH96qXL3ssglLNoUWreB
3nLKclBDGfgNEGXuNJS+XUft1GdTCzARXHdNaPbTBNsbEL5o4olQ6YX5xpk3bkSa+kStZwYPkYGB
CpAYNmDxdQvxOLhWW8tTflpIz3LraslHpaq7xKsNSDlojrvbqIELOr3H5arb8uOa19ZWnrCjCtrx
AHRBrztFJhCHz37hOZTk/yjKLX/nqcK+M8dGF+RmuSlXOSy+15GspwEk2qtsWL1Xyx50efS+2fVi
PSqSaVCFXcgkfCbesr6sReyMQA2BwywjgSmSPFFeGpSqrchXyayTbljEc5hspXRe/LUN27swlGLL
T747jJP191I59ZofOdG8FsF8C/5tZXHrROojiOTSTB/sQtZFkeXB5pXrwxKR28ivyVzN0v00IrtX
9lk1eu6SzHL3sfmIPNP1h3+Us5PjDDBUYFUl2tGs8q5O3Gzmh1Y0p9FCZ2o9/HiS17k0zD6GBzae
0SLl38NN284m/iXoTnkh+zebl9aweUf/Hb3Pa9f8DEqTxTu2YjNvzD3Qie5I5W56G9DzBFu5WL0p
v9unzRHHmo1qdmXSmd/8WLII/ohEkGjNr14heBNOrSJD+aa8KHVcZcf3uoyKZUgXuwew9zccDtxL
wxXhjwprN3DgSJ+IF5+0bLqUu8369m36D3fglubOMarhT39cKFAJR5pkqViPrxVbX9V71NAzFtp/
37wGrOYVaJS4SbAarFYaEHKE+OT7h67o5IDcW4baetRVAIcjnRa6ePNV5RYmjSv9lWtEc2tuC6Ic
N4QLFOcIohptNrlwTZvx0C+rWZNRvrtNlQbl2HeIxOuW3Xh6HRBwYBP0mhhqC+F9dKz6unS9Nor/
AHy9KejBcogPrGDEAXjU/AIrlxM9BPBq97EcBnTPaVSgiHpUy0CYlZZvdhCSMaN+mCtp7v0P1d3P
tZ25PKJ9DIRhf/5PJBW9DtYyRkBVr6GxBgPmLtBispN+f6k3ADq7CaWFzbWArPg3NGX9v7g5S4wn
V04q+c8asfEUGDIpct9/x5eSmNWdhKWZVI0NF4sEyRVT9iM4/v5efoYQILmyfvBw4eFph7PO3Z/v
JZ89GJVsvceErlr4XAUYK8nTOMaRd9wHUuc/jfOvF8RpC+AghPsPuJi8Adsb/FmctrPzB7n2HBRF
w4l/GW0onoA1v+/s3z/gG36LeUKwWxvdNfQZh3bUmwuube0X/dSGDz8ixlJCXDZGUt4WBKfVH+P5
VIt8V+/14m31odO9ieeeIjRY4w4/7A+onPPzSueOKKUwCKM1irshEN0boHHDamOJNk8+tK+bCmG7
2eOrbnLiehXPFVNQ+npjZyYehwOphVWaG6mFJ/WezbAS81OA1i6w05XQsmWEesnb2R+5c1dtHvVk
trz2s8RrmP39sL6dRibOt2FJ0zFxHAQVb0aVc1dO7mrNd+XYmMi0f0+ExBj0+v1mxdrnu4b+36Gu
gAZI6Acoob573Ybhd47Zv/ZMtJKN8JUw+u7HsbcWpaxTeyCyDik6neI/gtbw6kElF4MsErjZqr9w
1rwlB4meq/ru9VgiSTazETX4dB37UZoD4/cPaICz/6Ycgc9C1WOhGlIKnWL+//NGXLZ9rdQeNBe4
a6gmyKKui7znULFh/rQFf70UUwcNMYwNrRnZxs+X6rCm2TAJKi5eU5E5QKfOOnJlx8vvn+oHFeNf
DwZWyKUwDkU7TQhBrPDz1Wybvgy+d+NZ7dD6x6MbrIaNoG3f1cPf497TQ8+GsQBbTdIu36kWoQEW
k9Ndc1pDwSmyoRHI8m9cH+zBvsdroiiGi43cIBju8rVqHCikuUvL6dMoEd0WR1W7fi+PXat3d8rs
wUbibPzMgNpQuDqDF94nr/28JqQY8d7lfefI9bYpyjmBMqPnsIIsatdQNS4oNKKqO7RWLZiKHwlK
ZPFnZdq8phVk6DGHRfg9jL2WGs1iE7qXsnMJ3ZSGJg1YZkQ/1sXgxtQJvat5AylWqKM7b2xNMme9
RkBBc5TdbovY2au0GafO2dMeK7K+OoQiwiAFxuAr5CE5NjEYeU1kvmdQdNYWxneXsTnEIzmDLGHC
0ITuUcQDl+waqor5yqZbURVZu3Yj9RR4flu3Tx5pb+LdhduU+OKyDm3LgAHjrMBZt9c6LIHu6MlD
2egO2BUEJqLLkNZoYoc8s/RQLHaXSg/2kHufyEREy7GQbG75IdiSeR8+0G8wHS1yQNsN77BxxA/m
QyVAm4sDJCToBKdSSceps84h6fx7o/Qc46sgXBf32QnWbYrvgM1y8R7RaN24x7ofLZtKmK+6WacM
31x66cceDTImdsvq7mrDVQRkYs5IzWDBYymw5ctNk4w46qS0o5eKajqJFX3RqrTHsw89dnkJ7a7Z
ykOOrxakzy7qO/VXD/JiabREoWm5/YhFkn54Ed7EHXEbwUPZhq4mi/6eZwF8mzxx6ydz6LwujfZ7
NthHbUPJhr9cpUU6oyjoHCJZMUTchotOL11Q+iUfCOJD/Ch6HD5OXRUUQVoWxfIYbFWAUUm15Gc0
f95FZXv7ZafW+QIkY3iIVOhmaxKUdxGUWRsbkFl9yFnUF34RYAXB7itfaiXavwq7QoOcOLBv49ab
zhS7QEpuj/mLsJ+Hhu2IRDi8CZdKHCK/LJld21KnGrXxsR4q/W6v28k+cnZPx3izvZYVG3ZfSqEf
XccX18q3iutuHqdjMOIqAveluJgHnRzKZInfR6KU9PVF9bUaZX5oS9xhNr/vD0GeyKt4d7vTlvd0
gXsR4MPRxFuf+XWPEwMfeRlTj72oddBneA/wqxG7nBsUyHu6JXVwKmt7eBQ+2HyKT4scofEOxdOy
7vHn1sI2LPF092GJ3epou5N9hXSvrNLBspCgA9Od1DTy5S91lL8HPKzgK01e8tWh1UM94wjnYXbr
sjqJrbeOzthND+PsAzgQCg7jtiKHH9XWpEG3xFkeJXkZ/1XNbrJdwkDQX0bXr53jgOqdMqfqyi2d
vSD+Fk9B1B2s3FJXHVLw4OA7U/1+nb3GGFEM18E4OTLL43L4bNejuFkj374eQ8es0BzmMjXIvFyt
Sq+3GDfOl/iQWFdV45XuISb6obtYYDPvOxpxymZhfVqEXL5JRO6ZWzn753GsBxdGgYA+uO8jK7ds
RZvCmFI4bexLs17hJCCL1HZEdbc5EYGYkiqb0ex5V5CMW3GlVqlOrtDuddB2awrS+zFYti/48uR3
SHp0Oo96OgAt2lVarN0cHYJtwNcqmvo7Ufrq0yZWcjKb9nYxprqBA9FkUVUEIoVQ63+mMz2kntv2
5wGgAJPQbnqPxUvzHhL31GTNNBVPstzkX2oVnYuPnV6z3FGixnfPbum4xmBubLy13NESxgvSnrHE
Mmqf6891J/aUJk/3ka+DRIooZud9gp3LpXBVnGll51d+1fufxzhcb2rw/jkVAK5cNJ8g2FuSilQX
NyGmu1XaOk3yWVkkNQe8AMhXgnqUCE3C5kSgD9HCV3t0MTlDeQ9PB27HUqonF7+fM/I851yLOfyM
NvppoU5+2mW3x2cpsOqsZVd82xiQc4lcWB9JA7fHSSVBjgOupGPbFFNq4yRxGSaNOEvyUCctojF5
SvopefFW4X2oVT68zPu8f9Ms8MMcDe6tD7HgbHNSHOQqp0fySysNln6+sdTYPO/20J+91slhZgEn
35Wb7XOWrUQku65i8KCgCS8iGjOZGPv63ARaPcHt8rj/2b1y7N471aE3fgKXk/dJX6oLZ2uTx65T
+3Ux1vK44qhhyuCuuut9e7pS2l/u+zFXHxQOlF+8ZiY4uHKb7/ytY/OAab1zvElfrypaLqtl9QZw
m7g/58ZphPIYhiWwR3K54w93k+eler+7cfkUA518kns8feDAL/APU9Ht7lgTHKawOrVJHtzQ4XY8
HBqS9hCjZ/FY76o/7YU13DdA8PcYNwiZwQyxT2qp5Scxab+guN73G5X4+hqiUgM60A0fCm9POmJ2
tx5RbsUXDj2/bBa7/y6eCw9kXllfrdyFg3azBf5eJdnWreS6h0gDacc3TeDN0XS0B9Wgl2kTkd8s
lijuQVnaO/zX+4/tpD7zNwVAb+V8HDsymFpH9d2a1NAvA+FUV8kg3Gdt5XrJsA23b6H66KfKnWd5
Lt0Wr9AEz6prPx9UfErsrk+uujIWB/q4Pjp1+t2HONk7aO37lMxp5+V4qln0+683RFiMdWgvk7qR
6Pnak7MqZ7nsMYJ9562+9T7qk0pkeF1i6VQmQj3URTV3R1q+W3ndVc1QHSzElpAQ89yxztE8jvvD
FvdKl2eTetiHRK5DOzSM2rBgEdNQkys8CyMylyzodD7fgpbUY+ZpB8lPtA9bhn1NeANdL3cOC54h
zfVEIT59xC5xj/ELsxQySHStdtFDKzLWKtFV4K52X3/YvS1353RbJZ6vVy7Bzr6MfToCZ4l9nTqU
8xjox8TCfgUGTtEmKD6svEAzZfnJ+lih1gpTt/Tb98PmWPt5odA0NlXStW/QVqx95ipw/NuoJZxi
RCiR9INsXdVYvWYhjitXk4VtXv0Oh54w2T2Gv7fX7gBO0zWGpSXcoHs3TX4dT7gh1mHrArCPA/sh
3keZaWdzu6Pv6La8wWm6DtOuB+Y1GiuJwUe30fiJNG45PWKk4VjQKLxtKmDSQ71W64VX+E58wLSh
jIDEauVcNoUStCN1EG2pu9D9Did3urOCZI2yrs79MY38xgOKA7P7iDOT+jonpCaeEpt7HoYcxXCB
jYR2M1K40hoyevNQ0dD7luHDZvlDRGKm463CLInGBm8YbKtaqy8EIRmHx1K0Ig0K6azJsekwcC+P
wl2HILh1rDnUT9hqdflFLWP/czHPz/teFk9FKZ6LBEtK3E6W7nGB24HTWY6uhsPDJkiECFXjaL9u
N7e9U16lTxi6JJmQYhdpBE1TILwMukfVt+FBqRB/5JgvB0jVPHVfpiLfT3g207kq1vyWDmOM6ew6
LvKwc9j498lYeo8RBCKFOyhYD+uBBZPCh1u+OoNo3gvZj/FxRPh7Mw798KjlOBVHjRG7EdpgCpla
3Zpc4rMkD24v21Mj8+Cxb2znmEzlgPNhYN26zepfu4Km5VCMNK8TyqKD6+bz515H+ryvrtumdsQh
fLCTWY5H4YTDHfzBBeqiWvI0GRd7zfAkrDP8u2aRJkg+4ZBCiNSXI65I63ED5H7cc1V9zfEek+ea
/tpBsSkXfGsbdccpz+FfhU2LZTz5BbeQP3DqVCfcyMNM96L8WFeF8wzytp4g7STnwU66UySi+t6q
bZXNXVj+ZffdU1vDBCso3E6Rm9efhsWdhjTwhuGTZ+fqSrtevqJGXus4qwBHr3Lh8tCFDcJdrXNG
seu9qylLrubFqb40pRc9N3mB56zjLTcYfWEuJ+Rw6QEZfwR8dxsT01bkrrUtb0OMGslbCY5mEfpf
/MYUw1vfmVN7dceXYY6t6tiGFY1QwOQhvOyxQx+yUVUrPmbtPgAWRkvt4KBPHDGuMXVw24rRfSnL
csLppuUe0hrn6jhr+FzMfUPWRLmJ4BLXADfCOhPPL0Wu1RRXnRim/xJUbWXWCPwWnjl4F4W0PF7m
C2tqQtTdtXWBObT7ZHgDJ2efG6SZmyXeBcFav+g5FhwPVJ6nQeewoYY88G5o3alrseEZmKqClOZm
HbV4adxprbIRmHFOq7ldv0zTxl5hU1KnaQGK+RUrGn5JR24+YibrXQFSF1CmMEgkmY+C+Rtq3zk/
dVE5Xfsb9VtqkY5MhzaXVnC0ZAfnFw1X8HEa2/ZTJOY1a0ZvPLS2Je07vUTOo/HnSGAFkcOl4bSU
7Xkhqboi+vXLcZVlWZPKJaSe+OlZw51XLg4+Wblh4m2dHYijEnjBpjBSWESZX3Zl7Tf4OM0hrZSu
yeqGJA1HJ8rYOcs3Wbnk1F6f73/1o+6bd4jvlvFAVZE3hLQkHHaRKUcX7Xa2bKTv/rtQe3mcNo6s
vM8ttFGrz2YrXuv8RMOsWe3bphzCIcmotldfoKcvu1FnEQdusB1K+lfG+Aw2t78d+nnLuwYrgdz1
bDyOKMDEPcYDMBPTFZp3ok9KC1n9VRSNPxQHfM4UbRTUOF6v0nmVA6K4glytv9Sltrq/Rzmuc3DE
5qjq+mMg6bU95rZL7+UsIEpN/UFtvmXX97UWDfPgW9CldA2TmR7ADM2dx//WWUlkM45j3W+HRJQr
5hB0mcrHV7DWEqbhMLWJgUZdJ1/FNV8/ZFr38AVMH4R9uKMg9nN7Dc/wqnf2m3TGpPqkxVIaMT+2
P7tFZZvXS8gRQTiePuoSQCG+mUgo1zu7TuzNz3QxatlgxYM4dKZbEdRD/eJhsTB3h6Cd9NZfe5rH
21O+x9x1xwzSi9flj94UiAozRIiqlXdlay23AR5SNZHjUDsU8iREXBOPrWk4NLhG3rqQuUjdRULE
5EstSKJi/1xNUbdtAhR2BkmtMihVul38Y9GvftUexQLjJgE76If4Zif1i4+51YbYKOJ0lQjMrn2Z
+Mdo2z3/TN+v+8g3PrRPFuyaKXUHxGepr9k7R9gm3Ve7b8iyYL+XqjkO4ZiUh1nBU1nT3ZU0H/dQ
41gNy/4qqYr5HrB0vgAHrm4GO/eyxg31be1sW3cUXofl5pzQCEYx9lgn6xJdSlK4KPV6sfnp2i9N
f1aTDYtxjQVaTijUzVex2+hKc2W+LyTkHNWHydu3h7GylpUEwWqPZKBUiHktguCMF93U4esery/W
nq+bSJ1ikc5D3FRNcFj4wtQvii9PV+lYz5QG/Y5/dGqr2imPpBNqvNBl0MxfC2s1iAsZtdtne4OX
NzqtObdOnXZiyDmuTPost/1hOPqbPV446GU/If71HXzec7cYMgDFKqBCjbbxrotDWx9cO9DTX1Af
8BOBw4p/aganQ2LOoR0XXhHg1l1B5d2lviQPv11puK3p4jXRMWrC9soqxgEqu0a0LrBLFR3UDXfT
+Df1QUJLyprKM7oFJibCMSP11lheSNHKOtMAZi87hAXWRp6815Y98Jy7OIWOWO83JvvgJ3mcHDG2
WL5ZkJcAD2tR3FiE4fGZ4nIp30d1p0zW5bnVBRlMeKWwBqteCJEo5z0Uxw/D4uW30CSLr4VyGPl4
2Vfoajk+j82OXW0qKnt5wphU3y+qLXkEZGx0h6NuIJpGHWKFJkgeHODD6H+zdx5LciNZun6Xu0cb
hEMt7gZA6IzUkhu3TJIJrbU//XzBqulbZI0Vre96NrQ2q86IAOBwP+f8KvKzej4YDC3SaIYb8zJb
Ah2hnfdiX4ksC9u5sx9aGdfbwaz0V6frjcB34SEmXaFg6PdqDZAcrdcGYrA0Msd+QtRVVBDk/XTy
p0PsdLDT+kpBB40lFuXe7BcXagTdcIh35orBCgF3bqBbCAvxdrPINqLykUxhhsbFHtaK+5aioFr7
szU241VsGpMX6Xbc4DsOweNxXtwB1vFQcZWwAdwvoku8OCgpwG9a7VLx9ngj4YKtrWsaOLn0oaPk
bZpEHOgZzCvGJbeqZAIQKKdpnE0+QbCLLL1MNwprAiYUNnQ6aCNlE01W8zn3SbUxZb+E82Cvby67
xXRahqproqKdvPve7oaRr7PtloYgZQpUmvXZKqR58oiocaEJEcERdIb0T3gRmVgYpPlx0Rp04mWf
hXDAzHdUMWMFzoCdYZjafdaFLmYIazTOa4ZBducNcjMmqVew/3ZWccoMc7WRlc/2s4aH/3LN5CrH
e1DU5RoUTWm8pT6Mh6CEiHGNI2mvXzzIVpoC30TV0ErdLjelkSWPmB90c8i5SVVHfR4lVtd6l/vm
3MzWzBjaMmt57RWl9drCsogDrDferL6sX7uhroMkrZg94m0LUSqeWPJF9xbjMhRTWy0YJFJ5nLsR
eU/P3OVLFY/aoct4qaMuzd2bYRzq42C3aD06F+V9x3REk7r3zMQ4dVkGsfPRmMraLELv76duNQ8E
CgxmmGFYeanW9BLqTMWIx+17b99bhANEWCNTOJWpv+xw9JmKe9SyadQx3Io6lroIW8seN5Qvxqla
6wRu4Gy8JnJdXklQMIKmH3Wkk3a+Kb1CfkIr1iNhi+HJo9zf4cBkfNQw0F91/sQOtIUbB+X/Fc2N
d14A+XfNNPDWeeM7BOXhthn1VWJdVesG74G69WMtp6IxRLnjPMC6avR6K8LA7MQUTbuaW7N7yRh2
RN5Co9KS3qaCJTHqZ8yoxUOWWKIMBVP9Q9NUBlAYTMvcsr6uI9P/bpM3zIO6Dw6ovJwiMHC5uq90
tHXZ3Heir4V9M2RJyy7fe96Fm9S1KEMgCSxrVrZgDQCO9Y1YodKQgGCi1TAjq8YKJTnoxJZl6gCR
ex2eZLrM9le7wuJ0n9VeOYhQik4ftMibbIGdAS82bBYwLfgRmW+kjh5BvDMUZaOnr1jn5k6nL4dx
XZhiBo652Fshqtn74lTVwKbSNnmxFOxjF8OoiDoPngLGQ04cQ2gRcKygI1PGw6pa0ULz0kBjFzZU
0KSpv+uttrp9BKAJUW/TN/OaY/qiyGeCLdTE8kIiZw1egpriLFZ6ezdZ3kALk1qL03XPl+i7iUAA
ZXv0fUiG0iW7znArwaMIj3YM5zY6LqB9+zHmajLWgE9p0jWca0FJFqgmYWcgTIKu2A+ZWF+uRDix
7he7JF4mt30ZtViZNqEeXs5/gwvvOstJG3oa5lO24sflhCTQkAm2/Q0897NABPAPATXWD9SYoNKE
L/0C41Y6PUe2NP5XPUNF8ifqbTrYp8HrssoYtufsTVUZ6qXoTDdwScSBqYKNN6fwYFWL+5T9ALr+
+Xf9jC7zs3Drc5Crkn8KeAhW9DNmmNor0qQ4db/ldXMBWso/iB9l7hcsRK0GLvsNUPkzJn/5RgeP
EhzA0A4D+f4wjPwLvszQ0Bt09BLfyz++EcehCwHDsqsOaL53EzFCgpv0RUPykWaAlX88iv91c3hc
m+//9//8lCT7VzcHwyfS6S+r429+Dlf1mPbpewWA//+8HP78qz/dHDyP6HUHkJnd4qLTc8z/dnPQ
fPEvWAMe/A9ewx++Df/OzrSsf10saVj3HpovWIysCeDkS3amyQdeHFGQeCC+RLtt/EeODr8A7hAk
UCpZeO+62F+55Dv9spxXFN9UXN3BrqSL0R7k53s9adUZqkezrVsmeYxpXf2j11z56CZ+d1jLSh61
LpXHvjOnECm7QbnvVDtahSk0Jzg0hB7k2qPXlH3kJo2dbmp98ElyyZYbaNDj96wzjasliYtnWrNh
wzAZiiSpP+dap86LKtNlktMyuDNivZt3A+3avm5L52GsxuU3lKfLPvIXEgB3QICycS4i2+WF/lVi
m6Evn+qpQTXSGcutI3t/F6+jH5rDcLkufvdflshvlVH2j+/zLZ1NHqKR+zfzXPOSD4WTU3OYtY6G
Oi4+4CFPIRts+ptv+nnj+PFNsKYMl20DRRoGNj8/WzU6BjCZUxxm2faXsKQ18Fdb23HWpg+TWYjd
mmTy/j++vMtepZN+iDZT1y/75192K6Cxfi6rvjiMTgLEqI1dFvSocuxoXGzg7v/825DYQRcxLhKo
X3fj2Pdo6pBMHGAWwImtulJtORiN+WYs/Md//q5f6VqXJ0dYF1/iEjX7d10fDtBFUuZ6emiTpbBw
25Z9EcHqqOFvUH4ma7LcjN1oXM19Pu1V4Q7NJu2d/j++5gtzjHNIh3GHQ9Ivj7UwenctRys7tGOO
99QCmzhykKc8+k5T/44l8/c1ZOuGAZ/QQ68pxK8WcF3rA7x3ToagXKk7HMr7aNB4g5ukyZPD2l+Q
flCU3Pv/uEjOPRB9x4F0+auYj7nvnMYUeQd0r0x/J57mbI0zHdJlMvTPD/bnI50QSZvPxyGHOoNd
8G8HrGCWgNuWnx5SoyWqZVkpIxq9W0/xOltP//xdv+y3P77LBiITwgNu/FtVk5UDlidojA9qVbOB
U5xbHguI1kb0z9/zM5Hzj2u6hDdiQvNjuZo/v4ajg/yAoLL0QP9EgbjMyGsCEDkzgFdpPyRpWg5M
1gagYEJqMrnRyzj5jensL2vncq0Y9rHRQTm5eFX9QiacmPMxBB74DVMfR40BWTuIlRafMXQvj3Xs
2REDhfU3+/kvDlk/Lh2lOhcOQY4z1PvlSJtiZ6qVdNND4knrpcuc8kjJvV6T7pbsOqupenrgeqmC
eV1iF43kuE6H2amWb4YDu/hrM/nlMYfYsY8JHjvKVPKPyrS7f35C/9PvhNJLaeBSHfj6r7xBwFM5
Y+Cg7WGnOR9EyQgQByKreUQFQPy+gtXlBmuGwG2j1XN+1icTFjtjYXkY8as/+YMvDwv42LWvOT0u
9hMuxFGd+AxW//m3/n3VetDyCJ8mngIu8q8/VQebr/G7Sw8lE1BoDDF06LDq4c388/f8/U3EcZ1H
RjCOx7+/RoDiCsRN0fr0UM+1uoOCgPVrleMCS2yF/fDP3/Xrds7y9BiEw7yF3O3/D8GuXn8h/WRs
5+DXUezJKYIiMoYFrwpBQE0cNsu8noxxcd+0sop3AHvDb26sof+wuv5L/XH5GYAkLuRuigJ+zi8N
RYETusmbIffuOHfr4YL+eMHgL1ZziMdG3WlINj/sRJJIko5lB8iaAFiA9WBOTVqSfepB5o7+OK63
zFfNMehb2IAhputEoJp5qc5F0stjQp4HGnRLfk7LWDx7a6HOqsAOKvDbznlw2yU/mqVnnyYm303Q
l7N5b4+58wDdW4cI4hlXSSUw7dKbVHvU3FndrTHaBoZqyXRT0lG/FxIXXMWM7NxrADmBv1Tys/Q0
uzkCKpXwBKdGYoFliB6KVjJiLO9eaEjQ/wXONa0p3hNfGl/JgreeZvJFsDOQU6kxkZHis5gGMUe4
fFoYMHtZco4t3mxhs7VAdUk/xoTNG7Km/RnXmmeGWEPwpxUzmjicUz8et3riiN2M2huBjLv03zx3
hIyXte4b6sHOu6+NjPXG2x/n27z2+Xp86rU7z7z0lXo/um9KSDvCYiE+u5e/JTKHn7ECQm3adO6B
jdNCe/Rraz1zzhTPLS4ENz9ur3TmYWNWiX4HTRrT+ho7QVJijdixjpCEMIuM0fRtWpVkzcb9sVsB
lp+6QbFDeahcv1QwTaGbooHWw6IwFLKhhnu32kQHhZ2uJ49iScULNKBCC81Yr26t3HTxjBR8zpyk
ydnBYiGCH5x+MANnvi67bo13PvY1KkAOYD9ksWU9eQRsmYFmcm9Lhr0fRVyaW6OrxXtm456Dwq4H
CJTElN4h44XUOOTdcqtP7XKTrmJK4OEZ6Rd8EdmawPKeDag4xca6rEOgSXn08KKIwzXxhhRE2qCA
McpaEclNTEmAias6x0R6SQhLab8GQz+pu9LWCDdRJXUOeExD3CYXgPtwNisZ9iywDcYkzXsyx/qe
mDBWr52L5bbDN+Iy6aZjcOxae3SSnBuGt/p6jjEDP+Ye0R1Ky6MF+Q+er0W7HTLX2MezqjcEXNrh
qtXdXTwk6UEHbjzN8XzxhCpgupq9fiYOTx2B7J295dryMR5cQovG/L11qvyMFWQe4kXu3pTK3SH8
J+4Mqd1OTzPrzfN47RrmanoNvqPloxXBAlWhSc+Hyrfqtv6COZIA4c8xFBXmM0PrG0Lb1iN5TNsE
geJ2HpP66POSBIkGSRO2L5Llkssqcg+RTQ7qvU6Me80easBgi7cOscw5LtObbhm8YJqsJZpWTyAn
NK2t3aZPDtSkzdo35qmw8fQbYXo3QzXvcr8EzFaw8khcJk2sARFK/eQeStuH35jvzagRu6mVFpQP
UQWmmsyDpnuvcJwkKI7VFOG6eJxqI0Sf0sLy1fKMYDLT68RJ5ygXzuM0yROTpfh1YIZKYte6HBPy
J8NGXGqk0lyvndSyzgMkkjsjLfqjBjM8Usq5QrW3elALywwOGVnyrRn331s9b/arUUNGrsBtAGFj
KzsataiNQGqxe4U+kh9UF4I5yrSa6slWwtoucyHHzQAR8oRirL2hUBJJNDvsF7mrF0+wRmLAH31+
WGub+qHuG+b5iOHXc+4y+sUe1N2KfPC+EbzZHRC6LYcEfJcvpYo+d7F+79nzfO/O67qxFOy4y/lD
OH3d4MGeNm152w+uCl3etOIgQMjNwMyhLncrtUjuLZyFlQOeqLspW1GFzlVITgSXxFhklrQ+I+sv
Kinztr7SxW6cJwFQ3JglUtjhmZS5NjLmFI4aDLMsvFDDSfUgLoeIsswsT0z6822V5fatjkvSxSsp
fhmyeAbPXKIB3tgxm0cyBU3Aki9WtvQysCuzT2E/ddqhQsd6tFrqdrg4Xr9XZCw1AQG7Ay1Cod0V
a+duyhWmcu3ZW5iR09tIfu3ngBcYwXmVYT6ape2+LLPy1U63Uy1cR5AZWY/UY0QE7CGf+9eL1jp3
zPpIcK3rJsRn3t3TQft7H2raEDTG2H1voLGDdmXrsR2sMyww/ezLbsYe0jeusG+pKGEqdze6hX8H
DQDAS1rSovnPEsGYojPI39WYPoAnH3mo/gOolYo4hKG5Ydkivi4I6e4AHpkaQJeJvLqFxOqwBByU
cgH5gvZudmFFO94wbWboOU/52te38dDjVCmNDO+g1jxzB9MI917yk6Sxm0BzjhrJVXgv6SFh2eZt
3Bb23kbScQWBpgc2VPaDtFsjKr253hU6IF6heu99HLgkNpo2nPo5tUKG+B3sfGl7u+SStA1N2gDn
ItvpGcKWdT3qXn2jK0nZTyIMAbm9RvTxmmu1IFxnKnZFXrlvcCYZ4tRtfMKNw6sjKUVxWIlW+z7Q
jl8N1jzeDQKsNLAaf+pDLa8404U/d2FVT/Y1HXuzgxbl0gAY9bEw1oG3a8BZOCuL28axhxuvX+B1
tT1pOqnv7UtwhsNMZi2BptI71S0UpgzR0w7qcPmRV60LCtb47QtMcRynnCz/9O0yhdVJTuFBQ2K5
abKie3b75kvJR2+6thZFiGzfLMJequldbwTQGjWmdoixg8w5XPUhbJMKOnOmxhMUUsTadbbhiadw
usyvs4bXOzx4YGgAQULD4ng9u/5Yf7jIcI6K7GbYOpyBbWIRF2ivMhJePtwa+tRDY8/Zs9uCU4NN
oIP8Gk7CbXP7adBHjHm/OoJeEcp7tSSfCbYS4ZDC9OHFHiraJLSxLW6c58VuzOt0tscnKIHTh+hS
7y0efTCZ6kK+jxZdeVCQbUwN3DJkIlLtNUesR9PM/JhIoOllHYz0Ws9BTjRvKgx4ulkdkAwFJ8gp
4+vVXCH5FHhSosqUB7vGOphfNSw4umf6GRFzERUIrJcIF78VDfo4whFmc0ogFGTtsjfkPByNrmwA
6FH1sp2tKn7wrMxcw8U2R8CvhWPEYDrEusSqKYx7pT2mREZs/bzmuXEo7OC2YV2s0vEr0Y+KDiMp
ogpdymfbeekXqEIsZSZK+vmSZlgFrtkte0e35PNqm9Y7Hh7aJ5SD+UoSDvtoVwrMsuZjF6IxngxS
ewNztLsvssG9vZhwAwFXeaIwlptBOojo8/besZ5jUp2DVbG9ykKyqMpnnAjwXvS0e3daoFi5lYI0
6W2F0hx4FsMKKImwZKE4QSUCfmNUIJcePXZQWaIO/SX9yAszqbAexFN0TOB3gA/tEamZ29GZvw/K
8nf08gB+nelvc0RthMY4R7MvbVDXyQhKe9x6sR+H+Iri9SxZznq2wHG1y92ojHfV8MEJBOOdubY4
SpVrsRNDumAQTcynOXrxOaumT63RraBVJRywCd5zymB3A4q9HNNuJZSeoO/AXCZczJoOn51k0D/y
AbERPT6nDoXQUYw1kIOf4lMyD/2VPizZFRqnXY6LAqGBYPQ01RDA5uVmdsARE7E4exuXFFCayaM1
AYrGaIIDopa3i9EjDi6yZusN/feh0+pNo9VqZzhpHZSt/6VDmbTt1sY5DQ2zAxXrh2zu70ZLe08d
sa1lQtjg6F9XZX8stfZtLtUNSsUjDidPTSfPbLkMjIp0ODmd+sza+Bmj5Hvsm3YN1XRYZcW7r6fz
TuUMKV3o54at96Hq4jHyNcN+qou0g91sfkCBorDSYjb5xDwUDuCcb+rbbGxOS+LOAZK1r+Xkk+5Q
MtUObI2OIJ7H8UVZ6usypfjnjOa2dQu8f1d/jV/0pr/QQDovPwq4YcG6rrCFUmtnqA3B7q9gtZBR
huTKbp90bxofkUz5m6RPH1wrTvbu7Odh107jqwY9Y7PM07Cf6GGuRijbe3iIl9d81Y+2lbqvTi+q
XUpAnxfh39cd8JJhPDrD8Ahr10+WXQ1bbYOZSS4ChQ/s1TDZiGiScrm3Tcf/RiLDqh21pmCgE+R+
7+k7czJn6zR4sJxhviXTcluY+PHgtNHm2fvK0BmvmwyP6ENcDqxodwbuDZhqigy+TVYYW6OPkxrJ
jD3vCW1xtWsAdhdTfQ1aKfw8hqYOjnxXSe6DwI6mfPPiHIhbOryAfCsQgy09GhEUfmR6mx6xGWHM
sh/Jj5HQjuMLprFCL3zDSkeDAtXSY9QmUaupWq5J8aMFbuV61oRNl5y62gZmgKNfZ6hpps3gr7Qd
I9x20DQcqCvj0p0YcMi+Z8qcbzJnNa50I1cEcHT5Mcln+RaXGkPuWLjGvdHbw8axsYBn3jXpH3U9
O/Z5SKZLy+sPcMATu+lf2mqidCg0pFaNYXUHans+WsPNnjB0GnS0JzFkXsOlv5qd4YtTlGaU4jvi
BiJpbu1OhbkxVYeqgSWrOPIPJpLlMO0tebQSm6FAT5PvjSD2P5CaH983NUKDOut0ZNhbYDZ5Me1A
H8vXH/8X3yvNe92h7a/dzN+5tq32ppU373050INBxWNK4KFtmBVlj0azCdajKufBz7mZaZfAqsKL
ZPtjUNwUCzDKUl8ig5kbFyVKuiBNE3+noQWGxj/nR0cN1c4hheGlTgcuIM34RPYRddczeLm108J4
LUedpw7DmN88L92hI4LmNl+od4lC1PcqHxV0qXUdQKK5Lqhi8rGxafvaC8YOATBr8RVsLjFCY+F2
0ZRfFBCpYirC8JLNAAZWIPXOj2ox2e0hl9issP51pV35ddy8M/xLEZ9kTBQ9dfI7JIeBUfiQ4jk7
oFBUsYKIlMO8uyraQb+2jdk+1ZkCIVM2wyup8uOPdafBkdhOGU/AUkPxXEBWukvIH6JNwsiK35c0
8pO4EC5Xo826K8bLPSlGUDbMue94Vss1nHRuG0PKUBiNOpuVgdjoMoqDKapIV5JEbhczOUp1qraO
YAUMGD6kgT9dPrDInIfY9LWNT6JU1BQ183y38aKFIKHXUudP8kp0B7e6/Nd64G4ZDsbroWG5K1k/
OmtHoeaJ2lnTXxPDFlmUD7m/S3vWfaJRXhsuc9box+DJ0Ez5qQzBUCljNVmKD80WrX5nlAjnmeN8
ekKqbVz5xiyPUyLrd5mQZ7TKhFcHi0cepjWCTcK2hVNt1O85WQYHNBcaSVv9VOgTGklp3NMccIWV
iboxkNBSqYAJXN8hSjWv6Fu6l8G/3N5SL/LjiKThPPW1eY+xCKE9lxfW7PPkW6nK5r31Ur56gS92
JEFcHgZGriXMF61/V+R5xjoTuaHl73xoQSc234/R7qcwMdDgNUPztcK8H+2U9HbIQ+SRfMxqR+Au
L/sCVkrMic/EoiIPGbb+Jq6d9WwxAj835STfOnhPdqgcZZwK2GQ3GHrJo11Y/PKBzseOKrbDnU6C
ESLJjkdsX1bBjBT3ym5sRgpI+qcQpxl6wtkfWSWuwndfz5p3oEjEC2CxvNN1Z0vkM4WzHdG9vfmC
O4XkWntUNASfrmy4YH+4rMEO0+/QxWr/mMakH1EHrGqvuSMCII9gq9Bzkum759AnhzQYy2tP6M6X
ZfJAoXoKcryWOGQ2CWUFJ2OTtVcw+qrrZB7GR7iA3rdmEvIzrRf/ONlJATll5mQS6dxuV9td48Cv
WAGT38q3zLFt+HKd1cnIrRlwR0WT1n9mb/4v0eF3RAeAWsbO/zY9+BvR4VAUsOPS/ieewx9/9N88
B/dfgKPwYQygZhjoFyT2j9QK3vl/wft1AGOYspvgpzB9/oytECb/icQE4FsHegt0iH/zHCxiMLC3
Q5V/CWQFHjH/E54DhKmfYX64M2R7+ReHC2gOFsjpz4BY6qSk4hh9clxaw02DualtNI+rc2paV+vR
VBkiupBwH5q8bUn7QbEqQ33y7CWKe9xa9x0CFBl6deEclXKF3BTATBg86fpCRSpKsTMyCqW7HFM8
jnbh2IxFLE7mFTgHBNPsp6tiLj18kRBgm6QK6UpchhsOdmaOC7kX0t1BGWoQQZXV/gYA2eo2xA0v
SWhdRqc9iYcTtFat/fCz1f3qwaKNBtiMG5hhSGdRIw142nq2aUfwnoV55ZPnGfUkP54Ze7tBOY33
fWFqW7c3LLTM9EAoT8i3eWggB9wtxPleY+VHglZGAvGGxA2ihjPvIqOsbD0Gb8ia+4JdZ3ehVW8M
1GxMSx3/aDZdejISb7ekZqfRiKT11q5sOsQ+ybmZs5kb0WLLdisG13wpfCTkKSaGD4a5OBxF4ks8
rahD6hWLUGVZt6OZ8ebXRIgkhnmbODAi7coBB1tTJ1hgkN9ajFeurWq+x+EMqV3BWRo0i5t8dYBu
dsKtrbAjgPxklCX6H2dpIWUSCMERm8bnfuzFNQHMCMKHUY1X+rxpzRrHhqYrP7PJ8bdTLtZtb6de
GDM4vacO/mpLSfKnNGToaAmOCj3/JLZ68YWGOt4tq7ApbBQ+TG5dOK0PWddb99biLycLp4HbtIe9
B2j+kZlW8m7XzhypeDkVFwEGclSS+0wpAixatbupXsqHosvLsMqL/poCLAkH7kgo/ZzRV4bEbcnH
kIahf8oXRTxsby7XK15UUUOzvTHIa4w0zMgjfZLxo/JcIrYKrAfGMKtqn4/NMhqbpjFOVtLqx1Uf
vxX8/29ivFHv3KmipF4XSasE1Qz8A3kNnmGZDJpYqWuhWaTPNZNG7tlS7xRjl3sE0SbatHG4MnMh
TisVeNNZYmuw7M/1Yqm3qYMvvtGGSxOZJUbUiLxoAwvqeNTmBHiOmYy3WjueHNzu8Nl2zoSAty7U
5wotG4NKkuQXbW9VOC0BQjQTQw/IyqPExpgi8llj2kbe0r2XrvpWIhid/IV+s3pd5zG7TazuRqPi
MlaqPL8Q90arF5vKa772DfOpMqufcRarggLCewmTcHuJNV7DMkUojtFyWF2e1PqN6QtxMsbQBGrU
X8ToQ0Vefblv5kk7z57vbxhyx1Gmizc2w/7GbMplq/VQzYs8tg8rgodn4WhzuDCujkrZ6cj+TV4r
7ehKamfyYN4mV7ab0S27HRkh5iHrj6QXXA0ldWY7YB5QoUCWBAti0Y5WVJRRuWT4d8xNus2xvGAW
kfX3IN/FXePZ8WHCMYtpRm4d8D5a7sqlULtqyM2oAdyi812cs+imI55i8wEZjswjRoXz3SwQvxir
ttcwVb+ehZFUvGA4sM76Q5Vp5BFHrdGZGbXabJVXWGFdlxRDdYvLsuMo/zGz0KgIs8qDxEvlLfau
6Y2d9O8Yz4oDPOoWlqvxTh1rY14Aevil77hkoLAmwvrBPMVFVW519KRRo8cFUjxQpALF/+3Kthsk
C/tdUXeYU7nV+kWNqGMmyf48jazBdF3WL/66MIkuU719aLvlodIdbNHRY97UZSJI2/OLsbmNbUms
GQKgftdgZ90EhT1RvKisPiBFkozI8GeKaiwu7sGGPuHXzGFMxbqdE68YA2IrUeJrDoBKgzaSUb1I
S6SSIY70gA/IfTTUb4naeuaAWUTCPJPNvcGifHym4AEJ3a9T9UNIloycLVr7NdeyemVuko3YSyaz
6dwA9NZjkIFs7fPRy9TVIjrnbuHAfqAc4hWh8fD8Q0fb/tpjr3lMLlAZJaNlfwys/jQ08N9MQkOT
rghmXFru2wKEFJsTvTvWwPHHdkXcMvhZheK8HQ7o0OIbvB+LBxI80EDgN+XuklyycH01J2+NJ/rN
hFZlb5AMRhoTdMWg9DqEGfE6CCx3OyNFetu4TqBmAtqmxuP9sKYJmdiitLuGrf0TaRFSTeiJ83lA
WE3GndnqkeusS8ccgqY2yGzsDwOxqPEFOVH73nZ6+saZHMPdKMdzb6nyRk62/0moDvP5pJDWPYbq
04uWF+q61N2DC6Xje1lazje78u00SBPUScFoT8Um9kXKoHNCybpA+qd+WKMV/QLFr+QuBlmWeM/j
tNpXhdMX3xCEZvSso4kcAwvX+U62wnnmHPE3SJjj7biuJvpU121kaOSYax5QXy5fc6ILBZtRLJ/9
vJpuF7dFcVCuiXabZk5PXWyV3Vu2yvyabNMY0QLe425o+qU6EPmdfxNDm98jh3ooIGAQd6EqeciN
HNF1nvCy0qO1N6q1WpDQuSfHADhGAuPBHT03SEbfsLeYv2PK0X6BkzRtIZWgCtcYJfrB0jLX6Yxs
uq1s9pvA6jvtq9DX/oYUbiSUlgaKM7pr0+1d3BG/+PFS4VCj5AgbjOl/lKVZC6fQLbMX+iYhAq+2
hvtMXDQ/2mK110DOxYF3Ls124GYgt6tYSL3OE38D9K+/SX+QYlOl2MxF2Azbu7EQ6T0yNX2HrsjF
zGGsGDAxNiLgOck8rBWnMrwA21frPLRHA2s+pABCB+tEClWYLLiLeD1EvwUmryN0cTITd5ek8kVg
9M2dMfZD1Nu2f0Xm/FgGrqyHaHGz5tC74K1BSbroG+PAwQ3SeOyNECCsfs2JAao2g/BXOAEkJnx3
KKDOUp9JgTWdDxEn/pObVOU7aud6ayUX2QhbvCyh+ee1FjKuY0fEH0g/pK7unn0l3C+T3RV7eHS0
lWZsX2bO1mp9kLCYnAZpWM+oqREbeaW1iKDtpj5gfoVzpLfwP/HjxK8hs5IVbZtsJ2x5EuMdYZOJ
eMlGYC7kcGdDEKowWzf1t1FRQG5ifR5ZS1AZAq9yjW9+a7aIz0uav6NXZ/I19YfqaVUDOQlWlSyn
sR/X3ZQhBopUh4C/dK38kMX5ra7G9LWt3Ot4nWAcAWGhQQboIgq4wqDpTgw+0lkX2yR4Dcz1yFoy
b5yC2tDDxW/XOhQWAQMy8eG7itG1qBugKYFeLkDBLLTA0CyDqUOf6ju/iOPrfgAYnk0lDyainJ0S
9hCpxiroYfXxijDmjTN25fckMyHDY1fsfiedtcOQsWcYkTtD9xTbrvxwRC3J/tYxMedpqj5sOjGe
E3PJDzFlVk+yjo2+Pu3iTODlL7Jvje5PVdBd/mm0pGBrseZzLdvkpZBL8ZgijQTUt5m6GnK86hqc
LVjgjnfKu9JnXkCNWM4xbkGlRixe1457L/URjlVmnL/iZWh0QSJnwj6T1EY61TDI37RSqVOuGc1x
dgSDRn0scBhL069SpQNOS8OwL5sW/bBvVYe2iBml5OqlWZd5BGExuvfYat1b1Mfad+O/2Duz5iiS
NIv+osDCY4/X3BcpJaWEkHgJExLEvnrsv36OJ9AFVA9MzXO9VJl1l0iUGenLd+89l7nu1zqof2/J
f7glE/tQXsL//Zb8IZavJYTx4sdr8ref+n5Ndt7RYGzYOGptGti41v51TTbeUa/4Y1Tgr2uy+w5U
JHZqQYgALp7JX+NbHIAbNGUQyj2GUshsib/h9wbLb170rzWd4efyv3jTf/bCE2rxyQGYukHExTKE
86tj3BB6RO9S5Bz9sGx2dF8zgUXM2s3TlM7LtpE2UYj/vEH/xxd08YZip7Z1YhC/eDVTfuuKQ7J9
NG2wMqIfqKDxmfs63FZ2IQekP5hDfzYYfv0FqTLj/QL7RwHNL5ZULtqz9HGPHt0ycl4Snxcwk0Q8
SLuP/2DtU769v3x9l5fio+aztrEX4/X95VdroiEKu1RYR6w59kvsJs3Obil+5J4XipMa6D26aSJO
TWCP59+/q//lt+RJsnkaaM71OeP8POsY6pRqNu4GR2kk1p5bDvNtKgY8CAIhganfv5hgfPPrL8oT
SOyFSYHH4OeXXxT+jczdMbaOkCd4IbfCQLgACpDhC2ndJEQETaroQJ2S5PTQRL18skTJFXPMsHjo
RuH/IyCneucdpCRcqp5wGSv96qgkzc0BJAyso0dpcr7085rpvZbyj//fawna+UzBI8yD88sDFSZ0
VEfTZFF4NlBmYWnyzW1RzrrEqJ5//0ar9/HnBwrF1KJdyHZ1rKsXI+kPyYq4xWTjlJ117IPoizSk
v+4MHI6/f5G/Pzq8iGOgg/JvVqlfPkyK6S23JRpynImvHhMPBWXhMZOgay5lDv37F/vFgvv1k6JL
VhBMxGEofo1vcEsVdFgJ85jQIZ2vTMbyODA00FBZIytsman9YqG1QSP3x/MUteYes6v5dUOjHvi/
r3r/5QkmAMCyp6uvqkXW4efvS2AIIwiwQR1HOsIOZloIsLaB711V+ESWOhYuONmp0ThcpLtJrC5f
XhS8eMsK0ux+/6b8t0/AItNLUSmfNAC2n/8yacY1PU8rvrx0GJx1nTvSUHTl0aro3/znL6Vs8tRL
srUYvz5RY+U1ZQPU+RjjzjhTAsJXVstGlnrP4ZP4/Yv9vLewfBN4opHbJ0TCy/3t8cVNUGZ1XWkH
XMIJIDutqZ4ZwFXP8+CNtz05eu8Pz7L4eQlWL0lfmquzBfM0W3+LdlUpBHSwVf4BSE+8JWuv/KuN
HM8OztVzLAM+V5Out9vIS4yHOOQrlY9teYSeUoEVi516N9dsf5cVpLXSijkxYIcZgVKbxSoW5Z/e
JCIaP33LbeI8LqspD6KvQ1Rha/z540f7S6xRuSRlpjMAUcODUo0RQiGB6FAAQWgBA3DSMGwok2py
mPbZGOIaLePal0D1WQR5wAcJirZ9m8FuvIHs5NH1o5nvlYGHN1op5EXPZWog4C24CL/UFHOdM6du
dnrCjzW6Y+5hIKTNSjKu3A9GUj+3gPiOXmiZBzIVg7aYAA/fhjiemzVYCP+xnSMtWeLgrgVEDJs/
mmxqg2Xbj5x0mREYNBchZQfONitqXgOT2vHSpV7X5MgWVg/3c4GrWZwkOYYZg6yoninsbeetFsy+
cxhIfB+BUeXNinx/ER3SLGrfUgZcUHvQmA50QE9nnOrjrWa0GkPLKg3jjwJ0yrzAoOmkMPcITD/W
WcmzB6nohTEfT7tFwvhlEr58k6Aj2aH73n6hzcF4reaAnHHt1ufGafOtPWCxA/fIQJT1lwD14Nvs
MGISOAbNmi/pCBaPIZq25NbGO0p45BH/brwNTFO+NQBcVkBFxEML1B59awjcs8QJ8mj0tnyrfAY7
i9wZ/EdAdfItJeTMcNBs0QIkN8Klx/Tysasm/itIDUz06C9jmJBM4mFued+sTueSdtnlAIV7m0o6
AAemnFIOVU7ZZgBJXJ5sOltANebFNLuHSB1MNIipmA1z/4qw9XimAtAZ1/CPNIexeyZOdVzz1KRA
t19cBzMz5o6kwsqGSwHOkB64zqFS66VGYlxupUWMZWuMBn8Zel5SgHot+6JTRnz/Sj2csKRB+TxF
Wp7xUdp5C4W0xIO/cieMDYs2DSC+QsXiWeby6T9KnQDj1msRHlF+x9tKALxatK2rmouhrhiLFn6C
uURuIdSAzTXENZXbL31Z2y9O1OGjlRSPKUOFaO6hHhq7eR5Cd2WEjvWx6PviwZvj6ZosPIE+OWIT
TrRMeBsRMyGLM4ZEoJZ4GWpYcDgVc0kMAi/KQ0anH505jseY00VNOqGz6cfcikoYbamPF8OWJv43
zVpOxTw9pNSprrsyqqpDCluAk5GTEvfXZXHXVhIWSBJ0+ecSTscXz5rLvW243YlwfFdgoU4CCLUp
K9Nyzli4Bh3RZQE8pHpyMvwVqBWTgzHVFSvZFsVVKfUm3BDrwZ/kd1W8EgmQzL7syhOsLDEAFZXR
x5DGmIVbYsrEse5s62IKjvg03XoLRMJ5roiJbaaimj869Exgl8hBdYyDNX8ssjpd27YxL6UADbby
AhvtOR2KjwlFFS0UKdxwWDYwv3MYhVo11tIAV5dr65ozIHAO8Lk5c1G1MNGzCzDo3KXYMkGggHdu
IokI3E2fYbwM6wg77t3kl/lTnPZY1qcCtb2I8eLVTMLdtHlxW4vvB4GhFQjxaNn1jdgAKuMP8rST
hbLF8m8GYEDSxkR9cFxKhtplWvuuaSO6uB58Oj75arjipOvheRETenvc05sVBLwQA298nV0Y7T1a
lJYIbYxE6A9ZG3nZva9SB2xMX8hNZ6cwSCP9NXOZG/lZjNDli3EjtcCk3Ie/B+iO/I5daU754Ofo
yrFqwgChzifqhkZyhSeruNVbhtMZQw9ziZHTbV8mgB8nzUj4SiAD2uO6rFCEjg69L9itzbGtl6y2
LewdeHXLcvbFw6TPPLJ62/uPjctQeu2RwNUp/IjwrqNo6tAy3SAjdmBr5XMgiEyA2taWLlPQXSsx
ei29zg5gxVKlciybTP1plNJI4gwtSxCrMQezqmS1HblHYQXjCOf0s3jAY6Roj5Fd76zRSsadLdLq
ucJYwF/N7WE8p1mRPRtYiznPRd2wECazLb7zxDvyj5QkedWXCXfAQkJ3Qml1W3y3iTV8xvdcY4JM
NfuD7wQMvSNf7qB14j4sQBiSRoIU8wnYz0sCG25tW7FqjZlYPp4yhCrtniBGae7on/ROfZNAtQRx
s46God5hvJo3sD2r97MfwhOFxzC8Z0aXn52w+mJk89NoWOImbY12x7rqUqTqN9BZusp4wxoZvs1x
PNyH4A2rW77xybruCfUAPSYqteijGI97DaHi4NixhGpNeydTZ4d1fJl2Mhx2RL70o1WX03UtW/Ps
zGMM6CJPO7Fw+BTgIDJPeNSKHmV2xJl+PTaNdTPTpn1TC6s757FHY1wp5KtFy9y6ZP7/qfSdHrxo
NRvY5QykU+mZ8RJuP6QjRoIM7euM5QKq7CrJPeswDf2noNKG+6ENU2alnX7dwPL9mMIFpnkmw6YN
4JrZfj2Z4cm3pvi6GW0T1/oAWTTqQ/lixEN1ZE7oM9a18VPDaUefbCXijmDJ22gcZtHuBDBIyt4C
d9zQFmU+OGlV7frCnO+rOAqu9KnDZxPpJbalcHjusrbu1rqUVnyABDraaCU65ltcPl56ckYGsVs/
6uSOW652lYBZfc/cy6ANKO0wu4Ka0+lZ4uE5DezwX0iiyuuuQsce2QiPRSLRiCufPDfiHteLiMUN
mgEygDKW00kd9m5/Fxo9SOciCRhd4j1iTDy2gIymzL5C9mYZNfXJx0sOAmZYGXnTBXSNgS5uYa3B
e/Fr4a29zLVYEMXwucSoHGx85UsMq9DaWxZkeDNz5h1Bs/gsgf6/R4CTj142WeueMqzlnIyY+l2K
nSw9isRinBOXnqzBReGhnOCNSAX7UKtMO4HW49gGPsnJeuaeUmSzCwqvDOIbQ3fH99iHtGsb9FyI
Dk+ayNPMxkWZKuwNNcP2sCyN2JcEJIb5S5BF44fKM9tXmiHdN5yIkIj1yunkUmZ0ZC0pnAapRt94
+WVu5xqCUTRP3Y74+xeIN+GtTHLAPXMs24M5jNg+y7KA0j/GiAeW2zSKw4U8mw3J2tBpW19RvOgf
wnkaR9yEpRst7M5qmagCKFpolts/RQ7WzqUbzsmN7gauDiOvyG4KP1P5DGzVd5Fm8ql9Vdjyr3rb
+FV9u1xq/p2F/mEWyhzCI1L+n1Hf3x1DxdvfwChff+b7JNR6B9ub6xmV4qbFjec/g1CQKQwyGUDQ
+nMx/vB/ffcLiXcuHUw6uV1wJVB4GE98G4Sa7jt1WVY/9s1m9E8GoZZyHv0wbbHVrBWWHwgiGwXH
+9tMoMO5Es8UT+8Dcx5XZp1lL3YSBCE3FB07W0TKDdu2BFQmO60fCBSBNHGiJr+enYAuATpa0nWg
x/2b24n8Bhph8dHXk6lchHTawXKEjLkay4B5fjEXHyliM/c687ObJuYbtkj6xrwmP+nh8U0o1cJ0
nznb2PHuXWDb52bs+hu9f8nLBv0Ak80jAKDmmc6ZnprNPitmzBnV+CIzhlGUlEE3w2kQGgF1CgWa
qtm6YbqunDr9FKFohAuzyUOIxEYTrEl4xPt0rCHjEdToCLiOgYnOEszWym64dK/JjbnYa0w/4aDs
AWavOcNBEouC6MpM3N5bI95BRdMgFEOB1NLytZJV9Vy2+nzq5KTDu8zkMQTy++rlffFMVIF1BGF3
OpJJqe+mKglfjIjbT5wYKgsAA7nLIXV3cHVJvA+n2R7LW9rZ6MtkfFATi6buhKqQOD3RzDfeWZk5
U38AhlqWe9cdOlByWGb6omsWrPkQw2L3VtQMgykByF9HVjKk6dy7hURV7YM2ae/pp5SrWEq5tobJ
3AVzBZq2IOR0sFvuDgmzoCNBzjjYE2muD/2cRSpeavusqWS2rjw9Bx/ZANV6NMnF3EM6Q1XuqMZe
dGwBTzENfk/4ksd9Ndg1lbw+ULXZSLjMsFOXM6jRYQzmqzkU3YcsnYC6237eXA1BUx9xIvdf/Maf
cbBOLSFWmVnRTW8VEEChUyYr2jAhDDK67K+x9jTgER2VTWVCsA7lWNtbmh3KfGEQqPiYJHQWLqHE
1ARJazO8LTyslzuGk/EZzof5wSA3eufPNq9GlL25F5VBzWMdWUdhJBgmIu40O2xBZNSmsloZbV/v
hkn0Z6A+2dLJk/FZK8LmALvQ/zw0g9tsqDAJkWRNwnHrgea/s5rND0uu96X2RBLZuY1oM0gXMKq1
Ahz0nL5aHN18DFxGipI55yvfbsWyzkXxwOeYvh9w9926YyKvpZiig9sYvb8W5VBfRUFhrTSHAvgV
j2v54Jm1fhMCv8DCTlXPlShD67ruCbdgvM+rEx0eWKvwGPAtfxoLkVgJNEYoDrw9I+QCaKd9rPOv
shAhCLjR76fEOcuSIxxtyjgCuZ8YFO7NOzqUyRHRlxycOVyZ0yGyo2RXD86t8BLke4u8p2liVJms
hpgh7IF+LQnoPweBP2EyB7u8cjvLl7CWjZJQu7Tvu87uCBnGgvC1RWQsQkA/WViNrlrbibZWTaZU
wmvgOsZV2w/6dO2ZXCEbvi9n8JA4AeO+z96PF+sOpi3Qu24sZzw9VjV3+r01w/DB7uM6hX0yRK3t
hq55tLAT3Gmp56vENG4hasgO6AnOdamcRLnyFIGPm7HT59Mdji1j3ynvEWHPcO9NMrsbsO+e2eUv
HiUKpk0/W7sVHyS9U6QiucmJOjqB7sMbidtJx/bUJ4dqiPmTTK3mNIIzysci5SivlI1pKkkw9NXY
jRn6SP4Y5axSHqvIMq09nZnlUigHlqu8WDGmLO7B8IpJW61L5diiJINgrVqtJ+xchfJ1BcrhlU6M
ajg4z7yHQauTGTEwgwk/1Tckzd9DIMB8hGXMcye8Y5jIbD4xymCJTjChWQUYzbDA3DhDkty2WNCg
BowLYzq6ypuW6+V9H5v5IocPuhyUiU0f0h43vHK2dQxld9QSp8tJGd+6rx443HB0S8tDY8pjq4xy
qqh6ayjznJBTSr2j4WKd8dPo0ISuBW+LWs7naJTy2ue2vnEGsWCUYB0dZdHTQxL++sW2B6x5q87M
W7ojeZqmcj5NF6cf0P5+4Sn7Xz1N/tmcaftahfT13KXKKOj4zRsSmn5IAagf59yv15ocvHyJD12o
ZbbGcejx+D24TCFW6KFcr5U1kVNgvsJtPp0yZVycetG8n9OwW2q2JU+GH9/ZDU0lprI8NjgAcZVh
g2zyLL/vsyC4s5VJ0lJ2SbvUgaHyMfn4MFapMlVmY/ASKZuloQyXhrJe0jbMXUrZMTtlzGxN5yCV
VXNEoGHIo3+wlY3TVoZO6GTBkmELoPrUfYU8jY0O6PRy7sZpg/Pd33SDm31RqfbTPBC3wDg6MHaA
V67spKwxXD3aGI9pHeX12c4IL9bKgmoqMyr3L+4oo4xerYtX1SezsXTT7sxDmJ0okac53FaASWVz
jZEpV0Lot64lrZWyfu5zZYvNPNOnb1tZZQfx0e4bvAJCS+9zZai1lbW2LS06Ei9+W5ZD5b3tdWcJ
+q3YTBdvLhPprVB2XQoKfPqzhmlXePG4d1q2SEb/zp7Jl/MNR/TvOfkP52Q0UcP83Tn59nNRSIzW
L0WMdP4XRfDbD347LLvWO7qMlZzpsVbBiEGD/eau9/R3NpQs5FfEAg6rgmP599Oy8Y7/iT4MTtgC
FIQNJOr7adl/56LuOapL0PQvB+l/YBv4qkr8pU1yWnaRrBCBsQ64Qlx8Ej9S32DuStIz+rSzeeCB
ASuKMzD0wTwZwYiX3TcS5tc5WIR8M7RO7bM9NqR7VG5vM9fNgHDAvFklctvMpn7LdrSFZF1YNT5A
pjYgTupMx3wSIG7jbhSLGVYNuViN41ki8InPlI2QGTIlWUZ3nio24CgQxrqhfnqrCaN8bOTUHMiC
RSdBDera1eb5fWBoJlZamg/Wja9Xidr/63voq2OxQ/er8SSwXRIAMx2YAbQhJYsS2wQz34ptMO/G
ACRJsYvdOf6sCRG+DiCLroHRuk8URyUqR+pbVxyCAlxBrtRBnGBvZl23Q2NNq6t963thduw5St/E
ZdRe94PUtiJIZvjixO0XZduPazQLapncMOmXNm/KcsTog/fXgbec59icKd6BY5HZ5nuv4W0WGmWQ
i85geS6csFuDbLV2hqGa4mm9W1ixJQ4wFvLbFrbQpnXm/E6fsxL8vtfcRAEWFNjr6pjrGhX2fyAr
6RC5G4PIKx12Xn6NdyzU15PrDNGiSSti1sQDPgjXba/IBz9JlKd7ISW5fa8BfbEyNKizi5yC6y2w
evNxzFKD8KzpbXOii3ioCR5dA+iNV5Opp8tcJbRsm/XXdTB+4ycO7IOpDTqIY6dYW7k4u/0t/UfF
Sg5WDRxAv7W6TjVelIZ5EprsnsVUhe8bvHM3vVQth7nDBuW1dPKkGu0uaDkQYrMDEOjgyocMdmfr
rXWdWsaHeLCcVVrqKRntbtoUlEncTx0HdEez892gA5zFAc7ZKknOQcdBstOkuwpGawAqXm7TxPTW
uTUMy6jTYSbMZa6ydyU1MIzZNp2TwywYhlcg29qmpIIPMnWbiTMPOYLZONZ7OYt8wWHMXAvisagu
BiVGhX1X8rTRLOQfGZVH2G1rZ6VF8mmmeY9aclfbRIidMAA8/pYyopS3w8MpOiqWsj7SniwaXfZY
QtXOVDHuB4NxcD1Zr+hNmdawL/tlBqH8ZPYkAugctIbF6FCTU9Fet+gKwNTY2oN0yeDHXhMDQo8H
M77ow5gSiK1j5VMo3nsBV7CNJM8HmMYWs+VQ+IQRJvLOg0PkrIKp43vdvWGk9nBvS4e60YVdp5F4
pI8vTNa6ncSktXX3rvW4Tn4YrTlvF/QVZuam8EtkH3pOJl6/j0++NxkffCbQ1C8nMKCWDX2GDf1C
pWY/jXjjkv1QGghKWTkn/DYJgRsqBkqt6TmBxdZwD0m5Y5oXhticT8hbffJME0czFysqSwoXn7mt
2iUryo5WPRkLVraOifIzQiOedGIMil+jlTmP51BOGLaBiDOKJijMr+8N9HiusqSARUJ/aZuGO/oh
rWcCiEP76qY+NsFn3iO/6xcEPcsDTRgmB8UiSFuu6AVNcHtKAm2uP5HetcFDkXbU6eo1AwvopA2X
eWCi41dPwL879R92as40Brvq/z7ROr4U8kX+uEd/+5FvezQ4XxxXDKZ0j5ylbwh22297NNviOx5k
hpcA/cHN2hwJvu/R6Pvf92QSb0ThhMd27eDfsv4R2Zdx2M8TLMgtcGIwQOAEg4OIHepnJwHJZC9L
wtE55gYR0aU6DAwrR+AHR5uB0NbWADQwcwPkoE4vOJXFJGiXsHGO+auZVhJxn6ESgUCU0jGbca3N
Y2MFOy/oBPVJJpL1wq2zuTrR3s7BZZM3pDSGU6sriYlZkgsuy2LJbsMN1Tq5c9VbtXxNwwFqTOyy
ljGXpwwHaFIGnpO4FQA3+E/TvebNs6C8JKKcrfZFgYmWzSeZt3hbpX5V0KJpLxP0TZbyRsYoQLXX
1beJFqT3DcadZ3LvJvcHWXdi2TR9Uh2BakWMtib/iT3PKnmJyZnXo5+hzZMAohXJnArcIGXs3aR1
4TzXDI1Wml8OH2PaLW5nTtebsiOfGzdRo+ZzxtguSjPSgPWVGpybOc/2CQrfR0fa9ZMhaSNYcAzy
X0vfe81GpQ0jOC36NJ/2/CO47jvHvIntWN+BiBTrNjH95ciEhP/G9Ou7jhj1sNSnSQenEfacUirX
z+kHK5tFZgXUfg2CtpVCm/PbDlv74whAeW80EzyL2Z3ufGlMCDOJmo3FzMSxNmvxLsqS+I3nwb5L
Uhhg6740tJsoZ6sebafZyZI09hC0xUM0u3gxvQ5bKWb1ZU+rdbm08EddW3ZvfNBw/Vk0slBsVVqK
l0GUHHs4Waqers5j1toYw+PO6tbCKLo11VyUxmrBuDEHc95liIIlwch6/qjR0bnxcJFsMRnMeysy
5lcGZ+4+Qqm5p9EkOFFdWV6VWtjlW5Ar083YzU4vxGbsrRYg/OL7v5lAAKC71myjAuMY6xjPKb7q
fatoDgin4VAcmDIMWblCVKwTf2M0Glc8oQoaaAeUw7ymKkHor5dl4t8V9U8rqgX2/3crKhTPn+48
4JXVD3xfT/V3UMnhGng/qQO+8w5vsoNHESEe67DidX9fS02VJgaOA2v9cqf5Sx2w9Hcmxipsk8qg
6qqf+gf3Hdx4f1tbYb9hzzIBt5IrNlnQf7zvTHnb9oUbewe9zqlDSGS1GlIjPY+mnb7lRT/D3FY5
HjejEJx5kor3mCrok6jMT+BK7ZYcBEkg4h/9rWW2wWM6M9o41kh2r1EbJ+G+vKR6goLZ17K+RIw4
M64JHbiPk90Od11TmTDBYD5B90y87K3vCSv1VKM9Aj5MCFFd0kztJdlUqJBTy9QuUrGnXgWgaOgg
C+VcclGFikixJ2WfC1JTIb6WExVN/Yc2rq0zwS/SVR3wzi+UL+U3oXZptWQIRhgxeZ5VNMsKwv7D
GNKPYoB/+aIBJsTfFNo0oDWje0sToI/cMZmSKUc4YtKB0Q1DwZq+uLmm3ZVFMtBc3IOi6oFG7J1L
diwklUVUuzStKyNKUqoqGZaQW4J9CPEoLHb0Wsm1jR+W874ZjkvTywEvqPz3ghN/dj+JKLphWkrO
i/bvHc2p4TacfRq7WSmgL46VuZpzuPJ5FM4sdxRkQ9ydyIMgBBsd5z+8oOGK8hD/javnyPHVa1yd
u2pPUNVv2qURpPWhC9JknUjYOTRolc4yq0f/2HCEvCTMi4XuV97JQqtg6Nm73bl3c+Vuj8pdqukS
BSbgZuLDCGOFnZ3qvs4UTMv1yJMpMbO86JqakjjFRe30lPAZXzRQUi39U6aEUeeikYqLXor+inYa
KBnVvCiqYY64mimZtaDVdUmFJdqr6VT1yroosroSZ9uLTusoydZDu5UXFVe/KLqaEncpOM2shTmA
F0G6n9vXomHkugsA8TwG3Zjse5Nm+9mfEnNfFU7/UmGluXWGhoiQUpb9i8icKL1ZlD6i0xgDap9b
GSaPIBuDsb+bNS8us7WYCQpvXQ75Zw7R0W1ON7XI3vh0Dc4UUd7EvLejVUQaDKq5mUrYZo6bBzRo
1f4qFyV8Fqvtnwd7cJg9C+N96PEagbrtqH4oiRtmKEyOO62AoLMLClFttJK8FsloZwlG1z0QZEw3
Mk/BIiaqQhScRRWmMF6BUgC5s8q11LFw1K0INnQ7okxjnF7Ho9/RX2jm4NLE0Wh9QaeBcGE8Wmcg
5Lts0O2ruaKIeNIbLgx6Me0Ip6OPdyOV0Iue/vdV4TU8gVZB/aBGJt5ZSdlBZuMuvYmTuT1gLsjX
MQiAPfHy4aozZ2qy6jzd1jbx10WZzzXOypqK2KTLz5MowHLGpWNvoRO2Z82Xd3PEFzMtky+zZ75X
vdcELtI37MDWKnEony3jRD5oHb0+GTVWS1mQWIpHW9w3oM5gm+XMpn2yjwvd4f4epDg3wbp6S0Kh
Ldau9Na0ikfsjNlSlRtA+DV3SRueHaeI1jmc3WVQF0TTYh0PJdqbt2tmJ1+OqaPe7XJ4wBuLS5Vs
9d4trXltZE6/9YzEODuVyvllc7pGMLH3rm3lkJZ8rk2hJbtrmxn9uh6T8WrKieabmWU9uTmM+ihF
zxirCF2oa90HjvHdsRqcjOFJKFlTGNGS/IztQHvV5xH7XpSG840qMSQCHHL+61kb05DhPMcha9dx
sLoCm+VTQifDEVz03C1bSp6WA9MPWtPT+pR3ZErcJldRMONFd9BzOuqFN2MACpnOtnadS+YsfA2L
6G5APFwHM/F2QGsZ77ZhJnxRGUD7r3E8sYl4Zs9xJh7bcRkhiV3RLydvEukNb71ua+u+SGdEGENf
616lsL8uNY3Sy59QYrzbqA1JX4Z8/E8J8E3D7rSTnY7Fjeg7pi400D9wws6+yMlqn5nuWAoIXdzV
dRSuJ7Lym6wiJ9fPrceV1KK7OkPVXQOjy1h0o7i7jy2zPHiRNF9MySNtwgG9Is9bXHuikjv4keJG
4gleYlTr+FYN030ocsdjgAeXsO19VAmEKkpAs2CnR3ay7BOZwmPyWDKz8AZvbrKLOcDe4uhxKbrs
QeSFrPkrM2mRiaEwzQfo3dEmRy4/xUYWvI8Kssr0itnyIwdgPHwzppgro0/lTho4wggZj5/ytsNY
Y1bzg9mbhCeDBCsLNBSGMVhZ39fhYFzNBPSuCFD2IcMHnXmUXUdn2+nEvRH2xmbGhr3iUoVE5Ext
9KGqK3lrzg62clliGGBhqnfs6OMLgMHswYwsl+p4h5v7QL0fdl1rXiY8lQdsn3dtN9GvHDamaNsn
vaau1lhMyDep/jRpZOJ35eg28QcLHaRAsCmdjp0o1b3kZi7VGbswu3zN/axmlNaP9C7q4/wGhNRZ
Byle3aaJ8flE3O0gJ6me3TCaui1DrYeB0dM2TgeqfkMkbT7KbNUVRXZnKhXdLtxDF2rVqnaabzUl
/56P/3A+NgRFEL87H19jLii7Jv5x5vDth76baPx3JP8g2qhzsPGXhca3McNQLcCt+wfzjP7OocPE
4cBKrI7eQl78r9GDTvBFV40bJA3/YYqQ49Svx2MA/sIiTuNh8DGZiPx8PG6Ek9SKOXCYbZ3Ad5bR
ydAurCQwJkAJVv+s47Bkb7PLc1xNSk7zSdx4uS6Whd8lawg9+n3SpjODSbK5N9DCE5p3NcLgtHdu
Rz82Dy3FmRBtYs4wtjd6Ji3CvgXINx1cSAt2dOyzoUTrBFe0KI3sqqLC9FYt89tc96NtwElqC4PE
auEGasFKdqlDp2vU7FMO/te4VIIVRXwRTv5uamnpGzzjCBFn+AiZc0ICd4OQpa/r6Z3GEdoXlEuX
tcXUlDoR6uJAZ6Zz+cIk3ruGvkH2oSFdtOY/4OjRO+OG845zMwSjF66F42ccKoNS34spsHbsF9rr
UDb1F7eK/RuTEeKew0nzORxZuDj/VOI2jqpu25oo6kiEgJkhVGP1J5JBPj4xPjM41JeJrWIUWUUB
pUYD+gkqfHiU1ay9ogswxBBVaZxowi0gPtRPAFPqcwJxYptGXv8+qtr23vfbEXSMNjef8GqGT42W
pv6yoyZ44TghiIu58JHrvWKf6SlYJUPFjSN2YRAGKohcXzLJhjV8QL0yeJOL7BOLa7vzVZJZqEzz
rNLN+OxvtDm0D2nTVodG5Z+rIOvRFVy5cUdPWceZ+2IKmDqj4fMkPO1fctS8Sx1/mkpXM3PJjhNH
ZGywucMvqrLYUsWyhQpoJyqqPdZB9lAWVvQhbWMQ7UNRmaywI1WuuWMnYqVdAuDRJQzO2CTd1w07
Hw4MwuLdJTiOryXYROg8eEJwtrPjEzFn4ETjJDGq4QuWJXbuCkIJBv9MYohIouI2djijWPXkXoVN
CUsah+TCUGJK1WrJFTIUcXeSokTfy0sM3laJ+OASjve70PpUo+PjTKhs2otVjr6s9Hw3V/QDrHqV
sy+9Qpzm3PbvwmCKlgNx/Erl8iPmME5jnyDt9q+Fyu/rzMWWwyXU30vy/Ryjx+N8Cf0nKv/vKxKA
doECBBdAgK9YAfUFGxDpA9eXC0ygn1Lx3PpZUCzDou7uRFfUEFvp7/WrQbzgs2ci30/tdJbI5t7O
MtOB66rnl7uYOyIXNAU2YOMGctAp3oHZ69Gx1iPrU+fUDOSExUO7dJsZSkJYeB8TRU5IbQVRGBVP
gfsVaIXpglmwLsiFStEXPMVhsBWRoYmtT5piNDgVZjrB8PyzXTUgHKQQZbEOvKDAaaQgD9kF+FAo
9kN7wUBMigjhKTZEfsFEtIoYwbWQUsa2uRMSVu+ijvk+NzqMCS6FFtZeuBMMrkCeKBbFaBG5sCK/
W8+KVJGWwj3YusROcAFZNIppUV7wFg1muSWQaX1Lg3B8Nno4GOUFiaFd8BhYZPVnQzEzZkXP6A2d
o5x/gWpgsc32HIPqE25loBtUT7RnUMmgOCgWSj6kF0BHfYF1QPfr9sEF4eEpmkd/AXtYivFR6z5S
ka3IH5ZigJQXHIhUZJBJMUKSdI78RXlBh5Dv6zea4ok4iixCLmh4nqxCXJsX8Eg7SCAkpo2LZOkz
GLiJ4CNRZ0/Ie+VEQ7CPDG2g5ECvUFmZmnipPxwbdajIs5RaT84ZljpwUKOZ3fnqEILAFOwTdTAp
BWIfbbcP4f+wdx5bciNZtv2VXj1HLsBgUIOeOFyH9tCcYAUVtDJofH1vODPrkcEs8mWPa5ZVXCTc
4YDZtXvP2aewul2zlC/xuZIh6J6qRlsKHG8pdeql6JnP9U+/lELlUhTp5/ooW0qlUTeWA7zMapsi
SirYSc/kElFdTY6EM/riTqlN4RV9K8O6c00WjIFGGzqxb4xkCLaoNtTJzjP9ZBtOeMuyOO4cN50P
6NWfLFkUp5pJ/qkzmgCxTZwET4OyixdTUy6pBE4xHKMpTJ/cwkbx1wy8Vm5cYfzoxvwWBSwijhD4
cxun8toL88Yv+1lsEkuFLNvsdv6YT/F1Jwhjr12nTlDC5Dk9G7196ewU6hAU8R6/klbxqnsCpZ1q
7Mva4OPPI01ccIoBAOK5De6lq+xDQun3EHaaiw6GfsoXc2m0Fueea7u0X6elEeuh9Lqfl+ZsyBf/
VC0N22FS1u5c1Y9LOxdkBp3duSawLzSyaZvISaywK5Bt0hKukJ77wt3SIhbtTJM3pqtMb+K2zhBm
Wks7OTh3lsmOCk7kexxKAC6YDEpCtYulET0tLelwaU4v9/NBLQ1rL5nVnuXC2dHt1m7Sc2dbiMG6
yzx08XTi4n08angWVT1WXEdvpyPmt+kOh+Ow8ybPO/RLC10FZX7bL2113ic67PhuweKc++7NuQcP
CIF2/Lkz3y1N+uHcrwcRTHrq0sSPlnY+vHcJh5oW/+x446FhY4xXlRiuCyYB+jISMM7TAWsZFMTL
yEBnwH9oljFCcZ4oxOfpAjYNNmmUrJZPSKqzjfskvQ2WkQQTCwaPrWHjoWFgIZbRRQvJDS7SeaIx
D4M1b5QSorwvmHnEAp7Ppo/cqLqoaQwYvl7ggYGqNXiv8TI2QWPS1Lf2eZoCPbHWAK+RternCae/
S2G3MfvYt1EMZxzmMmz83PlyGdco5jaMW11UUsswp4LriCaR+aVPdsTdjPYiuWgVlIB912rRi1WZ
VvwmbF5xH4spjjg1wNy2VymNkNm+Moxx7NtdGaax3h15ZAWIZaB0NgxWyCivlL3jc5pqxaekHwWY
nM55ILitOtZ1/ACTZtrkZp0fOL5VvtPBC3JKHL/ZTKOy+yrj6C1p7VenG7qPZrlEeNNHYPJuda+O
pyV7rGDZbW1km0Hm2iU/jli5qkqxpbX1V3O24MAAI1+cpDVIs1XcxdleEeNyZ1oD1q+uk0jJKkVe
w4Nrdwqno4DxS6IFXr1ysHJt9Z/pQtHG7fTb05Ph0fr/9/Paq/gTKMe3H2AsAp0Uf+mv0xPsFEMQ
v2YIi4xBTlD/mth6+h+SUaxnSZRGjG5tBgB/TRncPzAG6DxlnmnrprXQNf48RkkDmZalY1uQ6DDO
h69/MGUw3p2i4Ggb5mKNQJ4FPgQb+4+nKCjHrKtZQ/h3JXsMfj0q7HGvFlRJAFTXZhgYTXl5maSG
NjzGYyEPI2oNFrjGq3Dqxn0hjDVue3ZCOtH2PKlVIZm9XYSLDRzO2WIfJr9ENbvv7vTtN+HXfxHD
dUuod9v8z38vn+w7ORgeAD6wy63VXYEH9P0nd5uOKB01qwsz1McT7EDNt9iGLqfe0a8HDSLqt7fg
3yIcGGj/dEmpo2aXFmK0JTHyHbhCizOz0mjyI3H1LgFXY0XPek7Du0TKsNbRtWv13lB69eoNCLuw
0krq5j2qeKp5ykWjPJAZSFE/9w53hdWrY97c0sVxi9gxNyXJs2AkpfGQCQNLugwK+BicLtQmhOrd
A30KMEXWiqAzHz1wkW4ZOHKvNbvHCD4jJRPGbL21RYX/MakXBzOOsz7cKCdI8jXeKvyVA4uc69v8
IsC22qbrtgHeDby5sXhA2sVDMJiZ9Ub+dbybpOapzdn4DSEwjfFD0SjckHVGrWQsn5xaGmcuPTzx
YBgatu3YQT4GAgE3P6IfLN/4+OPVKGJ3BIQgqlcsbvjhbTj+0Q3zZD4RibHmAVlLND6q2opYxmoN
A7tA/NJciJLWxPXMkVvb2s5kVy8CoXl0bBWkICdkDO9rwrH6E/HxAod8JsZntAjEmZmi5c7FDaGq
q6ktx/KgKhd7aI+7Be2bjWJvlVU4KFdVl/LpsBngax3nGteqpsPmuyVTBp5BqQoixCSNtNhP0sJ6
ow0dPHWT7T31HXkreOxJJVnXsX0X2R3/NA55bhKhWvwKtmzb5iUayKXbyxno+4b7aHa+FS/M7ZhE
sAFqbVvP9xMyrpnutiWMCwZIGZ2N5Sdxlpvj1Qu7ZFjgBOyb4EHirEXYMPf9cBURJnanuTp6CMx7
RN2EJOeQGYt2f9MQb0GiOjKgcHEgD8667EW2Wc7Z68xi31uJYZwebAyntEo82vB5EkjallZXvoVJ
a11NHOqf8Nwb10NfgcQ1U1wzA8UOYWbS9dn1nbcihIdIXngyQqLkkY0GAOv90OO5j5KBO874kIwa
MXI+3ViYj580GxHmHZiLxf3fOzw2vXK4vUOc2+pGbzF8bmlyY+7x8642Sb6dpBvNJo4YqZGXk2Pu
pDCv5PB1SqaueuU/8+QrYYowN2jxPCQ2DVYfVJ711ogCKG1ULnZlsfzy9JXrhW4w8NumTJryzewA
a+DO8HJBluelTKuS+rvRSat6WazQJyovXgSNmnDkaFktDYxMLy/wpqP9CkYILWGflCgoAzEya8WV
3C0Dskuz6Lj1TtlxFXIl6JUYvG3eZgSoStXgmSDPO0uVF3DXhXpI51nTnrTOmevLFumAglgJwWGb
TWgTH2d62t5jLPU8PQV9ovZjrqnaJ23VPMyg96FRTDn3UrWIzggqGOBMfCOucJBX+yBzs3GLHJC3
p6odfN/nBzkdNX64UkOniLV6eSlaJflXxsFkDWUuCbak0xY0hOFG9suYuZ24ScAq1r4bGviuHBMs
UWS7uMTdJYCBUxKKyz3NK5V8UIYaEGZaHcgPkxlk+qxYIYzIx3ZkKUCpFHEuEdUac2cnCwF9wHHm
X9J5nI5NDVKDzCBlXCd4jcdntwvq9AsCYKSmK3wpVJy53gtxk7P/zEh4uiS0D0EhyJjAAgrDicMg
xgJ0gosZXotD/UM8zg0REaF7XZDB/GL1mGjL2bh3+nAcfJICu8dpcd2ni/+eB6OhO4cn31zc+ebZ
qJ8vnn28fdj3IyY/e2wJ9nBZyoSEgOcwkl2zlTRR6CSW1UQ+XQYkoKpc/QmmsPDNXP+AxZpajeg9
5vb4eOJogLxqpCL8mDWB82UMTXAFhipu2sy+7AZVT5s0U+OdXTrhB8vsi03OJrWGFGeeyBgpPhgy
yrei0MPAd+jQYGxx1K0XEj7lABs3ScxLs6u4CrNHkTRMrvWm3TIAHVdaD26CLCEyYfKhuumzOb+0
ZN9tFiPCHct69SHxuui+l9nt4OhjslO4X7b1VGOcPdMeQETfh7jVH4dcNuFWLWAITggG08l6JtHG
S7euKVEc1QOxuJlDCy/uzfKBTad6Kay8itbJ3BQIdPTyObIRPhtsPSQCnZkUBMSN15VNVBRzLWwd
6Bq+chJXZPwwIxNzEm6HTIhrKwSuuY6IUQIewUwe3a4SPSeRvNy5WT0hpQTHcHCiUWxDy7hLgrLa
LUzXNTTy6iVJVYV8U/T2ATyF0W+mHCxG3crg3quAVmiYw7YWoTG+lmizu50m277Wora+YMGe9npR
TIStG95hJqODhEMcx62QnV93U7KPisZ+6ON+/qzrWXKBt3S+UGdYyK9Lop+KOfS19MIX0QroOY7+
74q5Mjdd6DzBcWzhqaZFQILTwAFkJekIIK3tywuk0r+DSS1Vz4+FGJNM2vACNSF0Mm+pmr5jhkls
4U40oPQ9I29iGbMwAI74LWqJqcJP17GZQlAuC2YL+rvqi+Bh7OA0kY4yXSoMTD+s2cVYvVpnQMWv
b+XfXczRdSJHKJDptL27lcAOGi2kCDy62YCTq4zkYYm597W4+x0h6+dCFnSxy30j/Bhh0SI2+v7+
1aHnVNqo20dzoZBBLoh3FkdsHyk5KCKHaJtff7W/uR4Ry8LgMdFtiVzpx+sZUFjLIkNPPGOmffq2
BUETYcewioZqpIknbu+vr/kzJYsvB5iGTUXy470v1id8mC1SFnmkn0J15WhLWgwLKjtwMS6xHxK8
ExySvOe/dS1h+/j1B/j5IXUt2+I+Y+sWgoiGH7803XgadllqHxFXq/0waOZhNIbfobX+9iqYXggG
x/nyU7Z0FoihCOLGPgLrUPspLhjOu9Pwm5v5d1fhQOkuAC9vmX/9+F3slvw8S+O7eHXjru14wYRg
6fvnjwlTP1MH3SaZsL1/TFLw6TH5J9ZRLGAzFKk8FP00OOPmzIlpq7Gff3Ok+3n9Yk1nDeNrMf/i
sj9+MVA4wTRktjwik7FfDBLljrPeU4p0Gf6ewqXxTyTCzCPy64fj55ed0BDPNAy+LYjJ91/VE0NM
zKUljmnH2x2UrJOtTY7QnNjub7iRf/MVeTgcWISLhhDD1Y9f0ckGxaVycRxVlPsTMqKLuWmrV5zV
rNjLCQ7o+u8woX/3/b7JwnXLRqn97qK9ThJS5NnG8UxfK3JpMkpzox0Hnd++6Wfw54/bAVQ5NDFS
Op7j/vymRa5yddaT46waz10lRm6RGkS2LfaTWV2XSYaoL5gok8eBum6g1mqu+7ofgy1kS8nhorTe
yCZqPkPqMak6Z6Iibt3UrrLfPG4/L4QexD4H0QluBho0y3v23cYFO2aIJ2ZxaJ1QX/pxEFevS3TU
QgSTPGr/H+DFM2z2/d1BO7oI5z3Sapx3i32Y0S8J2OOOmgudcEOXfYGRjWOLMIqRj0841/K8JzFA
tA7oHJQ4KIBnNCVsK5BnddjNSyzpEO9a9GrRP37rsQfA+XV5GfjtxLt1Uq9R5BGuZB3P9LQEq8wH
I9RMSIHLqHGo9d+1cX56Nm28gbwNtHJ4RNEH/Pgj1HGzFP3TfCSnSb41oAFBRCxARHZ2TuP/8EXn
YvSN0CPaHkvN+13AnUHWh7U3HccQak1SpMDoGvxEdOsrjou/vthPy/RyMZTABkIydjzr3VuHCcyo
mkCfjljLOFhibObJ4kXklPjrCwk8JD9WRjbL5VI8WHw5YonePcgZ6qiRyIWBCgKm2a3OGQ6zs9u0
6WNA2GVzUSU9nRAZSvcSZDC0jqxyTAUratkGy3o8gY6iT6ANHJb8xpgBZsLM2YM/opVF18vc6tnS
/YD6y+F4EOF02xLyAtvh19/k54cB5IqHZIV9DV/J+1IoLsjZdvKmOdLyd9dnJGlOrvwuhHq0+fWl
fnr5gWzwDEjYvbT0zPdrfhvqAttjpI5Kh0OJ7o/vX5cEYGqkCV6Qlfvb/uG7GkiyrTmu4NV3cK7p
P/1KxZybRq0sebTrUX6B6twfsbp4T+eGiO00dHXqOSMRdBzFb1Y6dA8/PiJwu+DfwmHlygJI6eIO
+n6tk1nQYkaLSSg36CTNaz1x7bTZYVDpkKTBAHE/2kaayjXkNKNhHAibuzBVGO/BEhTBSohkOuld
ThdxZtY004R0loMF0qJ5NTs8Ryq3GyIY+PdvnXbSCv6lIbb2nhamC60ece+dlTTzk1oeL2aGVA9o
XuDP96SvNithN+OtNYy0xpogpe+X0jhi+Fr3qA9cJHLpFa4hYKFEYuZ3A92Ga2W3Grm7sX1bToY2
70p8wSu62MW80p1a6AwUE72AWWd1HmknqrpsU6zFCOareViXUz1zgJ7jI3gQw5d4W5lud0YE2mTV
1bHV0vvWiVp6M2cSjXhnMAjOflcZmfF5IFWVpriW8L54EP1ohjJpjW57tCghtt8asKJd0qLcwU8J
or3dM9rxi3rmT+fa+bP4JCSSzouXLXVNXfGuAQWzpq90y8lwTYn95OA+KYQIB/JFxxMZIHl0a+Zl
Vl6mYd23d40J92oNiYC3uzTyKj2V8P6Mtepao94aug1nUxfuZWjbZXpyKqP5PDY632IwE2v+giq0
k1eqJr/Kd4aMn3nUY/4iX916swY+7j3yatJHUhjflz13s6ej0dGbiwlkHLd2NXF5+iB0riCz0gh3
84mE8t6Eeut3NkaXj/Ow5AeMSafdj2XMpesUiM3a0wtJCyfKzEbcFENvtScjxmq6TnlcolvOq2ih
jckZSF/XYnnoe9U46bprF/ZQtaBzbcESbgGuqY4FIadgZ50hdi4lMec4EEYtC9hXFwvnN6qgi6h3
3o1nkqeIPbqMYaeP6sEoiMjYQaHgASsi10asFCv2hnMdQM+ep28ObVoNkV3SNyNjzpwuwIGNTLHn
qRy/eu0c3LpzP6LfXVpwVtbxYcxoNB5kAvM1DiJcYU3XDNX+22tFCFfGE8o7Mzhm4r4VJJAqmvOT
8WCMRhTv6fbSmxetZBlXtsVTVLs2J7Mos7ivAm6bWJlJ032cYhgj2zGmD/9tNIPr/C2wzKWQCCW1
nVs68i03kqUTq2jPkyzC8Wc0dDrw5+3PsTuajBG9K+eS8ArsCKkejwnhqqneXOReyGuaVxqTBhBx
3FgZ9NLcMu0P4zsU23wQQ6d3siVOqTkVs1GPH7rRMQHjZo6VpicXXg2S6TEzHuwkKaTfqSCevrga
k4xN4tZC3k1GRRc4mqiNTd6/wcnZjxkDAHGLaFfwrCDSIRk9kq3pPFOYpwhn0bGWlbnKSNLUEmxn
OJR9lnCLCGXV0K2fMpqSWzpos/tKKp8kVkc/I3PokLcuDbK565Ph247/H5Xpb+akVIqC6ubfz0mf
vigM9e33ItM//86fY1LH+ENicaIS1A1qcRAT/xqTOuYfkHTQXdFeghd/nqD+NSa1/uD/gJsm/p+F
668xqfiDwp4dnmGdazBddf6RGevH3VNwyoZWT3NtGZUyJn1XYOEE7+YYyNDepaha5VHEuSZkcf7u
ntx+OwV8P9F8XyCQTUEhTH8LdSxFx3tFa9D1aFPKMNhjyywM+Agcn9wxKD8UVCq3OSvPgRkfW2DJ
QO7119defq/va0gGmhT8Nj0aTsIGR/B3X5HeVjaagJeAOHtUqHheh3U/GlzX0tNTgsDijZidyoNy
HJvrZp7iL6NGq3djK9tc06FnRMOxZdf2buabDEKPXVpGN42bMJhNiKP020lVmyYEn9w1TnDCOzWs
/w9fgoLOowOjU0Xa7xoIupIVMPLZ29fzKDajLOdtruWSQKRheqxNHWilkTJo1XL4lQZeq1cybMm4
LUNMty38/1sbtONt2bjuSu9xa3lA57a9m2bIAXv62P1gPORxt/CKZwJ6tfyfntXPvwPHQto7ZxPh
+/NQQxhxx7bn7ZluDWuaBVhKqJCI1E2+/vpuvauAv13JRV0gOTdYP3WLLWabiHy5Us8EHWwACRat
7dZH1Zr1nW6Fvzt8LU/Qd0ff8/WA84P24BGn3bI8gd8dt4XRFEWuZVwvjNUdKwpjxi78Z8EcfBcb
UbjBhA0BOtX2+7AMDz0SLVsNtw9dnR29zq+V6cX7tHEffn37zokN774Po1hEUbx4ZHi/XxSSkGMM
SmaXIYSRHWanEZsICc5umvjhppzoUVjD8FPKsk1PU28R9ZDZ6VomRnCKyNG+YIRT36nJZlu2e4zu
FShwoNUG5uVw6eKXWTHtYp7NR2rgYvLNWUe6GyYomUD+cpGxkgRxuiLGbGI3z4M9x/tff8lv56Af
viVon6UX4KDoX9qNS0Pru18toFZhkqnG/ZCYaOEhZR+cMGgOWq3SbZk2Czy+/DoiF15bjKhWPLzJ
PssTaIpG1W7TSqnrKo2HZdxlYu0o9GdDpPG15U3yg0ON/2zV9ganprg3yEAAdDVkGOptJNRCTz1E
0HGxbnukAVFYiHWB/mCXhlt0o+EHlrN0b6ObpZYT1r6PyUpgd4lIrgoA3YZ2vNcKb/JLK843EWTl
XWOW7gNpOMmB2j1fF8Dg2hVTxE8RG4+fM1c4gKfrb6rMGJDBzo68BIKS7frAtjYVzjMf12gHI9Iu
M781QtyVqgSM2RQYMvGrFfmk3RBENn2eJvTHpOeSwJ225s4KZIIkw46EP6cVVBVnlndWZOoP1KX5
sxNG6dcKY+VI/eVNaG9VRDk+IAZfUXaOLw7497WTCwJ+PA8IwIT9bK49m8Cz1F23blx4K6Zmw03X
FvXHIkHAQS9noyFPR/SfftFSzb1inK6tZRiHG81RRzypfGrbqCnvvcPYa8V1GVQc9UbYIatQIQDX
nGIHsehyuZ/rkqRtn5YH0KQSlbWRm6/EOAEvh3x+CNM8J5Sgmh61DHw1fwqG0+g0Kt2pj8RGZ3/x
iV0zdwJWwaGbpfmmAhurLvepOLR6B5fJacyHVG6LqOKJ6BmOMvo338paldsUTe/arEYMdKUo1CNR
Hp1fpuPATzMibkW8CQ2y20aReSeCvNuwtvWHFmz3akLi5K5UJD6bit9c2UZ1NymmoYEV+drQp8h/
s26NwRbMKV4tX+n6EfgkM+gQkTMe5ZA40vAqCO0PEcrwfdS2+ikwMI4kyn6e2vRNMMVeD6pJmA6i
CmmtwN2aShmXztgNx8JKUTb38+jnOo7UjjHxqiXRYIUYMGKJ6papcwF8m/zNC80NvV3ajOgWNTd4
1apo4sPQHAVJiS01NeHLK73uebh65BxsQ+mWWbaNHW+I43UX2mKnmka7sOayvGw1LBpqtCY0K41+
18UNxrZiYpi30gG9Y+jS+YWMxqgvpsmQUKnHbG+YCEzxRBo7W5uAFK3I8JvTbiMGLJjM+jj4tFGA
viApPqlehi9JYHSflw7Gi9mr4ZjDDT2k+O0A91TyUqGi2NUELsCn0/tDZ/B+aVNa0dVHXGIyRUYP
cChiUvrqtVHbOSP9MF+NoEAeZa8XW1MX0UHHGLmRWSl99B7ByjO7eIfuGo/iuLTV4FJD6+N/It9I
q3MY89GrACyRZjTtNNttVnWjp9sg6aevfauG8lqfwmwdVBQFM+kBK1UKWJkid9dxyM5hzIGL1aSr
NvQAYAq2tIocdDKbQeHMgXs1Xcyt3jzP3iBv6FnrZCPrdbdOgxZvq16V/RcjIZkE1828J8pCfYqc
MdzaZew8RVB4LrGdGA+aTn1BUkiEoHigOukp+coSVoQdegmfDlh+zZlIp5jR7fSUhbJ+SRIzJfWA
FkbM8P5Ws6pphxGY06Ss020Vet1TCQvlQAuj+Txrkb7PEiQ9Cb4JugyUX3ZG0PfsST7XZFbXJtkI
Rwd9+24amC37NnyBNSPCauOpnm8OaeXG0/OBBGlTILFGIy4tGd7MxJBC2ZekQYCpz5pnugwW5zvE
KEPaeVgN+nahhNuYVji5EZjRpom1Mb3IuiEnNkPeCzWcSfFMIAyjVc/pmO0y9cIhCayTOlIde6Sy
yAEiklzbvn+Ke8W6jnLsmMC7y/AASLEz9LzeBYVmIQAutdPEBaK1RqDqag4cTs0WTq0PAz3YcBXY
UXvSHbABAdy3k9JFvVaQMF/oiV806E52Tg+tkjyaeVhRL5oX1qjv2ppFwQAqdt2btdxWQL4PeQog
qc+SaFuaQbQo9x4IlaKT1rbxykoHa4O97FYFhdev0ijsd6rqp2jH7XfST0q6dXTJOZVQzQTOAo2K
optWba70tTLhI196QQ4zSo5Tg0zQFTK6Hgcxktd63t7/c2D9zYEV4+DvbJFF8aUp2x/YIX/+rb+U
vd4fzEWZdKHfhX9E4/1fR1bP+UMgGtBt9yze/eHI6v1BviLlFO7ZZdbocET568jKQRfZhuUxhqQe
51/+J0dWgzSDHwtunXMcnCeHoTsfUKdU/bF0M6PUy1tZ6BeFrpVRzTNMLvh6NIpgH7eEbGxwIbYl
kbB9pbYj7jBzY1et+WUE/9GscgovhJFTczXiF/RK3odkfh5n7O5Phsc4YD00xsfQFeFjPnaOH4e2
9dxL2V6RPtzeLnbLYBuXoDiQEGvOVTjwh35vj16104AZ7BUehwsnGQEYj7goOHZ81AYZTBfIJ0cX
RYBoYfNC1nk006BzLpu5nqF6Z/ZApq7Mze5zclYbiwY6gA2gzUuq7TxxbiVXDmyr0k0/cszudUis
AXEkMn3tKjVja2le5061Tflt78MAapRviqKEVU6W0qMR4d4KEWzOvooT9EDSZh11VFnf27ITh8Zp
I4KHks8Zg6RNjO/CBwcbJ6seHdqOkLmHKTXTWxvPGBBmbzKvqIiDfN2OZrynBsbnqaB3bVpDextT
Oa5cnbroQHuTzmYBka/m8ASv0I36Ncqa2sKSpTUnQ8+sq95DQInRxTEOneeRBcVZN3gCU+ncV44V
PKh2Eu5BBa2preHFWNkFBCVaiQ683Zee1N8NUfCOn9qOwz2o+lXdjcXR9srsoq0wpSPHplDnLAHr
MZ2m4aLtWogLWlhFrGf2fKqLUBKXG5CPtU8NuEgtLKiVaAe2uAGkHWqHPvIl5KOtOwXBXpa5eKlm
EwDx3Gjzg0emiVy14eDEe6npQD1ivEoF6AwHQNamoyk8kvHbZl7T7BDz4X08RCH5VyRQZRZh7mGD
jYNfDpS6ZWVkqTXSF3UlgbUHA5tkQEMCrvgBsdUJuJ+98dAnA1IsoX/GyxYgS/gxkU1xQpO8cVdE
tkDnbCwxbLI5gO83uhUEduchHa11bolD2KkrgIfJagaq7sTltaxn4GZWuiNDjY0zLbYFo5RHAozv
RhMjsOIy2xAHFM7h6dXQh3mL5i0AyzLdI/9qcHtG0Wa26+SyzjX9UFlAQIBFiaOnoQVMmb9sGg0K
aC7H+CjRPmwHtwSmm03zQadI5gfKxKM3CRpDrvRrKD+rJGo1X7ZJvy0Lp8Xnb5rJgTHCR9L3siMu
xfCiRkqH3TjXN4qKAb2n33CW2cq54v5o9TrONWyWtYZNuiLhxg+j6Is11y/OiEzYQy4HikufV55U
qevr0qW26aaQOoaoHzRD1HjJfN/GGkcDyKx4CC2i6lVi3PLpk4vEmjQCPFCmHXAkdF+wDE9rN4Kg
z9ln2NdVv04dOrpFOLf7sq4PxWDd12Z2St34EoY2g5QOt7GYH2Ib447eQJYMh1PjxQcma2Lt6tMm
TLj7oR35bi8fm5p8qWm8SoQGgMPqxq2qsnbTB3Ozgsf9ZEM0IfUwB4KcZ18yqauVKAYbeEsEakKD
KlEbBl4/6ogaHfQ4xe4VAHTw+jncG931wF2zM9/pwFmJ9FMFat5+4NmqGoOQLTSDNOobX8OeuXdV
9gkrGLp2oXtHm+XySJ3EuCUwk+vIa5N9hxBgzVth3IVRfQeYYqO5fKm5LK5HbJxv2bKapV3gwHxM
qO6rSshTLGr7SEhT5POD0YMfK+/VqaMXXWvov4vxKwxSYx86HJUa0tVWcK0m30Jpe+ym2Nw0LOt3
8JqAU862d0gT5xTY6g7dtr5lmXAvykQbALMQbf3MutKtRe8EPZlMbXKN/7iHS5O2O50faquXdYcE
04pO5jh6eOl05PhaS7Mjf21CIXw0pDfTmIM6xQ01JpWDq7s5NTZh71qEo77Tky11LQxrrZRvYPlB
ZUbsDmTOj6nh7eKkfciK1N6KfA7uh3S4quhA+Lj+kkd8GI9W6CEo0/q3ZvZe7FAcRGcRH2V01Tan
s7mKxLBtBrVY/XZg/gLuYi2vhRHWu8FVnwprsjaWmpu93oqHKnBSHuAU6V2O6ffCwph8HRnmqfOq
y6yJnjBugmHKZgyfuNRZaQG3eh+kN6AVlhYYfdbSSnNv3cbcNVA5TiM/Xb6q+rD2WUbdD2kQGi+Z
5drUew6vmiY5dxOj4Ez9pq+xormi3Vr0g/GtJi6AOXyQPra8yE+nzCWDopsPUdnu2yo59nGQ7tpM
j/3Q08gV77UtmxnldeA5AELlAvSTnfwkNX6vBSToXk90ku6inG4Sc/76KusIySU6oNxUiRV9rEab
WAjRETlUsycM2aMhgQAG5ZXXz2ysiedthGrve4Q7dezkn4iL2gNKfUkgEWx6vg9K9zL1peXEFz0Z
grgjjK2E+iv80LLm69GSGYOyoK7WHWPDCyu2wM1r5rRqutB8DcquOjEoSIuVhpq42rgY8fARmsUt
WDDAMKWKbL9lX6viAT9tCXsHKEW1LbqquxRhEWBLEEzbOj1eBab2GGnDsj0PONg5WGiudT3ojiDn
Kitu9LDqx7WcMvoiJG8m3alINPfgNel8HHvzUY569RGaqxbug5yz5dZyBrNZmTSI6MLJcur37LNi
07feJ3zct0ZEVFIrh/bUWMXtUGiA1VLtLp+i7iYd4+cGz/q2G+3yiA/x2W1k9kCgyBHKartBaXNm
9NcfWF7lfgDU8AaNTG0w7ig4TBru3LKPdjZ82pXrVmCM8ZD6cdO/4gUkvkx3tasQe81T5bWgz/rG
/WqDgV536M5XdJuyN1JVpntnINcq7dxXM7UqP3dz58mBLg2XwNZ94UTJQxEWOgYA1D6ek+Ur0xyJ
E4ObOGz5wQjoYFSAJzhmQfb4eCFHmU1Ojr1KPxIK7Zw8r+if4eZvdKTj12AbrPXUs2XjeDdyIvSU
jJjiKrmqdJVdNPNc7hNcjdQIRXhliGxPtyAF1+9UGxR55Qk1f00EnRt1d1ptuvvZsetnjT5/2U7j
Q9+EcmuAaoh9j9PqZdG2n+vU/cTqnG3pkXlrho7dY5wYIDpND4+pmtYWrqRNgLD8KmEaDP/ehGNg
CfQCWpkIrAGEmJXCqi8To5lXZPFNl4BHvf1QGuOaHsinLMwNvyNf2ritqt64Z4FscDiROuOu7HaI
MqAHIUaAXKZsXo1WgPv0zIvQnqwto5b4SR9w5fulm7mo8OVkAogzjY8oAOyPpJJEq3puyXYLaLdo
6Lw2CDVS+NgsljOSUArgHszUrOEO1deFKW4CDiom7y30a1h9ELFzKg8/cuM+jPw8MBDSXChE/duU
hO57OGmIL64otHxQgk+EvBxsMXxGd0lAY+XM6xyB56aj54WbAtTZPFoeSFB9x692tBIIXB6j13VW
lgmQtO5D3wI5EXOF77wihdCixbBSAJBIRyv3kSzIEgngpWPMyvYmynh870l/LPRhEyjzOokSE1+L
rXZZZbsXcZTje2sRSKaOhy8q2mZ9rU5EOv4ve2e2G0eSZulXmRfwgi/mGzAYoMNjj2CQwU2kbhwk
Jfli7ub7+vTzOZVZmcqerq4Cei5m0EBdlFKiREZ4mP3LOd8RO914xzBLwYSAf5Pm4RMyCeghlbkO
NWHh/y/LdWPXTMfSELXxpDbwY/ez4rnLa+KGUIIaQUH4bpCIfo0hpuI4gW7NYgEve0UgxSzjrwOw
KIcCf6t7vMS5Xz6NhSo2ZL5jZUny0wAoZJ0aHq6vkdIQMxYc9cgtuROz4lAAYvNxQ+ycyPrIVPeE
DcS+1Zz52ub0KSYG9e2IcS+oS2APAuSIVdr1jVaP/baeNfMZlWizagGvP42k2oE5SbnqJo1hpMFU
1mL2nMYogFdmyowPOc9TXpVYeDAWBQn5a99kbayN0Z2vM27DDUzs1aSLfOWMXvjkGtm5ijtxqQVJ
cl2lflD8MseJm42RzkVAVhNuetHjzWvi7Zx1+VMt0mSdiS7aVkL5GyEodszKI3BOS7MbBnPQTQaZ
b1nKVRfHC9/1hkAOX47OLh7keIVIom39xjGCKXOpeozSv2WsfFHj1F1MHXd+UZE42tTLkl+fLmbq
H0Gm6sHskGrh9j2Kcd8dzsiUvxX0G5mhvZre/BaVgEqMpjvT5k68GBIryHwIPdlvsFHtMhiRHvhJ
wwHoazRpuWd5elcl1kmNMcdjXHkBant9W5a0t7i/rJ3VEnlS2AbyivRErAEXaKofdek92W5sraxk
fhvd7iPsoveiIFDFK6xr1964RfjEgBeI+Kiir5pm9lg/swOG9jmILPcMDvLFKwuCBnzo7VyOKzPy
yksYwmXQlG6chSiv6UB1pjWpHrTdTFCN9CL9IsNioDzT7uCV9DDJ8nHmSkhDflxuggqtPDyyibX0
gaGS83WqwSpIIARWOEwwuMymXg0ia3so4/lrVqR5sUkSI79wZQksXoWVUeAVNTG1ca2uQ7tghrSR
gN/Ukbs00SIoM2atx8za2TmbA3GFI2odmpyyeho6L0OZE/cHqmp58N1Y7YSvGJFNc3Qa9M7Z1gzG
pnrGAlz4t1DZ0zuVaMYPO2m60xwnZPpaXr03s0keuyKctvYg6kehpmLtAbSjh09vpCI8J4z023mO
oL00RXS2kJgEHZbrGzROYsO2d9xZxYjHpadb6l2hbVtkeGuCJSkAFJG0yhLrCKMbOV8ITCFRgoHu
Jg09JilNosMPW6bWxoyz8NbB17p3s+ndy9GN5aaLyzTjFaOovVEdAI86nQ523eOzG/oLfjHKiibG
OSn9r76uJ2tgGRgVc9gYWmkryqB6htzKX9/4A/NRmiwiVXlc82ErzJTt1mgGiP7SbUxCy4G68UB6
DNbiLO+3HFc2a8Vs4q231SaT5MHHRLOwHLjvUo2gRzdj4mKN6WtPGDCVtNDlDVc1t9BAt3CZGv+k
iElYlTIVazN0bZLB8kBDo7XwR6uTOzXLuDljiSjFgrIu0xXWN/3Uyqo9NoX1o5q7mwnfELS6+MWc
k4vB6b6BFpvfpTVvYyEdtiSSVWSWDWxUNNJEi6RdSwzIpwGwdWLixpNFfhM57nPhEfpIfV0FI0sW
NjfjVhn6LhqYd4B0ppex42nbsTJEwtrh8kza73NRYn1rbyYEZ9BooWZFFiZWwscQ4KmAHT9Uijbm
x8sY11hNgBmWU9nWw31cZBiYZUl05jgdBz6pQReiDYN2zxlpG/WaAvC9d9P3xLUPnqjuSGcfD0kz
gZKqqhNH9HMZ9morunFDq8WTjCwtaPtmWPFp0C+z0Zk7MtoYo8xcuoiUsBkb91OqHbwUMk9PMHlV
GYqg0HhWXyqhMTYZhsHbmoiiODvvzSma+In6diOdgc7LG4Koph1sNX01z+xJmAisjTAB5wJndwX4
5V21hX9NI4030rN31VDFayxy85NniDt39ltWw4YJr0Xfto3tgp+oQY5SKGtrUmXho4Vu+piDYPGM
6tLM5kl6zhswN2Rcb62R77rW+1H3U0mbSxCCMkjfaHJ/XaUqMIheXs9V/6NsaxLXNfk1rrR4Uy1a
tabUAmmyoMpmb0lDT324topZQGwQ3cep9TUt0rs65oAm0bB2xqDUhXsLxNI8atT0JT7QDIN6T1Pe
V1PNH+Imx6GdY1gsia9jLVav49ZdDZVzKnPjBBopgA6K2HCUWbdlioNlJOvslZwNFxCrMVXdGQl0
vRONmYHgdER9SLIKxR6nGhjTxqjtnNKYcPrVQgZpHzXh5A2p0dgTt6DIhjqw0IQSI0+PMHF8mF0C
ccY3KkCIvEY2WV41UJtJP3doH94bObqyPYewTphY/FQI/VfP63ffi8tb/r35n8tf/EFxwTkXt//r
1182P38dfS+WYM1ffrH5hGNcu+/1dP+9Ifj2d8LE8if/2d/8LWjoP5nEg79A6vUfK8f+rZb/PhPh
82v+GMNjYnNAm/pMhJeh+x9jeBKNwNqhpBZMchmpo0j5TTlmOQvGG8TuwtZeRF0o0X8bw1sWojKk
9LgwrZ9BSP/KGJ7N6a9TeGCH/I/UejKLqMDtvwqrIM6bojQ7cbAzj3rD1vpLzTJrN4fxeMyiyt7P
dBw0AsMwfbOLBh2mFHQ7ODSG+6LodD7/pfbG4FSHTCb8y6xCaxFTcrc5JXvfqBHuhTFFw5nTJ4+k
92U7SV1zyCPH+FqUobfJUjc9ohDftFNTvZNWk4JL9Yh2T9JhBOXRlQDxS6nhgWF/HISjNB/A9Mij
T4uM2tXKdt3S9I6tuilskz4rY6KNggJBLAchy9scYWquoQQztcg9EqZZZiR7jrdF6WW7MvPgcjQ4
5PkAjuZ11Dr/4iZSvzFYmt5M1oRetC+saovQL9uBVo5eln6OmB15Z4xOdxOaxiOc/mJtwMxYqUow
pNSr0vphTVTPA6pj3OlYa4I6r9s7QM7AqFKEXkxjqPnrLOl2dqaX36ChVmzmLQlZDdkv7CX5VInU
qVYog9MdQX7p3m/adj2IIV/r7mSg8jC7L4WXhLdtRzhhWyTzhz8N08sSM3SNpAeJdkrri2Ol45VV
UAJt1Uy2VQj9Vx+d6p1NxQhrLIJa1Gc9Bavkx8B/shJSZUAdB8TfUnTfNN9aJbWNzscvT8CU0Npq
tGBJxixeL/Az2+FNLsv8gHXokEnU0FFVzF9EX1e7qurtH6yMi1VDPNypdcSwc6DdHgiqz++MGcYf
aOxUAgRrQm2Doh00sZjS52hKlpkhS/c0ccojDfHwUPZD9eiHIrmZdUe/QTgw9ivmlckXKFfNOe30
7EEUotzlC5+Fs7jQ9yh8XeoGrCLXmVzWmygSJJ27boarpPTce5WURr9SLQa3pLH6M/4l/c4nSPBY
RO1CcZpF9rHgqS90oNl+Gjvr5ECeQ3zsJK+d5yYvVRljj41K+5p72bwf42m86NQxJyBcxb6Gy3Lb
Qtx4TOcl5CJnA55rHZDwEIabr2zvwp7AfFW+4dxUiKMPiZGVe2JJaYxy2WTbQbCYzsrhZMaD4HGs
6r2mt5sujtq3uGO+DMJRGhuTy/OtsobvdjXmgPHYouSAoEHph2LrevgwJ/AEz5aQH+zTy4jtiTBf
0e88Fr01PzcNw/dZV/q1iEFVL4G22tHWGj1G0+AxZgQNZgQMaKq3JqzTOzJ0mdwSjAajOcSzp3q+
CJB89sT4BZYJsDcUChDEAR/km4GxxQEGibP2BHGGrtW072wq+3rVSuOxLdQhMgdmxkO1U8pzaLAo
NVdJlsor9sjs3g6zvUPmEp6lWR2EzIt1AxwF+qZvvVJzJAfXzkNi/qxq7TbgA0I1pvdlo4vvMzmP
gYV4P5jjSa7S0pYvrq6NT64qtSvCiiLgDXURWkC6QAhmlKj8Rzo2pzpVde+lge9v7TbNd+Rn6Dee
52N2y659GPYvsDqKtcTdck31yNoresMmAHPeX3AT1x8WU6Cl8F0P+ujuCmMYN0ybOm3D+s97ad2p
Kpk0zRnzfncqNmqeUC80hdyhDGIJME22G9T96ABY0wbCk8OJTdTcICCAnuitfb9/iuZpCWiVPjOP
Oqo45poEulFZ66eorMobPDL6BgDOSwruzSPtabY24DCBsrM0Qc2lIPYDh5DkgOC9bPRNoafgKlJZ
vGdOPJ/CIvavdu45h6axwaHOkdZekyV013UVxuyyeWOjOO5S3fbu9MbJ26DMLf2CV08PPGjfGeOx
zNmQsuM/+9wal1nE8RcQkMk5n/uv/kxTw404A7Ns+gsTMwLb+yE9NykqMPw6/jnvRH3HWKW6SfWh
etbCJLs0Mi9xloB1MHz6nJmkq43dVNYX3Dkm0jt+yjr0ii3ltvl9dqPuZkD99iasarlcUHm9kEuX
PLWmgVrDSdDzMT2OdgwRJUE5ESW+EcZ3eIY4xH2xJH1V44Pe8dKr2J7X09QiGR5N74R/ninvmCEp
tlyE+5Y0hsDXhA0ITceThpCo2ym0/Qfpz+VT1oW7xCBrj1iM+U72lkC91+tMoYiHToNOU0SCwVR3
qoIWro/Mo29E8utQoQEa0HSiwuS6JWJ5PMFWLPdkHI4FfKfaf5WOk6xzNegv4KdIKnKTmCxncz2Z
jn0305N9lKjZj2Xraduc3cutkajsYAu24Y6Imms2Dd5TNHgh/pxKf4gZQPDPuSET+ElzwNu59QWA
6LtCYw0nvuP472piYlfZKKLdiK1hPVseRI9F46V0E+ixqhPGWN1P9JuhlrF3Dtjuiie/5u5P0+ix
sylESIausilgBtpeq4ixWAEVBzZT6cKaY/wyqJUbetUPf4HR9QuWToyDdqZ920yegloIAH7f2t2r
veDsOGvZ5XgdkDsJ7c6GeqdDv3Oh4HnQ8Oga6E5mDDxqQeXVCzSvhp7HJLc8lrHrPvalNJ9lOqgP
jAHjF4i8r17/ieBjukZ3cSQLYcHzlRVzuXaX/UT3UWopQH6zKaH6JWbRig3dZgwJ3nbX3TB23l3V
VpPz0jjhjy6ZGBdnrL79V22KTRIY+hlRUqHvOrBBeFvisoCLUmnFa8kBSu3l94zOQsbbJMvmR4wq
NQmAqbmmyJMnI5oUq7vEfWVhxJgexk16F45xdnJjeslHpLJxuCM6IJtVMJL2gzYtau30m0dQrvZk
V+FobwzolwrUaSKLQ+WipleaPu1qv1DbHhlvw14TkDPiNH3inWwj8YXJ/7B3khI0JQJFGJlqsY25
lJNQopimnzvf9NAragWdT8Qto7m9tqcWeVJznG1igm6O3CDaQwwB5zyyPYena0yXPo6qC/tqWBDs
C2AuDm9CYo+t/SUaU2jdzmBGhyxgKbes2exYpFr1KUkOMmQJ70yY/MJ272UMnun2k12D6ZbMJXHN
Z7xcCB2jwyyi9tCFIdPY3EyOrR6dHQYFge4aJanZDvHpkVt97SwkYB5KxR2WPzqstsGKGenhpk6y
YjOEoiQvJUai2YZlEwA/8/adzuCxzcx8R6Ov/xBdSBldypLkkRUeC+ObA/nU+0IipnKbj064lbSf
wooowTZgHUoWyv+d9gxqYF00xY/214bss8n6o1v7f6iJM02k4f+oi7t8f6/fGvmrmurnF/3WxkGT
t0itQzj4Bwzx78l2gmQ7YCyOhzjqs1X73f9Dq6bjrfYcl/mv9wsmUf9XujYW9b92bTq+IRwkwgIv
aEGiEIuZ4U+y98zq+EyGcX+28tkn8GuWGAsY3FiiSid1BlkmJkpxiBXx9/gTaSsXuq29cG6bhXib
5R7wW8W3f1MvRFyzho07fmJy24WYa37Cc02rZls7J92LWNi6teeC2e0X4q6PpvtiLhReiZ6EzcnC
5kUhzrM/2dalXci92BCrrd57OWhgXd21C+HX/4T9AumTz0hzhuOC/ulW48IF1qsBbJ0eazQc+PLu
s9jL72uzfXYWpnADM4/mBM6wU9nzvb6whxcO1ZbcWIC+YTtutMFqj7KkiIANJtFykS8hPqMmyCLJ
Hrslf8J182qffIZSkDM03lVV2dwBxIi/EB7TES25JFlYEZkWfuwC3frMuRiddNPrgvALTVfjuY5I
xPCIxqB2wOuH9I19uugxKutLioZa8jR0gjXkOLInsZa0DRqB5FwlCoS/KknjAJdIMEfFe/iULWkd
3tDHW21J8KhztIGreMn1yHrPXWyQrNPSJffDXBJANKJAmNamW6RpEgUWOSENw4e9PhTEjcSqO6sl
TyT+jBZpIbI9YJ3pthKbbtAiDLj1WDPtpyWXxK304SyWrBLPcKy3dMkvYWHaPjifoSYQAuRGmSVb
edTp3iFf8k+wUOrbynC1NfgmddVa3Xpol8QU1ITZj8lsSFFZ8lScJVmFXl+7WIkL0UpvX3itoHaT
qeLfAYbJX6yaJBhjSWpRLZktw5LeQjSQhgisHoGtN9QmbYmNecl78T+jX1IeHHiGSyIMAiIQ81WN
RWKlfYbGjEt+jFiSZFSzhMo4S77MtCTNkDfPqBp0BOs18dabvXf65BghhCwvojaioEOhDaeRBJt4
ybIZP2Nt+iXhppwx12ZL6o2+5N+kSxKOXuLBTpZ0HGmnZbkitVz7YNeC+j+Mliid6jNWB5hSd1KJ
4zKEInUnWfJ3AOqlxM1m9gtrDv1LveT0kHCib2JBdk/iliDyi7Lqr7UWza9VVpr2SsvK8VTaSfTo
C2nfepVY1V4ZIWB2geqDSgOYjodB2jQayAhn5pGGodxFcL7kd0ErXDtN60oY20ojnMFzwgMLJLpv
tuMHm4o7W6EmYuESjtVIEFId5s8cI+XdpOhkVVTpm77LKWe0Ur9Bj6yGHVFooIXhv29qBIm3eZRH
t3UszLVTOdbXjN4CrzsN1JcmjF1irrxueoCmbEUBGV7aZk6NeG87YX7sZiDIZOC4Qxj0WmX3W1VO
OgA/Gj5W7ErmF41V07NrKNok0pDDMhBVFXKSJOVMdFnxLcMF5a2IFR5vrNnNJ94aO0EjPvXac9Q3
3NQpjryQDicaYZUYKXTuVFXmlryXGdmLV45XM9ONLzW59l3AzLsuq23mFCR33Bhss0d6KSsi6trc
1n0Z5X4QDZNDasVIL6A/hAzjJ+cpcvOyvW+XQAwUYuCJ1HEuKYPnoPUQZZVr0ZtyeKjTMfI+RCTD
WCEAzfTBfsox+1buxivZmm41AqzSb5NblobcoeOqay4uRpT/1WPa///qAIHS+B/VAbcye4uL/Nc6
4OcX/V4HCNy+ADlQR/+Mk+fi/XsdsFz3wJNs10TNjALmj3Guu/wOLuHfImr+GOXC4WL0ywTYXL7O
+1eKAjy/vxYFBtSeJfEGe6lrGhYOzV+LgrqXnhoxTB1Fq/Ggoy5p477dYjn18HKpuDjYPszSFeDI
2d7IGm/9U7xU/5nrmHQCo1aX9AXkqSfhTus4hh+7qcpOWH6S9K4lP/Zr/9lbzI46xkaEKnfpPPyl
B6n0JMlBqNKZOEuP0vYpZpfPxgW/VHHT/2xnJoNNGh1ONC/NTv7Z+PSfTRCAWBiwn51R/9klTUvD
5C6tU/rZRVnOQkv3OYmTt36BqHefPPUCg1u0LZfsmnNLvAlJu1qW6zj5f2bwohj2rOGSxQJY9Raz
3FxeCkKHmhUtT008pZqw3+/bxuHWIZit0kn7VUzKPYArZsh+cy27JVfP+xkUHGa8noSQTXk3oHnD
6TuQCwmANjA+g1OH4TNFVcbgm5iMqsbGDqnSAsFQ3qGeWFIKlaUW2wTrsbH1BQ6n2JsrYay5TAjC
kk4fof+oOYdiDm22dGR3f5tDnGikh7U5ZmAsYUUiVq5JTbIz5RjWFzdvtYOOvOYOdkq4mlHQsKkS
6EGbWB1iTet3ETKrB6k5XbJi9QbTloP8amToIx0sgW9umcrNkHVZMMkpXif0z3iLc3mutcTaFY3I
UY603U6qvsKVqApnhcmlO3j9CGQezUueq2JtOXF0a5s+irg4G9fMFPCUtraFuRA7IvLH8FrnQ/4F
R0xbrmTIIphQsvI2S50ndrDR1Yqq5o5tq3vNStm/xrk3rkkwoj8r4/HK81Bsp75InrNmDO8ys5i+
yLhcrC0dks/QJRKcvad78X0ZPsdE0DCJdbRbbUTbuyLZw2f/XlvnEAcnOn+I0GvDreX0XC6CETfM
nCdmf+qhWYapK3aQRGraKQvsIMlrdwyKaZ4PqjYdZ+WjfUH/pdrDMLLBGzIZPZPEbp382YWaZZT2
8MgirplWXonAfd1x//8wBuFwmbgz93xU4E9nIYk1Ha3AHaga91AP9mNauesm7YTFXHV0z8ZUUvSk
yZwBJqu7/raLIvNEQkCxF4KoxTZFm7jqsqa+xpmjnmvWkNgO3fIdQ9wXmD590LLbOfJOMygp6YWn
piSRacrGKxbH+IiAoX6M8PW+EKOYo5MZRvMjLZgdarNibF5VlnscstHfirT83vtVuDdsvdrEo4TH
wa72wZde90IOYvZlknPyxRraxA7sypNfKhyuqAv4hDlaW+/oqs0NWpl2m5TOaShY++YkH+9StGa3
ijH4cRiRIeABlCmgXuVrRI0suXX2nMYr9mzJnQJKcxy1cqzhJ0uLpxjFRGx7Y7ZiINms0ZFOm2Lo
SP0IqbF5XdoVg/5FxaqzvG+GY6H7am1NtvksoJzctlr9lMz1Q1pq7rfRLtAX6f5SQNr4zezALOf0
0a1Tccop1896SwaRkzbh2k2igy8a92Ya6oqPRtc8zCCM13atFx9OR0lSMmC5s0J/fq8GQppWhraE
LeZDeYrSSDyB4mU9XCF1YUVUsWOf/egGHlT32rIJV0UWESuZIzOShgEPZayPHYjctwae1vcMAWzQ
9NXZ7DAW2M4wruO+s17MOEz2luaa7IvZ2J0/yYuCxT2CrdZEfytFrF/goGjbujA0pvq6V1xl2ixy
1dbwN1k3Gpe+SbD3YjfB8B3nA7hLkzLyvhgE6BbSy62HvgXJxJQVLFWXdGCGPkGkYRhP94wSvXPR
AyJnPQ4Q3Fmg8BMZofxR3RrvIhw+qAa8GKfAICgofcN4hJDUXFzMgdMq6qxhjeUbRUfD8LLIPWDE
5WR4Zw3Mw6VJGskjahdBq48fCCnVvTE40wFEcxPwlxI9mWIAt2kEscaJ8ay1y0aQzceHKGr7R6GJ
b0zUzLPh9k0bTBUFY+anm6pOWTDmmrwhDta78S0pz7GOIHuVzh8xVjzataxg5Dg+FXr9QOnIZNuo
40CFCwgKnNA2Yce605PZv1ZGXWw0x4ytQDRDs480dKayj5BpJOG6VrXxJalssUvpjLZ83j/SWXn3
ldkMQYxE7zFi+oQ9vy6PQyrzTY0nPLuxCzoVu1H9TQFJeU/GGpJ9J8dvIEhzuvLkYhnX/eEuIan1
W8VEDzEfPCjKHuE9R04ojnyH09ocSoXpvMTCl0k7v8tDDc2nORUHg04sYPw/rlHdJGeNBdjKUarY
td3YrZGYtK9mXRP15RWKobD82jbGe1qh9J25Hs/4CyLah2aI77AQkiTLEmM95pjKJ2tsfhi0wgQz
Tt1DquNX78UAFiry5FZ4SNkZNYQPCdSHi6O77W7w2eFMTVLf9hHW/k06s45bCQywAVoM7TB0J2wj
MbsHTCS6yL6SDtaRN0CGK34jY4OGnPfV877GXva9lklzYBXlMtaTcl3Z/L/Qdv3VBMQUY36rH3Q2
bWuC282t2SYG+bRa+uETFMrZGWu71lbaSjRhdk3bzDqaTZpsyzat8Dnh+2Vs7e8tBs7ktFF5saSx
d9KM+1MCDIvP0VhWa/xUGhPTuUVXVPQby23UR2sPrGNFBsA8Qqw7xc5+6C00+PbNLIZyr0Qu8er6
5rYw7I9KL6/seygdmCPgxoYohncZf5z2YjDuWcWxk0C+mqkwMt3ZsJS9uGV9dReVdFPt5iHvVqDZ
h7UeKzLfW3lMiznaqrpEwY8OgQWIYqROp9rMWbQNRXZjEUx97zfY2DOn8/dsZFmyWPlVk+oOVUe8
bXNGwDN61cDJpqvfd8aaQVO2gxlarFtIWPj5Cw8BS2ewz7GQG2qudQvYG3WKr7mPMKSSPcqbIkBU
8b0i9GBDP0oKbY6JzkxKm4tMIoYk0/M6mAZLxnyqNq7G44ecdO+Mvbo6GspDMFfxqreXWB+/7A5j
Xvt7enV4FMnsHfN2umaJ/ZVggaf/7qX+mewZWup/2Er9W/b2/vZrJ/XzS37XxYi/edCPsHQiZvnV
nup5wJYMEy83kg8w0Esf87suxqaRolGCk2wJWi0f3MfvzZT+N9NkIMp81mGKb/nGv9JMLfPTP2NF
+FuAvvNdIL8xYQz/pZVKDfxLjSU0+IAai1WCpud9x2X/+Kf28v+AVPoLUHIZJnuo6pegHEy1zKl/
7dhmgwAMFj4adbEwHil/sa9QONzmQ6/9Z/DKv/J0+Le4SK0FcL1kw/wVsch7kTY+ssr9ZKB11Z26
v4FBaR1J/RjvSidnx/mPfzjgjf/uVXRZjVEL0g0jRtaXhvVPU+pRNjajQraQCVl4SF2roj0XdRcV
bJfywg48f/Cfdc+xzK3eRf2iy8/SaecUg6l2lR0RQ9JzSyyyZZz4CxrOL0ZwNJNf6+9qTOpzhYxt
V4UwKaDOJDtiSU3uY0yjU23k10xm/i7DpPOEZlYd0RmwYAvz5BJObXIRUWpTB0Yq3k2VzrA8aib4
AU1+NTUxf/epuJ9jKepnt4xudCxpGyIHVIB0SN/PhGPeCLr6JUKEs8lsuvzHbM3F7WwN6RMZoCnD
9TDbMj9GlJiQQtkVatjrRViA0ayQZPY6pIxqGti3jVzErdWcXKMtLhzH7Loyab3poGf3+ImrNWY1
PIio07kBRz9ETaSZxQdD1PzszPl49Ys55nCvBrZs7NS3emPWr4nU/IH7N67dplq50xANzatvm/bU
nGNVMkFWLm3aEPKco0gtWD/rVq7eu9oFNNxF3pdFNXvvR2TFBnht/G+p16C+NfzaZWJHvUBiRZpg
XOw9AtF1LILvEmGvHSRELN3qjK9LeDRRcV6Sxk5Tp4Znb5qxu4ZJvTZN7lEusQhKZ5Lat4ll3Mcj
lh14KdN9jC9m0xh6/Zq7zG6LUW+hWzkaUemFk3+r8zzeMdH4mGrG9RGM8FOEepuSabbjfNPw4sCn
yW6qLEeBZJnaFTzwfNaBZjRIeg15cFSva9xVKVZirdAehJPYBzQaYt8TA7GxpkSegf1236LGad+l
MaXZZsaHqDYaIK4jL0GzZjv4UbVZMOC1uqiMWpnV5TdK3GHlSHEKl/wKKaMn3DUJDylqIbRGCE21
fAy4U6nBTIH4IkyIdSnbU6rVtHxjGxGirXvpGyBw+njN/WqFnbUmXmDajBiL7sMhM88OIF2bCt/A
aOUKHm0+PaNt9jeWBLqUGv33McfVYONyvJGmmt/bsZgC3lkb/5yUt4kPrUjObXtf2VhzcereV5Wf
bDp7ftEQU11IjjE35jQ3F1hA82bwUV4pkomDyPD77ZSLq6KLd62wMPcJupF+8U338USubkIHFfZd
V6ydTo4piB1vkVLPTYqJNsqlvXHMjuiPifDJ+ewN2TQeMsjH5Pay8NX1Vagx/H6WzbCsXEYTNmXE
C1FU625CHPiIa9eLWrgw6ej1w6NLGt+GPpvMIFgaqH4J88MxY1f60qN7yOuHHiHRy6iJyNu6kzTt
Q+4hGyOlSJu8bZPiPhWrKG+dbUTgTnTfS5s/aZV4ky5OVXfxqshrNZAVReiCtSpJB4pPfqgxhlg1
4WC/mmXc1elKVyFa4wEkqvmcdgNVdTX6tvvNxc+ByrjFBH2UdPNd/UA0ooILggxXvoJIkQ9+T55V
rSuO4SJ3oUXpbfbshriSg9AyMVQMnWMd7bHHocMEbehWNt7dnU3+8XEgEvnMQMDemzi2EfXICf8P
m0Hj0YwL2uOmWv6zy9DjYZq64cMxFfgYZahyKyRAlCIb+Xc7jA0MuzJxKBtdHZORaIk275aRYBVC
uNQ8EgkqIWgVXQZeW4wrBXKjRG1sDH2BavTFKjbhi9LC0P/6iZCvWk09zI0epitK6K5c43PMMaKL
8rtw4D3zjSQY5k1RnMrJh/zbofWPN+wGi4OnZ/4ttnrnLWOajguJNDPCwFzqzwF9YSC9nO8NCDS/
Z2tt/sPEyPxs6e14x1LNmfEn58VDlJPVuFpixg0OD+l0fG6z9X9Xgf9MFchO3KBm+Y/10Q9F18b/
Y/0m/8Iq+e0Lf5+qO38TVAiOjUwPEbKzlFt/n6qzXedBQAn7W8b734tBYf+NHAYTqcRCTf9cvP9W
CwpSDT2bkbpDGfgJ5fxXakHTWkgkf6oGdV8H46kjlHYM32Tv/hfIHGlEqg3DSjsJYfRXAimI5BI1
pwhKmo0LIW2tz715b2VODy9LzBujn/zDkke1jkA7QNxw8hMk4TwwqtbboxrCohTCmw1UYaSBy86S
OKfoPiqtvZC4oUJRZ4EQ6nno5N1gYmck/JfGl6YSu1iK36gRPpMkkG6NkFy+lcjMB9Bq8Qrn/RKw
HOUXMfTNI2KqeAUTRKwn5uXfdK3jNLaeMDr8sErm2DB1r5M/tfdp4SxODdwbmMu6/D5J5w7zvgd5
y2WLgPsglzs6uAQCATvwaXBcFNwjwtx0bo+iDv1t23RkdslidtYRLycAbGDl+LswxJDi9L/ZO5Pl
uJE0W7/L3SMNg2Na3E3MQUZwHkRtYBQpYgYcDsf49P0hVLqWmdXVfWtfZrmQWUpkDIDD/T/nfEeW
K39snISsH4rzbCpza0riwdJt3JOpsEEV9oM0IVQ4OrSwElP6GI3lJhuZccYBaKs8ySeGkVjTtCnL
NRdMvQ2ooYKQlyNrMo5nHkgqo9Ll9ayhVviugdk7Y8gY0R3P+gZVZbTpfz6MFbtZZiljTHHV/Ni4
VbMZpuQFa7b9PJSudxyF379VFtnSpG1CTu5OHd1INaFU4/JLFTw4I7HM6x67+/xY4dkGQZYOdWB8
5MVIndeqLjpj3nVem4EdrOqW4j23FqSuhGZ+ju4yPTROFQAzD02gIgFDZsJDfTPsS5vCNkoDMTxA
bkNqtoihjGWlHwxfEwuZUqMEDBjMWJV56qbuyc8VYWeLqPbWyGeil7oP8Q8xRM5vDOyw0tiw6xhj
ZgZSzUqd6bmAZ10Qe2L/4K74Qa0friVR+bm68qNKe+qttiP3Qc1yYAAbtnWKQRuFplbZcB/pvNxX
DXHtGMPjzKK+gyO+OB0FwWnNzOAiiZKxQx81+otYippeIJ3av4RUjKIXXTX/JbMOaTUhujYXBRZz
o4WnHVl2uCi000WttS/Kbb6IuOlFzzUwYob0GCLzJhfF176ov3oRgnNOozzhwuYTBvdCUkfLeaCp
A2sLKwlKcpbL5CX6pS9nE6HbcpGdebB6/a64qNFdkzBmsIDIXk2LXE0rkbFlRo+GPSxytroo20yV
xtf8one7i/TdLCI44ev4tlmEcW+RyPUilnsX3ZwXYOJbb91tucjq4yKwp4vU7rWqegkv+rt/0eIZ
tqDLW4tEby9iPfDv6Ej/AAq+e1Hz40XYtwjmw5Nf5H59Uf6ziwvAWgwByWIN6BaTQLPYBXw2OYnV
u7chcMqn6GIquPgLsMHNv3i9/5GYsWr8/L//5/2zBOtJDFOlH/qv2GhnSdD86wfiS0opQZX+RWJ2
3Ms/+sfD0Hf/sGE2OZ4NLTawicz9v4dh4PyBlYxOiPBXYMjhOfl7MgLui0cnVzWGMNqzTAxvvycj
hIkcD3O+78HlwAbm/TtPQ99auhj+9DRE2A59x/f5kbwK7iLe759P9RzD6hpztAVtGn/IQBQhWCsz
dMFDTc0pHRyu6uj7VAUuA/8gTp6hFMZrYVIOmiZxd+PU4CFg9zmwKiILB6WPZzyZYnmNC6x4qqul
0IGJwrGJ9FMEPzNYT13zjrcqVymZWRU/o+NVL5dmWlkO6Aq9bahPd6mjrROQvWIa3ffKROtdjzYV
m45E7Vst3N8X7dXGTzJw43Pu1OX4c6mqI3yUtmK4SWp/q2DiBPGYXYONl8Hewwr7NDh4RLNVbJBK
7/CKW6SRa4Mkniv1ak6qfiuXckkf5OyqLTlLbHzbGW8sNRYblSfBd+YQgX3dwp7mY6lt+2BRw4A6
bnVrZGse2kyh6m0UUFm+w18lVlGb/xBsbq/jpSPTDWaBqiTybypr2WxbkQDQCsywiJzhxV6qL5im
WCRyWqiTtSwlFemz6e/HiF440jHGG8BF4JuEWZ9ZFJLl3Avnqpn7xn+Rbdpr9iAjtZ+zWvpCRw7F
zS4KCd3S1ii0fUsonVYfw/WsJ9XA8O+kwEwFIVu+XVpblsnTE6a75VO+1GNi3LaewtxlqjzZAznS
S7tMQXaWOiFnOSqrWls3reMgY/m6pWHDwRhE+6zbY38LkpByHUM1gP0vNSuWKtCYLn/81XNBEghV
qelgNq85cSy5U2fK/ZNcGvfsEBlzTU1E9JKJYGmO67zgpHuxtLolMQ0UMbyIl19Nt2ztwhfSGDj5
VNDXPZcmszjbcvlKiX6me0K5PNdQ6p2jg13iXY5F0+6FXgJqeOnm67Bi17C6lGXZNI4i1fEQbFcX
XctuFAXIeimVuDKCiRcwIL7RwRHzAF6XfUTZCJThiFQHKRkOsMrJNgFzBLEJ/Jq6h6gvlqpXHZnx
UculbSyuM/2ZZTVqFWLrzERo+bEJgaBij5ueIg/m8T2IJe9SYyewxgM18JY3H0AFpw/lUjOrhmWU
Ni9tH0RK6c2Gk0tDK5P7N4/A6FoYkjcRdbZ5B6TDO11+I4wuijV6knRHOMhcmw2eJqoNlsbhQeX0
OLCRp5NCDDbNDEpZ4t3EtxCsRUxtjWcq+dbQAQ3ZzR3ppGXwI+7jjFaz3OFpe0ydVLXbyOvou2rs
lJ8fOwVva4LZihm78F5hiE3Gy+VVkrLq4gO9D2lFBtblxbrSw9dh4N25CRU4JuStFqtF6w3UtsAV
oTBED6B/dlSU8JWyR10+k4XidqOncJEq2/p6UtC7bsIp5dwchDFlGQR0031eG1wQIKDT/a8uEuBP
6iAo8512aSOLr3l2uSIzz+B3VUBiCOq4RlDu646SFkZ7UAiBb+XjegngDhsdAhZtZ294MIdgvOuz
iZZgrjQHC2pnAX5LqtKCZgbSSQewhKUbTCvXNkCAtDbbnq6sYmc9weVb9LLoOgun8IUv00s2UCGt
hyyZ2BjQNiHftOjaCL+oPSLbhs4ekkO5m8lTr80+dqHu6vYjW/iK6GXcFkVYjI+BhzvFtxUXtq0G
xZvhAzh5EL55d2VeO6g+9DGu9aAK5rYh1YxrPrKe4BsTD9hAof/RyIyMo1XVwZKGH5CKbTL8xzjO
xJF5HJ/vtFQ8Kt8PTl5H1IVfWA63g+WKLZMfGw60dsD3NaSVVyXw/KMzLk6UIkiSNbbD+L6yZPVQ
9DWZsz4viBf6gJifmYb6O2NQ00/hl85VpHR6yPrA+ixcf34JYhpAdpiD4NspL/3pIBySP3Gnoywr
DBKUAazZ6z4jB6uXBBlgUzU5HMoiJECATE0nNe0tjFsqSB/hWMFgKQmhx+b8c7E1cwfgALoO3MEH
6pT5kwBVGTlvGBpa/FIgX9fkfgEkzio/A/BzQf0MC/t11CBb02gmYLukHjxV/nRd8IDbOQA2TWls
M11VegxuwMc/WCVHqy1HVc47edC31qnIWc3v4VYnR5oZ6Dnwxt3cOz2UgFyeBw4gq9zooruqV6wm
k4+KaMjuwaqqb048ICzrsJ3xlHapc5I5wZ3niDrvF0BB6rEYxF3i9s0DBdXxasDiCl/a8h9B+SUr
DAM6uG1EYB6oepRbM07Mb8T4xmsRBU9zbHuvHaeBfY21Qu3dgWIu7g/4eoeeQRk3/nAADEdEXtp3
bYs24FG5624LMzFPQ824eIoabd63SV1vRxsKY5Epixwpdq0VB1MSXyTtKpOpTjJ8j+RYFmtLdG62
M8uuKw8Y2AraxiwB+sshAhgwSn6yMVW/pTYHex6FIDa6THS4hA157D2Hq5r+oe8jj/dr7FDdjbbN
7zQqNWdJ5kmvyO9JD99YpE+tN+OHF6H9OBH2up7GzLqHO6m/eiw13yf6dJr3UTMJv08x1cYQgOGQ
xEVerWWjvjFdje6TxIrIDuYQN3C4n3pNk3XBxr/3PfwerWPcKqWZhdtOTMLTL38WehhPzZxm28id
7Pss1f1bkHrRhkGXdxfK0L2F6o1wn1dJ2ayILsgbn5Ho2Ywau9oknWnci7x2N77oQFKWhb/qhTde
ybasvtMdIdZuLZ+jTppXualeNI/EbUJTEJYk882y42M2ZO3JmFzxbRhih1N9DgqB2nBry/QzuSa7
x5kQbPi589WB/BXDC9/Wq8S0AGP7tRzFaUg0EVaKyNZ2IpwCxoXdaR5+xg0YAxsLRXIqwTICXrFe
o0z4q7jwypWywWsDf4eaPRbFxgJrxVooBUYkuGmxE0bzJhYNna0ej/AdwyNzpBlMOvdBLLy7gIbX
x1rBCVqpqic5CpRync/jjkM1lgqVuyvZxc+e2TB5wPOGB2WUBJEAYoW6LB9T4GYQPajZ2tmVlW5G
G1rmVpqjseq0R9JvapPkDtSis8sdc3oyleqvp9YxX+GzsUDhfzuzAvWHdMTDstFleO9os9/LqiOM
pInhX5PmaB5A4RT9eqraYYtmxGwzGWrrqhNZd5+mHgjmyDsGOsNjk8fTs9kWkbdyy+4l6RJQ5yUc
c9fCARiPffzcy5AZTzsyU2pa58ojQX4YzRiZP0yCndd5fA+aA723KkuT4ETgd57aTXnicieUOl/L
0W12IoVydl0kIYMm6o/2csBPIkPeeI8N6zHKan/Xjk2UbXkcDgcIkFBmFgd4EEEyGRXKTuRRrq2y
RGxIt7bXcAnROsxk6q5HJSCI2vbo7Pg349kvsd+syav1n1nTeV+UFAzbNPfc+QCKsviQvt8cQhVG
22LZWsmyVfgQJ6jvAtjNmm4HD6N6I7cZJebroAsIfUpoI9FU4PbpmwXk6YMUycr+Zm4D6TzzfMvP
tJ07Sb8uwxFsjE7pGczd+qErx9h7KDBTzmvqtdWq1xnbgmoQaEK2Ge9C7DHcQCZ7wZyGutuYh2zc
F+Opytt2O3U5rNyMDsf7lm3A2S4kaMmKcMc3v+xxS870ZDHtC9/izqof5mjA9VbGCem+bjq5reve
NFUC5TBsGmPT1W53BV1LX49WM+0D8qR3lqvbp2Qor4CsXMtgHjdNaOPHx+DKlN+Hcq4bBQXBjfYq
Dl7YqA07v1UbTJDiPusnAvBun+f5DkpJXFzhDKaXKg1nXCSgjmS2puUDhlppe/ND58AaHPOyQIUk
7QFqs2LG5FQdH4gTzae8U0b5MfVje2eE03wLUEal21imbvcj0PJJdlOV+yuVdiKy96XB4naMRoBu
ieM/1FbxKp1iTK6rovGjk1OZ73oI5XlkRkNmgWvhmA9pxPecTTnMxSzxH0JbuOZrWvInNawUleJ3
tcS2SmPZShnF2pXD65yIei0cFcT+XWzL5o6n3xHwaImk+qeT/H+j5v+Twm46Lt1IWK89jA2Msf96
MI7DoZuYLqqDr5Q4Dg4nUVKn9hPEgfYzVNb/2pv7T/q6iRmdQTfDb1OwVVhSYn/S14uEwZprtvWh
wu5yQl6Sby0L83uOGAJtqO4+ksIU4ibugw7sj/KcaFq3uP7Kc+ZmBSsfN/aWlgKhbkvVWzcgMmZ5
pTDavPSJDrcwRtkACpAebNsoUPw0Y9MJOdALPT/ankFJWjPm6pB2HdtM6JzvtdsP+pEMjNvuZg0j
pF1X9D6K71CisYlFwciBLaYDjr1+zFkEf6P1VPoOVUfF1H4uDKIv2uqqRwdjFZ7FpuXve7Yp30x4
w+Mp5mxkLGunyQELTP/9bNBdt0Osp4YuiKmFnPiL6lbUkr4/lVjeiI4c1G+Xs3DpNdbN//ylL9OO
P09DQvwoHupFwNjfZDjzty8dlJ2NidasDy59DZw004zpRccEM/4FwweBA+Pmv7m6lh/0T78o9ATb
AOQQ++9XF8k9nK0Fv6hIaE9hOFGWWyb+fD/ce1TTpgFn67gmSreaecr+Guj9G78dy00QYlQRxAzw
kvz1UpPGZPnmhOUYwd1+8oYBUEaTTuwfC3XAlMFv9TQ+A/haJce2//kztv6WbICCE5jCBlpMLTxB
sr+/dwjpBhN8hX/ckvx0UKmdOPt5Yz9VGQyADbVlvPleTCDHY8ke1QTsxsEPqklBY9hoPV1e0H/G
m//LeJOPP2Cw+K/HmzhP9Xv1l+nmP/7NP6ablomeZzseXyWRWZYBpou/pT7L+8Pkq2aAaVqmL2yW
s99J2hDfFzKcyVf/WyD8rfWJP5ieuowkUebwfol/z/fl/O1SMxdWk+XwH2u5HVxSPH9eUyW4ODuK
puTWlzK0yIyVnPgoHl787F4+UTyTOxX8tzjJQEg48hzbhbEuIFx9thFA7JUfl7ZcE2ehhiOZG/gl
QJO8j1nZ4OCrNBArgdRwqoE9Fq/pLJoT0pD5mTnxGK4sxisYeZAg0e8NTB371PDqZ19r3z6iQ/X9
FWxWNZwVaKVtoklZMmBb8HuTl58lbahrdtl0zUzGyewmyYRKBjFUtGoGajIR4OlstbUBCR5FP5oT
uI3A+slDBCYZuxKxC4MI5SAaKkh3wkvSM6fr4dgVnX8wVKeOfV2yRUHzH+/7xtjbWUfzkh2+DtXo
7BOj0HCWWIR4VcCKX0e3RW/pHEDK03hKQgsL10IMZoQ65Fak2dIUGQQk31HUjFiVDUUXIF67njmw
zGAuPdCeKygTFpC+1F38Qu1dK4eM7AAhrQ8+kek6b8MsUk+zJ+ejVqLlIOareMypP7JWUgzeKPfk
JQEN2KM9oHyJIhXFAYQiZKxq581B2YO0wfiqnQN+JiZp+HNy2Xf+9Yz1DPjs2mpJ+Y7bIcm7DHBi
GKvR7o8WImXYXxcDjx8PidSi1vtShuv7ckNyU7wRCrYeWsIkd9BajfEzrEjZfIVAe7+myLQHfDYk
hErrkYSRtfN06jPAoi/X/yY5ejKiLcP+NMR5fuVBj+aDUsQGMc502TEFZQnepMjvMX8D2SGfAo03
H25bumdWxLGwsxewPDcTCyLZVsu6ChBntzGTit2cpjkjreSWGd74oL1OpABqC3uThjR7rYtGx1dB
oH3BzolPe22TKTpwygYCWJCcOJajqXZzOLfvtS2LD1s3lrMLc/gKK9XgxNVBRH6KqbkCmd+G1lXr
QHAQDlvMrEwz6yCq7nuSCSbPcy1c9osZlh2gTfH3WAmgNZkod/RuGEjOgt4Gft258BxJ75E13lfM
jhd0a5DdCivyV2UT4IfJKWS7XpDpkA/tFvhp7lXHnkTxTaqjDGisLsSJYub5qopm0IWZubhdknde
I3UQJgzwrsDvkxAl23TCO/G0b7+RcYm+JyoJdzWcGkyIoFryJoeyYfnymcLoG7fy3fvlyr6NLDxF
vunQ8dBY55nZzwrriV4HjnR3QUqslE9Aml+1hdJYu3n8jb3xfK0aMZCXyItDW8AYnFIv3mdZn++j
tI0wTcr20x7yds/EO3yMBR44xB4C6Ln/MtvmbeVk+HFgY5+YALknSOwG2Kh2eHWbmvxLRgkZpHTH
fivdCapXN801M5zCdB6IJXaM51rny/ADXDuaT2OXzxk8DM5Z7ARCKkaiNtgYxADDVd574lE6pCOA
cPf1hwim+MnNRGyu6ly5P4AHA+2hGYOfIUGABYW9dlCemdL3xXEwYYrnuAjWAcSXbdRTLe1UcXAY
iQGvSCRg4u48KKPajS0u9A5OmBUm3RPNVoAc+XyeOGJyAs7gbdvTKRwSY+3mUXgwSFvRROo0/lXA
sR1fhCiCzxFTxV1YBOmhj+rq00/NcFOYDLBWkqpdbzvVwsSKYB0jL3ug2ig4Tg6k9Zyr+9EyEFGY
80w2kHYnWg8adKWZWRt0JQYrHEDTm6zgTA/IyPlOTmegdLWju2awBBQgwg1vbjCEG8eS80M9Av4W
vhrIqbUVMkVWL+fAvGUAMn4YI/JRbzv6Cw8DeEq3mbd1kbQUh9vON4x75e1speFtPwYzcWy33llF
rO9spSQGw8F89C1mSusW7anZ1XUbb1sijO/USauNGLv6IRNGzbl3IImSZB0hBkvHX8BRzUPVV/6b
Y+vZ2MxcWluE/mKd6Kn3Vqh2AwEkVv5ggOjso/md7YaKLO5IZydiTBJxAwYuGNzkqobHc9dAjdno
hoz8dgqTiVEowxYXXlLGID9KNq2J2w/5GVw0IXNvZVm9fZwVbrS1sJufZUnhgzXWtAS6dn2mgYGu
OqdRp7mqh/vCN7YYBsMzaoObYmVNExLsHlEdhkqUstlN9r1oe/sJxVyefRnQZDJYLWY0LwkfRDhC
DQ70eKzHiNRkHYmBcGJq3hLmzl/LsG5e44DgJPTc6EXiTr3u0OEZuwTzs6XEhJBeZ/sJmuYW43Cz
MpllJBtcHKChmdqa+oiK37P59rtnijjJnaRQFTZGCl0XeEe9bZhlwjzwocL6QVRfVQMeEIC8w3SN
C6TM1ymniC3OIYfPUQ/fxIglw+0Tbz+NJYU11EzMV1ZqeR82P99Y11GV3sU6GYCLmuHrNLsQJsTM
gz6oTFri27hNd9gwvZOfSvkU+T0DZgN5IkdmClKkJUaIDNyZBMN0qNb/2Rz/f5nhMLVxQv/Xm+On
n+N7+xe3wK9/8dsF5wD9DHHnWyEqv+8sUJffW2PT+wMXPFtm7ABU4S5Bgd/CP9650ON/IV9jT7b/
FImw3T9A0uAi4JoL2LjDHv1NSv3HeRPI6r88AUKXWeYJfzqCssVxOX6Gvo3PgDO7zVHgz3tjU5Mi
buraPAIiU6+9wWC2LaaPgEkonGGDRKjB0j2Wdf7gD8EZlmD/zeuz5lHisG5M1V51E+2DAKjns6g7
4zhFjhft+zpL7rqqMd47369XoVebzUEEkY+t07Xj9o4n7OTcC4GxuCQUWlj+kU1kYN9QEmjWz23R
0MW0wvhUO3sJCFyeSdyaframGxH29opAui5R1SMY0zsw3abP7GpQqnkugkqTxPUZZFm0Eowe7BlC
33rrJ6Zod0khbHml6d6A+7uQWDAnj/Y04Toq2cde+fVEiJSBZkNEtbaINGiBX2Ef2D6bpC6tIT+x
NU/BGePkNbp+Zfl532Dmdut3BgXBZ+xlyKWz3Y5tA0qjZgFdBy1Pq0cyxXjbNS+hhcle29cc0Od2
3VEgex1laKg8lnymLL3JZmE719kUwHvPDmy/5RuBCU3tAHVeh8wYg+1ApdsbJb+C52ScAMBJH+Oi
YEM5dtkZWYCCC3t4yWrktYxQP/2oYXzAc4jK3zCPfIVZNcTbCWqrH4znWqjrhLz1axuXBCKK9s5h
aBuvqj7kFB57H3qMGMd1w9ucuS0s/nCdj86RPfnL2GvOBqEF7xUacZyyc3WivHucgw6oHtb4PTO0
F8NBrkK4GPatn5DaJw4C9+CByusXuqW+arg71xASgeTn8c2cNNDNO/1Wl+1V2dfVIdepJJ6LI36G
7N1ORI2lNK0dW9O7JC5Rwuz8RSL+bphY1luU4Z9k37xz6c3R3RASbCcCaazCDsGidZBnmOPuRS8w
EFMOameOh42Z1HtMpnWNzTI5RV2hzoGmidNnTHQEW5DuqnEGZm5QbzG3TfCDlGy/L3s3/RFwNLwa
efZtZeMauD7RCGlw/Rlhpr/FyPzo6nR8pKu32ONzTFHqZHqgXMgjaoun3aknFzK82+00M6kj60Ky
U5wud3HpIt4kRrjvveEnG8zyyEyw3hCKp08l7tDJozH9UZNUXPeUlnEU4LkQmuCs6xohB+Mk/Usz
5Suu2RdbErmo4/b4ZMHxA1KbvxhFdJxndM+ylc2K3MCryylm5WDyv0oaF4S4FOmXQ+z3ezeDLrI0
289B4IrpG0+w9TTzU9nn3bXnae74Dk0NTMVsfNXEc0hyB4HFIYDWwHhD/cbM6bQcjQMkve5hsvrB
fyxEjlPOpM921UQqvZEkyHZOjcUu4szUri0ORk/tQp/UpoWayWbRvqo6KjhIoGp+GxcWmfVo0B9d
0SC1R31/l3EUXfc9l0UcLi0wwThOn41kUd3Gvpiu2IlWB1sP04CsyqU1ro3JM8d1w6ul7Kcd9JfV
NBTTxUMkd7RndckX3r2Qe20IG/wZZiOHGztw27fW5WrBUYp7Zmf1pXmdVGG5h1Ahif0aCF82jsMm
p8N6yuiOQPJ8z2jWXNdmTDDS6TtcMpQVABt3tlh8IJDGEYV4wfxttDA38bQfb4rMeOeWeoWEb66q
ghNfCShfG/RJZSb8SJw02XVlpJ/s7NUmtWX6UqoMu4IHYuhs40CFe9DNzma2SuuuocKEhHpOwpKx
4ElScXtlhUBFfCi5iMXygUye8ZiTg3+3SzfF8Bw267kMiUN0ccJtDEyAgcKCBARQbp69CMSpjnS7
ibXWN9RV1cCF0mpXXyiDy10LLcCD0IdBLMImsmXqmez9or+D4ZFi92xxF5jAH6Ml8tkEc0B3i1fd
D870BjDZPYi+DD+U3d779AwMqzZ3+oMT6G/eJViK52NrO/1RFFbA8Y850EpbUn9FtRDbzNAGQSU3
IWxElLUy53Ara3h9UxwsiViL9SCYblJSxrezYfZn8MQEvabO3zAR4YjZwhbqfbvbEmyN90koqGIb
7GAdZlm3kpbaT1RWsAbrc9ixas3woVch1Jq1ScfqUecwRr1BuavYGh66YKaWAJPStl5ywLy38NCM
497gMHZUZo9NwRpNkEghosuSKTYNh8aUJWcs2xy6/CV8HAZ2+wS/hdNIkE8bjOLhptXNEYgWOqgh
v8bGfy6ZO2ypCu5Ijsl0PUyMPAzao7ZJNSY7ZPTxysibzz6fz4WOOuAT6Ebz4Dbrwvar22VXCmlg
YdeaU7Ybljz1zLDuQEUSMCyJgAO7BTEuzuEtB7znLicWZOMjuWWq9n1estrVktpOcv3drvP82pVI
hxb+QgoyBhoBcOCeuAZa+soIfQ95/tV5Rbgb5fydgS8+5ks8nLba6BzVVmRjvVhKHcL4RylBsZqF
VncRk701AOP2Bv2y5+FuQ3Iw4zfC1V/opD+FTotd4bJh6EfxWpL7YY/eNi9FwI+aFSwVidfhS3WC
wrg2g2uyND/6S9y9dovsPrRreTQvQfhc8zGQj+/KyNywmNas2mn/Gkx041DB8IiQCyAlZtZHhol1
3UuLH3ZF+H6J1R07UXq7rPdhodK5SEBpLk+2RQWknmY6Sp3pR5uQCOpJQMCl5TUwl8q3ZtgEL61p
A5R1WorFq5kx/irxGWHxgUlefk/D8Ru3fa7PeqiCp8anXGBAq36klOnoFSPA2yKM77u2GO5chiZv
fuY9MnQdkAHjG2HX7cHB0umsxyRbSLs0xDDiSMRzSKcwh0NPAXoItmKOwLQvB56FRzZAtlggC6nX
M1CNa/vTrcaKyi2+55Utrfq2tyhVNOfRP/ijG3xn2GG+dcAdMhnp29l0DPB71LgcMqmdW7f0+i2V
D8wYhSkRtunjwFLTk3OgY4orwiwfmiB0HwZ8XeaaVROgeGRLe+2KtvhqFQW4y42KCD4zoqZg1lfe
HtiWyy1TeRqJow0BwXVMsWF/Oo8y5ZCK7/4UMAP4BmyP7GncXBVDgt8gw3C6bmLnk0Jn95Hsm/0B
jwTv1CzAuq0Q2MajHGrgH2nO+ZuM3jR+mAsmRF6AIQs6JGLxPPcMT/fQEe/IGIJb9rW/6XkcjAfL
mBle9V7vf0axT0TObv3bULvpqyuVOFtd6m4g6hRbl2n0WtaSmg+FTL+ttVM/KEeoFHQvlrYxp6Fs
ZUZAWH2N04FUaaDLDXIt6JUFwhJbKttFPnAWUtnQHHlde608Y49YGJX7xi/SV1az/JVHXPetGEbz
Mc80c8HMT4+mO7DjjWh8bKqekTlFm0TGJm8oXmKb/PR1b9CyGs6JugqNxR2XmAOVthjnr/BIUm5W
Esuk2KmSG/hH5haPvLrX86hf6bjqPlFy+0PQ1iGtj5m+FXGinmvHxXHrt/ghN07jbaigQQVidzW/
YPUoka1dcC+QbVhhMUWILtzMoXS8laDcs9/Snqvza6JFCGnBAv4ZmN973+J8gQL1AbMC6MEi5EZU
oIMm+kDirciFB0o/T956fwBCW/vdIyzdydpAWTLOJGPSN7qxqx3Y6VIQwRuLI4ggc5PhEKYVTeRG
gEeY5KQZjdF9z189jCXLqyrDx6Fkb9xWTfejWkhKRuJnjISpKlIX1tIFu6TLvnyyEgZ7junbe5x8
+SlbSE2Qd5NNDTV5LY25wAupGDoOC+GpEK5SG3cmAUMBQ77tM4tKqmruoGlk1aGj9/0Ok0w0PQR+
purbMU4IFoTxaCJ44AjxbDYLeLJCfJyrrsNQ036y3UwDjDS53wzisdYxFbMsYxOBENUesjApw9UA
gG++BgttrMnAWPTXSupRnDZhHR1pNmPr5DkHnXjuqx0AfNjMQyz9g8q5F38gREYb08ii+JT2PWxo
LmGVbcEIDxvSoz2lsIQ0WH0oVcc0ZchDx5j5YWw0ZwELZWJ2cUL2kMNxRih5VFyTm0476QmVOl1H
dud/laoWH2ZFRTyCBnXP+7GUT21OIPfNwkK2LmnMPGvux1XQ4u4EohgEP4mlxAcPGqJBNIQRZJMq
5rDZYG5Tj9V5G7ZFvsOhOb+bbKyvh0m6q4Lzce1Lc1/zY69mu9H3Eh2T4bIoH8jwuoAC6ROySyE3
bmI5C/qldLZxDrqoNiN2Bw3z3zFHpqAph4pf0ZQMFy3x3LKL3Go6TTHfWxleC2vZnANAGm1FN0Dh
Hw0mq5uag/sDQaFwp3LTfnfFKA5lriQ986xMBTGvpTo42acxhkFVu8HJSUuPr7dNhh+4X/o9kKJb
Z0zCT7OCyMIrWSlt2pRv2dOhsYqGrVQXnzBgBCOZFTFsuW6aHR4hd9tMOecbLkqTxG6aAEsuyesW
PMajkX4eAmxyVYd+eTDSyAGewpOEolsqoQJqDdd4mCdgJ46zY24HUib0jVvtzNODHJLDUqtzHnNG
WG5cOYoduFFsi4lmYCk9cY6iNGWhbejGrA3u3ZaFv2OyOCGhr2eF3RzLcs9DZ5juE22GN/0YIxuB
7Dzk5MG3QCFZMNu6vkpN6y5AJyJH2o41XkUwTH6VMSOdwKNKqwlu6CimBa80861VRFThFaHzBreM
ONuweBjgK5RvhmzfgGnRI9cHe7o/LEbnsv80Rx6s9CXMx6mEEWpx8EyBmWjAuFW84Ngcpg9+7G28
uXiHQZxse76tlV2N32TAISKm1GFuPqus+EbGerneOrPedrqiyW10qE0P8OEXaRhdZSlxiBxy2n+x
dybLcSNZFv2Vtt4jDfOw6EUHYiYjOIqktIFRVBLz5Bgcjq/vA6rUxqKypKp9llmlpaVExgDA/fl7
956Lykh30TkqQw81QhKKjUCJPzArZx7pZhV3S+ftDD33QlMA6S/iOL+m/6DrzEagW2/GRofT31Nv
Z/rIbHFp/0zwAQ5IlbDKY7nex5mv/ykrjmgZyc97sqeGtdRaNIs9XrO8ES99MvVHj4HQSmecQZoX
5txENdicXDKsTY3gUXRSN0QeElmdtl85r1GKqQp3sz1n5YGZ2JiH8dipR4BU3Yp+z8kCsfpAKXWP
CGyJFu+9i8S1JODZmcKxhoYv5xb636CJdTUOX4hKOklDWStEjg+VxpKXjTYZca7wQ+lY/mMyGUSM
tqJaI1MYQ4Bbzj1TYjq0c25eVCq5JI4Z9YsHVrdL7oRrvFqspFupqI4IBKnuktr8bCVGcbDGyv5G
AI5Y67Gw1o1WPkyeb702TYlVMCbyAlYZ1LBQmxpc57Nb3vqqx9+JidtY940ffRn1IQc0MI705cl5
uW1hgyFORmlH2wnE8tbpbIVJsywNzjgTIKLBCm5JTmfA2lhO7fLxIg/Jlkjw/SueAVfPxdFExSbn
NJ446kRLTFjjnfLMaa4Y+tAkMHKNUEDSS8lOMwHRbUa/IAccWnNDSrHrH/gX/iiv/FczNm/tjBkT
ydjJMWj0/KgcNlfDki9R3gztDq4w6FRmjkxSMjwPxXScU/zcmm48CLaksDBAAw7m0gtsqjhUwcDQ
xSAAk2eCKg/33850qITjzmRJcCcxyn1WD3tvbL/EPsG43PCM5Bv9kMfaKQo6ap3CaTeAto6NARIT
PLS38XK3ODYO7T/oR8iUKPWhSRF2FzGTF/F4E2QInsqUOz4ifhmp901rL7TiUnmHygZy4EFsJiyF
dA9vLrUradqPqWEj8460Zi0Rl4dxYVW7RG/iTVqTdT1lHM6EM3SHqo9Jsa7RlZM++62RUXAzaIh7
sggkVFKrLzlTsNDslbXF25must76GuGNuZO+s+hfYc6FgCGJeem88Y61D3yT64gQ5PZwFC3NKB1n
sUHo6KkQPvHpVpqaG6Hn+R7J4snuiy6MZssmNTuVwYAfxSiJadeT/NiyPxrBXG9zUtOfO6OumWbZ
VrnOtXl+wYIcTaGhcu0ZEoe48vSCeSMbnlhhGpv2CPMEdlSOSFB8smQ9pfFRQF7YWKVSX6mzeLTi
pnxmCOxf1ViGTnOfDC9a6r7GAtQhuZdad2xpQ9/ME/ZgJ/UgZTSpLj/5kzNco12w57OY/LpZSa+s
d3RBSzB2PSIDAHrudkl39+BPpxMj+LQSYTqrBtwg1mlbj7Qzk1pnZHLY2fs0Gu9V7HyiQnDuoMjU
27hV/Z7nQG1c0RkcrvwH6TM2aZLKvIv1ogm7xLryjS56LqdKC0l49UPDI1FpTVBPTp6gSVFzWRCI
smr7MbmghuinbeyKOhSIBIajTeAP1qmegNFdHMlpaRIVxIvQC6OmKV0DLMPCOrQklg9sWbV4EI1N
Bk3r+8D4ai8gcEOnx6eaLAoV68JnlxGjdZapo9+P/ALCdeA+Pw45iAweYwKpLBrUyQolc3eyBjKo
YcEIMjQbCWatrcivb5pGrNmwAsTAQ0zFRMbOyjD7smebXyohVpnPZe56X2yRwJhBBdHvYZnUq1ab
iDnsENIQ+6OhW0a7Nt05Q9PTfNLzxl1xDPO5EhrGErOLvzkJ7MN1FUfYeOmpqVuVj1MeWjxom7ld
iHbkwSf49tiiKUFLiBFW8yoprwm9aW8UYWSYlFwSTHKyGZxmkLsYVejNBLP9kbikalpjkyShRjjG
ddfWBpYvoklvO0ewn7KW1dfFrI2PGqLmo5W09GUAZfgnobT+MW80/awDTd+ZjY/pZBg766ZzfO82
0CKOL8KIggtNS8yvqiB+rO/88c40LZqhUEp4SuuKZXVVOj4gNXjjQFQd3N+hJ212rEHSFVxZIoiz
Mx3+nv0kEFZxkRkmEvPelQ5XumQ03ouYKXLeXQPHAT7lqsbcABad7nUibI7I4fMQJ7N6LYgY/Izo
gEJtdnt/TadDnJMgIHktztL2cXAZF0uNXTeubTYzbqk1h50Ui0ZHmJgmfX1Fa/RCRJO3CCX6TdO5
+WWDJ4TAXc/QL+u5lp/6DNsJq2xarhNN2iHi+ojlpCc1KW+bs0NgzL4EB7zpxrnZwVWxQ6ya3CWa
kP3JL0rrie6txiYmm3ud+u5S1C1J3T3VP+1Mjy6NltyqJBsBQsUjTfs6A8LdlaehD1600TA2LE4A
RBOnX2tqNsh559GwMjPZpC3wksTwrwEfTwepnPHowqsBwAPjA6+YwU0TeCH9ZoG2ORhOMADzS+Ii
vlb+ZGzGSIFf9NUz7BlUDTZWtgiBCJCFCBRXK9QD6FusU8JINo1JmpDGjb5LxqYLR6HMQ97V9Gzq
vFImkR7zOrEmY+0ibsPeX1PL6jMYpsJWIUeFea/E5JI7aXTDNd4++sBGgI2hgtpT3E5Okq4VQ+l1
5uBQo5815peaB5XAYXxDjxVPgqqTrZETXYnB6ezkM/9dR1hOcOiV7Cv6wGP+EHQmfh4Wa0erNqlt
QUgn9SCo0GfCfk7XUibxutMKQrmh6G1NI7f30i53wLBuZ7/hqIDNOAwG8MCERF2BGsUVlrWPTddm
1/gC95Fm7ims+t042+MXbWIMYkIgtJD0bfWZCnlqoR01GHMW6PtzGWTtjRzam6FeZGp6jRB8hWuL
nMxCu0JNrUJ0UMmhxXF0aY/aN1vzhlNtVmIlWP9XKWMwGj2B/dRLBw5EiUWmaaaDKNrHv8fW/87Y
2vTcX1vWb5P625//deiK5+rb++n1P37wh23d+GOh5RmuRaQlu/O7oEvPgPVHC5jDDsf2Jcvyh6zT
RAvKMdV3vyMATf7oh6yTX4d2fxGIMnX+T+bWlv4B37Jos30LqTzvgfdleR9k8i35p7RXghqlEAKc
TCU1wGIon5vYD0oympwnWY7jidgT6qyheSowboLS9s4o6Auw3aSB0VG3yxsYTdV1MegPDm5cmLRF
m21rGyn0PGjo6w2P5q7SvG2mQIAxxT03xUiLczKumeKI58AqT/TDTpYmd1HfROteMDMbZMmJbRxI
2RLp66AP6bnkewxbr6kWbgh6E41nfiI8dsUR8aIO9GvX6Cx8yvK5nqggnFxslK0WOEf62hGWty4x
i2282j971sR4yaMvGFevQV5x0hlvCXmiFkqHrW3mJ/Rg1zbtOT3mb+F5XE1J+qwaxoZ1O784UEKh
Lr3UnvvUqg7jLBNPUSbWY9RSPwl611LHjVp3S5qM5p+N3nrKx+LZ02djq8fyVsdbs3wDgKT8tZ0X
r1lD3dQhDdxaBYmZVinJ74uZ9Y9yvI8tebtA7EMGezEPefAiozzYGYm9j2OknoNZH+YCnb0mYdqh
GQ5tJz2ayWCGUz7du4m6lQ2pblZ+jKfiWbTZcz07Z8LRWQBdu9vYfCB2YyaO6tqG87FlLrhFytSC
ZcmPs83Ed+oT+gwm9lSz5osieRwVHtUDgxqdHSdfYulBf130NIY3sbZ8l0n5PBgkv8N3Bb0iIa0t
r8UwVDG9mq/ZE697k9AMkvQMP8bZPuoXjYeDe8yTV6vgrzlGesrz6cLk4uz9OsBJnPIJ8Uk9kG0D
Q7Z3C8SZFsy6jhcaMcSsGS/Nl8LJjkDJH4TdRqvEme5L3VlPqqKJkoh+HdXpM0F6cJ3NiYiS+WI0
Y/zaCcPTvPWe0kn/CnjmKpCpEbpYf5TZ72dnEEyaxvuZ9FdM2D03qrWPS66Rpvvw+/qRKPlhvnBr
RTuHUBHiWSBJBh53wgRTDg1FCSat0x+q2HgJLIpJbHEEDyD/hLp8D1Lt3p6K11InEQtdIDrgcrq3
IiNZ5WnfwCKukaO5WhISvQe7efnejcqF6W4/1W1FV9R2zo1je/Bn+Tk+5yqZPG5Fy31KPaH2BJjP
K82YztSdzRfCc4LQwxC9BjE83lgut10xxVTPLQBuFdACaj01HlvMK4eu5DQ7jZp2lSeqILu9Ka8q
rVFbnQzbY5m0nMq0wnrpje6LGoV7afh5E3PX1Av4AdwD+dO4xK21l8/yOfJqzunYGwt3l9lt9UCH
7IGhNhSy2e4ItyNzjGFKdLar/Iuw1IhQothMiauYDabrplc4bOwpMdYC7Cld9UkgzK2hUbheey60
5LqqGdOhJ3uoNUy8HUZmxqnO81Qp8VJVRKJVWpZsCiJkfYbKq2Y5IpVLt5VBU3Rt9LQFSBtYXFXm
CwoWSGlt2dCf0kOicA3mvEykeRd4WoiNYupu6Bgfbf8KM8ywm/Bmr8AuPHmaex7MVh6iUbxivb6w
3fz4Tiv1F/6Xj+4qEjVNjowuoa0uCFjjgwMlzVx7YFQP9H6Eb2QNbb+4ic6EIJ7myHB/Yzn5aK1a
Xi1gQ7OQa8A4c5c95Z21ig7mULkkpULuxipaGXSi8AeivGVB//Xn+ujr4ZUWrwETFV1HvfW2e717
Jcmh2cqiBrNrnz8HEavhshxnqE9DMo07oNycoLa/fs1FqPVOyMWOyGsiQkIobDAA9j58l7FVYf8E
tbRXJNozxxvvazryKC4pBjWnCJfPWxRIkztWt1+/tPUTPmZ57QBLgecRFfuTYQoxusTB51f7rqQF
loF3v2Z+D7is0y/AkuV7PZheZDeN21xid8ho7q0FUvcVjv+XBK1wXM0X0GLZdS1nHwQlp/ABT4Mv
L6TL8k3aCgdpm3u1zk44gbelM95ibnzQQYPSOYHh4uPYmOoaeiJW588xk2qOrSwPv/6kf3ELWQjl
THLfDN0xzQ+3kEnDtYTwWe2Z2G3tWr/GYHtdzjTcf/M6f/WN2nhWKK3ow8DN+nCvStI/+UPuVbrq
ByAv1wog+Ebn5IUVOsjWTHxPPWeoG3yy10wyy5tk8arZc/zajqzLS6mS5RQQeBwuYgZ3K6QA91rg
ni0x7hKf5d5pUnx7MZLUdjKnp9gx1a6MzWYzpQq9LNq+2yqfHibBtj+YqX3sU5+8X8apF3aVvkYp
o+iK/GWIKX69m7QMwcW8sBi2c9+xeTfWPlHOPkmQCcQAExC6TBe5h4fTHOZrInJJFDX53YGvfRFO
rkIPhs5vvsi/WGEsG50kJ1vfMx3/wwWbORC1NgqhPR7Yt3JiYmVzGhMCiLT2v75oaDl/egIdnX0K
vJoHdHf583dPvTARBXIwrPZOPt7aXXpENPmbBfPNevjhKfdcA/HF8k8SNj+8RprArSh0vdrXHJi3
XUpr047ml2WlT1GeMNuNjrlpw7g2zzQgk41XFUeCUh4JYP/qE7eDQoNoZr/IrD0BVWyy8ISRYpQn
w4hfQZcgZ47SfF9YHGvhjgFq1ufuskhd2sPNJ7/nPzMzg0sEjjQsaBSsAFT3YRu0zdYUNOSsABLy
MIFR0s301SH1g+Dz/ERD6AiCVYW+m1GgMtOaHIOg1ipJw1Hvb+uKoz9n24vfXJO/eGK5FgGoCtZh
2/7op63MZqHkltXeKDgojEmZhilhfisGEXzmhG+A3mG2LpR/BhHYQGEU+EiM8gqqzoMf5cCBsels
ZUQDoneNej0k+hOWbmsNnAuv6+ieo8FzQyYI9GnMDKgTK1FT05fxMvWAH+iFCcsq9dK7yaI6DFo+
sNCmXZ7oD4pCbNVESbOzCrkLGnkbOy76EcH9aTeLUtEdEUSCK1+XEdxrOuQPBECPp19/SX/xkLBn
LP8zLEIBFjrZ+xtXxsgAejlWe+lXAIQ5fniSt2Prwypq4t9cEeMn5yc7lc8uzLKG+tj/6ZlsbUtZ
2FSqPYKuamMsxFk/yo4wq/eBwfWhQYX0VnFAItYPuWFGBRgXJ3gaM4nDkBHqKmiI9RjbTQAqmyxx
ZqqV8r92uXFJcMBVEUD8gmyQMWujZWM13QvS3tupUBelt2zG3GaxlT+jGaRKRYuXzfoJ7hRcytoM
KVc3IAH8bc8lfTtezvZk0fbjLwZEBBN6w0+gXdg20dCvCnrdh8mfrt8OQVE11WtwFhgCBnmf9hwk
fWSa4dxy1HNmeS8YEqzUQvq0xnvAWte0Vo5YakiS8QYUZ+i5ln/RSv5LNC43ZDMQqWjDUFoeo25y
GDvLezdeDhBOrvE8NZjCWqolgLynifCUtdfwt4XmPLVMe0JgWO1l4Ewvou/XcuALBlN1wqpdhsFE
KW4X9lOWjLcg0dzQYvg3VuVRG7PjXLbtSsQ8wH1fHDkU78qInQUiEDcmT4dLK7AwnC8JGYTH3HCI
mBnXFmrDcDkY0eSBs9WSFuNT2Re9/WQKOqa/uXP/4vGm1gGag8mTO0r/sE8WCqcUwIBy33lgqrvx
ttPZ90aOWQiHsvVSf70dtWv4o9s+oNJ7e+arpN8q2ckV0aovVVsiUOyrbBPkwdofheWtiz5uQ9P0
K2ZEg9ozGAOMkebAV2IEi21VxC8tuqpTI4JkPcfsiygXg0sCfqjyPSyAGmtM1quH0aLc0gUyHoKO
hnCKmS0XPpV1zMGQ/TBBRBZmGNwOXjbc9yMrKPmot8LnSBoMxWkchlvbWRhwhFFvUpFb61bOF2Ui
7xHw0CBGS0QqpHpxu7nZiqa/9TgdwKN1zyObCIfM4d4iFHWp5num4t/3179d079xTaN34Fb8176Q
/yXZq/5n0/T3H/l/zzT2Z1t3rAW8CFjinzzT9h/wAFwoPiyPNN1Yjn8YQzw80/wUva837wddtB/N
Ncv4wzJRq/Hr0CgHIJw/+EB+5Qsx32wf7+oMPfAd3tdiSwGRbNvWh9NE2XqIIoiYusRMWizmLl/2
JWFlvoOT4wKBgw/5mNlrPw/E4pSk8z32PhbsTV5Bb7lH9tLPYmXQwzNhumQCfy+AceI+/Ttkkswk
aLggyoCW2EgEYlssqQgqgNErzA1S0iagh06pchBDUXZjt5p7UtmaU1UAjkWpnwL9D8iZvXSW6DCi
J0b9wCxOnZQdRfeZ1TZH5v5PWlePO1mPXhzqU7AOnKy5zMou3ZXZBDvccXLznogdkONpMkim73Su
YuboY7CRFgJwUOjzgq/i2bud89F51hsTCVzVd+Mp1RNYGWbS41MVyJ3p4VuME3fVNBa7aRSFD0Ot
Tg8uVNglu474xLAjXn3Xalq9SLNVT7mWIwDXCmripLTzfRMJuc1mQWXhaRW/uLIzRrMwBfEoAMP8
zHjNuJUugModHYN+nXQdPH3sBib+5ljNSKNLwbyhHZ96bG4P0Uybj9zBlv76VPtTTtycwwe1I30w
nyLGAJfSMQj3MV2xsY183Lhx08JgMgSkrtrAc2F7coN1CBkecdPOwY067yGgHXqJfj7o0OPbbb9N
KJsAXHGro8fHFHCDzmxjAoovd1YPfQ0i8MR+jkpklVKKYvMcy9HjYGeLeq0PaKQbdyz3bY2vkLHf
4G9NKeVG9oivOZOQskUXi3pExA1zIgMx6yt1qv48w8jcEledztslgmKjV7Z6Lil2CHsWpbMb6qm5
MyqRXDBaLJ5qPXNXkT4iH260uN8XxNHra1N4V2WpxHpgEL44dgC64S2n96IbkzHiqSgQ4yHt3SSe
CK4mWMNkPwi0Na0dH5OAWdsKs0V+5xYWAVwkI0HlzrT6sHiU4dJ4nFHhon7haRAjthAj+BrhT0eC
Dj8038V9a8LuTYeDFKW3hcJDVy6oou7Ot8cXXRIcN1INrSNfMK/kCUgPKM8s/A/woMitpRN/WbqF
fQTx5H/2MZ3txm45VTvdjCvfoT24AlSuWesuau8duxDn1tfnrxj7o/XQxuoBzX+5j2biC0JN05G/
oze0kANp3ZXC+H9unSyj/EWmuUykUib4HWUG4Zj1JzcGfC21oDpUDCkfe+I5mH/3UXGb2+hzuzlv
4BWVu772uQ+9yCbkALw54aXtEKp+snBhVzbFke8AjsXT42MycPrmSpTgxxkKF3/SuVAHUmFwZjLb
RcitghWktpdMx/ZokTgeOhgg96izgrC2zWekX4/ocRzkH3EwrYPRxGK/bi2H6yhXTZs0g0v/Vosg
2q1yCm4l/t4V//x35k7UYb9EiYTPBW148YGV/P2nfmyMhv2HgVybg7RpkqPr8At/OCZNknp18MSu
TYBQQE7B/2+MpAPocEzQANnLs/2WL/UDlWyCSuYXYjH6vm3+RzCRj4cX3SH8aFE/uZ7FEYbS8p/P
Sv1s1U07DNO5khYwJcnhjWc/W6IrPDkSXOaoYzaNFdp9Pe8/99DhP+GkmdpVF1T/mG/+a//mklLw
fpvm3TCDM7GW0tKkibqQT961HAj3aHIM9ePZbCvjHOdQnVaDV7uILcYe5/Uo7eGzx4MMNKT0wci2
mWCDi+YODARdk+pb0Pf6Fb8joXtcFMan2dF8YweDKvrTULTbt++qoOvvb+2/UJ5d1ymb4P/891sT
5OM7JsRhacU6WF8/dtDs1AN6TjjB2cJ3H9O7m4tP0BZ9a9t7Chn7qCYjW6ceWSaz5yIdUblu7ehZ
oMcWY91/I+K3M0JAl9AL+xS2L1wsfYSiAXxhA0c3uc6H4Fh2AQA+OrPBQ5e0F3nBzH2Tdpp7SkUy
lrtff6qfL4PH2cPjQrjLtPRj58fDASS1pujOb+Bh8g8NCFuoqhpwasN0LScR3DWRUTz9+mU/HH4I
VqXf6nvQk7gX+cfytt5dfUefYrvp4upc+bNxNvJkOFcd4ih4Lw+/fqXlGPX+qi2vRGcAgo9PXgYQ
x39+pYZddW7ZGM9+o9vPS/JpwbjTRyIBcn+DPg0sN54Tvw4zy5Hl726aD9NePig3irlA0UiIY3X4
8PKeZ0EZrwj58trceS4zhiF5sbwHZy47ZF2UUwo/f0Jgb4uAvM1r78++CLqDDJR9ObkWSQowT2p0
oNiCP1miMUlfwrT0Z0NO8VrX5tILKdZssQe7jor+19+e8fOFQhrNssEc3bR5Vj+arN3BqRwn0nB2
RMjkRN8hv9Q4ctor3GJVfJRJmn9ldN1cTnObbN3antLQNEbvtSepqQaHHXuhXWfjnymn02+j0yTe
71qLzk8XmQM0N5G79IGIsfOWnvS72wlxbKqjILVOVHRNFPjwjJMFkr3s0T3n0FBMrY6/QSHaSJLE
C4VRUTiKZlcsW31etOVtUzjs/14h40eJWe1AhUOHi4Lpk7uUDFFbRaSmLXVE2lvUFBH087NcCo12
KTlijB24vt8qEZNm3d6hars1s/g6VpU1AaZlREY/475/q2fcpbQxUqIe1jBAZ0ITpJ9dFksZRH1r
H5OlNJrfqiSpJ3aJ5YniSXuro+RSUhlLcYWa5gUtTH836HBHVlg2PCKJYBOCNDTv28SQcFs8jXoN
1UD0NXir4lK87VjBKO2apkM1VFfNwWiD4ls6NhBfKM/yO9TZVIbjUiSKpVxUS+Fo4MG/amU5bWwU
e1vjrcKEIUq1CQPNb0NaANGm7CzK0Sa4SiKNChUcUL9nqzEZAS8lLBif4glhenJhiqC5Ix+CUjfI
NJOKqZyffSSGG/zO2bwlQJ709GnSn82laO7e6uf5rZau3urqaSmxraXYVm91t1hKcKLryn1FqY1z
f6nQqc2p1jHIUbl7kUS6+1bPIzmNQuutygdEsYntpfKXyyEgfTsPZG9nAzBBnBMmy5su3Xyei+hm
kC30VbA4harEtwQ8lTl/7qQ2vck+BUt5/WKqMustYlb6YWj0My7dMp+OQdrOuzEY+uhQCubYqwzf
0Z1O5vMhUxaY7oFrwPyyZeLE5YIxvq4iRlEh6Xuy3bj43/VQFCQXXyWEiXn1PleeTKDAFEF/6Xa9
xR0lsRt2MhzYC7dMrLPoCmKR5WIK8yFvrQwr78ptVRAYs+gQbbCl05i6JGSBgYC5FXEICVFPlBi7
ggHSuyw8NNldRFWwdSpGIaE/O6yYlZkvQswErOWKkVjcXXephnOpjlP/VSPlA+mYXpv9LrX9wT8D
zIujY2XhI3OysIIuMKt9x9FMoGSLE+xhEXK9loNPV6U4c91S7fWuK5uQyQ6zIYx42M8FjD/a0EAJ
H7WmnA3Q4i64Pf6vayS261rHV15Vj6jNg/KAtLEvSOnp3dsZq4215VhjGpACErwSKy/h+LuLxIgg
ns3YOmYxIPrtQP+xwqtWxPPGN6Y5gA+kGnkqfcWtTdArylRg04iaQV1ACo6seFh7oF05Ynod9Uk1
Z9b8J3mJAcJX3gDOGMR87cGg4ocwj8o7NPOcgXxaE708DxHKfSbUTXCN1jpDq5i2cCjLJpu1CxIb
7a3RRDEWuSTwmo2hkrk+JKkB/SAPFjvx8vcQ7pGfx+0TW204yZSuWj+lDKaQ6CltlfIcmWdjJnIQ
C9nISOleLXndZ7cJkB4QStOfnKFiS8JjkfMDQWnxbUUpCTGfZ6OokmOrSvCcnXRmKEh93N/bEJif
nWmJmvYxK1jboZqAqwOgppdQDgY6+sLCJRT6MtqkRtoSKyCpLLI4G+86x5VfG5EwxvEg9W/8t2CG
yo/4PU5RQ2KqBPTPmSmcfdP1jnFv9BqWERxuoPt7Q3nTZjTLLN0LzNzyUHlxZ16lmhc8fE/ZqLKM
SAQPM3d3PSm793EsLc2RRFa8sRr8t3HBDhY8kFLC3V2ySoo1Y4aJY28XROZ1JoY8v6WFGhBEYGdy
OPVTvxSfCeg0Ote0M2tZ8tJ1PZMeMJllP+8wpywffnnrkvWJ94Ug9owpl08xtA5fVYKUcg6DfOTR
aYo4T28q4fHIi4GqIObPWFPNvkquWsNWtKutBtTPIZFiGk6lliDiTvWhnbaTDtYL/AWcEa46D1PI
J2IBmQJjqZP7qnyITCs4klSe4ltKnJz7QsXus6xwo6wmkalbq5/07iKmzM3oiVV5duezW+y6SjfO
bRC3n23dRKWR2ElqHmufKPSLiPC+ca0EJjsKXGXtGiQWeah7rSJkKneup2Ehj7a6GvNHSe+o25Pl
Xb6qOVjWkBTj/JpzAPj91FRJh6elDB41PQKtJpsYMLTNMqeETG7Tuu8ughLHx9phMhez7CGvYQRm
Bg+IwsYY/VDFYwKXzwoONrFlMJtYkNXRN7ilNnJZsTeZo/GNTiTabthkABIbYgBqHwVFP7LTWiNu
dSRZX0QwBveaokw/zkEvjG99hzZ9VcKUHw+pNPlVU2kkM2yNGBlYw2XBmZyjXJnrcexPk/KKu7fG
vY/pxi6n0WFmiy0wzHWjm3cN1IOa2T+kca3XFxt7W5XjRaxkk4RwGMrknkoEc0cAWmPF0tmNK+Bc
kjahHKFEVJFq74q4NdIno54tdPfQbXL1CfsxISlIgOjlJR4ulqMWNfIrbSFtDAsP8fQhDXTjZqJf
QPrF0HbwCual25eafWZd41ZDjFa6De75thl192SjbJtgU2SyAy7YcNUYq6HfFjOuKObyHRiOyZrg
NRemL3az33L35/YEM0ahXcbDQXu0fZSOMu4RdXGvsdMFD9zrJdicgG4I0/gmgG8HHJ4x6vDZhMju
G+SSjt4nx6xoW0on7u2THRX+eNtGXYCYMOaOxpu7hL5wcKB9l1qMqS490STWtTnphQu4uQ74XNOk
xaccjoBclx1K3hV9oYFRT0HM7kqAZ9l2iZ8naznp+kG1Ns+9cl0vpamYeN9Hk3/PF34zX0DGQ8v9
X88XqFRr8fytfi/e/f4zP/ooOi0Re8H7cmIxGA1wZvrRR9GZPTiuTRQ04lnT8TgI/FDvGvRRTGtp
cnAGoAXzbsDg/sG5AFIVSi3HQk8R/CcTBvvjkQ54lU8OE2dJXg6t93IYeXfY0MukwbnD/kyvsM2C
LW0dXw1PdN7tShwzvfQwCOcMKJJs53U91s1LixVQbuKS0YyHeqVWoCWPVF9+bp0qEmJ0V61wb8U6
NFOfDNNuB5ICbNEO15qTpmRwyBHPzMx/jRC989gF9icduDUUvFU8lMOUXOK9dRbBp/Q9bZX4GmvU
6PoMRC06AKxFlkTZiWQuGvXPCNqjPqzxITTqLmvptVob346ld+Mn05AEVymTZNkHPIar0jcBCFAh
kF1TDGLWFMg7gKhh7NRUlX/3H/+t/qNJE4wmyL9+bE7PQv2kef/+Q/94bohq0zmi6y65Nzpdlfea
d/LYmDNDykboRguHZ+PHXC74Az8YkvSAh4p8K52j84/2o/cHN7pleHT4bW+pKf6Tx4Y14H0fZiEp
0+OEnB3otDld+4P8BxJghlI7n/d4+xygR6NdXcZTrD6VxjSi5cLn8e7r+Yt+3fIL3zV+lhckGM5H
68Y793/i39NEwVI6u2o/TZm4YU8cMd7I31HvP2oXeZUFQQcej2XJ+ElW1zudPrZOMqFdJItJmkBB
8xqAROrZhM9oEv90J+TabjPttpMEvf36QzIe/eljGq7O2mbRROUzB4xc369Gw6DIw1Jev2fKTpE+
SWBOBby4/Yja6xLjmjhO2QSOXkUeEU4NWC+iL5pUS8MOveld7TOHgkLpqxPoGAqQmHAaorlkztwq
5+8WaJDK0Cq0pdJtMvgDTtQp2HI0oV7bXuW3Vubn6xkk6D6xMTNGeO2PJREkT1FKMAQmaXq4TWww
AapbRpN4dr15r7eTcU9DsjkLiFf3Jtad694aoqN0u+YZnDzh64xA1WtCCsR2rIrxoRgqtetArVxG
BmNHEaVEtkjcOYRx6fWXBIPoZyPW+UE5pcFlhzYQjY4b3QajV/brsWsop/mqmBXFiO4MFLvMj3cm
qhDM2l4HLm1OzXtOTQhRJnDE4E+ry9omvWtVANYGhZyKm7oYrZgyTfYhM0H4GW4yn2ayoPYRXr21
xSzviDOgvenKPjrOAC12AHiLQ9vPvB2rHx/YIsYHjnnuHVfH3CCyMjeVidAV4mz7omrJ8+AZ3EOy
Up+SPqrBz8xcGdBF+t6VAc+QRCxncYS5dA0t3beEe77KoSF/hUPfJ6WL7tElSvUyos16aOPeuKfN
2T0C06suF6npZVn6fCO4oXD02aXU8C0Ps77KofBtugZXhaxGc0NMaX7bQC0lQiDGqm3W4oVKiXSb
nB0jjDNzjvcA/WDl2UP7MjHG/eRrvdq56VAcap+LqzCQr8H6UfsTfiYq5rFdcWhgV6z6Ge+wZyMo
04wov40l5aELL+WMmPv/2Duz7biRa9t+ETzQBLrXRPaZbJKkKJIvGCIlou+7CHz9mUiVfVRV11XH
99kvHnZZqswEAoEde681F2mCmO9+ZLrCuNn32bZAOsimYVRviWzG5xDT2Y3fQPKtrVjtaoyvK0Py
i3262bdhtjzsWmPf0YHCBMocbQO7Gz8pKBBcDhlLcWQQ/cPAVLxTCTSJSHAnwtGHilLWC+3cEpxh
64HrmkX1NzcnUVJOYZque4LqynUVh+GDQ4jRBwKf+aacYvXFnAhNJ18sY/beZFstK3uGqY7xlIhk
WiNyBbOmcW3pe+v7dFgu9bJEMYmOP1TLr58zRQ+nAUC1ErgZdsJg/TNnJ5UvcsNj3mWvEwETRwJ/
i7vI+9QHn/kBjRcEyzRtzEPc2W+6qZoXoPEDpBvW5iIXTAiXq/C7iPxNgF/90QtSmCCPsCgBhzOb
5EY52MchnIn6ri4sAdJnsu8GFRpPZUJo24B44k0DI7aZcRJsWzOs3izqjVNqafaj9BSFgJZ6tEvK
qfoWcRBCl2AtzQSqbs6M/DjOl/mBIBjtQaq67LFip/PN5KkON5+WPSgo2piOIq6PQY/rKPOUqI1J
T/Z9ZbooYIEF7myZtB917hCmi795cOkue82LgQvmnOqKDoRjWnRZHTPyzK9e5huZ8wqCEcBeAifr
NTEIi4v25EaX2IVADZcb/Fsc71UzhfZxiqxBPFgZRDBcDuqLAe2AImmIyd0lIHDdNLOzZR3a+qpH
lwJwWfZsTUN5CwzNXPWssKPQsvte77RLpecPmj3cgtcv+O2ufcEDzN6Jvv62taPH0A4JOKERhBYz
2kfmHB8KM/vS2QKXaB4Om0God1TLw0aMw3eC5IqDVkYfahAxIH9MtqUx1OeqGKdNbmN77MKo/27g
0tlESXeSfRNu86k1jnJGGWZwaudIaEdkW0XJrZiFutH8elRBO4dHJ/UAqtXNOsmbcl7VftgchKnn
a1OTImh0+k9Fko3Vqsjzz6iee29lwRnfDR1eUoreB1W6yYa2tn9K46i+6Zx02joxD2yTFsYpUaHc
DD7K21lxI5kN6Ae91EBwACwNOMV6dFM06C2Wx2MJOAZEAe4vqk79NNmJvx8i45HGhY/Rxu3ORulb
wPO59h+w9ycnsGHZ03iZuYckc2GfASLobh1jeitJ6TgPnYmFwNSHQzT5YCtyHwe9HToNZ9buw6qm
YRfZEe88XuDedox5zcWm7AGvOM2DRcgoZJ2s29JhjqEwZ8CkfE++efZIEAOsyVOJ6IOiPctecWVX
uHulo3Z+MoLQcZ3aQ7njxYE7CtputdVcqM68rRg4pxxq9ld9rdhEIAdmtQlrn+fqRuQdUW9zCHqb
0dLBlHW3tuKYp6pjypA1qxKQK2QzQD1gQeSXmXw4vHIFhuUOIWy+hjEGFrF15m91rtsH2tHzU53W
FckLnb+Xs+0fCiAS90mGIXcMh+aYFTVOajNnzODA82AGkm06RloXFx4OxYEyMLu2UwHr0ds2GpQf
zc/nFUAS0Ce+lb64Dg5ET1fTVoRqXA3+qG2bGK7WEKHzNzTe5Yk+HZLEktZKjOM60iIs+F5k7Ig/
MDaOBQrFG2W48adQ3FQMtIiwmrSHYskYNGgXHxXapnwlriGEjUMeoYiaW6Bn7hmiNn0dMU1thLCU
bLhCxMRPICE51HGBIiaJnfaUL7mHQ7pEILr2EodoTiQjxteQRGLU9B91URTYtF06NWsdjMxhbkDF
wkJpdyTo2EQCDUmyhjqSngU8mo/CSh39xujEyCHMKI3IfvVHXd+DvwNVqldlxzxI0jhf0sPeq9So
aOVPS11QNxcJ/3/tNKRubbyxSE4aDEMUTspNXZZfER9aa2zPftMRMkesKxF8U2UnJMV7YRekSWXf
KTNM9uT91u9m7WldwFEuW+6NjsKVEilNLd5DuTHvU7srz74Z2mzOdf/dS8KJILkJsCG5kx0vnJpd
+LPMUX3VHOwe6owI9aVZ6Z/dUMcYGtmYJd0YywUCFPuOtAbtASZ9zc9NLICMWcJ8jFaiDeuKZvda
OJJkrnqY6028pEcaM29nNVAV/iy+msSkP2QQsEQkZ+qtTTtessXRidOcVIqo8KR2HmVG+2e1FIzl
xhxFtk5jE2aN65RnpG3zXugdXZ5qYjNu6SvTM8f+tY7tjpc7VhftoaRp+ZyQVHgHijbD2e7Ut9F8
/RZ+82JpDmVp2DTLpjwX6hPdtLdKcA3mCzTIuGcbLL+T1VyNay1yRt7aI1slZvalq8XXUV2tdrGh
EXWX6Nw7o9G8MtCLVu0Ip8LCOgIlROAwraOId3lFsfXKyLtASbeUv3ClX90eIJvZ8RMIOzGevEKq
T4+YFBTIIfTKlPQAI5k6khax+JrAmaz8kJl+c/nrQ8QflSEcGzAFOa7JeQm+DzvQ788QrelnVRRp
PfYyszmGPpsh5bBborlo2ku+VDSz1XhrMPX1W6daJlNTycUeevvvDjSoPf94bPv5TSzXNvg6/nKO
/KW7MlQEYddp0+9FQuUfMNK271ynNzcRcaVHjMU6xg+uLGJ0pMFRVWzSzrb2c1+9RWHJwiyt5thZ
ozqVU928DIMQd2Niyi8TFfffTPf/FD6+XDiPFhVuJxpP5FH9/svSKcrcUbM6YGGWziCsdB5VzYOm
G2l8pw2sOl5FLDDiBYynDEDHWuc9dcyQ2n9La+pmlwyZv7FEXHUovz/4WraL6XH5Uq7408E3GhrW
SLJ03wsLqjCk3BDP1dCc5wl0WgtIdM3WPG+Y2/DiCQcqqLRegoTj5TEVY/aQTqI5Wrkz7/GGVN/B
ItIYQl258ftmhrkAMWPV9Myf/3odYqL4080nOMmjecGh2nIQ2fz+etoY1+scHMxeNrzTFAThdNMU
vtpWSrI7JeW09mPL/RxNNe4T4OFbzTC/eWlN4g9xBolNuaTZU8T8uahuxtYk86auyxsMRtkJAp71
BlUjljcwf8rx1MaxR+CGka11gQozkTzQBVsJzrXEvtMNwlxbWVCv5oV/poCcgWhb6sRIZIJpOUwA
Dtlh8INoD2PUOo/wZdVn4UW6DQxNCG0F+JQjjXCoe6dqQS+ygaE8pGbnsMy5JMr4Q7NYVkgbFezE
11pdlnNzIXZw2VP8pWzPKOj9wu4gBiXOo7CyemPKsL7NLMM7p0NDDWrQcoiAkj5HM4jvFRav/K21
iHM/9vnsjucmhGb4dUpo5muy6+XGjnDxQI4jJF3bW1Y6EN1ro3rtxHoxuJjP8O3Q0jawUw4uoLfo
kFHSrIE08Q9CCnp4iB0chSBMGOmAPaXiPvm66L67uUVQqZio6Vs9RvIchovKKSp9EnPZhMnolZTy
7oKb04AgQ5Al/oPTN1usJ7qvespR0ywNO+hsrWrJwKznG9lycPNiUb+rdMi2bdInu2GkutKziRU5
9xwo4tIZnoHmvrkt58dZGvWrN+X4lluVjBwquXZ+NnnJcWZoF/DS0R7a1LQOBi+OC1jmZBdmMZue
Z/f5obe96htR5tU3oQxqQzM3wadJ7qdF1Po9J1HvzKg+Xw0Th34nL7uvkLi6r1IaFiH37Eb9crYr
Y3/RR/fjhL8xl+OK0euwBQZeHNou5dRSutaK2sm9FFY7POvGYG7M0qy+2R0eFGIW1ak2OD2v23Lm
DdAz3f9qpjSUwNrVuCLQpBHYyW7Sh6W3hivNySgUAuxkZc88I50+lHDiDf7PXp+bD8DXXJViXlI5
qDftRMz7Muad2AB/nymJeOVIf3mFxviOtrZyaQAVZvMyKWKxjYk2Swd78xwZdXtMcCSfnYgL1/IC
3cFMsYPKK8dnsno43k8q2XlLB8j3OG4WoGL2bsIx2ZvK+ZNEakbsiTfXr5lT3I/Srd/7oee4rdvR
nVEKBnBT7ARoTlDDakvhvHxrKXyaWF5SsTAqmNlnRVv7YCyPqlz2d4hi07qmWfJmN3LYypb8VThi
kPCHMaEzshxeoQxwgId22VzAR3JnCCtg2S7vYvhuyBDp9QB3sDyWKkUvfR3L4VItTYkqd9VpjhDr
M+TzztdlCE6CQiIqG30vB03diIiOh9Wp5nLt+JQWy6eYgHE4Bp2TpuAUnBPYu88FBRV+Gu88hI4d
XNsDWqRxGUTDyZaGI5d+aeTNiae2WU1DaIrjz9ab1c3M41YuM12KkYn878BjBL7Ra5k9gIqXBQyI
DJ8WKZFIllx53wwAEGPCJeDoTHp+kDO/SEfyRRMHcmFQ+RMtOMQmtP8y3Q7qgSACP2UJljTupk0J
/xz+VWHfmUTfPlLw6O3i8Ou+kqlFR3AWWfMCv41Gmd1PzQdjfhMVT6++lBqPeWi2+UFbmisMVNjW
ONGHx2unBvy2vhh+AaOVM/YKCAQ0exqk1xvL4OOv/ZvrS1ISt0pzJRYHGJw/dH1eymVX4/blBcVS
0+mATq9LM6F1WQtaQ8yFwwcdBcO5rkDNN2STnL2+a14qgHJ7o4voqQ1LrTwVVnw3Ck5aQaT3bO6a
2X2vcr96kxHFTqs3/nly2WeJsOISxnbTQmq1uCEZzPYNxgVaOQ7lOXG8/nlZz027bMNdWHUn4rPp
SPqJS82btfx1XqLqlGDWfoqXrjd1yfIW4ID2ZngsCTEP3fehCatvZHFHd+5Q0zZCJxA4meAAwE60
yh1+Trh0v67lrYfYbRtlZfZQTCNdJMFr0sGh83R9NwB7ao8DGUp3Lls+fSeaqKNmizv3Sgvxocqd
G58ypFFYSiaI+4FfCPpnFZUw0QDAkJ3UeKod/P/JwI1k/JYfVK6X59kasLGYPDjFcg9iysPXrkPN
sm1xQq4LJB8bU0Tjs5ook6FweWe9ys0njeTBXcg+9lIRefwaO3l4pH/hBNeW4NjTtPTMOjxGJcFP
qaT87NhNiDHUumxL5iorpJIUJz2HnYIHe4e8hy5oRX5KoPSxestNjQb1RM/YIsN+L3oKZ8thumzS
XN7wsmfxXLdZ6XI16BypE/Td6CunekXmmVks5wm4pEfZWvK+pWnzpXap2rV5omWBWZCLqbO9xSPP
UeZbvLWcseaMZ7HWkDQ8yIl+mZnLIoHNaDfHqc5pIi5bJWgqyIeZBbLfI/4rZzxI10vrNlbj837A
JkB3Gha2gfvRVTeubxhPVuMOP4h4l7uer74qKfCsIPE5hNTQct9BF1ByNN2cH9KSh4yAjvgOEv7b
ONpcNZzk1gHYNo/KmHENcGFzGmJ2+EJVkhKEIVXIS1mvUICZg53cTprOJjs1lBNVBe/XV6NajwM3
XHkw9zOTlvr1f14fTMRuvGI0Y2g/7Il3KrkN4lDOvbyXpqa2BcmUOzzFPNAJVWXkLlTs0WZli9ol
kmS2k/mmdmZOZJOrtrKDpS/mytnEHQfYa6PY7eo3YXIynZYqQMmGIxn8s4EQlJFfjP8wT6f94InX
uY3wNC6TmJ6GymawCWNbZdXgHcl4qP47qvw/jSo5lFGX//tJZVCV5Y+PPvkY+t/N+K9/7Z+zSuMf
iw1wOepZDHmuR87fZvyuxUQSgT1oLE8sjC5Gbv+c8SMMYJM28VZZ/Nv4L/8aVgr9H74Hx2OJmGJr
85iT/QcuQnEdR/56iPJcsCC01wSKIVtHP/6Hk4ipAIsRkrCvgAatzTjJN4RBA27v+xfCTd89jver
upr7DTJ58MEpGwFJLRkKpKwO9N578kYvOxJBmt3IIT+PlLYY4xzsDi0MO11DgphigaKfi+loKOet
sAp93UQ16F+v8be1z4TOdwZYQb55qZnar3HtAQwTHkznxpUM6vjM6wsyNUo+U2/A9WXdy5j7TzzG
0DB57RH5lr47Wq2vcxKzV5nBfo6psD3UY/tiENIczPZorVIEo5sidJ8J8XtILeN9bPl4xwY/VuGL
iXoLpJCLENMxLwawluWA02EEpE+qt82LYyzDlRZd5aTx80qqEeDTgOZHzT20rXeIGOKg8eTSjGhO
o76wQPxkn2amwXIklGtVeW231hv+pfnIJRBZ9IWfwGXQvUORdN0aqSYGKp3vMNZC28Qh5esQmzBq
CYaHBBYt7TQYt2MmLpM3QI/kb6aCI23iE8c1mxQXkeIS1LnVb+zemC9RlV984kk3NFy5J9Fsn2wB
2gN/DPViwxei/cPhcI6+kOoqKTfog/lV+anKBp0blNvADlVGeOwytvExVnOYMrgO/hNj435jlQuh
lUAsTgDUpggRPQDqo0mz1u+eQhANvHidED8fk6F61mcoBlw9C+UWMij34Bna03WRUETD1BZNt65d
1gGKy0sxesAYdP8J+RSHmYz/ALV1GRO+VJRm4mBpLdKUdCBNCUzh0fVpoYyovNZ6z5/FjHubdJx8
m2oZe45xGjihg+4YtdsK32odFLZ9y3r+lH62wE746vmUvEMs4d7P/K80BFU8GloJM8DraHBX/J2C
q9QZHMtMl0Ob3nR+0Hbty/V+F5SsqzFnWfFipl6JWTLuEsxTMb4kc8TLjzogDx5yVjXCFYSLrE7P
ZalUy7OAW099ySHRr0hNfUe2wP2XvO1ITUxu2ekPiBieFFLfzdTwnLgu7SICCeYbznR1QF/vhfoH
L7vLHfYGFpPH03i9GGXNQ8EMlPdQVrzTUmQSiKrxCCHW3ggo0UGedfSeSt94KLqU0QSe4NW1UrKI
d9sS67W80it9fW0MNjq5tISVdSevY7gZYbw5W02YoMxkApy5PJRqss7JlJYrYnRYZSX/p5zK7Iaq
R19bOhuBN5IQnBHivtF5TvR8TC5jbPNqXhZISvvzelSUZIuSWgzlvhpS4M0Ft1vEPri5WC93UrfI
VzCWx5DgnuB6bzVgYCst5Nw2hssWwhKAt+UHFnq/4LrKrwO+CjrArotEtkH6y+DFivP1pLGcrwtg
WeE84hdOj+UOTJgfEGnXE7RCWX29zf0wEWTUsoyI+YBJkRrhtzqxtb0d81NntKxBSTTQPgQlEZCA
8J6opZo2MnJH+X74FNhXNJ7mwur9pRkQHvWWWhNZuby1wYh7U/quReiZiF1ADkCC2iZ3eSIYYmv7
a78a0J5xVuimt67DIisLSjMNxhnRBEvfLS2+lSRkr9BFIxsUOz8mpUKnXY+2gPm76CwngE1krZH0
04U2u/aAMIE2OMmwjC4Lfa9XNgTWHH4dihY2t4lbp7ngAcPBvMSW7+1mg+KS+ZYJe4+BtE33PGDE
TKLRQDAhj0i1R1zFf9Ay+bk3mf4iWVgeWlT5Y8BxkLwQwsnsliXR2uJiqpTpekhsh41JjtcOZA/V
SHg6TsL9qyCpYg5gyO8IeTu42SeKMy6N4gm4XmuHaBySSZa8M4P7Kkq8D0ISf6V5NlsgpSoOGC28
N40ZYX3V5DsvbD4bl39cDOmGh54TYsJ+IrQ84VjSfni6Zm845UVB1bjPxcJ/ywDBadNw6y5kOGvy
oqNKJBW1xlEIIC1Oi42ZTRWT/Z/ouXx+y+wcWKtDReBsfG9BVswEDr6baSXXRp0yfE9084mmVU4r
c6rTGywHwzGZdG6hpWMuWIXoVoZNqmOzjaukJ1lPOGG0cgiodbctAC/6iVmvb7DgghiZBYT4wGka
7QgK5ZvWV9X3zh8/RKJXjLosmX16jYV8iF1iJueQ7X/a92VbbZElS5/McUa3QZ22PPMpCLh1xKto
jbszvPGnata2kNan7hYjnQed3RddsSctqddeVMTRKgYYlp8RUlgQrducLhpnL1J87dExgTiaZcj0
YqB8iF3n6ZdS7P5nBfOri/GP7XXqGuFY9IbprmJlvIZq/tJeJz3DnEXVQqdPlKJvE38mGS8Xi/yl
oa0slhVPnUhY6X/9uX+Uf10/VxhEO6ACc5mq/76ewsxmgjash70xXTc7nkEryb6XtAlRFWWff/1p
f3CtIaXjV+Jbc0xMtRAh/vBpRLcA1J7LYZ8rFshSCfhZqIHHJBL7+kn/Vfn+jcqX62tyj//9KeBL
/y3+tfz/7S/8S+O7CHmxNXu6Y9iLfO5/Nb7YqPVF0mYbOn1CJI2/q/9R3WMc/UXcu4BFlomBTaH+
U9v4HxT+Hp9b/1L367QmrcUejfcIN9tVyvzr+KlqqoS8A8RwPvGfRFmz2SgOsaiunotCWIdMSjwc
YxTVJ6Qa3XdD0QaQCZga1ZTtvsVgChyngqk0DP6mSAz5ECtl30NDR263qnKZoPplV9SXllxROCKc
HjRXyZKIEX9EpvmFRAO/IEGoMOFq/hT+6nmo3S1dmeJYtSmJYKgojMr7tGrSp4f9BN9QjofIHYwk
PIQuQDvwp14zPtYjF/lRKyt3eQnFpthE6dTCfXVtQXJABqEDEdFIo7Mmy3OZQSyYoFmB8SkwHQ5o
hm9xg8W7xgU4jirMCZ/KwoyfmLdZe34U7FJww+9TXCRPHqU4+AlO/BdZ2be9JE2M4320jSv2WB8L
1KrtihBuKBkSQIVSWgso/HIXmtPsmiUerDGxXfjxGTGNm2lCWnlCK1iURpBCSL+No2zUDnKqCHHL
Mi1SjxrKhJmaNsrSJRGxRgy6MxMZD7sRSWDf7A09Co2EDixBt5l8cHI9aW9q2VUld6H4CWr5747w
fyEogNwR7LP/fke4+ZaUP37dEn77G79tCQ4qfcuxeTuZtsMx3v/fLQFkN8JhzMdMDH97+v/ZEXD/
gYzVNRHk66b3O/mysNhhXA7vLtxunYfZ/U86An9+o7hUnfx7UNpiMVgY5b/uC8rHRkl817yvQiLl
N7a68dK7X67G/+PV/OePYF5m2wvPjq+Mw+H3HxFOQ65FJiX0GFoQ9z2mYxyCHC7pv675/8enLN/i
lwKgDX0JcHvRkJZvnfZWyR/93ymv/+6H/GEqTnYXlqyRjxjmi6tfyP9p5ve//hWGfuU4/bJTQ401
DNgYqNdZGeD4/nC5OgDp7BcNvnetbBckuD5t0Bhxml0UsnaY5Q+cpDg45IiKLQZh9BYtuXFSCSRC
jtMuqdv22YxnCybD3KXrtncvpk0m8joe5XT2Scwh5YsKD68cHLsxDB8pQof4Wgo/qYxTF2qd9NQR
hhgQAPNWePUaEUm3yStj3KN3x5jfxEw5fVJQCIiLb/K6VqusGWAoJeDlnHZID7GeuydSBZ1XrXDp
pMa2ijk6a86JngZINmytJJnb46mP8HmsskU4hBFkOA9+MX9JANyt4zqG6+c2H45ZuMcwIa2NkJ1x
3bF37oTZnSE69F+AMNMaCQdjpw1uvqmsNj0IEsJwdRhii8edIl/WBlk9GaIKi74UbNXxwXJh4IjM
688upNxNRduasE/VGQSaWTwPqR8RoznElzAdpw+/L9RlZDDQ0VCQLn2BlM9LZpK3nPAFfk0LEBLt
2BeHl5a1nmbjR9suEyy7E/0nscASAEia98++mXjxVjq9uIy0fQJ3ucCII2/ImzYhePccLh1lO+uC
WM5z7oTU0omIcBIjTawDvl8W+DaD0IEI4ts0Ej/6ThOrSfXD93SWX8Rs/vBL336Vph0FzPCTl57k
6IPOVBd2fdwYu3ISP3jP4ZWOMdrs00aXBKmRuop8cO6f8dwLSOJ8j1S62bHw7e450RRCS9m4p8Ib
4pu6wP9q2a2BVnKKLxNhx7TCSLXz27rdTkghdhUGcvSIDh5tP1S4YaXS02BGGne0KZr3swFJEaE1
Z4QmJSGn8DIUXen4mFXz8Ai3nz/c+h0LA6vQJY8UbYA8pA+JJ2IltGrYjIDK7zwSElEZWszti7Y2
1yZ75y3u9jQ9pKZTbEkPwLUkm8SActCGxgPs+eiiokR/TMshk4jE0ESY+aLOjCIdFkAbvoculhNW
iRbemgSVhwHzc8K8hFFCAg1DcafQt5NaqpxAzpE4qrptzo3mGg8GA8WD49fOfahZ2o7BnXXvGkV0
noT9HBbNfOldLJCEuI76fogbxzw0bc+0fZC5hHMZh+89bVUSuaaqX1naoO2gv3ufIs3wn0eYmzqt
m06tC7Aqpg+9QRWDnoGesr7Rut5fhZW/XI9Qz5y1McvvOTZKIGcjvHMkrDrTQUNxOvfNJWtOPOlU
fZtQ0Wvjw2xj5zGx3NmTmF48MxzfytCOL3rBCBipUe6sxQAEA3AqndWCQ9GHkXX9sSmG4naw5PSt
tazyhiBw/04as/WEfx9SZdd5GkNswya1KVL3FvHG26huvfs0actvKranCyHtTFXSuL+VXQPrXTIg
6hrfPmU1wV5GY48BaDbnsVYW8/5Zzftm0giJs9GEw7I1ls0rN8P+0s46vdpZDzMXJrNjr9HSVNsx
nPRPkTg90/+8ih8bWq7fbUbFe2NkE8q0otuxNAD600bY1qomkLWaomLd1Um35q0iNoNOOFQ+OfNy
Cm8oE82CQzinXf6ddhg769R3w4DZ1Eyw1xg9mThajwqBy8lOzYXKi2UkwGOik5ZapP6Bg6y9Bbrh
YBSI/IPd+dW2d2RFdzfSdm2cJWDFHIs14dEV21Il0DhSbXvQgLrxMxpG5yEgCtDAw4K803M/GMOe
6yCrWdLFhn5aotZ/B+vQs42NGXK3JVQHOXnQswu8JYmPEHd03X1vAjFxdVr1yMvtE12pEkBfkmOx
1lKiybLKeO/dErle7ifhZwcD81l1crqj8gXYvvxxs2R6XsSiPShJsc3wy53uAJDLO4K86ZN5WaU2
rGHawYoIJWFERbu6fmQy1+RWOohNg0GZPqfnvNffMzRlX92lfzOCE28JlLK0DWnO6oa5fRqQcGU+
iFKGr6mIq+cxKaCZ+UO5s8lfxQvMaD5l1scIWvcDXQ4QYqvhG12D/uABQsqwFmLBpk/N2JhRN5tn
O976wOziVRkzMGghDwC3leONofWRv1IGCcGV5gPX8Wp0MK1pgfjTEbge086QpONiORzWaN5mmik1
X1gng2jvJ5nzaMhOfwFOONNV7Lh1dUE7z669cudi/AdgUpNkv3D8GMrOdA8wczPJcBvtqU6caULW
xK33rNk4V67VHgb4+N99mg3HLCc1umgd+xQaQNYjh2GC2SCW4unXvB3VaHuwai17nvzE35Vlg0yo
cQi4Fy12hr4vd4TI02tfXnadT+NOS1FUTPglkCjQ+qx80k9imuf3VqvEN6MgcLKsWeBOuGR4sKID
8M79phB6+SPlHY7iU+9IdnXmZxZSdO/EWgSzefAfwRMwdxedv0vautwxDHBeegpS8i0SMzzniNxU
0BUlOOVQwy7VZ/NlJvj9x0jH6Evh1mEw98RMrZfW9s/7lOEi/VRQRjZSWNNWF7Vxayc5fcUwY5PB
7HBMCehENScTAus778KRTG41fbC/QkMUXxkEia/AeNUtbypnGzextlYogNca58m9GyJYnyOtfaji
Ap1ui1Nbyyx5e73qvY0amBG/h2yEPKaSGGGab+nJbisDIH5c0QWe0d+wELfShs7pNgSrlX7aHwrV
W5satUwgW13wELu+Og7AQO5Cz4gORhGrLLiu5dljlANoGqAsJ5TT7CXyFvsJIJocdqYh+rGBlllm
d7QGi4OjpPPiY4Ld9SHyKqREvAx19CvP5HAy2+7wFRnL3AKzAJxCXWUxW6BhPMRa8t5mSt6yKagD
6oTyzkWGDMfDJnl4EQM/E5xq2xBApnQzD8TTuAa+lNwn52LI3PSOnGZtO1hmdhRDYZ/SaZb34Aq0
TdjW8q5xO17dLiKdndtUGvM2yE4ZLUVsbisP6dCGd9N48Ntohj0kuvpm6tERBaVbVk+wIsvtwIZD
DVS63QnVVH/XRIw12oE+coTc80ZNRn1sQmfaWqaBibfJSu2pI3K8DYiSpWIW1jJ8Y9sgkI1Hs7fr
JdsugUXsjTTlQQSUu94o82d9YDkVNc4Ry0+Mdz3CTSIKplNI8PV3BUKbqNiEZqImGJvE6IBggNjm
cZbTfGkz1z06k1Abr1ftARDXWK+YIQCNLnxnlKt+rJaE3s6aL7qDGXmlWVgQyeVy5JPQMLOt/DAe
z0OvpUHIH71nXFliUpibcN8ZqdglujUfUi90dhNCgOUX3bkxtHkC6GO06InZBUNSPJqSoKLKS8vN
XMfajoi0ntBIW5lvgCRAOZpl82iRbp+TAqOdonC8H2oFLVM0BLem2g+vAbZkiPLFGnKDVDIVnvkZ
aO519NLoIbt263nttGE0ae7I/gWfSV1yEoT3DFCvdXdDhRgf69kugj5W97hWKiYwTvEBBvmjm+07
aXbW1pTYLqjbmgMmIkI+5+SJ2Ng5aD0t2rNb7bgQY0CXp4RGU7RbP/Ne0EC3AYgH4GIYgsK1N0Wk
JFoE8Oherx1KuxaMS2p+b1kjyFqBxRDs2OWNrMObuiRDPhujcuMkDH9XlTUOu5kQyLdogGyRSQPn
hxrkSMDuXD3WNApnhqcM+xBvxac4der7sszqFw1JEpAjVbx2Wj181KPrPLpGK+Q69xCRDqOaj2bi
ZzuRx8NeizNbLpHh4l547XyPCrR9xKzEBKsYXBVItHwkDjvORrptGISId3e5P6db+jocyfU8OZI+
qQbcOs27jyDxZPgauvAst/12PVWRNdVbb5BZdurKd8p741US63xDvHEPV8m0q8sIYlAjZmmY7sNZ
AYNRsb9LNVAlvTfwKBaFjpqEeECIGC13cS1D+13EokFYE8/qThh9eikZzGyHRLWvTkt9hfYyNm8V
KKDXLId8hoar/IrNQycRpBysZ315QzoGITd67MX4O8rhFCeeuImLrv9a9oSK4OWajrkdjadJU9kH
NjPkOjFBqAz9+vB+dOvie9G5ejA6hvjWdWlF/F9Yu0cjM8W57WN75aDCs1aKvF/Ouh1zEuIlxRer
BLyUhTZJ96Sax7eVpn4A4vBezMrFqOnPHr5sRrU2KV5BCj1tRY038yqMi3hYDZpEZqZadrI0T/dp
jTunZurA7eVte1ScKnBJWriEDNwhXT2vu6R4Ymz08j/sncly3EiWRX+lrPdIA+BwDIvexIgIUpxF
KrWBURKFeZ7x9X1AZVaTEVGMVvW2zKrSKist5QHA4XB/795zh6yhysgqv6Bwg5fAwXAXa8VTJSJo
5iZ95gVV4bIli9dpME6Y6UMep/llMyU6agKPrRQshdHzxZK0brtFwAyBK3U5LpnKy9gkLWGsldxp
NJUfG4VEUM6dNkgFGOI6sd6fE6E0l3wUkxu2itEzkt38c1QiYSzaYrC2hQLAZEGMZxhvu1x6Ej4J
WxpDabJbQ2gEwNZ5OHyNK1PH6lT10b7T2xe/t4mcoLxzSVc6uxDsbL9nVFWXGK/rlanEV1Pe4Yiq
hZJsG6Lqlz2P6hJ3Z49guyyaK0O3/auIzRAijySq18g3y0+Vj0KgRqh8x/v/o8nIAG/5pmHJtZCP
Ca+Z9k5etzewZjh3+ElA6klNRjtWO1KqUhIZC5F/EwRPGVHdfzXG4X5q9dqgLRrgbMl6bRthc942
hSKWvGrJPX53vM1BUFZ3Uk3qdOmZNXa+Vt1MHchnyYx3FTs3tkFgWpcIQkcWl6q1dkHqcDaNdP+b
HGmaZqyECykUf2P7g/XAUYfvie+kX73UUleF7zwZg9FfqIWmb/lTSO0eINkZoYGE3K6uIWaO3/zJ
6wDB9XbIfRujT44z9duuQvWMMt7elj7Wduor3BThWU/oGIyHsMurTdSGvLAQ7hc9rB1soqazkYpE
KBiAd3KsRxbk+HooJnNflggOmr4x10WSec+5Q30/qUgRpcMXXc3ZXRiE4Jct9Ird7VDLEqV9n91l
U00mnK7cYhtrdrjh01svVMwbC8PkyoxMmFtBJ35qfpahMO7xErSED3tZ0F5nEl4HEQjy3qC3OWdK
T57S/hllCoipuN6mLLeINeYMYTBNt3h5TTfpi3aZw73Zjp1I7iGUkbw7ZHgyMJ1tq6R98FuCagba
fnsxG46avvoaOJnlRn7AF4uN4J6FVHFT4XSXbOWsPUmb/lXtlzH7X1QtLbHoBAc3xTdRRgg57QYn
ycIvg/gb8OlIvdCK1ruA6BWtqJbANEAC8EAs+jAuFVgtzlWYVD75o1lZDgTL5oXclNkwcTQLKueK
BLCE1gGuWWzDzjYIicEuKGE9mHr9ghuuXagTW5UKWc1enfrvluTUIBNY7WyqOCSV3Qj3KI5QAzka
nh/NVXQ92vP+yy9Waj6mJPIRKJP7LrvCZEW543uth+0qV0dvSbLbjQ5u2W0H89niCAJf8FJWEP+a
BF+7RZlIaW3tu+Ek/YUxN/bNUsxh2Fl1Tf/A7bB2/gxMIW+kqui39eD8LAdDefR59T7rQJqDlazz
MsTuPMxmG81aKJnMt6D82rUeltnKbGaXaEYF4ONC6FFf1dYdlOcmGBrI+VBc35dzzQESVgcWkthU
6nedQjEuLHLmZLnlPH6OFntU2X0djawVKMaUpA4hHmD4BvZJVuWOOaZgteYvYQofK/GLZPXxhZ0a
Cp4PMj8cm5Kl7/2FqTXiMqT1XBgRzw8DOEZihDvtkwp3/JeQ81+yiA8YuFSS53C1V4gHZqgjy5kG
f25MkJu78AnayxjJnotkhC0nk3dRInvf5h2T6/evDyqbJqjDSf3IOiZDT9OVPKzdMeYuopLmK11R
suNMapy5vkNGyXx9vNBEO1n0NY8MYTGL/1QUSuWmYyCwN3ikbCilHeElpKKZUP64KUaNCmIyBZ9a
3Dlnxp8r8e8r9YwvwAw5JhxrSDfvHyWSB0B2MYY0O1UowGdcIFrszx/fzyNhAxeJEQ+XqTr3ig5j
VQcwo2Pj6JXbNJRuAWOyi/At4V0lOsK6adRRq7UO4L6KTfLHQ5+aP0I3pY7S4BU+9f76HGkMmq+L
ai6SjOtCyManrkIh2FLUpMTbyQ5shOOx/njYU68+jWr25jxZwHkH0FtRI1C1Qoa1yogky7T7DJ16
cn2TWeuQ4PRvTFjBGkMUFbHSmB7fX6VflaqGXYPhYDI+lHq55fA/rEvPUrcfX5g2yzMOJwysIt3g
BM5CcyQWmaa/niXuz/57/To3R6/9AdB3WCiIiD5RUla3pj2pzzjAKSb1lOI//hGnJi0iLVQkhkAF
bB6sP7ElGmQkauUKyzduZZtTzfdZYj8e5dQqxyOc21coDtBCv7+pxkCqgJGy9LyuAl3k0YpwxmGh
GcgMPx7q1AUZ+Cpt0qsELcb5p7xp/MVDm9Frx1vZ9yVohz7/atr51//fGAeXE0qM+HyoK1fTm0+T
WW0NOz1nVj41OZh/Gg+H6YFO/P11OE5k95XeVG7B3vWT36r6Xs8zGmVdH34JFFaYMuvUax8D/arA
WrgDLHpuRTt+9VAwoTWHukSONBP1/W8wZNEKJXdK19ewPDV5Y87ixfIyUaJyFxdOtvrd+8p4COYh
Z0ldsw7fvZJjFb5wUbppNrBBMcdbK9CsM1uJ47ko6KFLTVLa1Y9d4I6vEXwDChsyCrFfdZGHS9Jy
Lq2IXsbHl3NiJC5idicj/kExejBNnDoMpxHkusvShiZYqS/EaD0UVfT48TgnHhORnjph73LeHc1K
ordT3izSWDgVpOQpVNdV8qyQKhrFkGlK7wyC/DB1iD0EiuM3Qx0sF9SoTC+docwtNreVkRn+bPqD
ID44XbuG8zB9HiX7MUn/A5IMWvAVwnnvT1RWCgFciGQjur9bvaaMllaCAnhqTPFe4m3eN2JQgJeA
mSL1hoJ+Sfxo69Mt4lzVgEIlTWdvdclw1ectFWxIC8CxqDhCzA2nMxc6J1UcrM18wenrobnCoC9n
ycfbe0oOqyIcZMvuVAfNk4PI/0rr7DswmuFzCu1q384giyrx/qwGeJtWjKEqHsydaRJuLunMamUR
E6P5OfU4GDXwrbMc+Hpvk5tLYYngyRJDHfLhMhQWkT+R0PEsEpZQEYayVyIFzq2RGy69baxMjY2a
foijFSU86zI20DJEseMtB9brleP3mJ/8YWVwhQ53S1c4N4Lb+gYIPDvz0Tox13QHHQIKFmmz5T+Y
a6TilOw+Ru5LpNSXneaIHU99cP2oQpk9eKJ3P57cxxsecH34+0FQQu2DQff+QZQ5muIem7vr2A2Y
4hASQulXkMBFAdja9pvLgNLrgxE6/pkcxBOvL7s51US4DuHg6MxR+WOnBK2ZuZS5xi8dQd1fAUFq
D0TPRi+/fZEIPFiNqHXMYsGDhZa+KOfNkcBFYjToinQaTTw6QeiVo6zaAeYP7WVNg31c9DpF+48H
P3Gd7KuESS/c4CbrB1PdIv2QslNGNjC55duyzx58ULczEfyv1J1/eQI5HsmYFynNQmFE5qc8WBCp
AdV+rkWJi8/iiVgFjIr2QGRUIsRvT1O2GwimEEZx+kBn+X7WFHWeIz5uE3QFAAwmk8KriK77Xpob
Ck8/fvcGGggzCR0m8IYu8uFnyw8T4jcAGbjIaoRLbHmW00Okp1MnIq7PbKWOX0AGY2vD1gDK5VEU
KO5eLTDblCtTjIdAKE/lZP+IBvHg9+aZPcj8Lr/fnzIUx1KTS2PNlwevHm7hcMwUhBjQKtaCWqmT
ywThfAeSOuv2lCnP7UZPj+iwFXVmAdxhqLJiFJadzyOWWrePneI5B7EsKmBQLe7ZRdDql7//6Nh4
Ew3DroMRD2akhEloNp4Vu0rb7vFIuYYRX4ememaY+f09vJMSp58hkGxzMw/e785WyfHkj3Y7RVce
FCszdsXAF/HjizleKglf0malMWEs5pEcfFD0ASa8FrsVUPoFlZ5lErU/rcy8BTRDQ90mAmbMz6yS
+vGXklFZOCxJTBSr5cGr5qVT43Dsi10HLu+ih0fKt67AQDs4dOlfbSj16CT6QsmBkiytCVtBVqvW
thlKf5fQR95AXXiYRlneOQDpYbdBAnvdFpS5Li+QxZmfHb03Xb+p5Zlff/LB4LVixmmIjg8fDJKE
IKGzkbhUp7N1NDoRWczUOT9+MKfWPYmuEhczCURH4KEU0oGZYcNz8TonizzvXBUWqG0153Ytp6YZ
7lBUlaYJj+TgUUgMNricMhaioRAIWbxgN5jquYSoUysQEFjKcDaHcu7d+7V1ilR98FslRjwE+quz
+EwNEj8a9K5vXWT8/i6aMyMyUT4ZZETj5ng/nN1gEUJwFXN29H7M964Kzdu08p4+fkanXp7ZtmHN
bG0u7ODeYcjOtCnn5UlCad/ECK4Xmid/0GzJN5Uv7e99UkQ7qoX1mU/VqTUPRSweYD6+x4ceSqdq
IMARub6vXzeZ8jyh8S6iRzIv7llkzox2asJz7ME5bHCyPCqSAUpDQlrUBFn6RbwFX2vd9np0DnGk
nZoj3EQczgaZSsiX3j80p9WHFiZa7AK+Vx9DAh42Copj0oREl9Cbs/rPkYZZr82b7rocs/hKJpbY
BjaazmksTBrLUbHSSgCRSW+jx2ghWJz5kmon77zFCZs3U0j2P+9/ZOXVKlFYKV+bwaBN0JTPWuMQ
5STsehda9lM7UJ2wioAmRibCx7jv6h1E1q8Bio7JLJp90acgHChZL8xRKRZOwHV8PCtP3Ed62mxB
SdCiuHj4QUwsfkM4sN0GJvOjmLRmoxaIKT0cvfn4/PFYJ26H9qoxlnOhll33+9uhayPRtnbD1t7T
fqgUHFapVJ/rMclcyyF7mVJ5c2aHceKl0zQ6duxo+GIdbbGJYB2Hys+5vEh+CUJfWeqoduhjVNNC
AHj9XFZ9uUKN0bm/f62aRhWTihQbxMOV0lAc5IZ2nbuc1a5Ks6+oSie3VOOJT4n9x9GW/pnZdupJ
smWjDKCT/stSdnB3TbqNtYGhWlEJrh61DlVCJprbvnRSF3/MufFOfHO4QPZQ0LGo176+oW/qYASB
A/DKubXDHIuaGMCU1DIvsd1K68ylnRwK/xmoIDaMwKTfX1phGWGTZhzRNFzjNzIpp0VlNeZF2Gra
meXr1BwFAc70NFhWjsrfHZK4bKIy4NZp+9AG+YuU5UMCi4XQ8/IWwEDz24cjFjBMF7qEes4O8eCx
aQO9Nr2eMncCAg0usL+r2gqApGmeGejEwkyeA/B6QeUZG8d8k988r2Iig1D1OAImvnzyh2FrT+XD
x5N+jqw+3Ia+G+NwVVaiODLAnrkI+rWFQTrXvpa1vNNbsmi9pId846v9QvZVsYJu63/O+8pCLESv
trWrmOJfixoyC+n0Ql9aK0LT1kA1EzcUTbWfDCO41R1/WGZj5/3pFXiz0xpxFqfbcYkM1tsFEjrW
pA7DjdQqtLoR7fu7yUkRW2Ua0Js8rastdijP4QA1+NdRorI7zMNwkcVhdR0MVrDVqnrcJRKJZieC
9FOnVJ0LA/khzAli4g7PEG3qpguQqIWLOBEcew+i02sDiVg47iGdC7zJYdRuPr69p+YmX3GwHHQO
50SP90/QLEmoG03mJjLh53JonsFOXBtC2Yg0X3tK/xeY5XdO0xwB580e5XsaQgfjyQA+gyB1z23K
YK45XfV6vOub7Mzm9bitZlArpbHF3oQy3SF53xjiQFSDk8F9j2+LIqzQDNrfy/gzTWhY+sqylfpX
v8rOHJnE6XGp0nJHOVwfbsicIi3TopfURPJx+hIMKi6hylBuMbqoyRrNDGecOW9q3eB5WyUZIkGF
fC96bnq3k6j8ZdQrO6G2ykZrjGzpIQxlwhVb+p10sJ3om9SAPfdYtkmGnfyV02gmtRdrWvmad6/H
BrlekyTjpImgAzdT4a8jfg9goeIFz4d2E9kJsUdDT6Cb1Pj/0wm+Wd1Ea0ux9McSePSZR3FqocWw
CS2GNhwPZL5lb9aIUK1lmsVd5qrN80g7dDH26jbWmu7Mgn5qLXozzuHGCH5GmsBKy1xbJuoScN6c
gResP35dTn0QTTi2sy8WZ9CrRfXNxagl/tHSqDKXppNN8mK24DD+lMcBmvp6PGM6OzkY9UrOLA7u
tsNDhFmxGJHLnaG/M1NOokQUGsUGBSha6iY8c/tOLQQmZX++Flj2jja/yTgKM0JF5eJhvdVrC7yf
Nz7lSfVCHO4tmVBn7uRheilV+fn0wJF/LpPS4T/4AE81rHjbYJ8WDUmAy0vX9vZU9SCxpbHKhRK4
RlE2y6FwxF2oeoE7+pgafBKCP9m+HW/AUI+fIX3xRsEnM6Yz9+PUtOU5C8pI1G+PzPj94EG+D9jm
9GXxIhz/MdC7e4Lzzt33k+PATpiBSzDSD0vFdaeMQYEez+UkWlDNaZ6zUQFf2lZnPqSntq2v6Ui2
iiOT/7x/D0Xv4OBAe+k2eEaCGolrn91WudxHtnad5OUDMJEzhYpTE/jNkIcb1mgyEjR6auoqPayV
Nn+BXoy43dxXeXfmzPGaSnxQrdI4kdIkY/vIWfjgXNT0tlFMg5WyzOjj1yYofvahYy47QJRLyrf+
UikA1aSsyOuwnL0GijYrMytEfw6sRIOiypNX2rXb6jgWcLXhMwqa6t6fnHxlQ+Bepl5tbwartx9t
yaq5MLMawZRSD3DH59Jmrv9Uex07C1zYoVC/Rnl7hRQHHDJbvtDu+kU6inDdpqN+XyC65mOvyzOz
9tRb7MxOXUoczNvDBiwRIXWd4U9wp2LaTc0E8Ug1nmQhL6iZPjXh2J8Z8NQjnp1ZCGUsiq2Ht72I
NH8s2Qy5IaR/dHEtwKeJ0+9KkBbhARxCk/7xEvyqnTh40ihmAAC8hh4f1e58BVc6RKLUJZPWWQZ9
a94bAdykTIzyIsiT5LHQU3sVzQCcV7uAHTTJY9rCA2uQ9G2Vvke5/vGPOnHf2WzMFmgHY+DRkdcx
RzttdJG4seMb66AazU9ZwLZxjHKiXSpI7+giv3085hGRmRUUVQJVn3nVhommv3+j/UFOsMd4o+vJ
Q8oKp3yDIFVsCB2stw65bgtmCspJmawdvwqWIz0ZnBeGtvr4h4gTa9jsC0eOMUe/EbX0/oeoSCPM
tAlTfMuRoDUy+xpCkUy3aKszecGdsXbASOUFFquaHAiKyJqS0kcNSU2/6QEubEbybb8EBhtvvZnU
L2yLs23QM6VwTAEPHRy4Qm3wMiLGZsnu1oYZBWu0wgZA0KxxweRaa9AC1sr2L6Dni/tYZMM1ry0m
NOAu01Ngk9+eqNafajvGZw7mp66fDhgedGvu0B8Wjii3RUk9ZxtbSTzcB8jS3MEcwqdQU4LNx/f6
1FAIr9Ea4Ebns3Hw1aTpVJbp/FlychGsitKe3XxAWvZAkvynj8d6fW6Hb9pc/RWcXvkMHh7/M8VM
QCiHHA6AQkINpmGM2WsytK1XwHnMrES70HLVu2kGvb/SdcW/BVPtLA2RFFsCkapfW8n/AF3OAF1m
AcObR7d6bp7/8QsHefWcvvz3f61ekmecqS9vAQ6//p2/kY6S+DmKpyzTFlzHV27j30hH+YfFm4uW
y+GYbb6Pn2MbCO6RugWLu5inx9/xc/YfBsV0SedE/oV2+A2wC/11Foi3E438O3MmBqhz2Yd+zMHH
O46A3GkTmp3RHIMvaCayYmUWoserNKX5EldJ2myKcrxJch1TWhJAyaNxsczIwNigjM5Qr2MvJNSs
TfE/ZiQ5E6/avwyNqcy4tmiJ0Agzvd/cZLaisEKRtqSADxZtWGwIo6i3o1B9kPKs5AtuImBpIHv3
0WsoF0lCV0kkmx42HXpFCzuysfSitNrThIxhvEFrU6wkWEDzRVLomNXFUMI1M1OR4H2U0bbnx+no
rs1ih0nI2+VK1dxlfCr2VR1+hQ6gfAmTFONfmZkLoxyybevoPvHbhVgQRVBcTwPUp3Sobzvb/yHZ
mC4yjyvFv3ILvInNsENy6oignxhnXGowV34WlQj7heo05EirfPtkAUdfL5sChDOjB51+a4pBJRu7
+dQQ/rZodahxmv3gde0nzUMMHgzZPeZ6TBNQvRZJnHUL3e7nv6SXBM9dGnbxxWNxX1LiHfYA8b5C
TNyZIGAXrFO38Rh/xUgc4SzN74dImXDZwLsjFCxYxXbRblrSiJchhRmm4MMgvLVnQQSPPXP+CUTR
oVhbOuUgttZkqVj0FGWDwDi/92snecyhcz5qA97qV5RjSdz3hu7SMEeSkY2spj/rqbhBcguC3lD2
jTGWz7mhVQ+Fw9EzCD0wvXOLuIfrd5P00vXsCbewbMrrsQuqL1AVHsw6zLf5AOtaI0f90sSSTcaW
o7mYUG1ES/bnZCqUcsEh/bNveP7eSPMaaSkePWpKXvtdUcsqW+I6ELewocVVGpaBtur1YIA2GZTT
Ogmye6Fow1pUGUJ1PRd3ddI4m9r2MiLUAxj+vDmLaOb7Bwlmsi4dSmeLEh+Xll9oGsQ3rIkR3dVF
Y3dmfqVrQ3sxB4a0m75S5GfL6MMLIzXVrwYXvqrHhl1wGOnhSnIv841mVx7eOsgGF/1YymaXRwCL
pYzgvaOTnxSsrpCGf444Tz4leiXgEWWwB5NZ3rqA4AZUKNLuX5ev/yz0Zxb6Wb3/4UIf1k0Vfm/+
kf/8B0D7Nv0W0i/59SnY/fjv//r17/+96APtIaqGhpmNfJUGLnuJvxd96w+2qpiF6GH8Wvf/yfES
NoG8BrG4DjV4VjqTHf//rvpEhCJzQHpLcU3nH/3Oqj/vCt8v+lDG8GQh0SRMmBLy+13jiDNUI7Rd
xbaYL1P/Z+Ir1+Cud2Ba5gwbl5TJfa2SOuW1X7SYlU3UZzauMxv56CcIms4C0S3l69fAmzflnJzO
aGETCuLm1aheecaX0Sku6y4Gqg+0Xcf412B1cwo/WxgJ9kuM+1sqGdm61/80gMVOAYROYq3VSVmE
ub1pnHhRWKS0B9SmDdkt4COuyEQPFmrxfWb/hzkWsQzfbPw1Au46/8/RgAVC/kE95dswrRe1sh6l
4xoQsnjVYvOyVLsMf43aQD9UqloQSxe3bPczOj6o+ZgT7DbtRUryJeeFC7/trQX5fbdGU8+JxUB2
beUTLzQ0xkbUCPguDaW9ZeVp10M255o4za3p/KkhfKh963mq+QW80gsIbEtIfsu0dDBABus2T1bd
kGJbju8GxXuIyr5ax3W67priK98rdRsm7Y1fWxcwj79N6FSbKF7Sp0q2hJTYix4czkJk2fd0MKgA
RjbZSWr/HTnmyjfb+jKrewl9uVgWZs1ghEHEgngoju7/WVz+TxAwfKS8g/8EUh1tIzeEf4c/3i0o
NDrnf+evFcVW/+BvZ7kOTTM2hm/Sv23rDxYZUyJI0gnxJiHqf1cUCGFgvoD38YepBFlxZvlrRdGN
PyikskSBGgRPDZrkd1aUo7cZkxfBd/QX2GPNrP73C4pPcvxkF3nr6nrrN4CBHcJxDZ1IFKMVYDks
ScE/NlsSRpwAVOybe3Xza+F6S+88OJkha5vp53RQKK/Rlz80RZVY+p1uGsAAtXq3tsbUXGsAZ1Yk
JaW/d978NRTmK/a4GD6O1CV4cTtNS2WzZT+Di17X+oWoiVlBf1f+G1fFraSmRI0BxdFc/3mzQk6Q
QQpWqGb7Ggw0iKmExdWAdxis9kyjYC5AvvkevF6V4Jpe9XsCSen7oYauaTGEcwMhtDhQrPTbjErC
z6EzVyS/RFCm2N6SkR4vC9XIfy0K/7IvxRw8Mfisd2cWa86hyrMZyIxFnNtsEXyZC41q4DrTjPJM
f+h4jmBEws7Gh5W00yPlXu3boqZR2G4rxzAr5mZWEzkPkqpbRwXd6DMXdVCV4o4iJOXd0jm7MU0O
iwWy7HQRaA0hmqPZoBGoXrAv/LQJZmPjll6YHpH2H78Ex7eRGiCOMpIA0JUeHeRwyEY9uKJ2yyaS
bCCPhKVCJVzq41HmSfd+pjAK32uq2CqQ5Nd61JtJCf6KvUMZt1tBvDbQJ+USeuz1SDN8Oajpb9ZU
X+/i29EOXgHkA37py6TdUsLVgFPhXevSZlFEcQH93AETHMffPr7AQ33i65hzHRvJLM1L83ApG4PY
tPue1w7drHGNpj559NWWwxWIN7fNfU6d5Z3VjfayTCCdmo1q7wsp3Nav8i1eum7dUpJZVL1VfB8G
oexGRHEL8FLl/YQgm+wi8Csx4LSPf/crB/HgySAFAJFIQQF99uGMs2uI6nnDaxT2Lf1HQ+mhWAE1
7NaKQgofWHsgpDb5M4K7tyaExfiqTiB7Ws0urqwGjCkhuM61RnzcmXdBnpia1D/ILeQNl/x3/udv
Jk3kJGY8yaTZDk2w1j0a61Qfh2Vpm6gAS7/+PITk2qm96SSrPJmyPbrU6pLoZrgh6cCZsaOZS381
WiD9IhVSI32TYC9I2SDB2HXp1ZVuTsqObn2+KmGur3pLFoDlK+ex7UPlselsb+kIIFqVoVgb6rnh
ohOVzV5n2DdxVRPQkLBp8iTctoRSthF/bnsbUrUxAogQE9lq1CtWvdJc5w6JN2VoQfswAJQP1Nov
1WBUn5Sq7LZRFiscHMef8SjuGruJ8Rz6sYuho7nmT842Hz/142XGRtUtkJvMbYejFhbR4rKV7O62
YR1cKXFLN89Wd1o4POB6J+mlJbHm3xhRslhLat/zevP+WeLkhsY7xQ3IM2+n1RBTNP+7k0HUEJmx
jB3zy8fjHa/bdEZZbdBe4QZGVv5+vNp3uoxn02yjMSkWemf0Oz/vITniKll9PNTxNKWDRXuDxqgz
n84OpqnfUjHp4StsHbuTF7lSaru8b8+pn06OQkeZbYqgb3HYdUxVT0kbuANbxayICystR3Hb0rdv
Pr6YwxYF6xhXg5DLZreoIaw8eFDQeWZGIuW1ARPwioS8aGMOKQyGGruB4dXWdhBMfKSO/r6ynyrd
3yK4Ds8tS+Log0EGKPIWCB8Sfc+hMarEkDMhkqi3xpBYZFA4ycbro2Zj9A0mFUHm9k7LBmddqflL
kvfWHfKJnuhptfsE70HsZZx7Z6awfvI3oZCk4omU4MhX4huKgtZZ1NvMb7OdWsm1o7Y9JoWmvPJq
gBKB1RIuL3mVk1IZr9siHJdmiMIRhElO2EHykmhDdwXrdDVN/dc2UvRlGTbF/Zi14aJoQulKP+j3
2ZhcKWpzbnNx+gIQI+I3okBMffj9S+FplZOOds9NDcY7v7KKTdsb/ueAVWxZlFa08mpNXaaW2fDF
qtL9GEzPdmg91JXp7NrCwwlGbPQama1zm09W/mAb0wtMtmwvbKIh+sIfiW9B5iuiJiFWsjznuj30
Mr/OTg4s/7yCg9kJYIIfnI8Uf5UI/MfkZHtSc7MV4L1VE1Ys8i3lYPAaO5FTqqwLdFkfvyDi5CzA
9UAB3EZIffi62yNrySjbemYZNUTeJbb8xrbqxjJoLieOStRdNzwhzwy+13Cj2s5fwhCigCoC3Jl+
vdHVOl9VKAsWfaiBo7L0tlgGDLil8BwtjcjXXsYMTWPlWfcWoSNSjXKQN85TYUeYgTupXkLNnPvX
+TMJNvfmyEC+obXLonfqc/zh462bbXIapHuA8lY90pvRTbBij4idLb74p8zbwqBNVsoEJIZQEHFm
n3hi2QZWjwlvFrCyVzw4UdRJbBILodVbCjg/oY54fLWpRxvD5JwZaf6T3u97uCxkOjTJKImoh5ac
0vPbwvIkM6nyH2JN+E8RmeagzUdOE3KME1KbTcXek2j7m63neRKbILTxAIjZ73TYpGv8sNS9SEXt
aI1/eo19M1jlnWp4PxOr+caR1zzzgXrdex5dK2prKoocuGkAvX/vHTzBGIOYshzDszvCaa/00ROr
MaMrI7rpRfVgQoXJsPLHgs2NASuyq/1qpbJb+fjtOTmZ5OxCAEaCd+7gsxy2DWhNcMfb3s7hpxUW
zZMAAJcS5v5SBtHPj4c78dE0ZxLA7FeeI0Xnn/NmB2k6UTxjnnnIY4WepQDHO7V2cOaMePL+zu5d
ZhK3F6DD+2GiWsNvaKB14owM/68bglWXRQ7MZlvZ9TX4OL8z2pUyArPsPULLqQYk66FTLiYE/me2
zceHctuc/R0cyg2LnJmDh92PrZyCGi2t6AhoCXzL39QVwMJuhCydasqygHm5DayGCPS4Vc+8Voci
sdfJPftaMDWj6QDG8v5eAOahT0MjeTtqRvCtsOhoLPrKb65rBDQpJuocTXPe8gdAZCeJatGZZSJX
alTE+iItrQD9rzL2n7oAPcpCb5pWW0pf1j8+nhknFhr8WCYSCOgmYPAPZkag2CFaQLPcgqSqNmQk
IlAA/rtmLx+euSUnhkIqZkDLRWFqH7Evwkiri7Kyym0zeelPA3P+7ZTNfFnFVP+Ny2IPio8c9D16
8sNVrSB8qylsA1yRHla36EVNwr4t7yKqGqqI/yw03vxaPd4Wz04cIRhpFrSQAkFR62DO65PnI5di
pJA27Mqj/3uf+iUJpWo9LdQhpUSeB+OZ5ePkreR8DekA+h4OqveTC1R21jiBLLejPke0SRB0YZTq
q0rVzxlgnUMZ+zyT2WmowD1I90CWfDCT7djA3DtpTBGDzNqNOY5NtQwDo59W6IEzImSrWl+Z7MmT
ZSm6XtlwcmyHNZo2kd6mtuTlCgU1xp2Hu+VRB+kXkDwd2y1BoySVLhqvDJ7zXiqfYvAONSFuCblO
NXHGNIu5JLG0TLhsK6eTvbbpCVoZL6QCRREeogVG2agQsZI8rj2YrT5pq8QYpL6JtHQw18KBYv+F
IOIwfTEjiiX+ouAEE1wMQUWCfUVoSPC5Bq2PyD2jugZCTEuNtQI/bp9OwwBFvI27+golcGt/Mpp2
9G7NmvTfDX+v9Ju0r2o45q3hxNkKsbDhf4LiLa1VK0UebVpZJvfws0xvX2UKlo0qJgp69Cu9wr8U
PqY1wuDF0Bp5tLN80tSXdpsTBz7G4ehDQx2z6jLqOE6SbAKVPNnWde/Eq6GTI1jLDunRBTo+T6Xu
kIKcLVI5b65CxMrPFmKqcWF5zbCcbMKZ7olQVaxt3tRgy3rP6u6z0KgaoI2lY92pORHz63bs/HbH
JnbYlPbghER5+WaxMAp/mpbYD+FAkOCYrxNvLv8BLaNrVNbS/hwFZbIk0T4Xy9oIOvq+RSEhnbe3
1Hk3ED6LJ6/Qky+JYqt3TWYCm02jwSWpHatz6Vy3ybjJynozBFZ2B5V30RmBv44nEn11g/Dt2Inp
a7XdXnRjv9SL+jmKoYvKVvdWWNXEJhXiB+L/fk3HiWAto7K2Zt2rawfy+NZwppygQZS2JNn6F7VR
DN8s+JcQ1cHoZlb3PJWmdDsxTItuGAkwxyGhmmtTMcsb6aTVWlOz8CYW/bRs1VC7sNMk+CR6ngen
BSCCofc4TEJupaLdhiHpsHQHicwhS5fYgbhlU0FzPeErsaohTNzGybArGwOsLjZc/hJfx1SXht6o
9iQB6atJBVcxNEBgosDrkMvH6UWPaIpeun3j2cZdqgTDWuuJMpimalrC3WxXnj7q24mt653nJ8VX
8ujUyyywiHhsSnM1qE3104RauVSarlhBHk22qBvkrgJ3uphTgNHuh/quHi30AUO3pxu/CWWhbWI5
fknVtvyShZ5LwM992I5f5ODRSlQdCnWt9yU1Fb/iDUztXdda2aZTwMOS/fkQO/acwSzClennNqGD
ZFInCDMWRuRMq4Bzw11YKd0NiAn7rm5pM/aivmxgWy6S2TYwKtlLXfaFO8vG3bBOUzdL7e6nUUP2
G/+HvTNZbl1Lsuy/1LgQhr4Z1AQASZGSSInqNYHdeyWhbw4OgAPg62vhZVhUVGRWpeU8B/Es7D01
FAkcuG/fvleuVhSucsoJpWe1UTQr6XpUmn2a7No8GJ7L1s/Az3PxvNWkXcyxJ+gjeJhySBRMGz8w
lpRnIhhy5BHojn5pHPUxXXZaS9yqa6z+Lf+n3c3cEBAgTGeRd/6iUiU/YBB4UgB1TmxVxqs0+w/N
sPZ6QfZ2qJm85oOnme2f2VvL7sYqScOOa7/3pnBpmW/faZoLxq70/D4Nq2VytBPyrC4RaUV+0/e8
U+FQNjA5SFF+zlD1H0xSWp4TFhLyoyrcfucEuTgbyvT3AGXVCmUBMY4ARP23qyfUk+i73c5b9eq2
4yH7Z5B+6sLsS9uoUE5u3c2zxH46lclPgLg/RlQBNc33hoRdF39+Yc5U/wCUgHC61NL4bPAyxbRo
ziVozO4jD8iTkKwOHAYqlmd/sYuPSfJzFq0iD20wxWlt6afzme170wZmjQq3uXwkWPFhGrkSMisQ
7xnxV39EZ5f7ctbEuyfM/KbokwG09gy0PV90+ea0YqE/bBXRsIlTD/G4Sm6Ov3jcpQ6wOnVh3RcU
XMdRgCL0kJB3dKVBvy/pm1j469otUSlPp1eRqHTd+Q5+oZAoF3LUW+gCAZxTslVIKcbbqThHTiTJ
Zk96nbFA7vWjuZe8ndor0D3+RK8rg+w2NVdeqltOrxPrt+o+TcBP577wSYeEU9oOgMlJNeWnWl1+
sPXcfZoGE1Q7lYg4uSy6XgoFhBrpDiwVdnPSpbhVdyTXrPuVTGFWsWbCfQjgSy/4o+HBdE7mXLiJ
BDcVny4ivDiVNSAOD6rp735K+0d77Y1nmfN+50W5HFZipw9+xpuq9fZyq3FpPnZO3/12tg4zaty1
m+JSQNPmnc1vHMAjHHsjGeK9LU4dBN67dZLd7wHKxvtE4DU2IpAwrUFyW7iOGW+rIA/2lG7hoGMw
yK9ASedir0LDi94G6WXOnZzkXLeul6+1wK8J9cNUFgHRlmJR4454F7OLYYZgdIdRTCBjkxUNJ9SY
gMhsdeO5Mxbnkjtt8tK5WXp2nZGUsdQtY4gLa4YNgA3akNAH+eWMYDHTwRenhe2+ONXG6bav+ePJ
U5hfNqDCJ3HZOQkbfHenk5A/YohaYSM7VOANJkQ2yER17MukTsIhQMSJ/4IDZPXAF4DZ9MM0VdUQ
Fyvj2nDlPkfGaiTxKojWvjfJL4LdnChJlupo9MN2lY/kBDNzMZ2nvM6mV+wRoxeplhdZOXp59Ye+
+2UVmfukBasg7bhR2WVxwZOF0m76d/Y75wffleOr3s3lNd8+brNP/DsH/ulV2BO/qASJHnieboYU
GdnFlrxrfpEtD/Aslh99JWhGm212fhDtk6sJXPIo9Axcq6X4ie1aXinZ5xdWeeTXqiZcZ2uPJL7T
CMT/8TpkvoiFvqQN0Vskm7SuRlyxqxHozEm+1lpERG1ytTNarpAcHaLs62lyyZMeuZJWTfQcva7N
lcaZlV2qsmiNqGY3/oGYGERcEuT4rHUJTf7oWq3fRIEcflr8jlDs9bqIRK3Ej9YWxquddiqelDS+
4TuPY8StJx45Ldaf1iy6PnLNhgj/vnDGb9Mf2XVIJiyRWtfxtrg8yeVBV6XB2holLxyRSrtCNOA0
89zpe+588TgkpN+ObEudh2npPuYiEY/G4KeXxN0A8AGwZjiW1pFzLOh3i8/93Wjp8CawA+qPveZL
zniCpZ1ju7S8eb7l3dMTJ3tibnsOMday0U0HzOYisfzPlUBcWHhdepiqLQ/FZcVd8Ni8s3q7JBbZ
S/MH2A3dnswb+dJ3UxJueM0hbflXsuu6OJk667cTpM7e7qo16uwFZKg1402cLPdg8H6FTDTtuMSf
1YV4vZerUffzA0WIChtiv1/NKrWjSmufhsC+n7yNpKnrOb1MT8T5GBRngf4DnmM6FTWAIeIM3Iuu
auOceTXnhrXmQIFz7Z6Ile7SLE7y5CZmewzmHIYB5vo1NBqGjUBodDYFh9O0LFWcc2/e66nq75rU
a0AL4xSi1KcEJHwkREL9RbA+sXdeM1/LdrK+pso+iVw3ONJ8/mFJsWtcAxbwYN/OJLm+UW/r+HLm
9negtjlTO+wzlOWjSFqPaVlGQToV7fLmzyq96k2m9oCpbty2EnGgtDwN2a658dX6C/2v/ihrvJs8
c3iTTM1OOejpcCJvWeyMMLBSHktNt8Ip0fRLWbPcJseRwZcxdjEVqnqAp64f6G6cpwpAbOgEjX9t
8u7HaJr60dFTdz/bS/UoDB8HRNG6L06TpjeutN4gOfWHomg1IF1UcmG92STbXGX3uY9u0xrmEWiI
8TvTE7WffE0/DHB1Yz8fAV9N3Itgj4ZQlSiF6bK4t9QWoDZs50A+dLvnbuL8bQua09TFjxlUQfAz
laP5Nne2cQ7qYMW0UNvPXTYX0UwJu4ehwyZEIqtXVgi8R4Ki5d6Z5Cz2HmVh2A99umODuvtemTSZ
UZcO+VkUXAV5A8cYG3HTcap1SxbadSFZiwNhxvyAzDRcsqPnUs/bafGrWGYI07jnhlJUgHpsDatu
MT+urCkOuVbvuRP3ubXCt2aoRz3mjefadshdL1uqDHvaw4CA8NMRYXL19X6Ny9ryb+WCTTfRs13m
kCAHrsC51J3TtqzfBAYzi2o9Lks73bsO4V+UaFrJ/eY2py6di0tVWBnE+2JlIajvG7pSshi5ixih
TfdBMhTvtWm7B8dAf0dZa3lgrRuAZswBqQSJJe4WtOyNNz7lZQiljG0HletXMgxPPcCXm2QaosmX
5X3FpwxCAAOctNuK2agaIMbL4Q7Zd4HQU9wYsxa8B4xMaXN+9W2zLYk6ayQ6VlYKj52dcJoG431e
4AC1pvfbWN3vpG/FJwVr9UniesuZJbUXr3LYkZ7GdDd4Y/24uBQs1dIbzLyDYY3SOQEoXevzzWTW
U37SrFbZ8eTp0rvxSgIeODPc9qKptEzDZvHaC+pNq4emX6QtUwCi/LhGneKzrovm0RREdbo5MnKY
L5yfRaaGr0qa+u9GFtkXpKwV8LnGDxSYAE4OqXZPLKX46r2n4OFzy+lxWOGseEhornWsOtBKazB3
Hzwskc7WyjBHNH/+U5vk5jPlMY1pCQzplJaz/KrLdviSo0RDkMtY/5R2g6gg1yH51GVh/C6zngc9
+5jzgxRz8mmWPT24TeR6EIEikV+a02k1bPopwEBdOs1TJaCKhjKDF7r3UrAieztQCBrjnHF5ZOZI
fdM2VfuUuWPpUGK2ySdL5XxP0M1VH3tFUDpEOepcRux9DWU8SV7lrmBlAfcoJi2PHmbmlxa53cjb
fHUG2ka9mQzy1uGlpXtqV37yqvlze7QV6mOc2cGiHQgHpgIYGJAmIb1UcFdkG8DD7Wtq1ipx+ZS0
lScdKLkx+Zz6KcOmOebBDObaqX/MceS3jsJaMHoTZ/P5b2+mM2npSCqBZUA5lzrGNM9Y5zaknWgP
5O2mkSVYz2LJcNMELNglTw72seZQ5QVqD8aCnP6ynMnAMRCBLqZwZmM/OKtzu/RD++QoDBV8hIxb
IwUdIeU+dpBD2CEuwSBiYpgONYtz2T04+OlncpFGcfw7XXbvakb2XC6TeWjGpnmrjcB7LL1AJFHX
+foz8Hm54DC1jeRik0CNvW7SeY0U5bzqvEn48CD3NPBzFFFrEZ8J9y7Sf7bEyDK8i5M28PVrY8qv
nOYlJ6uBgniRk/zOC1lUh2DsBfOLAF/6QS9zc44qFn4pd/k415sG+e+kcqnpIdchBR3h6aQa6W6P
hkIoakWGo8idnlud2BS+V+PxFdXjRvhoSNeoI3Od1+pC4r8eia2CrLwGTGGFNfDFIBhqJ6pWPzGS
Jn+3Hq3HOvVnCOBl/rqumXpRJmCvv+TO//a3/yf+dnTrbZ3zH8rwv7OgHr9+Ze0/O9r//h1/N6AS
DsMiEzEqLBoSkMg19w9LO372v215D+ySE4X1T/ZTG5q1TnYjMVk80fA8MLv7u/3UNvC6o/tSETlO
4OCG/y/ZT//KrP2nyRheFAyuvCwm+rjf/l1AT2kkYnS8xD1zhZIKmzSzuG0odmijfbov6MmzSewt
1iJ8+9XTmndO8Bu74HfG8PPJ9krLiYzWesaxPr+VnpbfMhaZuVJNn0dn17h+vWWkspCsWRsHmkIh
ZdclJTX6RW9ApoXNlFdWfQsUTR6mqSqKs4f/VYTESvt7epHmWCcLSnAxiqhejDRu2AeN8W84eyRb
09wVwfhISDJRJIWuwJpZHYb40RwOizuJkxn06ms1WJ6qB//LDqT+UanWO+hd3n32dalHtlOTJ2vJ
XxBMDf5eTgEWgMw+u12XbL7Ru9be80Fp56bQEvoZb9pnuLagBvVsPE09qsBIXPrGtUGcMnNVXLQs
M9+mZd5cvMRr5XMXScK5rgsekiscjCZmNPVWOXnwMjvzcpkbVoY6M3ibZ9/dTcACE2uqH+1CEzf2
2Jvnvq6B0PnWxp7I87t6ahUZaVl+H2jVr2AQDo0m7YtDe3sr6jI4VK02/ZallxyXxLH2hK5V33WV
E3fK7vz3Zr4UkS974l7N/HsczX5HfTK/k4GiGhZ0ijQUnZ/Sf1X+p2mOzOC9Asqh377Vef0mNH51
IzoGHZmaGOFqzg4IZbvDCONFTufVTeipZoIAVk+OEVp5UD9568xkmYqsO25X5IuYpLunsuW5nIxV
eYMNgKiCzPNw7kJIjBttmixSaix3YV4wqzF0SyO92qVRPiyLXC+JyvQoW7G8ZpapEaqjzw6/xWp3
tMT2wS4qdPBas/In5crqzkFVv8sW17rHnYWpJ0vUg+pFv2+knP8MW7BDiB18iMZS634CVO+RqGA2
R2uvUHf9inwwOw0qJWtXRPC6Kv3K6CMjKLzODZ5VFhMWRuq3RhdQO+aDp59Vs+ih2wdrFfaNqTes
FoDaSX16etaXsM7wzDWRqkoBkUr38thMMwA1melE4DG1ImxrM7id6nouwqEjUSiaBDiaQM13ueBF
ecIlWmhd5Evae00dTqWZ/bTj2u58vwpuPDJY73pH+3JXB2dIlhVFCHrGRQ3QlMmiIpNYC5Fq7xV6
8IYxtQyB4dwCo8sfap8CjIwk/ffkGtXezA33TymSFexaPWWRO2XuYdvWCntjUO8kW1gPWpl4jMz9
ZD8OCEBRU6rltiVLf4h8P2lPvluqLq4TLdstzGse0JTb3SoCFAUXC8swW8jQFGLXir714FdqfEX2
ahHWGwZpRcJCjRek+a3WWUj14PnqyIc4G7ogNqlDq0Bi3VGoU/207Ix1KvBNJssuV/76Ms1QZCYl
jH3mAInKAkBsqDTJfeY3/YPrithI/P45LzX3GljjTd9Y60WNOjjB2TsxbmAxEbLhfMyTWtEsuu0D
czeWwpUBLNfv/OWplFV3X8vJfDZNUXzSsYpYc0tKMkVGiL9AmT027GOzWCjYEmxlZJG5cF9Dv9Ob
Vj2mtujvlqIrIg5P/UxfSf6T05DyWecWh4IIYqhj+nEVxpehHPfcEdB1ZA5oHms5umFuAFei54Lj
xId86DGMxkneEYPaLYyeTGt4WoNs+QY71kWr5i2s+tf2o7eIOudTBN+EvzOLjNwpDwipXZwnHOS6
uQ63eTbOLwCY7L3o4Au5rO3d69RPZGxyEAVYtuIE7eLDanVCTxhXRdpMRHZvwziPC+m4HzwEV8S4
QPs2CqGFs8oslvvt8adItPZsO3l7lcI1UDFqAvCF/itd63QnjAq2QDtNGJml1kcdA8MPAsKGu76u
rlv48CkL3Cay+r67Rc0YHlY4OXsFSu5BN/LgIrMt1HYYk3VnpwAEapsYekQSPwZQPcWjl9nfRDtN
O+XNf8ZtSbfkzKzCpFRZ1NMa3mUaqBjgQ+qtYy4W2Ua3XjE6B/Fgte4HXgruDcsFreT46HF5OZOi
MGocWClihpPbn2U10bh6Ij8bRJQfVr01fqk6tWN2dF+SkSPdVIt540zkyzNZS1ALc2NGpFz9I2jr
66obx22KDwzIMtxdqS98wA2ApNjLp0fVlekbC7tYKkY2sRa3yR7Y7Af1DttQvaI3iFNgCe+UkpLl
c4ImwQ3nJmLBoN9JT7Ou6zo+jGmOTEMI2C3Cbhk5XHvPxWLW22wi5JbID01goBquaXYMfO1aLgGX
mupbFrSsDTLRpP5NPrvjPvWHasc0ANaln9xR4JeHFgnzmOgsczUr6pLqULq4obL9WCNPpsMIHHGu
mHv5SX2XAvPkUZSoX1mudwdt0t1bdGjvj+FV1e9edtrZkf2jtGrnienmi77YuI2DRNwpZXnHftBW
Uhc8MvIdb3qRkOVOiDq/ihUIaFZgBRElC7LTFqgwroRyhLOWyhM41HFn56l9lWnTPqzbLIH5izPh
pHtESTM/0D1huPNUBg1mJNObAbP0plon567u8uJk5nCFrUJEOH4uDChfZ03ZoGrrapc3QHI8mMXP
gZ92hxGR+oJUAYlUdsyNRPLtlylHIFitgy8DWohMVjcSP/ddZtvqtnPK9H0CchB6cmrjbkW2sl1n
/WHC/AwltYnMsvCeyoSXMBjlEPH6EA4K637iVN11mfGZSOTourWZO3Qt3FdtQbKb75bEsF8qwJ0n
gTy/Y7t8ghSLjzGfy+SzH5cZ82nef84aK95pMAaAi8n88hSRbpUrP5XBuRLotbFPWbEuN1p6NWa/
tNFZ4p7l9NDzC3ByAcPoMq1u5+EWYK8N+a6tp7NdYXjC9IceAznvpdDc5omiqrxthM+j3jEYBeaq
9ItL2w4G2SBpd0au3Neu1R38We/vGSUweZ8dDbyyXe/1zEyhSzQcO2Yx3qRJkSMiMzF7EE43HzO7
MvazT6jgUhROpGz1KVl1hPnbO91BKWO9dMojoszpjVO79s3e8dX8a/QTvwqlYNyQlNKF3Vex8U4O
qbBjB+bzn6bMuk8XqyWAQ/mrToMk5oX8AOcW+wK2LjmnjQagWep+VBeldpNCxXBZsC7rIjTssrkH
TFVGVmm7zIJqaKCIjl9IsCZawap4pLm0iSRCo4aWxYW6NxryLa2PBnuvE2qxW1VinOA5p6QFUm1m
vq/fJJamM5XwnXAgbTscBwz+wJLTHXaIPqT06HdYDR8dhpRWKPVlvk1IaY1EA1Fe56P+xIKY3phz
kuy8ZuxIQFlkyeb/KKG/ajIWqhptPNiJ9y4yvQ/2xuhtA2390et4IIVqSQtmlIPxZ+68iiwAljD1
yawiKynNfdKseC6e/DkZCzYSJj9r/xCDMDHYr5sKiJs3Z2VpnxLHz8vbYfaD9lktE+8aos6sQZsN
GirlsOgZ1bJDWhkeWTq03jGz0dKLlyxtYm1IigG/6TJ/d8zcvhTJ2iE1gvPO97SfGiPA/UaLPSZL
AvXPmDAlM4nIT+Pki3vR8dWtdNsPizsPrnG/5zdiVAkCETMpNg85qxJtmHZz89UnunEPw9E/uiiy
3ME0c2dvdJ9XpnOh6B33yybmKAlXb+1uWZZQO2cN+mtfk2FQuKQyaHVXP+qKmAHGIAAQWzKCbuxq
YAWVSWtM1WfGoGJBjCtZM4nKN6ZYZe/Q9MxbvZGoinpPCYDneedX2Rw77lJboafx+/Sya9kUmew3
iXw0Y1roaoQsQzNDoVdlpPPOXRUGnCivhuVDOcklLdhmCaGbz0+zCtJ4KtI8iYZx1e+XDihfMUC9
BisyixATiDuiI3X+xecpTFD1LEYER4Y8oeya+jTXRfGc+tXwMVB60jPJ6bw0a/pUO6vc+9ubTS5E
cWCnl+7LMWsWMpKJpNG2AQrrjp1+XAopnpKk1oeYbeTiMMLePZayb65gwvEfCEO89llvvBsMct6b
Nn3dmJB3tolqhoijQ/Q0O2ZxTaDjV54AQwd198RQUzZxknSNd4+IZz82mfjlrT1qMbFcLEBrmb5G
PmaHnKy31GacgpZ2Kauleiv0rnjxC5UcNhgcxMXRMAn/mYYX0JXqa8ISEHWo28hYaRfzipo94A5u
wrlvSG11B2cJaT2odQRe2JjVHvV7peqj4tfIGwINuTwIzychowmq/NqnjFF0QjBg8hWjuZO+ZuxM
D2eVggB7zAA83mErzY/QGL0zOi8N7OxyMena78pv15eMrAfivwyXP85aODR0p1zeSo4Kkytf6dFa
eOtFW9o1BneaMFmYqmuz1UnWynXVr3hWDKHjODfLnPgEk8lfHrQ3TZEYTEWwf9J/boWs4fR3zkY5
Zii2qZ1rugsWoSBsSoxq4r0l9ay+AF6UFp4El2ZMGDwFmBjLzI+gD0idYFTbXb+0pdHVgxFAl3Mz
1v9ywITL29DM3fy8Kq3g+aoNNLzDw6hLy2MzfYRTQTo0KZrqlrek93FIwJt0I0sa7ViG/7O2J5nZ
gzaf13Q+JJpHpm1Vz6//JP/8B8bAv1bw/1lT8QkJABHkEFLDioHzr6bbTsyqAACozqz4OTEwS1JP
QLt6c33UcLMl6adZW4epME9W6ew1u987mbHzPbb1x3Un22HHn3oARsx8Pj/8/1/cvxgIYdnx2lw2
OvF8s67zrytltTGJRk+IPuq6/ux11IrJTf6fJdv9R78EvzzuW32Lk//XN4Agjpmmd1Ln3GSBjv+5
WrVvvHb/19/y35LkfyZJmrqO2/T/LUkevts+/b9jNox/+57/sxW/JRcFNnMB8s/AZfxDlPSdv7ls
qDJtYOtw26DmPzVtP2T/639sS6t/lyEt/W+sYNlsv7M0yY6S+V9SIfV/sWxjwiD0gx+mY2rFT+tu
F9Q/2dQDiGsIBH51Y/nphyozsO2S0QhrC+8kej31k3bTbE40vzbeGbIa+9Fb9hKz2rC51vAZmEdL
1ctRbp62hub4COGiOvSL3sXe5n2DcNz/LAl72W2GM67dPHLa5pZjyUW/an856DYvnVXh9Ov8PN8n
WjPvxtS7ktXkP6g1JwBoqG8blSt+2riZWARoKaix8bL597DZRWKqL4skIbHbPH4FZr9+c/05MnHi
1lNeZCxqfN4g5RFlCTHNm2PQxjqoNg+hHNI316YXJ80Rj97mNBw2z2GxuQ/1zYdouBL71+ZNxFxA
v1K9jpgWx829uGw+xhpDYzsaPINx48b95nbMN99juTkgrc0L2VWCqeXmj+w3pyT6lKQUxrdF+tHX
sPkp7c1ZiW4EOtQbf5nMtDfj4InhVb0nC0hhgME1t6J2obIRH735NmsMnANGTnxfl2Rzdo6amG86
C5fg7LXGNdgcoMPmBWVTcF8H6pH4pfpasod3lwNnHsOCHZsSq0l13wPZUzvTn7ZqVJTviFn5I6tD
9tGSGs0NGXkq7JBdn4SlER9sG86tXS6M2bTa6WGXuIJBSJef+7ZS70nABIfV+eB1ri348SgGWMla
fHjZFNQ7yePzKNhgevSUoquGI0Q1acKlHyy/+/DygqFZAQzttSlJBXQqvMe6WRlnHmzbENKosOym
etejxJl+3OX0XnEemKOBAwZHkzS7hqo5SQj7anX6LG1lcC78xhNhXpVKC422zs/kpLS3Cwr93qQF
+fRMRp7Q4NNmh4s9eS1Mpopov/VurvP2yShb42y5c3trb0MpJvDFZ9clDKkCw2OKlpersa8LyIUD
1seHxZny8zjQY0J5s+edzCWfn6pBUQ4KqcNB94t74du/hG5VrwvGu9/96FlHzbLGIkqJ97lhRZuv
yab5gTdQi7DK5iudH2Yj3GvMBgZ+JPLtMsZ6ky4PJqimV2dMaLIdOfHHiyVdrl6l8xrrdutk3JGh
N1k2ND5ICbvOr/iBBpEGYlf1ebNbwMMjkNTdR8b9d8hdHjMsZePBSeZcuqG35WN2RpOfacSY0Yl1
Ohho7d/OjMMlGdsO4DevrCAvwN9Po8GPr8CsPaYr2geTN4eqIMn8R3vezHraUP9U2+y4cZrxWRY2
sp+7Zc/n2x/+l3WGrZLhhUc4X1glhXl0Jg6RmOCABbS9ZIFZ2cXnX1casWv8NtDk0M2NBQtFTg29
8+2gvSikYcxRaYHrEsvXKxNk8001m7N6qG3vsXdS+9iWyXw1GDPHfY9RwkxHzybOkA91HO2GVmHb
0jIT1e0rVQ9fg5fl50Zv3QtZs8utAAR83dSWqxJavcu4IsuQejn5DEzKR+XUGYa3ZOYHTT6/0QMK
gs6baU/tyh726jKIFykGkZZQr91fn1at6vYppwMEjlYmRP+ThE1CLaFHd4tnO3eGkHYSkm+KhIiM
kYcj7V/kVYjW68o/cKV/ECm+RKZAfZPFepZNdp7Ixhs1+TwJisfJaT+bHI9d7S5R4N+bw4jTKH3I
Jp0MvCG7qYv+x1HBbWBhkhgY0jemd52lhaEhOwzu+pr20o0dffbvXCzH2Fkdgn600OyWNvLNbezC
c4zxjEXSg4GYfWUg+yKNwji7E2d4afhp7HqdFRke+9h5vZzzOYjVXMTg2k5W4yUPBpXjxZiZHfht
yowIYEp2cNuyCP1gsndLV2LzYtPlhjFWFw1+KbJY642vhqj+SZjfgETbW5Hl3W2xjnLXmLVxtEzn
Dwr6TeM7jzwmq6icRotReZp8aKn5LjX/zzJS/a6NrPfVVA3s5yFXarW1IKyulPNmb05R57rt02jZ
dkRy4PqFdMUEmY2AbRNq3w3zU1OM3SnwygObqVnk0H4e2txFERFjEhZqKUmZMV7chX6AOfqxnJf6
qAO4uVEcwrHujx3JS2jZejDikFm7vda2H0JHBJibVr9bSt079Vz4+KldPXbgEuhGLSKtBilmLD/0
HNcu973v3MSVZyuhf3rYCGOjLJ8HVqx/LYtm7bjXmeJYwo/0scESjfX2ZAcJAuy0rpwHMG1u0mK1
mKdTeUYrfrcgeRK1/MoWeMh64y9n1jsUsTIp5vCoGUx9QXXsx906mc1da7hnIBblI5dVv9PdxHhg
KGnvlDk25HmNtBplU3axLbWJBtnsvqVjlru1No8LJMmQyeKvkTzHmNDlIC6M6V1PiH/VW572AfYG
VtPHP4TFfIiMwdUikhdldKR9WOUUOjguEWjYdelt5yWhuYlcbkPMHk36DgNQRo204oEFqjvl49Gh
SGBcCbb+6mH7eCkJuqOGIPiSHQd3gaKTKOQtM/FnduuKl8KjwbGlXX9LIgm/cfBVp6Cnz29SmbAw
ouGScm21LyXfm0L/IWFWP3tJ0T4yu2bxMRNUVta2q9b1/rmbOvXZwDH/VGBdzu5Aeo1DhUXrmtMi
chdxkg85ftascUSUsAEAnGcu0rsJ87ZxkmYCATyTq3s2AzHu/VTUOrdE+jq4s3Zxjd6PSgsLJx9i
q0dJn5LEXBbjnef0NldMk6CBoNshFq6Kx+A8tufWN7wTw1pCF+ER7BIpkteA7fErlre82K1SNE04
BI12HlLfOVIplAdDb8Uun6skIi+x3WKO55+mNs2LUafDi+pzddNlnnhzxcCiCGdhjFMFu42nYELa
XR6xAXosa6owfK3aSW85wDrDFDctm7NR1w8F7vMlwYlv+LysisUsu/rtSbLDZJ8opGBNv++Tpt9X
VtsfhMmEYVQlY9yuv5/ZE2Kl/pCa6CKVv34Ufd92cdGAboJ20BNSWRphjhy8r219iNq+tA9rC/Et
z5ZDj8k+NEcyJJ1KTg9rSY1X0kbz5Jr8y8L4/EkUklmVVWof1hCcjaaT38qD2CDcZdgHnZvuxyrp
Qs0SKS63PI9HppwhEQ/m5qq+8gRtL40HObILxgWZUDmvVjcfZlgOsbTWJ2ap3nnOTSK7fb84sLN9
cHG9RJXRIxW36beYl4M18MhDwKp2EyyQ3QyV5JRPhozGQiZHJZI7kDJX5Akn9hIo8svqokYW7NNj
ttay0thhNL0GTBJq49YbGUZsyUNZZXSHslZF+ggEQBBQOUoFJ10qe0rDQNNSHgmp0DHgBHq64F1S
MJCOzBnc9c6hVCmjIq1LZ7fIYvrf7J3Jdt1GlkW/CF4I9Ji+vmEvihQ1wSIpCX0XAQSar68N2pkl
UU6pXOOcKOW0STw8AIG4956zz2YMGgvlYZ+PWbHivd3Xm9JL8WOqWCfTa0JsqCZl3iaj5sDb8BF5
z61hhnpHg3dRofXDh8if562YZnUVZ4ygMu06l2idPrUzAPW58e5olxjrbO7gmOKj2BShm123fuO+
qLGe1plVzS9Cie5yYCC4S4X+KukybgfX0pcBg/AN3Qbn5IxUP6iJ1A3aM+sCDVh7F7NV2TLAwM9s
+J8ZhUartuyz56GLJ/TZ0rF530en0kjp4memuc5bxSBZp+M6QvLEq7IpmJQ66R6I831odOPKzZ3z
bLPRRqn0xbfo7jttKa88ka+L2nlNCkuhEk7D0xTPHnl+Ytn0x6i6Xkz0i1/83M2Yx1SKfbxyDraX
YjfKwg8mmB8TYYGeDdw7XX6c5yhQC555unDwA902RTk/FtIsLlVSvlKAMlKorbanpdotsrEqqjcM
g1/bsuStb7TlF197y5oVdd2ur1K9k8KUT2xfvK3FmO+ui8J5zR7ozk4z99rO5ljRiynsE42LduNP
M09aXw0PXj/057axq4u50EGzbqeuuM6r1nfx0NnJCxY1MyZVLR13pUh4FZghA/fFcFezDyjC4AtI
RhYOHbviDvVz8NhJv3ma7RKsYIItBMGw7Rgs+UR8rRkrV/fVYjByF6tRtJiOFAvjNhDzMV0MSc1i
TaoXk1K62JWI0hYbeOF4mBgIp8jc6SWivKy5hWI2Jdmb36larE/oCBcbFDPUN1cUu+fFJDX+aZmy
F/sUwjX9LVksVYTS4znCynBgxPM1X4xXarFgIfS9oI9ZUmfJ4M4rTX0TL5YtezFv5YuNa14MXe5i
7ZKLyStb7F58sI8UftHGR/+wMzJMYWDT8Yf9t+vzf2IhQr7H7vufuz4HgNpp+oMS7c8f+ZcSzXX+
CAiBgH0Cf0wA/Pt304dkuD/QKyNRg2i9SMIQqf3V9LEsNGp4f2nOYHImrILezV9NIAF31QzZalk2
zm7+jfgnXSD3RyCFgwItcB0qJMvDJA4k8F0TCLpQMWdubH1QamnWN3OpppUWfM71XCBqbRxcTkla
yNfGz637JMmNOzYX075yjKlZFykTjEKN2NZMMraQXoh1FxqIokbdPCnT5PdwO+IDNnSd3mQSBP3K
QHx8rBMsV72DlOzN9mQZ5njDGj1s3oxUNbDqO/xL8yGMfbVKhNF/rWZjJvnKGZxrg5cx+q0iJTZX
dcNzGDfTs28nU8qeiq9tncSaslfmct5RAbcnlwjDF8bf2XMXDxOiGVS3aKinp0nOcg24Nfcpiufu
q5axoH4pnGNMP/c2Tjz8KAYZXTU66o9L1yfffHe//E3n2l4c3f/buX67BAsRgKuK/DAgnOTHPlxJ
tBgaN+yBs7TDo2v3ZDFYIwOAsB4N9r9W2zGVtcrwpvYb66IiOwTnoBfUzI5yk+oxyaatj4r3GM69
JoLdTa4sPM5fEEYYj1XrqrtkojHhpll2SUENWeQt6YKSOtjHCUEcvbLr6yCQH7vCBgbUoHGKBxQ1
ibX3k/BL1nrty69POvzRyM9JOyZhwUunk7YqwT7Lffld87EBWBBHZlN9YC4dPYnl6hOVyDDJcsYb
wycSoM9seSyzods6CbtHNGXdvFO8TS7HfjRfmlwszRd3GK9jONOnobbdD9HE31oIZF/JXxLn2LCG
66T3xIUdt8SyBdEDzRgLcCStkrwa9NrLC/OQQhHeJ4Y09jm6t81EY3Y7myX3tN2Z+mzO9pfK6y8G
aYkDqhb3MAVyETYDMyG+Mt+O7mBtTboMaMWfioaYXceph9c0qW3KaHt4bVivj/5UyIPshF5FCRvS
Rve7Lh3GOx7K/MrXBg8TUeiH3P5iom/GMxVJT23yjFdwwCt5nVJ19Js0xQdbI2vfm7OkT5HSnfEr
XDtjxVVadVWaXZbJYoUICutxApDwNSjYRmBvoFaH1w08H0m92FWJUgek/em56DrzMsJDfRNUQl+6
7FQ6Sva+IIw+mbPDhOE/XM9ObN0ZaTdeq07whVpL02smumRwl2fTyOfbEqfYo5Oo9iXErnDhODJc
m3TKfhPh827NYpTCeM9DFGgv6aYWmUs/3jvIP/F+at+4SzpzvsUkVu0NoeiijeTJSL8nWIJ51LGU
9fyKYxcvfaeaaQ1AKfmCFmO8ajwrOrWd2T76rdNsiqQw9y2Q+hEL+abtvfJj2fJbci2JBM807PiC
a39RR/hozA5Dq3KJnaQ6te7QROTOyp841alH4gFXJl2zXE07DaVkWVBrRvhu04mt2xnWNqWjzu8c
9Xgl83q+fbttmwxLLAEm06VsXXEhGjjqdRGYnwKjVI8hKI/HypjbK5qIxAWUOIwTZGNV+lKZ+R5t
olGu+zEkrMbue/z30wx/Pg8ShsOkYk7bXz+6b7Sc/12vlq9/UapCSSK5dZlELI/2d48ucj7FRl/i
bJQNsQkdnJPVJFvjQzaHnIHILKrsVhmImVKUOy7JXM0lI9iE2Ecz5fVi8wzSFCra6BTkunnOtYdm
NGRLBCQeie8TbStOZun5HtuUiLt/fgLO8noVjOSYUb4hOL47gWpmii1A1NwVHnkHYybGq7aJUSl5
Ec4XVbHORO3AemF5LDFV4hpbL6iaZzMy3bMYvAiPpyQ0x5rqZ3v0xYU3YKZKLDyHO/TT0X3ht9gZ
kiqmIv31Z397H7/78h0fdTwaayKEYJq++/JLmTIXHty7undxmA5KRd+4m6PgIDFpP4g5nS+zUY3X
ha+rfYfDitFGVXnHoEn1CewE6ZD0JI+FO2Bc8lvjvvNKjGmDA+9ftn11PQcqvaD8GG8GlHA4XNSg
vmleE1yi1HlR0dAfzXkOUO0tXtkeR36197WPUDDDkDouDc8OO/GjhZH+YAS4GRXj9m0U+N6uUDb5
z2glnnC6z3s56Ii9d4JCuvIrRDaWNX4VsWK9skqHGAPVWGI72024s+v8RdA/V4ldtWhDmuZYOHS8
Kp9HnT3BePP26EWhESMNMRJUDDn/Z0//DPWstO4on2iVl2Q0r2kbJV/MRs27zEyiJ+48/dUpCOqc
+PTHIvOjE/Dn+dKB157io2PlIxoSuyOq/HuzWcJSndZLP/ll9mrXWL3aOBmP+WCptVwag4ZDmYhn
SW1cGrJXRJbwLvn1jcAmkSv9w50ArYw9A5J7LAlsB99tG1iry17lur2jKu/89YTHEpnJsjYXw0hL
BNXm2k+WCQW27XjHVqx59oAxMAZiTdrGpTomRusTF5EVWD1p0UEeMNN8rTHdLXKXate1dK6Q3vnm
C2GMxUeW/+7Fotj/2qe+Y2xIay99sAQBksKK7dilrjp3iwpk4j5wKlJNCruIil0hItxQ4Vz2h4DK
aTPNjX/EbP+RfjuaDR+1DeJVK92HrWfc0gmZgB30Zv8FSSBLZF5BsKmxi45ihiLIU0uAUrpsOZfr
ityke1QYnog7YagyWum8De3pUTQN0Rh1gCDHnJJyRcuh2hOlws2aWcpZYwDxX8GFlRupdX4i+808
zGExGbQc5nY/0zaqLxFjOXjT+jx54D2QPigjA9E2Nyh3cImW2aNixMCUI2+9+JCwb8FQZLMaYFlD
/WSQA3Vn6GHZ4OBXPJkBiS2GKr2NhKURIw4nWZ75S2lyuvBQV0W9mPvUIPl71PWLPyqBebQOPOU4
m2IW1X0cdwR1g2FwmIRl9ktiR/AeY+E1+dmAuM32J5xuY8IYje1ML+aFtEvW1a4l6myZdplroyKq
JXaH/DRxI9D+HxiEGc5E8LcLAvGTqGdgl5PZz7cI+yLmKX423kn2lofOYLK5Umqev1leHhzxfBvI
D8vcWwU0dlEvyXnYOlqH+By8FMU6NMEVinXuwrRll7kaAbx1IbDKldtE5gaHafHN94c7SuciXbts
WyPctH5F6zAvr3y/TG4s9OVIPIEcrlQ4zbdvD9J/9Qz3U0Pk0/MXcrfwyHdLHMgPZSrEODh4/7my
PRMX0r/m09/80L8EDdiiSLFB9Qxgl73AvyvbIPzD9REVhLyjkDtS9f67srXDPwTOK4HVikANC9DV
vytb2/uDuiDExMhiB/ORn/onsSELCuy79RHIPnRpsLIhoR2Asd+2Md+95UkSSWQAL+ykRcT0hd2k
fzvgidzZA8lHKSjbkzZfMiInj02L5ndFPyek/aq7g/RLvbcRuO1NZJ/mn6a+/4iQdy3O8d1H4+Rw
PGA1Y1QO8evHl/io3MnNwTUefcbz9XUY5uZ1MNMOW1EIuvlK9Iz+hGM421QCxojtkJpZo0plkxd9
CUgDvlXoQ1q5bSa/9B8JF4qvpqQdujXbb/FEnm0Hs6bQDWgTenVYjrGVm9clukFlIGTujOBAQ3ze
OGZedclGgGvKQVxhLZMfE7BUB0pPaq916BbtXYAbfdo4PvpvAkmq8IR4QNAinLLtKMP7lsA9hj3h
ENg32Er7j2GNBR2TT6lXbCCKmNFk1r6UvF3oOMMNADeFZhGoWc2gKEAdKXbg+5LihLq/AEIDoIIt
MoO1WzqAtL7iYVdJmE9RbOxlOstTG2di3/e2ek3NRF6HINk2XqbOKOJODcr3e79KYaqENMJ91XfI
bKEpjIY2NpCwW4kgNfOuWph40BCSnUHHAYZUL+o7wwmfTDtTKyPF50BeZ5F8YnPV+Cuzd4dLI66N
27nPw5F31qS2Q6rHi9ifP4AxKq7lBE4XZGiFznPwRLwLcsNBPY/kGCyaWo24DiFaAX7y7swgb+7I
I7Mx8gbljatnn5rQxhd+SUyVsj9mBDGuRkrc63lut84UWTtoxMP9ZJpEV7EHOo5e48I8KKtd43fw
C4UkyVjhhlz2UuIw2iC1ESsaK3s20fmbDfbluRvWoo29W7719ow1SO4y+iOnmErrtOQYnxJhFoD1
KrP4RM2i7mu/zr61g6Anm/dG86FV6XxlV9Z4YZN9+iX2E2/ngIvfUjHRcLFw2ANYklsrrTt8Z4l2
dmBbkKw2eZM859z27JvluO6401azioc700ezxlZXn91B9dvCScO90ybFFldBhSwHGw6sY5tirwSZ
aM7WKpZpwi3NoC3aDZotynpuHe+Tyy9ZLDDGKgrCfovgVzxbcZagAJ+mr8t095JIRGcTjKM8OI2j
0RRlmfekrIkeUOQn4mhpL5MbiN1Tsp47H5iPri2GFL6rVLCy2tK31lTQRc28Jpw2RVzE88pTkXHv
jgqxhGMUHSQOKc4h1AOX6a1ZHAndBl1diiK5IKangoWHk8wmnGBeOzrbZkrj+UKyABstiJzXEpU8
ouJikCgum+piYUbw9c1tfkk4T8RGOMS9EqTL0wXBxyEn04n0XnvstTZWh87Hx1rt7v289o5gSD6G
yTC/+HoG4jAo5xgiNlhRa4blphHYgFgJhycGLoFc0ZWZzFUZz5XYEEmfh6ShV8OEJFv6nytAcf3G
bSXighpFvL6yy8Y5siejK44vzEdZr7ukvJhqH8pnOGl9rHGtY6dnEcEqg6b/GhSEB1wgja1rVTjD
rScZSjFnR+WymipVXNMMwRhgBQkdfqZZxk5iGNCbRjLU9FgOzoRaFogdoqJ8AP/Y0ve3O5hhTEcv
KdraC4Ohotr4dmtCh8rqe7+2jGIj+tTZmDX/3uMexa0gpuSkZxdDg5UkN6k15B+bku0VwW4CnVhf
bshnx4DZ1Cy+rsrz1yxm97NKnbSig2lL70alU2F8QjlF0uDYtuGdZQ9BuvVNfEZI1KUnd45Zhl/l
DDdqKsXwhB2oWOtJ6DvEHPRhmDvOhmcgpu7r5GBamTbRJifOOQmRbPkDeiu4hiR3RsJLbgnIIkJc
l+mdP42lOCip4hsEoQ1zDsgGxdpiI/25phAoVw5zRxcpHhOiCDLCc9KGLSMsMerLDo8NEnr0emRK
2QGsiHzqElqqnZGjIVAcDk+X/sb6Ht6FBuCW1sd3AgmaQ8ShOV84rM27bLKhBuTWuG0Ht92yNozH
DGbzJwgCgj+46VjnechzJvGryYTSsOoXHRDeFataZ27rX4gYkg7NEwvGgKkEpqlxIPVQd21/7mg/
vF02SsjkXJrSIBHL5iS18Lcq8V4z2xw2S5ozdehoP6Sia45Z4/s3oZ0Ijlq+Wq0KuRFd4qFGo7mA
aMKS4xYX8RREr6OiXwqSg/hAg2m+KAmANHHzNo2TXU0uZmWnNhp+YB6tayp5rumQBsOV29PewJxr
baA1WVBG+IMYA+NzNuTtrWT+dXbc1ikWMEz1BE1Uv2q7UGc82/5GlvW4X/YlL4WR16/cpS7ZWST/
sHSgeAu2E1jiC4X3LkHoYsuzHbSjQsaQ+Ghk1Ow7QCONydmgJAvt3SQRMW3GuTcfvKzrqm3rtfmL
0xHisJ1ClOSrmK5dhGbFoCLriq7ENZn4w3OlgmLeN3mqjTXSfPmE5Tt/oOnP5cJL5GT62qDEuJtM
70M+Ri6EnJKpoI18cUYykdiXKh2IioGXal1HOcw5tlj156mOul0H12JTdybXC0UUNB2oU9Vn221L
fmeqv1hksiwyEGd5icryMmiVuFAsZzxFagKJgmpEAzIyiVUrAuwLK9+38mdoE0/KEMiNJmE7a0R4
DYnkyMnRhAaGg8AelMqa0TrKBaNuyzt8yt1VnWXTLVzX9MNYaNMmTwDm9krCsqPpre7icEHAoCq/
xPKabMaaR+witTzhbsJRqUWmmdoIekoH4eWitIqyyX8dsrF9CUJGqmj0jfAEgx3jIvEJGLrLrA63
k5g7h1AVOR+DzPNrOvm9d9GV5uysGsLPcAEbM2pEP8v0RStml1Er60i2ltBemKeEmXy0Mn8ybjVg
DGff89Knu1rPuCG4B4i6qwvvpDPJm8DBqNseMAk742YcogTHiO+w/6oLO/hAmoKzqVsfn7aDRugc
yJyFNgkXN1ftFdmlTKZ8JH/HL6+yKhgfJLOdO2EP/ucWWQAuQiB5q5w5witYD+MU0DGq9q2SOIuM
uATJlIiZVwYA5Z5Qukbc0BZOyhPNpvAaCR2O7sp0UjAdsXmEI1+Y6wpZzErZoJg3Y49kpzt7wWTV
3p+b7P+Wdb8p6yyTaLNflXWXz0o9vya9+tp16vva7q+f/Ku288I/QioQaBku7AjKNMqrf4VC2n+g
GYeEQXFFcg8omn9Xd471B10TqIL8mOkEwVLZ/DW3hKFhkWGBZJSw4FDAiv4n1d0ylvyhuOMIuLaX
iSoHM38KdrEnz8gbA1RpWnxL6pi09oDOAQvx74Lr/+5Ii4yfYZVnI7tapnfflZFF5VTOPAqOZPH4
YeP+3FT1iPgh6X9XF/7NOXGM0DZJIfh5FMv2Ipol2+RDN5DbGPXmtdLUDl47P3x3wW/+/Jq+h2j/
zSkx9gXV7nI4k2P9eEqaOO6wlnNzwF74LS/ybzQJv2X87//nMG7gCJ8r/tM16rxkVgnd/0NkIMUN
g0WaDVtqnY/p/+Or414leNyHzhKI91z1uDHxmCeckY5KeTGayPJQDQUXsvod25/OxfsbL/CYOVlc
J0EL5d1352s66uyxm0OyaNe9frqb4vGBec9Do38bFfjjcJ47m2kwfhDP82HbQ6BZPsx3954h3Jpn
s24OYUuss09b/JAFLQQtI302g2Um6DCHwBDc/fNbMfAcFAsLswNOzbub3pN1bxH82RyaFu071CV7
5YZG/mBk/O3Xd8lPbZrlHAkWYlXw0a7777IZ5j7rp7Qum4PRI+It+2ba0qqIPvz6KH93y39/lPfN
8iB0tNEXHCUc3TMF6IMuh+pEW+H/9dV9dz7vvjq6lkmtK46UFD1gqzF7xqBRrP8Pj5f580ktmb2A
6enCOcyD3t0edVS6QVk3JTp1C4+6qVELTOiOb2annIjDNZH6hlLQOHDdg0kDeoNDLtzaLYJ23boo
7WHyoH8aiWAFcTe8ImpHs5cxrCYRePH75N/ekJvw6PVlA+J8JZuZKbIV1i14Bv4T9qvl1mTyse55
Yxz8sYVxJ0MLKhFMSjfKIJ+VdOWHciQ5G+Pzqp6qcD9k3M85bsl4AcXBQcsrXI+I0p1j1yXVFh9R
te0sv/rQGZlzwuU9vJKdEu5FBywQNgpHyZz6PARKZwQg4WXeogGlnZcvTgPF54GW7jyXESeN6K3Z
gUZprmEI15vOdfAhaHvxh4gety08mC4EyIsQojWjcZu1zNQN2Rhw+Ti7uWThKjO/W/tdZdEnYHFJ
YuwSnscrAKUmeLWkqSELhsI+OVD89pmc67PAYLIJSsyEQQgnkjaL9Qhoxj2Pscg+x0FdPHhDnrKb
spun1iutR/R0WJN85MtP4Br6mc+kcR0kPpwltpcTz/roObTScS8WD2oIUAYwTbilu959jvhqzknW
Ntden30zBde0zzzrkYnft1EN0Qf0+vVxWJZGJv84XwoLG40sTOYQpLUWECxSb7zLxtQ5sqJ364hK
c69jEIhsA8AFwdSuTmlsM1BxQFdcxUzlrjOPxBxKQ3ElajQJXk9q3MYyhiDAe8NtXyiy6yFrYv3x
+MpydvWPsG0z5ATJtC4Zu94Hs8UpxWBzPocz6seyxYSBhiUrNwXAP/iGmGGLfQrKp7kUvW7CDRQh
/SmJGiPcWkLjkKjqHPeHZ1bywkDA9xiQSH6PdB7Mnp8wd8mhjJOXhczWDIA7ZSJ8qNnl30NP4v5x
peky/HQIOqelksCp60ekT2iVbLjeFpegi0YYgKPVYHIwYpK2zAx3k2olj90yJFxrh1fcPIXBvrMb
LChuMTTJQwerVu/7oMqe8ZwYu3DRV1APMChJQ028gMZ0MmDa/DTLOd+7TU+A1WBIK91lje3OCzcK
kgp1/gCHaczFyxw26os182w5RoSGCYG1+qj9rnmKgY6e3zQm5VjzYWVv2CePzTed2yE1SHHkSrhJ
nH9uYwv30GJ0kqOy1rnMvtFvCS9oMtgnPojYiRgjkDHBgt8kpZdcxXQ8seUVIelTXKEeVT1/cHmT
QAYbN8EPkGninjdJMyZfqyZ0D1XuAV/3EoS/RER9atRER72smWiFjFbBJwTVieLqm4oWabTRmWti
HvahjL92vWQoqXBPtNahq/VLj6zrVFYeZuOo8c68Cv3bZDF6wbkdMT8X+lITnriNc55zh4oR/Zaf
PwZAY85miHZ0xuERz2PTrcshV2BJU1IE7K7gpmZVRHZWNNOm6rPw2mZTuWsNnvqcjISN1g1RUCQ4
bJn3u4iQOwxPy3u3cThvwM7PKV6R6wAIwnMxquDW1p24quNB3Gd0uk9jzx2Vs6B+7sOoWJsFsGBd
cfquQuC6KgOyGLqqH16VIVEexIBW1qQ5BrfCY4jumMWz67JQSsn64TFdvJ2BhKwsSZhgRCEW0Rjo
g9uozuWFGPqFLLnstPpQtvvCLPtNNmUsYhbCam/g0LKu5QGccre2hBheE7cCwQ5/Kw6hUGhyk7Yy
La7tBmFswoCTi1A216pd9tW1VZ8Rf3MzDW1Co7cUxCf6fDtE8A7ItpkHvK26Q5I+dTmwM3NgtdLL
PQKaUVzlCJevMneMd3qitedjJW9XhtG5VxkoZQXWeq1r9Ezugjemg4d3Z/bqj+nINzT7UUWiAgID
x1DDuucK06IyJQ453gb3uomXAWlVEcwGYVX1rD1GzOoxhDz0uS75zqm/dzYtJ2jn+PLsCCJqKBgM
aAMQZV731wEcqYPyUNNlSR3uyzA2LhmpXduprT8ZWaaupzHpLqNsfkxNe3gM8inYBBNzb2cWLnNj
hs6QDMrrxpDRTZE/+XAGmG4CBosXVE+XfuR5fpDajA8oiA0SkjDqYBVsrh3Mq5TrU7xncX8x3Bpp
jM9LL2dWfTTSpHho4W0SaMKKY5aBuIdx1dTrmUva/LnIeg7EasZHYkftNaxyb0QOEDjIzacFw1la
riP3VUKuq0iaAUFHCNWXGQuLWUaRB+HPykALidjMjxUuoRC0lo/wJZcl4BYNAWFVNDaaAFR0nbly
o6FFpVxakH6gFQ2tXZ5o+RLIXgd9e6LZ1W96UU5kWkftWPveeRqssZx5+RSS9Y9xLiR1GvsDAfVZ
YuydVJfJiY6OTXPCKkGTnBzd19WK1iW6WtBRoQS1BbzD/6amDPZuoPPya+N68UqkMVKCwG/EephC
qdjduOa2VSPr+oS/dUrXney6m8qDqigzp8c6QDZDtu2aRDqb2e6FLll71GcQ0nB86rH4MGT2CENZ
eCBm2Vw7qC39SZ+qIss3aWO+OEF/aLIF6zYxEcNdlIAq5Pli4dC39OiNS2FXRrbpfPpthmNNe55T
y17BgcY4TE/rgLoe4VEbPeeJm2/9Ab+TZdZYpP1WfCo7a7yiO1WLZVpubqCVYv8MC3u+4nGNX+PC
F/0qR4WFeWYM2VoaxjEdmTeCyC1Z38Cas+jH7E6olhhsDk5I1lXDCR/yfgApG2BP/Q3iQCz72h8q
ctSr1P5IWAn/WrCWP9YqSAJwZCizOLS8QDeeBbK5i3tmIoFkn/Dml5xsEI3QfdlX5KGszzzw7hmf
J9hqEf6uUPtRYErttHweOgQCM+RS7L4v1NAc8wzweWQpHnpzOiMGxonpp89V0d9FE6+5X5cYP1WG
oSmAPHAkWpH0Od4NdZWj3TIemuKgWzZhVYTFT1RIPqsqeZNX1MdfH+995tlyhgLOQ4iElhn3TxTR
SrLBcRCwsqC0mJpZJfBpqIq8mUyWz51BIzJHhnJNBPNw8/baGWrms/vEwsufCCCKETnqz28OVBRj
v2uc2D+VJ3w+V1i260ECp5P0rjxpRiQogdPnh6QEzNtrVX6rMT0x2OkGyMb0ptlsQ7DmQUoy0V0t
E6yVgOx0jcfYwgVcPrOVqU6BBTN7sqg8gehA6S1wBZ8dKw0vKknycu6pcMs4BcLzmzg3Bp+2t0cK
163jl9EH2zGdZ/JzZ+Zl/LGH4uLfQuHiBRxNI9FDaQo3cHkrVoACg/Uww3P8TZErlir23dPBeAbR
qul5i1zr3c2BnSTCvKGWbGUon66h6lWHcW8NTusT8czGwWDbuCJEwtq5MnTXtF1Pv75dfqqzEVZ4
gQWzikvCbfruE3STN3hNKtIDrrJ07zLKPjfO8Ltl4KeOBUehUWHhQXMsH4Xlj6tAn/Y68qo6PZA/
Ya+8mIWrghazbsmuigHhoYiewBpdJTmb3l+foPXzd8wWhSlKQIQLI4D35fAkckfLYkgOtOPj6FA4
dXhhRBFk7Z6tsSLybLoODTd8qJzpIQeQ8w0jwrDtyANCH1XjpFnWW/rdbQH0lWCThu0kEyyUlTF0
77pSENTRkhwXsf5fseP/7Vf/rl8tXJNXyX+WIV2mCjgCT3aT/tCt/vPn/qVECv4Q5mKk4fq/c9mE
4o8/m9SLPokJ1s9MFYFIibhuC7mS5yM2/weiIy94/xaglbIkBdPNQnZEh/Vd+yfF6enmZHbgXMAz
yiBu3hmWgpo/lw2lUpeYhw6Nd8xerFu2F+2EkA+RAT5pp54+ztFS2NSxwjFT59DGwEvgR1jnkTXe
yBR5OlMhLG4NzhaMklnaz+co9ad+WyGV3dp41i6h9pmHpaSHP5o4Y36lk0p/9bMldorclHkniYJS
q8yxvbsWij3Gtghp9oDid/b5vA0+GgS9TnSq3ZHS3EPaidd8CbRhuEZ6TljNO95JOTWTYR8nUt3E
yoNkTb+wgFTWyw+CrTjTIpQOSMMNM/C/6NgmhQMcnGE9mDqK023ZxyNqdho27lNihuylV+EQdsm5
7uycxXmgOzDctJaPFtKPgyG+QsySQJfCuxPfDbHp7QCplQggUiZRwc5S4J034MNs94h2iv8yFkno
fxpl3lR7rzUxYho5eEIPvTHYE6H8eEOq22wHFMfodTATlV7EGIBXafxSzlN8rf2p3tbmjOJAgWxt
ViJug09zz6x8C/Fm3GLU9/e9N286/mlVm1q+ulmrr4Awmmqdm7F9KDxbULjRoRsi2hayuEUEV+xL
WZqXgjks7aFdI3WQrXXhtWdZMnB32uamTXKLG6YBQtr1ab0mtzS61d40fsyhU34ymdyt/AJSre32
NXjC3P0KPSe7CxRe0jYcWyhmRrhLCHY8dsjunjJkDKBjEnYJvqyORIph9I/YPghRICLO8lts5Li5
fSP2Afu1mCoG76RqpEbhhKRKasJDw1C9uDVRSGWe+MAB7PSYxx49wAFOj28WaqugyQKITouPtUaj
2xoi2cdjHb56MVEjKxnJ7EaD03mONduH9dhM5lU4BbAeu0wYGBo9fgoRg3krcW3sAf7MD7ZV3GdG
Yz2BmUDMajn56zKlffACHiqHl+guKiIsWzmiGK8F+SXt4StwxeB5pmuyDZtFaaaTuHuWs9pmcyoP
IoFlljfDWTukfBXUf1AtsI7y0orqg4yd/FijiLokzkY84VcIrmBUDPQWBhQ+WV4ceYuEa/Sq6l71
dXxtD26Neae0zwNWmquCAfsBDJ17y75bXNG2yj61RG09cUUx/o69fe7ruTiQpECm1ewUryS5eNFi
yvdPqbRnAJqdvig79j5lCt5xhW3Yv5uyriwonG2WFXtMLwOagrdkc3jsqngkDsWI9n21sJROlRfb
133Qqwst7fQRfdKomZIP5mVDiN8lkrH2HtHxAPkWnjUMHubmYxo+Ec+RUah63blz69DYjr2fnRg7
z9ZOlAlaNTOMjrD6hn03k8FqYkPdyVa731xN34HX8vQ4ZhYpcaFxhOtQHjs3uizQf2xo/JmrISRN
RlTx0Qqb8+Qu1PXQRh3m9F/wBKMOI4fvsLiGVhXiG5DzSiP6q/ydlZgE2I9Y0cCM9GezHdJd4VDf
eZUz3Ga127KrCKZDLXv7NpqG6VNPK/DVjYS+5Qv5H/bOZDluY+vWr/LHnUOBzAQSwOBOqq8iWWzF
xhMEbUno+x5Pfz9QlkOifK3fcw/OOeFjUWAVgMyde6/1Lf8auU33NDuTWLp12Yb3pN0UQL4PQ2rF
e2Qf+KeyrkAIFNXpntvO22IMFVFfSflJkSC4Jx4QNcbow3sE5QqKM6vbG0f0VKt9NgEtkug2XPAV
X2YZorxD5UBwosnR0JPigTyx/op++U3ZAwaQhQyeJcRwUiS9ajeqCfyFOUXmFR5488prE+9sQCK/
ncYeWK9oJu8Sgxw9shRzB+7sdCV4UU8dfKHNbHkc6/yhBZUNFxARJOk6gUuOKV9GftVVoDIcxVJD
u+fC0Dbs3MoS9+Aqbbk2GTyum0pjuY+HseZDuzUKqyaODw09wN8T7SAfJEyHvcSDt1DI3+IO7GGK
rmtfoT94EHWMlsJpnbNsJ468XQV7Hbd/9bHJO+88Qjy96mluvZLihg+A5tNdGhXwD3h7HAyNw/Rp
Im9sWidBReswt4cT6oJ+7zeiP9PbUyeZynznRlX1ONASuxntyd9MVj/vVTSGt+xs5Yv2uuJ3t82d
L1NEOO5Ktw1MAi/4NAAYgNs1e0jqS1L+3O5iQoK7Yerdro1ioRJ4RmMcXQCJCCyatH8t6bOg1JID
giM9G/EpDa3q0e/ydosHszi6dgaa09Zx8iW3RLVrvL56coNc661VBNnvKgjcfU7EzVUH4fyid6F2
E7FZH0PPpQBPaPjgJWE/Sa02PbeWSSfdzZqrREzttnOb4lQVBu2mFiRVbCX2ecDOg4U2756wEjOA
KT3kwI1lwGNt1NDdlkHjXqJFmT6bGPe6pcnKds2YJrhIh9bAt2vrF45ELD2JUVgo+shfWhbtkr7K
DHC2Nd3i2klydY5MP2dZYmiTuOlEtixA2L3TFm/PBGrMtfQMWkYY8tc0d9zXhFChnRmpV47/BRLZ
3L53g8Xxb47qciDkjGVwkjdTNZtroi6ulht4qkA1wjMjUW7Ko40Hm/2Kvl6M6ZYTQh2Cgy4CqT46
bttvRweQYVUVC+klzmFNanCrms0xTSKAIYUqwVeYza0Dx+mPNqzB9aAFmzfd0Hv3ZCOVS9atBFVc
iwcmUqG1zozSukn8Cjuf7EfvNg1ysGwhm+xgqkvXr2Gpa+gfVxWI2dbS48lrpQvG16g+0/2ULZ2f
AaR3W5HSZJA41QD/RkUzNTeQosubZCqrA2c5iQrXztczUcDrYZi9ee+L2nmiFpAPo/KImuoQX3xx
M6N7yQqyNfykfIYw7WyN2LtFJ9vEfD6zpe5g0kXXiDyiVdzGNMvK2jhqknKiNQNcROIA9+Y/orIG
/UM+7nCSHTjagu1tStyAR9NqoJMl9o1PbboTEZt1hz8q3g1u7cQbVc3UHyOL8FkFXbVhsvFImnp2
3YPgKNf+bFoYvieyZjnPM5bB3mhEwjlIXIrXjnDwyplO9EKBppu1EbsUIJN/6MrYh1ycIMJzBNLm
o50GYs2Tnd4MRUmeQW2NsY09p6B87ZtpmxjJcKdrlM+w+YajNqf8mnyygfdE6ZqHw3M+UfiGW45l
cg/9aCb+WVJMI9wawdBIc7jv0S9/NJMi/Uhsj7uzgma21rZfwf9OWu9iTjTVSmD7R5MEEZoQJjpC
8oLYwegqYkbrerLMxkDFp7hdhLdQU6KOEhPualbJoPmsmAU2JDEn7STccgU46dLvQZePrVufgNVV
t9po1BXu1+nsVbXYeEnE+TKoxlOYD/M2oPB/nrV7EVv6IdB0QTsJSyyyBZ/SOmWJI37DXSVXNS3a
deVrj5Is089kK0BEMhYABhz/TdUZzbZU8ysSrt/pINy6JSwaL4S2iE8I8ivpfeuizYe9qQya9TS6
YZ/LiygVEMPj4CO3Re06emTEPyLsVSnFjZFG1z2St6vGtl7EAhgbe+AVQZKkmyRxsfhlKV9MNnhk
jNB+dpUqcSMzTwZlpJaQ7h0U6OnkRv11OFnyUdU5sGN3LCBRk4C6E46UxCCMM70n2ClzMbXkgZG6
6tJ/AiikXiZDjvs4IqgMTfHe823nGqhuAmwrT65yHr9Xo3G20rH9h6xt9KFkDnayZWNehUStbPpg
gFHl1mxzTRgdo9Jxd1ND0hokaHs9AY0hj68NzoTnsbMn8XRtm3y42IUZP7cZ5wT4QmtdAh347tT6
N6Kb952RhbFgK6RRlnKwlql3nZHQJ4AQs3Z0jDOMmuT0YTKsZ5dVGgKOvrfI5fmjpJbK2bLNXzEG
3rfilouTXoTd1bUVQpl3F5+jvNaY7qKjGIv6jzmu80t0iCFjDy+5++fP+b7PxKXUolpBjQOO13mv
WYmqKNY42rhUKSuYgsKFS5wThPz5n6/zU8N5uRBWWI9DP8E/EBR+bDUlBeGQdeIER9DJ045JpHXU
SxJxmkftTVUniXfZe6EZcdOz19JZGBQDUQrXhCEuh2s/5Lf751/p51vsYEZnOA7WgDOt8+7s35kt
XAVOGcdqxDxqZjUcppisy5WVesxqTVgLfzAS5D5jcv7a3vuvf/Sr/pHiPP/dbfopKez8uX/99PpD
6+jrj/zZOhLC+mDC6FN07P/UJX4TOvJg/dUyQtloQqyAzystG1Wk+M63ZvOvbO0yb0CFg93tXykb
aVn92CumVe4sl+FRomPLQvbuZQ1ba+zzulRXjt84j3Bu7eOkMJDCFUxNMPvoUTZjWZx4z9H0F6Lq
tyaIpe0ADHLfyaa6tH2zk892CMmocFIytaoRIfFaAsm2Nx3u+kfVW/1zmzDfg1dFInM5Eabn9S4Y
r7KN2w1Lbo5yYZjEHTar4iXv/f56Rm88rtFWoEZIZqTghOrWwy7KLHKk6hgIAfLiDhrj1O41aAmA
kGE8gt0NCotCZoKLak0TLvBwpJ1z4M2eu82YxMh2OgooktmT5BNi5eo6CuyeZHBUQ9e+X1DHY97h
s8Prp+mBRCVxjsVUW7jbRDeW+4ZZo7lRDei6U+fCQq1Cm1TkABVIvCEJe6QXxS8Iu9WfERuhDs/U
rXTL4taz4gDOTNJfVyk7A2aodjOEGSFcPip8+KK1c8AFn1dr5EZzQNwK8qra7RKiDqx6bMsrlciP
dIpbZyZWG8lVWx18YUfdPvNloJw9K3wS7Jw6MmcUz3FWwyBMkFqflTOTOr2m/Wwcra+s9PINnB4j
O8zRyEduSrj7UwOMplF3PZDEVc3izq5rRz78iKTq4TRul4Axj00tqLNdST8Eux1wQRrUzCVj/9oX
k4G9rhCMzu2mVax9VYdi5LIxjT7c4BBGkHIwG9LB0cWFqb+prKZfHhxnPgAStek0jHgbiPnUQwr8
GW9/aZ7FlMWtqtGmNP0wI+Aa5NCI54DFVc4vY5ROef2pHao2ywCbzUS63r69xf8teL9e8BaYzv+/
YX7+PPzP4TUrKW9q9lRcvFE7HT/93/8DMGr5yT/XPcf8wEyOjRMl9nfWXUd+sFEvknpAjeIwYmT1
+bNrbtkfcA8KOsdMVf/UfX8Td8sPgMT54wo9KmDyfxeQ+L6EYOvkL9JoG5eRsvl+Z7cMPdJm5fED
/0x7c9Z03XTw+N2X8jf1GJvEjxO55SIeS/6ib+d/3m3WCIuM0vPg13Aar1aj08ybEIrFmk5U+4u6
4Ce7L5eCiE0xBPTIZDz+Y6UC4Gis4gCW1QgXDmcf8SpSkk+EsjfDaxW1h0wAHxpn21p5iEp+cfmf
vk4XizbTYqAhArH++/1EplSZgwafGefDA2b6J5dj8z9/mcuW9MN4c7kE/kogVtw3Ss0fP2FdGxMx
qqI62GJ4GG312HiiWHdSYJydK57Svx7nv7lzyv1ptu/iITcBl2nLga9gvtMaIEPhTE5WIExbrHV0
fQkmp1WZnRLbz05pb3203jQq1le9CpbjjKGeh44le9O0NKQXEzYZCI/Js5scu4FsEgRIvVetxzdd
TPOmkZGVQC+D4xDliCePMs7U7zIe9kHftDR+FrZK3ZrycSJBaunP4xpMDFooIfSgjQoTtUF4MD5O
sV9fRjoAlamkU4cbqyJuR3MafoqIdF55GU1cPyjsa7vNkzu9JIlgkSYdOOCk0vVE2QYZEUeLvGZl
m3YFW3uGkOoGV10MY1bBx7ac9K6IrD/07N62NcetwXKzU2mOvwV0O7lErLeGzd+ZQdDaJNhJ90m1
qB6xetpNPHyuif88Ejd5XWKt2MDNrLeWzLrtUAz6PI5qaZJp/8Se9ugYwj/FIazfqnFKTsj9Z4UG
FMFlE20mQZjo7FUBYBlccJ1L1o3XBxsHIRQJdH5/YDTgb2NzDK/yxiZ9BFWm707Dhc1IJ9kCi2jh
WQCz9hhbxN24iwoHkznuOFKWGBhgfXUuSzOOzYu8FD4kq7Gu9UeLJJSnMOnr6xzicLLF5SsfCpH0
F7DNuwNVJJRjprvES1d2eOFnVX1VkHm4lbCWd5xoeUSyKr6pigUMOuRi25OXuCMn1Xy0wGQsQqhx
TQSn7F66yKzInzEncYmPK3iIwgr5V4Rgx6dttAkrEppxCwrvOCMHu8R+Xt+WM5GHWd1c+t6kXui3
tA/klCYHUj3FlRiVPmSEdZBorqNdR+DKPs/US5jUZNYksC3xaauRyXbk3ZrokvboBeqrOTCKm0Wo
KJtuumLIUlaw7FJzV2O4fym0HSA01SUqqdGO9rVndRf0hvBGzKG+iZxm52PHz2iLOoKubEBbNwmP
/NjT2Acomf2lzhxuyyn5CIJqQfjFiLWyvL/g4J3AyAUcTbL5cGv4g9hLFZkHYSKAmbLWOtplU11M
BVTAlRmAtM0m9g2eaKmR5/mBeav8anptaG+tU16ayz6IjYs20BLthkeITmqgJI4Jxd7RqHM2lUly
KY0IVfC+MP9YF6BZdn4ZThj7Xf/FTVqC510k4oHvDxcj8iyCq7phrRkaIrSFz5olGWhyC6So5Xdw
WuzEWymdDiea9eJy9JS78xdZL/GK8TpLwGoQfv2qfPXkYXJDD9Cad9E4mQfZq98c7qvhpsF9UpjW
Sjh80yqaTyCb6Wn6Cb5R+PYbH3s63GqyxPUcXxlNVd7GlZ9u8mr+FAUunvLQTGAggDM7+gR/bwHh
3RIUtmvHIjjEBo3/wiuH/YxGkeaprj7WwnBg2TQDaYfIj3cdDdPXpgdJXoSl3jbjDk21erDtElq7
SJjz5U7f3GDPVa+s2+4xygYw2QIj8tiHchuGWKlXtlXOZz9NWuYvfjl9LISLTbawZxoG5EmU0n6p
i6FB+O8aGFP9gvxVX24aE0u7CzuPDWCV9Wbfgg2CfJXipD43C4q0lx8xRJAT6ot8HdAgQzhrbObZ
IIEsMdyrwE8++6OHHrxqtk4nrdfOtErOA6q/Lq0mw3ud8u6xJOjraIrHS1Af6RGxfH1QxJRh1Z+H
52IcMCKiF2Iloak6rVPNC7RapqFfvNhInwSixgfcB9atmmNNq8sTa5FmcbMiiFztnTRst3oJzhWM
dT5xYDCukwq/cgOyN6E/uiSi5ofJo3++ruq0WwtrtDgRsHqkbsWhC1MmEcjRAJiqnHs4G65xoEeg
11Xl/OFgOSUTDQXwpvLtGEuo6zzAzBT73I6ybS2B9Dv9FB1kYsmt0F54YN6LPG7sgDG2tn2tiaCH
LhQEv7nglYJo2qdwgTaAA8aPgpVrg7bB3fElpQ9kuQgkt4LxkNEm8t6q9Faj+XtqmeD/NvaouXWt
56cmVxtE80R1xWVdnztRtjvC8XjyJic+WAly5FTzkOE//5InjVxhnk52zEabI7rR4djHijXjq7yz
/Sr2lIvw822r/6/I/2WRT4vhu6rob7oaw/+cPtfN5+nHCv/tx75V+ApSLJIWj+aGAoPjUAJ/s3Da
VPksaI6kIIXmx7/5VuSLD5whHQxnSznn0Bj5y8GpIM/y19Hr8CRiG+g6/0Yqw8ngXdHomQwFbNRa
+EQdGLjvikZZ1WxxHfExXm8wVspr1W7pE5JGib0Dm4xJT/4+IMfnVJhk4R7BpbS3YWn02T4Bfp2s
67pPsxXzBYYgkLgJtEZPIssxoOOAaveWGZkJBiNXKNwrlhjiQbEyCJrnqHr9h1Hm9jOv/WsqKDj4
qx563s/7dsEyNnBtwGaRCpxzIFjhlfax4Qu6wvVCIO1oypAvS6r3HWmFipjo1nz2EhFrZvORvMtz
6FpN3TMuXIh7b+3kQRPVBgd4PKNqbDbCEOLOx/uyzRrD+9LIGvIXtAn64H3GpJB8AcwSjFwR3PQC
IOnQLBDOBkrI8kUlM8KA2gl/5/5HawNBIaN10ddHmwGJu6deJwQzzrrjnMTW2lGMc1cNgBW5kXlJ
jAbQv8x76uO5IjJ6QU06GdIhXULusqWHdMEcZ4yoTX3EN8fVBfqgFVnsJEBFrbceokJ1q7D1anvF
BJhw3AE2/aGOXWpgbDLGS9fBY2Wkx/kfFbe4rElvMPeDLaDsJSlxUH3QiecaOyVhtyNTS3aNcLx2
y9T4MoeDtx4VfEhSqcCosVieS0SV+7ffr1l+K55smJE4BeujTFtuRp4RCuFoNBo7s4YI2nXEgxYu
BCTMC8a2cZms5nO/iInaSLJtiU5DlGiTZLgEoBiGBz8VyXzQoLQUedUO1ixFZiUaeZpGq9yA4zlb
xbEnXxkoYvyGbw3kc4m8Se9EObnmnkeF8yQ+/2fPLZNTjIib7EQZMWFp7Ag5qm3fF9mcPtaGSu/D
sp6eK8hAl26uvId47pmeMPTTGwpRRSpOF1z4lRU+xRNaSlrINiHc3GyXsbNm/ET13hd8SAixBtGW
ssn3aDMQtdhVO6y0B39njMv5ZQbhsnethnx6KClfBq0GRnqE2xcroeaRHpCMo2TnxWYbnpMUPvrs
YZXc6QIVt1xb9ArhH/c11NltGyTNnZ/B+YxmojWAMkabuTX9q0xnoO2Zvrh70XoCY1moHtFRJvvM
HY0CUwLcFmZkUebuE2E2921hPdtt2l1mtvlEP2xCr99XQwj4Cc4zuRTpVRb4c4s2X+tdBMlrjW26
XDMcYdrk04pdMU6pwSOlxU2jZ5wfhkJhNk1IVCJLnLog98DOVwFAQm0dZke3WzyB84lR/gI9Ybi/
HlJbfRyFxtSQTUwtF+Tuahjpb1oN0a65hG5PiIGf7PK2H7eyaC3KWVwg625ojD3s+uaqY5B7PRL4
cJEbg33TAtPe9mGPAsF0GpPhWUZ00co1PEoEkjM64m1M57mHLHnlCxH8McGVp4lTHOuJWz+Xi64O
UzAsMEHsJnJZRda2yc+8zkBcqIWAaOeHoMiq+8ojEXM79CLcdiF4woXONX9EHGHiHKvCc88hAfdd
WTyi+Zj2snLw+CA0KdpVjWcaDRsyeOgxaWttZEhygOpyxpADC4XAqDCYm17r6WIg8PY2HGdQtHx+
daSLOsbHMiucZkM6dX3qmKpz/tUdYRgDlTiBsjZqOrPq0D2G+N3WTl7Wa7Ab4QM+DAI+xxQJnqyz
+KJv42Ra9yCdVmYsNcYsXYLR9PpxH5pENA9ThkQdglUdTfJYcBY4F1hGHxhJsviD9J53HoFBUCTz
tCVi3Z1rGrRJcnJyTowFkvdbqXtWpUZ3/svbylIlrf/FG7PkBG+x2ZAeCxXx7S0qMbHejySMPdYD
vERyRFhWMdci60FjiTKh0Pl+BH67GKekxeswyDthLxdCeDBuGMjzm6R9Ml8N5tBDFRsMLz8rIaZz
A+932hQFyNmmYz5Uu4So/Vcu/W8o/fhNlqbaX02kvy2Xrj6P0R/Fu3Jp+bFvgyBTMceBr7IQGPTS
Fv2rXAIw8YG+HW7Jb7DDv+ol5fBD1DaeSzPrXb1EKSUXaBqzUF4sAeP8X0iL7XdtPBNLydJExJ3M
hMmjlfhjj62KrXQegjy+rGUXTa9WYdHRyC2ntbYmYjMWOzVw7p8OkSqazDgWMixt2Pa2kx+KITL3
yBKmTzX6DtgtZmmvx3jq54sRZ9RnDjXOJiK8tJ6rQ84pnNRtQreHybpnjD4TjcRBX0q8pyk6UN7s
KaDbSREyx6F3bUZG69z2RdcLtUXtDyr4Xr1Z6zXhvOZLqoY0mpYTMTroGuofAcWRa8D7cR1O5H1m
Q6xeBbOdjOGl7vOqdO9DgnaLIV4Do2bNEpnV0r1D/ZMht2S4TnIr+uXUfIJe1s7dPi97V+LjMrPc
vMDlkBA+ZVZ/kJpd75yqnG5smebOep6GmB/VkzGD8UCycvXfC/i/fAE1Tdh/fgFfKN3fvX7LD307
rYgPdO/gii+8EJwq359WvA8O6gWLYaiGdkwA6l+vHzMJc3kp8NVwjHb1MnP/NpMwwYl6HHyEolX8
dvz5N6/fu8MKHnfUBgg46K8yNXjf4Ra9rnrTDKj/XETkTPACkm3qoTzPKdD5776av2lw/9RN51rk
eiAhAEvBjOadsoFTC7B3V+RHRw3iPAOMO9MQ8R4BX7mXyKG9XwwI3usW+Gx4oABImMiKOBW+W1ko
RqVTAj87Ohku8dVglnRSYrbBczta6pi3Poo7NWI9HXQkH/75w74/BXJxjoGaBgV3j77+uw9bGSZR
TA19qhmb5qcszVh5UtG7l0C0SDXwZ+8Ru+6vPvLffMWwjF1lwdvhWVsem+/JKm3TxvXgOgjFMzHe
gPlsP/V5BkPAi4iyDMzpX1+Qwdmyu3BFZiQ/xVPHpjGWklMlbRy/uHAW3frE8Wmbucr4TZGR+/LP
X+vSLvhxJAOBaZnFMK7jy5XvQTVTIxAF+GN/6Iqxwq6v/UYuLFETndtgYaODVirOLnwjkikScYeC
O3/MyxLWcqgTyJuB0zh37SRB9de93fUrhOzNJf3A8XmS7i+eAvstNeCHEZKDrELy7jPZoW3x3q+Z
o/bCtN12B9tRgfVg4Fr2L5qA8JZdUCwi+CoQw4mSeAIo27S2eOAdnO4MD4ulNDENnPDwqSOqNPs1
UE2tV7CGeJYaH+t6NruCzDRyE2D+SoItMDOIcybZidZVYpPzhG4CO45RR3I1THJ2d6U9irNRO0a9
7VAoXpTGNIJt1ASdRrTyVnNNUtvvLiU2lJd6HvstqAYZX9TKHm80q4TeRNiUvUMMl+UpJsQW03NN
yXusfSg6aPqaCRMedthQiM88pSPaToEXcURx6vXW7ZhPw2VuhmCxEWzTFaDPIxcsrvdYTxnv6dg3
RKWg+b7xkopov9GvypcultiDalMddZ+0jLNgGLy4mepvTBzF2dqrZpYv5NweAWK1/erWJMMWdSoI
WOn98kWF7XhnYNp4sFswKNEc2a8YGiV95MkbX3TRsodrSxQN36w93nVWzSfl4MucLG24oJcTnivj
JKk3nTvARej4Ht2ZFFu/tsRD53HTZsAHjyRa2a+aWe9dFODgrDBQQDQsotZde6MBCOWNjvH1WQ0Z
n3brkA5rdxUlI2VIDANpRcJG+SKnvmz2zdCn89qopyQkcdOPsmNSGVXWrjQ9627bIgZ9CvvBe3RL
1tNNm3SQbzIUZHrV59p6LRqX2Nug5OWvYH94QGweCUbDrGnlEU8GfRhjbTFiuajNiduvyBG5ocdQ
DpyRJF8pb3f5QiowOvygoDvDjK7mJnmhUEeAJ7hTh3L5rIsZe+XS5jq8ff/W2Npr1bmkJCaOs6G/
HjZkMHvm+e3PtL6fr7PJjFk35vBg8FlvQ6ftN0PgebuOTDm8NsvrodsEKFXTxL5/gWUCM37fDB1Z
9iNQayBgAhxDSy3VgYF0zfjcMqMq7ZWbQfC8R1tJfhnIrNHvd2mMV8ZXBj9AwJIwj4NoHYz5QWbk
4alp2sjYA4ePhw0paJN/B2aflJSwYOQAmLhr/UtJDghyfDl86iej6mE1NnN0M6DsHFCzAIDYNznq
ooYjJ6JPtLorwwVEWZgJJ1ibFFVEuw8lScHbkWyIlZ97085DiV+F1Xhk4muhc4nV2XaXWUs/HJio
jYyOivFB499YhyXTXS2N6WzZiV43gH2fG1NWG4ZFeoVBQVwbOmwBRFYMtVp6jb+1VuJZPF8NPYHA
i8aL3jH6g+Wi5V91JirnlVnMZ7fugk8AkEmvzSLnlEehPpcmiHzApoTpiXzIuOHjYu6dMblSlM7t
J4/hIGkGBsicDQ+3h+WqHfMNPKqG9oTj+I8qb9qcfqD1sQ0D6EV19ZoLJz5DS7StQzUolmzhKB66
2lxSA6bEJntV8A8r1uXxjm2OZ1n6GFgP2vDZpec62iN6LV9sejGP2RQyR8JCl9kru+/HO3o+0LTx
5p1LS5QvUODAHfTJ8DoWbvAY25oFs5AJjiszfoJlxItF80mROkDidOQoRZiIZ4aYKwBzsI0WzLLh
JEV4Tho+RrATKnNttNCz6T3NTSl+y0gAmI9zaHXuUWUAccFQl8yqAF7XyUlLpX6fg97W2zrnUO6V
/uVglMEN+vfwGJCP6IRh9Zi29euUjcvqH4lHZkMATvAmnRkfsc7bpYhOkMflb53hM/dLw8XpBN/z
noljwummH45gGIx+o4ZKrHkvHeRgRe1C5ZH59djJsdvNSJaz0C03xdigpgZLMWwsrOfknKeW3TM8
9/Mzg2br91Qo/nzJjlV/BIAj/d89d4jqFd5/v9jNJGKQExokHcrrJjEuEWkByHQygj9nOkTPk+MW
h8jKUc+HygTQSoivI0qaIpP0m5didKlFytZ2L9UC70lEz22tPK/eRmljsVhYaVCf6alOaANj92yM
E9tChtBhY6S6+WSmhJTbvs3yluiZh4ZWzHjXBKa7CUZjeZRoj9H5C5dUcwwd0arSkjU99vh7eslv
o1uQQIC0FP0MgKQB1ihU2SuHSf0qwiwV0HjPeQRHhTlap2WU0UdMWO+xCR6msGcdxFfdNHt0vO4l
U2lyOEE0AnZnM8nWaHLGm1JxeW2Tmrp/Ixfh3qXp6s/W60zbq1u/LYGgRf16iylxefRBiIQ37ZC7
5KqXg3U5dB0t/tTG3F+3RvMpV/ADaGvWPBFyruxXBH3jTRORabbJ6EnBMyEUNcTCABvxFKGr1Puv
v5bIbVxfVRhTSfiGwfbl1Kz2VQpnBiXAeNP21L6ZC2BHzCkad3qjmrzkbsqs8QpWiFRrs/aKl0HS
072Wds9vDRKVzzr0M5fMaWA5d1ZVppg2OCUTfLZKw2DpRQ6u2TvOOhgtfeqSJq7WuIine98o7Bcd
ChZWSL+Ee5b1SLM8JcOVLUMEDwNn5Il1M9WXFjZWQqddR9ynhWGeyi40vrQ1keJhN0AG4nemyokM
x3uU48Bj4ab0EdaV10LBqhd4QrDwJHa1YyUweMdo+UZJDifbxJ7Y1rvSxbeHfqHN7/3ljsax4jZ1
2YLpAlVyNsSSedTK2QRZYmP2ipiNIkRd2Ijkv/E9UVreaxUZ3X2vx1SX62gIg9C9Y8Drabaq0iPo
h62xmqLdlERGID7GLtUyYJyhxSYiKDfwEdpkaFk+Bt40izbtgMt50JPcZzRYB0Q9oXlKrDoETt72
BLGG05b/IGSwbO+UxnOJ6COs7gpQC8ekD43n0fCik9EiTumhVQJjdrMDIgV8yyORsGk3vM149SY3
l/Avx7uA1+OvKwSkgcuSruqg2wkzEES6iGxVj2N1JEIiWAVtKu5yiyUGXUlL74IWJ3QLKpJWZ8kX
I7LsndsX/sGbiyxatRXUFN7AAaZj/iWvgROk4ApGazjyXFMYdADNvbY0r+lU95vezNa6mbIDM+KF
vR/49yMwyl3MJrqh9TtsR8u6tszWusK7mt9yt9mX8zE9sfNliDgIYHEM1a7dTG8DL73qEqtZwWeZ
rk0s3B9LQrUZ+Ut1LmCQFmsVmBSQxAqliGE3ur9Rmbij8su3wN7ML7b27ZP6OijIJJME5jHOYJFK
ZcTzZ7vS3BCr4xXeocYbwk3WmTD0qQh6dFPswM1qwlHIChIuehH2K1bDFr1uV0lsTgrn9VWTpDyk
WchqE+maJ3KGjeev/DENm5spGWKmIZTdvziKW+9PUSBtOHCAMJFMAX4StmG5iT12PECY9lvR349k
tddL4fvPx7WfTmuuC7ZU0cvg2G9xcPvxPOr5YdvFRYuBPtcsxh0Wgwcwy4RNW6MoLrS1HF3elsN/
vu5PR3+uu0x0teZkanFS/PG6HMlTFRcwWslg1jBjIIxmzZiOu4HoKPKks3y6g3O4kAP6pcr956v/
JIzk6sssWfOC80swUP7hFE4KNN0ToQsyBH0OINh25IO7rLo4rFjt26Dkv82y5liyVN7Sclnc336F
/xQGv1QYoP797m793DJfUBn/s36tizTKX3/s27396Le+nf2BY5Z2rDeKqyQI6K+2uWvRAF8ExqZA
qYnxiafvG4FDf2BeSweG5DIlpdT81J99O6U+8EcFD4Yi/lZ4RNz9i74d+tp3rzCsaYoUDx+FdAmN
dBa7xXcQXSeBSVqnTXzAoLfUBt4CLiB5hKpc9jUEwbYvzWLlmkSZHH05QV2jIAQEpGfmNGs56JhC
dWZctC3sIqgORlqIgbAMGkbmyuTQ8CmLKNQmP7SOeMvEGVERHFOr45GeJEK8lLES6gXB0jYA62L2
mDLlz2aPuij0MVcsZ8/SnHnh+hgSygr1oXspQtRQX/sU8EPzdZEHWq86sMblXqag87cUlsuPKJ9a
K4mj6YakWO+RYTsXHhjvsas07ngXjDBvskiMd3UsqeKTjI1alaNTA0TNkwLMR124J+05zafGNcVD
mi/tBRHmUCNJPqBasQgHhSXHMpAsJMNV6S0HZymD+mAKJR6WycWrI2EpFoXRHVQfqo/zQIWXKw66
jTIpLXXWiHMgKz4/biz/MdYpf3VF6dGsHEr4Zk8B0HyK64hvILewyEZNypvvLy2rUdX8sbe1MOOk
+ToFS8nSBfwCthj4bYeUq5kqkA+xH9Ln6BT4aYbgI5/aSrimm6jyhbMtnx0aGtVNN5jqrK0ou8hD
h3ohocLCASpW9RCNV7Ef9UdVeBDxlrKdzXL5PvXoL5XwmNHz4Lnm//l6Q+HbUzAGwBAfZbfc4beK
kVvaNM+Q4aaR2m3BdY4JGuINFvMkuqXDxUcoQDTCl6MSiVZuk3LU+n/sndmS3EYWZL8IMiwBBPCK
BHKrrH0j+QIrqijs+xr4+jkoUjMSWy2N3rvNWmprqchkJhK44df9uF2MvC9zpvEak0Xb5hslNHsn
NcmZkkCFPR2bzVT3yrJaWHva29mvE8L4LYnG7X45VUjFxfwwrL29V/A0xK6IEGVwCGT3ciJRRxa9
1XaNUZpPFQPK54+zYG2XXOj5QjHNnhGAX2mNTP76o0Nwu4gGnQhPgi0M9/QwcTWYXc8n61mDtMKP
IyLi/iiuCyl5QJNJ5+LTAEkH0cQyCupjQ0298OY41IfGuEnmli+h9BY+4BoB2vRdL2Zwz7OG+brK
CM7uco81b4jUxvVm8LW81A1PseMHpFjLJoZuNVu87nQdmVXLHKCqxdo4ou+25IqJjLF/X5iiYswf
Gp/dtF0nKFkoZdtQ71oDmqENPsA1en6xodVpIcQBExJq5RA90RXzcUimsCp6+biEP2ZolYPQrbcv
e7ZdpJHDsXq2Rt6SGe7c3QK/4q4E03olkoyp2kSiBWKynbOGuuFI1RTuJpBtwuL3J/7HVwLXBQev
dJu3P2agVufGwTar/bxKjiGt3VD86oyO8STmOoLGjbToNxySMam0YEmLTvLldGrU6xWb9KFI7HnC
iFzyx9Hh+qbUJHIU/BCwyF5wgWmACne0SPL+fMhzH0c/BbHT9NFprRP0XO8y14V3WVuHj3BIFb9C
TWU3BwM4Ee5ulNSB3GXtFEugyb3ifhqvXqAXjTw6kHWB9GxH0XbROHhTskxWO+dtsJaOWq8V+nMS
enwpiHh0OHh8jjHLQ2nWc/Kg+qW5jrPRC1MFRZmCj+XhA4rpVjnkXwqV+HVgHYpTnjP4ZQO3DJ0U
wtMASJd3kHPZQ8OFTgEqrJPPuR61Rw8f84GuEvPpY7cCPW+O9pQNdetjD9dMME9zi6SU0Lss+cYU
1jyTD4q+EOMpovW0Oce15CBkVWWRnMsoA/asgywdhcmxaZr5lIo0Em99anJrNiLFNYVXhQtcOSsf
a9dD3NNnKox2S2Uw440KVqwNrSQgmYAqXAJKIaDfsxqoK67SGRObA5eoNW5SeDRPJSuaDl800NNw
8rZZURpFrc4i22ZiE3/me5wDwEsTm6sb1MYT6DukAeLl2ZVoxu44GhJN/eOaF6bgh/SBP/POhJFg
8Wk6wGrSyXthC42qZOnbbW+ajXa4BxmeL5Aeeu5vnANp4Eqs7Xr0FATmpnW9F7A0fJDfb2lZbzDQ
c+bjUrIjpLNT5vYtmELiCPTWYX+7Ew7frqLIsf+OM2+vxdz58Y0rJ1e80NK3gAdq7S7Zf9xZ6zrh
tD7TefVi0MpSvcxxrPJXe7a4T9CBxQs1phkiazLYb17BQT0bwZEbyWiiJFTv9KN6p65ptodBCyXP
V2CowElwML6ZV5sbWcH8gOqAawz0ZgI5iXO8StSR249VzgFMbUYIP65JGOycevWuSqQ7GBIyQpXq
8OYX92tWfMv0FIPbDkxC/MKjFATkwKHtLCqdb02+6eHs44leJtxi0D5nqr92Vts573VVvtSx0Z3J
WY40WSh3XphDrO6J0Rcc0fYg6p2qeEpV3FzxjHHvjErqEd/dyQLCgwOoNSApshmqr/qxiHeTGyfP
qWxRaFUVfWkHM9TMuiX8B2SwozZWl7CMQDqXFCDNx4EkWZ+MzZXMPOzUd3oi6p3nDa9Vi9iFo3+v
4Te8a8TkZ6V8iEyBeUuh/mg8J2roWSfDqEvuqhtgmWIB+KokUYOGjWJAF+Ja7SSrG0CArch2TW2W
R4M6usRPRePuNJFb+7wyJ8+XUMr0cZnPdpbk+U6Ts5qoMUbA3StHFfLocVl2u7gfbYixdNSDERXr
rbsM8txnHo85yMGENbUGL9JsPAtjAk0CgeA2XXP3LM2Iq9fgxOvQXRvGbtZwtm8W1iu5HK+6ZdKv
2UJRb9Nr9vIGSTB7VrJ8pqOpLS5F24v7NgdTrw1A2HeCXCxHeWsCTtt5XxMX61dPyTLStmGGrS3T
wMXbtVda5h31qZ0CtQwlmz9g2Tshso2l3WfXLjXr6pr3y3nPBrfarzAjeY6nehin87PnwTHJAXcd
ZDR/gRu+s9NMfoUqoR4SW6EfF625t3KJA3awu/uetDnjT+WE9lIuv2aj+aTRawxIpO+v3TShrX1V
9q6WY7mvlSYOkTcRq6HhOYzb/qn1RkJIncNkFPZlW18Pa8QtKi+ZT+akCWPmhvNYdsaZpaZ2tL26
P+XeKC61BeaFN63CwdfipXIwUFKO5oaah8cj445F7K3M70SbEQlyz9qaG7c8BBQj31TtY/Zmp6Kz
aLCtrZ1VWdXRxMNxcLcnhKVogltijx0hZYJwTpT2uSdbF2Bh967XzL4f09IMYJjpD1DN3UutiuHZ
XEztosqmADjtSn5uZnb9OkwFKZOIsOoZOb6FODHUnyiHR7kpRxj+XN8o4GaHhCFnS7vRAcjtePJK
qDiCZgR701ry8jTrUr5peYmOtCl5hizQPbuu32uSy8ZXcqY2eh3Ggx7lyc5mR7jj5h8H9JDxIIqT
4TRV9nuTxCI0Ycghi+vFdrcyTirrrLeo05s2IAK9fGIiDpmuOybBVK8CBa44HAjCPUUtdxTu/F0Z
EkFihZKakkDvYh3KhGwQ9YaKD60w5ksyaiR9GgvU+ciNhKN2Sx2C/jDNeWEARSk6xSxOq3f2kEbG
QvNvVoriKNd+it+5+cf7JGOPwjK1CSJoRA10Fzpr4BVa0YG+F40bU5c6Rxes2ItGasDlsReZtBmO
RhJ0zcAJJGlDbEY12Ee+F6k1zC8NufXTCpXP91jf7dd1WLEzbvuFTKZ7h2j38xwvLpc4AHmhnVPy
cZPJjbRMvV9xgMQXVnY3OC77Vy3xxquyc6+dvEIjZRp4LOlr++TNvdP5I2eX4Zy3CIyvvdOM+oni
Ym84a1RwmVRTWxk14541tjO7UY3JKebgRoKavhemWeKBVHimtfs5agtu6lGWzY3i9q0AouENZ6tB
szTUR3tnFkLT/bjX9Bkvuq2P1mc3KXnqmiMtXDs3dWlBx1Zql1ctcmm7J0SEOqvbJcvPqTOR+amZ
88KkS5i2qpnOTd+ZBM+mFPlYnfXNGqFMMPPoucWOxgTGcnJOP8SR/9pU+7M6xNHZ5mBvcoA26fP9
mRlLNA/NbUizY1R7SOdljT39dRXr2H8SCi/BXpQe00jNAhBH8pzz8P2D5PAXTpj/hHxgCCFszAsB
Xc6r+EmfmhOHNmpziI/2gj+AVWCP5jp6RmTeGDjTYobNqDmkVprEV0MTrRX+sz66iStkbVcfjRui
e0yVf/+q/uJtwSWDE4ixnQTqz+aRyhojnLkiPlbaRqtfePqzqayZSbeQzw57OZPPWK4MR9oUN//k
7NhUsT86JXgz+O2d7b+M4DRp/VnQqJTMwXMBI7BVwVEoM1pF2qdv3TLjA0mUrTFF0x74lMtIOxnb
+F0JEHeQDtvGvBWOwp/qAzuPk+OwnaCbFlshTQyomnNlcaP9+7frLz5E7B4GMipaH5vmn9+vyYtT
zSIsd6yiaSuAUMvYbyYTgokd3oIWRHBJncrSt2+gJNRDO6BVtAln+bReuocS+sI/vKKfEBtcT5iO
LGFtni4qzz9e8R80Ic1utXVkbiCwsFWTf7gQBiSplx6Jp8esvR1/Z9Ps3zGsWKdm4nxRzdgkDgZU
pnTX9812BuOd/fsXZv3VC3NYRYCzQW/+D0VUsrgHut8mx8aJmVBJWtUbzW2GQ7EwFVl99dgkhStO
qt72OQtWz/w8CXPCiDEBdf2wOOg6TnKfbDRzsTFwjNVSDlGxWBnf081rUUQwuPxu03pwGvDN1soI
tSRn4zVeg5sd3r8fSskK4vBYNxWgUs3ykESbFYLQyHK3zXFvVKFyba09dmvflg0noL9/O8yfZXE+
J0k2yDHQDYRDv9efL/XE0NpUsYunM9PmHmjWNMWe3XE76lQLr/7Dq4EbadIeK3PbUy9lwstSYHEf
F8/h3YotGKs7e/2oYBL8T94s/rrIQsXhhzxkmZvKPHcZKs04s6Y/1jEK2C6VzRSH8UQr1ao2a5ht
5og3Tq5YV7gcCN4//rD/U6L/WYnebut/4x39UKKDt7weftahtx/8oUN7KMqIz9t3Bga4MDdAz4+0
G2joXz6WDLoJhOHPTAuM3XhHsVaz3dExInKF/e4ftX+h4g3BGDcazx7utP9Ghxbyz8uOjb+wkb94
kJoYVsWHYf2POjQGyKanmcO8rNg64vWQ9rEaCPWbNC6r/lrD9RU2Jftqf3JhCPuI5Otn1DOHyHtq
HPup0S5AacZQtVq5j9ljE3Be++s6ro5JZ41nWgBkAGrKuarHSntsIUJvojGp6tRl6hOl8zhx5mCp
6g2sz2vC3EbT0t28LZydHgAPv56xN5FkQUdOkXXIWgpGed1UhtrxMU+Tawf3xpkUDcmGNrqf1/aW
Ht1gu8f6gvrPY9sTVXIxXNB35ZwNQcx3zL2ANff7iFAbjFlDjf3UUXVqVeoa2m0czmCbOXFh1ib9
0Ra9FjJaUS2G3HKwN0poFZsHUD7VK53SWdhTWxushQhh3d52uRIhd2vAvuaAFipLpAi7IR1cssc3
SsqleacEZwLXo+5wTB8knoegNIwVEdUkyFYrBNammSiTyahw93SgBvnKSjUlAmN63Ef1xgoT4gHo
u5oNlnpcAHYX/ZnT2HViMPsxlz7QagxKPpIHr6QcRGwhe5ClvoKjsBMcJQMz0rkPZ4RzE/UC2pfM
y7D9IaASBsNoRQG1BvGuszWHvfn4tewhSCwLCAf4zVcN3oGdRddyvcq9lhLOste2CgDHaX7Kw9dv
befoRd55IHG/c3Oqc9M10l6UhcDAkdIOewRW3xqXZW+K2CPKX6qTyRTzJImInXrDnQIpgd0SS7ZB
aWucGxZdgJCGNmq7rOBHB94tWlLo0V7WLI24ajX3hKhQ7uDetcHYd7NvcahhWShJBnNsKQotzLP2
qe6dF3dZL5lJ2248OWKvVRxrMagmB9mUb6udfcnaQRyyOupQvmnwJcetnVvT+yZQbYNh8uyAa2JL
TfvOzCXhdvG9V2fk32PSQxx+qPGJqWBzDUrV+0KHAGqfsGMaXxQFPYS4+6tFy7+uSizhgsEnzFKS
EnaFaLquFUSCgmshrbI2kHEjjskqxpCGsmWHetkGudF90voBuodcogDXx7Tra9UeSMmLkIJwsXcI
a+4jK3vuINVc49os95b7dStWOi+xbHd242hPhTDKnkMkHfSySNOHcsqpLqN1CNkB5Dqdud2TvhXh
YZDPH1ac8kHfr9cEEou9m+UzHq/E2a8cfAKbYG9YLaAvB1PT79iIr0DA8jLkaUcLsg0dNRks6AEy
c04Gx9hdGrvTkY0NOObJvOJoMgYaovwzBFLeRTeyAhN5Y+dQiRzYsNd93a4ZdOxMf6YCBwa5Zjh8
c9t1a7uTO29c2ZSsefWYa5YCKzrqZwM5xAbP6iTsL7Q8CZ3Gncn8lQ69zACtLJxme17qeJFQUvgX
tQtVEaCWc+cG8edrSjp9Rw1xcZpa2npGHuuBXHk/GzYZRwmi3E8t/Td6nl2qjmv73ExA8DNneNTh
KjITO2d3pbhIdPaDg8k2ZMNThwkodH+dCycQmC2hf3i/UrP2kLLSYjtwVwD1JXmWGgeVat9Ksap9
0a1XaGOXdObf72V1wGCy6RNVRcGO1u1wwTSB2lwL1HK7viHSt5bSLz92UZHhUhzlZtMrcsItszsO
O1b+KjTT2gw6mMA7PXa6a2XK/Viab167eV4AX0KQ7u3HyEziXSkp8VLgo/mqHRbRfpt6JDq5qujG
7jLoDYVhnCO3yPdZYU4htFn8E0MOf8wr3SN+stu6ML84Tn/JYpGdent5cedeMj/SxFEoyzmNelo9
ed70WgBwCzB9f3PoMwVcAdNljosn0xivpBi6m8Y1z2kNNsau64K9juPjFL0rEox/kZW4O7iqv3Xd
qAOMARZqr2N9EGJM6e9TWdjOQ3FhE9UdxNK5vm1F3rGgeqq3ki8Q370nJcB1F5VxtTqQByZTtfvB
LdB4XH7Hal2fEIvTuz53LpnBQ2jRooWAIfAGGNfFvhtt29dL+3HbhmGAbdMr1fanuGuJNE6WhgWH
pm2s/XoAM8/5XOTLpzkax6NU8p2CU9ZrcZHsR3OYD0u1aHvWRogr5URdUYFfOpaJ3wqxvfD5umlx
/Qz4jXdl9FBnaw1uL93TMoMxG87NyUi019FrMnj3y7uVNoA0inE8udPaca9Ju5DEuXPk/pueExTw
Q6xxl5td9npj55a4sUzrkK6WvY+Rm/YmfVu7RTTGIZbZ6zylNiQZ90kN/VWP19tHb/3N0hp5Lqoi
2qSm1ReNY+yprQdTLEqdBm7WabXgSb5yV913SC7B7KrVqr7iD6yGZ5EOEZQaBLfWq44LOz1Av8vQ
uvX8giOnlHwV8Qhnhd9y9ZXuLWZCem9ZB7Lp4EuG1dDurWNr1hByd7IhQ/1sjZwfIcMo1fVuHNp9
zd07h2nTzGnuV2ZkP9BnjvzzuZ5AZFJqZk29pMGq3mw4xMsLDFvQQptu7br/RbO+o93+abxGvEEh
+O/j9S1c6z/ZO77/wI+x2tV/sdEbdKZjAhqYMTCN/BirsXfQwg1T7P81ev9u76DsG8OFiUZhSIe/
4eH4fayGIoEZQ+dEZ+Gik1u66V/YO/6jBIumLYOQi72lv4iP/BxziWYaNpPKtk84s5ooMLM1p8ui
ic62ENPOUjahZSuj1KRjpUBHR3R2iQl/5sG8PNsVvgvhZP2rjgf7Ncbb9S+TVbw6k9OFzQs06XH+
WWfwCKhHxuyJUzaJ+s2mjeWu1ZPqUn0Uq7RQEg9eozNNNDWUiT98in+hnSGP/SQUQV8Gr0Gi1eFc
Q53zT6dnUIw4T8a0PUVx9KlsI9Z785h61znla07gNLa8QFmrHN4mR14twkufDewXX5a1Wt/l2LOp
aFZlneMCumhOt+thKGj5DPGFOveSKUrtKIewT9FcDhejsahL0htBMobqs4wGVWOHyb28TUxFHIGa
BIM0J+IrnAqSDuO4lpCPsKm2vjU4zNSZY36GJgTJiI22j6pATgoXdohDaXwgnV6xqBAVO+vBcvN9
jBs62WGcY3eWCv1Vg0FEBEc+jXD2C5YyLc9g6TTVTSfQ57RkE3S72pqOCrVjl2ur5WcI8+RS5TzR
DBkxfDQJfSqluahPFTx+29fg2F3sOWPo69Tw6s4RBJBUJxnvg1Da+jRsF7nbytV+TgrnsHjAHmj8
m3u6H8z2Ydui3OOaT40gi1uSsLXuIJdKvQtctpHhPFpdup/I1ikfnrpD3s2NwRC0rUPCiEXmkzHW
SVgNch5PW21MTMS8Gh5oUGfMM6yZSubUMfQ9W+HI9atowOXi2w7r1ZAzpnUFG01nMIlTk15IxHGf
TbfgY800cWQONKklECjjs21/kplyw8R2qrucark9BikTyRyILPPUwFM71mk6BrvW7bsBzgH9wdph
NV0SEYk57XM93XvDNAV8U70TSc7yYSWZQ+ikHrMzPbZZ4NqDfCO80hzXUl9Dr2iGo0q7mokShRdr
eWYijvPIXxjkOb0eoIcYV5Hmgt93DXIS2SbSzwkPoULayTcx69OtUcM289NKlt8QkoiS4Pq2OA6l
VbkhzdrUJ+RsU0UmOycL+O49krEgPDICVcNXnUVQTR+NDnhF47eSOuBdhOMo3mVLBHbPbYb8vcrQ
vVx/6LKDqdfzO26D0iAvkZRgARqSx/p133pd+gYrjt5vr0Jiuu17EM/ruFqnQrey6dMW7/Iuyjbr
txXf7Ujrybh0fCvovv2VssCsCDpvaAGFAcZIw2HsKi2s4eJdE1eqFMlmORjhOKE4PyoL9vURWgYG
bi2qtpV71ZVx0I0EmL7gryGhDVJtK4BQdsWadM71I6CXhEfBUF26ZE6boGU2futr1M1N0uRSX/T6
hK0lfzAkN814Yf0N5TetbrN1pNhjrFtvK9Xmd+u2PxvN3/ZjF63GzIqzjzbpUfSvQ+pkwu/SiVfP
wWc9tjUcmbSeGzZ1Nub4yUSl9OyJTV4y80UOe/a8mj/qy/hVz5gkr7O0s2kEirDTEKpq6jc8Exz/
WNtDethu5agAvE+ClWY4ZB/4GG2YSPeZ60vRWxotDvlsrXl/WCK6m9eAJ4Gh3uxxZJd2dqdU5285
8SlEDPotmJBhKK/z9KmKlyLtAfjY1duohpJLp1v7q7pbnZu2N3jFrIBqbT+PrER8QUP4oXXN4haL
FfEop05NMnFGtrCFjJHZ65ovVsqYftvZRVvusO/VNp2x03SiN2MwMWoNSXkpyRhS3sMr4NotG8yH
JIKnG9F2S4aOb0djUPWd/MK6bQZ4k3a5tyviFWxjTY5d91mduh1qjJw/14ZW3ySO8ii3cbLaj1yd
TiT2n2E+9/XX3hiewQs5p4llsr1hWub7kc7FItByEU0HF2cFKDs3pUTJrFF+hJ1FewPgynViTdHW
16uqS8I8/2TiYnAYBUf7V5v4HJqwZST7es7DzKy1dVfg1b8IQnpXUTIll1GuXe8zWxanpXUbGzhj
Z1xRDkyVEhtY6XMBQfTgObPyR/YoL/Va/OEkCqRJ+LGHk4fv0QSGMshKHarZUtz9JifrAu7jkI5j
W+yXiBt+X1r96/902f+vTL+w/z7Tf9t9w+ry59Hx40d+jI40fv6CaO+x8PEkq5Ztffi7ImsK1FoL
+7eN7on4ilj6O4DM+QUniMfPSV0iupr4eX9XZJkq+VpC2WCaYSuge/9mdGTc/PN8hMy6GfsZznST
5zQT7p+3C3k/rvk8euldlnNj8XaomEgFXZw7t17UCHEvnLbrD1BCaa6gSJLx2Ocs5tDGN9XzcoMc
Bj1H5sSre/rXBush+Y7stlEucn3nYOnC2lnlR76v+nw3FK3+XuoNaBhf9lXq7jojcYEjjkaNW6Pm
ZOVOh9oTIIuSNjuXWWX8ZpHTAnnJeu+rtjnwF8eNzzIXrV/XMQuPAfCrzWByiNd6DSyv0G8xrvEc
4yQ2jj4P8TL3KaUB1LVaQnuWuvbVBe9OHAqHB+ApeeMktDmlsDzwvIn0JEkVfpm32yvjHAIozdPJ
QyfdPAn6elF3wGcjL2jMuexCq+FPzBS3DtzJ26IJyAUmVy3ApHj6aD2Zna8pEJDnHm0nu7FNbIA4
nOVt2unEdRTtTXi3HJwoNARTDhx5izf5vY7P8FHaA7lIPgn1KVK0QWtwZKnTorn+Eak98nw0OHJA
lMxPp9SJkqt1XrBJMGzZB0cs+imurCn0YJnAT8LJQD02HgWGwtRqXlXH0zeOW6JUrpzKs9ZXmMA1
221GTvirSzXGLEcO8YJLgsI4bj5ySYBEZ9yOOvCkUn1meGzhqHZcWTuToWAJvCJZglQfLR5rrOBK
LUt+kx0iYRKn+bFPxbifY8sJ7I0DxWQn79uV6ZTcbB4Hphrq+9xBYFc1YopetsY9daUz3TglmTQh
kYS6znbe58Zj9ceX5oZdw4oUr+oy4SivGJP2baU1F0GtjbrWq1GXzRms5Ow2gGDwmaMOYOlAxODQ
1NyJvE3q01qlhvB1C1NZ5ScuAh12sJ5sXZSjPfvMAa6b+40hLBGUHP2t+7GP+axWY5KPBNxosJHa
4jUvRTdJAMV1v7UUeFC7O32zYiNjb6AoM6bWalN4iQs2cfJetlI1lFfLXPqFq0rtMtlsJ7FLLvVN
r7npZapog3Sian4zy8Rp/JxEc6hI1KnTEivCWohtFZ2EhaMnR4UWVuMLE4XhD9Ro0QcOHnc40mIk
91WcpnewW1GHk3aCqlV3Uck3O3KxRJHgT4eAegBSo03ErveyriklSKYmwMwmfJpBM5Xb6aXSutXP
QO3Ed06FEXLX4RWS18tazje0oemHDvsYyw4rVlxxQoPNJgE9FJpM6XKriwkQf1QkmEV0BztF4c6f
zLSvDwMSZXwWek80d8jWe44Nv2qrV/Gd0pyaygU7U/bNUFs9s3KblMM+HlX9aYk29qyLe+ppXV0T
6S1quurA/4nRGSLQMBy5E6lHcNNLfTJtJLIdI6rpHAo9MWdozxFe17rpfpsJH9sjqT4rtfv1ccrN
qTnOeWJAJaMkOXAbjed13+vXa5SZ94JdOGWgwsvKMIu5m9kjia9ctdlhXSz3nGmuygN31pblshgz
5zgW12vA75QfXDfqw8KII5LOfFb1Pm7WLDBXYd1rVEFCsx6TInC8zLwCtuWFlpthrNDSzfosksV4
alaRYr4vTD7nXMTZ166V2RvwOu3Z6orpMyf7qePQKATfNbFMANNWC7ewow0n1k2Y4fE/9aGT9HF3
xb8gsDlpmykUPaNReBNdjBtngfMPoJCCCdOgz6uCUxM7kGRnotfT4Ox0Mfl4xtij1naozNFQzlBe
MdHjf6+rZqSkvoqKJ0PF1gvm/FecGQ7w9w8Htlfp5tFxZ3nv2BwN4wFv3WAm8Lc9zoY41bFpwj+O
4h1o2+WhinpxU5QmDI6yg9FyPXd1fY1NyskObltbn9ph+YTjHOPk4KTYAow0Kth0T/pAPnXKlvGa
5gxIMsroH0jzZd2u5vkV3xsLIVUUdFGoVR1LiwY/rKgCPHN0xuQ4uzfCzX/0pP9vz/0PQhxOna0W
/L8LcY/1+F8SVz9+9PfElfuLzS8lyezpBqkmBqTfFTnrFyYam1QANZvf/8nveSv7F9bbLJ6JQjnC
RLL7v1OVRbMNTQu2BEpDRzkxwH8zVcGC/fNUJRD+dFtnPoNvDJdN/2mqoh4P/SBL6+MySQ6HHhj8
mWr1lCQyZK89pXVi5DCUufdeauHNMtMqvZmdpQ6mInGBmhJtJsSTWq9On6g7IJTV49Q70RdYSUTG
sTY1WDJX+9h0m1eJdgD7KtVIz0J65V45LzxCg4HOEo6kFh0QFyYUuJZGreWIHbZ1Hte2aMPWSzlt
dErNrBP4YtMtOmXVb3054gmXnhL7XOvFbcKB7i6nvYumyGXSQr3VrDP3ROQFPoKKWhsrMRPUx56l
Q62caxPie7MbTG6tY2lZ53l1rZO3YNkMl6KdPut8zbyArPTwjd/FQJMSFUoZ3ZI9m/OmhYMonUJ9
j9MgQjiUP6MJUAcDXfKY6vgMQjy25W8pH/iRiD+0GQozY1LpafS+Onbb+jku39dmxey5oyimfxUN
J/pq1vMHL9dZe0HCuZ3HqHpqENluh76b1NXSLrEdCNySTGGJdHHDl4UR8RxrYSCuSePeLzmvq3Ua
3sjMiKJymxnYyIhskRQcr80XI3bdu6jAtOQjwulGEGGKYIQr5nov6bdkQSRPS1M2t7nRenc2FSbJ
JROefex5//YTEsOlcNL2sCbJ5lb1zP3yQRKgzLJ+xCru3mt45m9Yl0KyUa5NcQYb3DKi2TFCQT3h
CLbOWkHUBWGyvs27FmfQKkoVOjIzuKmz5MK8OYog5VjQH2kDGvgzG9beqtL2K0U27eeOo+Zroyse
/t7KXn07Xfbvhla6IYlJoKrurLz7hRGGPYfwHs0uje8XAoJx6C2dBj8XPLwZLT0uIW7i+JGRHt9c
fOegIAzv0jSWjPej0nniL1mVHiPZDusJloypDmk0ahcTb+28m9HQyF9gfMXqDGN0OCV2biPmzc34
gMhm55fEWjDju5ph+UbnOM+VocR18t12yuSKB9X9bkh1PtypMfB67AraD+Pqh4tVfThaCZ9vuurm
c4Uij+c1//C/4kPczLB4aijT7j5MshAztOE8fLhniw8nrdn0eGht/tP51Wa2lVGsPaq56xmKo2tZ
ltNVuplzE1y6dP3Gl+LDuZt9t/Ga3029VHjLKpCb2de20BLTFT+wvlmBo80UrG/24MHSi1O7xvNL
OphpoHlJfY1U3GIJGR6yzWKMM8JEl8hMw0XuTOYXx4li1m6bNbnaTMp1x2ppa90sG8RobMzpZmh2
NmuzNoCAercrXsNR6Snu52k0x0ANy3Klgcw50V1rB8qrHurVvQxZH6HqGz3+mHo5z2k2hpLao1AM
jMaoXgdmKu0dm0bYsmSlx3E9LC77XJUyuCj6om7ISj2S0aMaI543rdN+MbqNaTxybFvVWN+ChXgw
LMv0p27lY+sxrMcC88NUgBFxcQju8cPu+syurvSq6b9lSt7oqxl9brt8ZqXXFo8VkfjbbKr7Hfh3
lNyin+6MMbL2WwsnyTBsB8JZb9LWhSkv6MNNEoqwlZETgNH4KSOHs512Xd3ge18/15GkRLGQt2vT
XQ9zHqHQJdOOVobu0EackjNH06+7Lppvnb5wGXfqr0g57YEjhhumkYr2mL0yqlLtflcbdNKsNS6D
Ypo0WiVT40oVBD1GGX/Z1LSAAncSgJJ0g0m5r19QQvtKs8V81Mt4eM7wAXJhzNoh7pbfxs4pDooI
RTh0GKMnw4y+WLlN3Rd+AaoBM1HC93JN/TQ6CFUYhIR9VZEi3UNVwQPaxKSmGjAIZzfCLLhomrwf
m8RjK8ujidLG9DDYouSqcFZ5Qy8yTen4aNMsdNt0eOCAHr14LRwcyy4j7DZjQguK236t6rzmAE5n
2aeGcAB62tT5UWq6+5KQ16FeJ7K/FIe9el2skUUmclzP1XpTMdCzz54J5EPTubf4B9f4x7RbNqsv
EuOjvjM8Ujn0mzo3Hf0Kiz8uQ26c7SWLL15eup5PF29LDCkd5S43rXqDvKRrQPm18m34IxQcG9aN
RT2Jz8hL87PGYe4gORVhy5H5WetiVOkmRkXQRu1laPT/w96ZLLmNZFn0V8p6jzQ4Zix6w5nBmBiD
pg0spAhhHh2O6ev7OJWZLamylV29bCsrM1lWpiJIgoD78/fuPVe+546r2k2qxuZk2p2WWdTnaenN
WzsjEy0g+IM5EbeBA4Z7suR6EomD7ISE2kE6BqcJP3uzpVO+qbJDTImDDNtcH6Eb6RAmX1U+O/Y6
m1t3o0vj5zpRw0MS5sHrBIR024SkrbaR9ckI1dc0reIPTB9JepgJVZOO+1w5roFVRcIWtnPwSAKB
/jK30XPcOfvJzj5FnvoSWK27X2qnx+AKM5xz74d5mMNNX6DQ8P3upS2J0xhs8wh9nGmXsJq3OPIH
fKkGjA5sAocBpka9tpATbUmnEveA5rotx9P8XAnvtorpssNwV9uyt4BpWfRC0FUk3dhspSiXWy38
Q+snX1WWPJEOTilFfcH4H/ayPWC4wF65gZ1CMBXZrFgW3FYXM22w7h0aqRO73DapovTFyvMnw/Jq
rJWt+QlmKuLVNPDfwCo9QGP9SsoNUqkUz4nhf6ywt21aF8TOlJv+VThHCzk6yln5NmExMSnOcL+v
xiqPWDubZguIlUNcPNiHbJrLoz00R8jSWnAjntNxzq8L7vlVxfxpJzoZ7q2sZ4JmZvtuKJqrup8e
nSWRO7Ek1aqA6gUFbXnFp+Wse1vVj5zzAbTIhWsdlfaM/q0atrCnepxqstxNCj5OZwRfIiDrmMSi
j2br2nf0qzA8BO65FT33lfultEpB80rJbZOkzamphgs25M0vRyDnAkc7TY6N4i1hZpfjIWigcUun
cbYpsB+0ll6yp2LxH+DUxBu629mOo+R0Z1V+dN9F9VXHl14XHY5K8zaZJWHCPuKMTAQxXY4JTY/I
xK3dZM8g4ryHaErUHrmDSw6iVdUPKoFIlkloKwNWLA/gn8OWfm200oNIvbzrcZDqYrMV1R1TgXjt
jOGJqcdXeiGIK0rIaoZ5F43ybilSLWah6YCUJ2vKT11BMvAip6dRqvtG9He9Ud1QraHa8paZ5x6T
2DwrSDkDykJCqGg8BEXCiI5TPllMvuNeM+YMrr2yrdDjdytrZvQDRLxc7i1IXP+mU/+vFBj0lp1f
ojbev1Dosij82Ez//ce+a6aHgtOd55KyBwQXqfx3zfRv/fUfgjy0stlykG7wQw7nGt4Cu06f/Od/
AM2FIi2wMglmoijr/yVl8498DSfArBAIPCkmc2bvQrn+ga9B11lHUSvvXBKhsawrKqczvA2dPjC2
8tN3J+K/EDVoycJ/e18uL8ZAgdEAQQbIKVx9+PzOuBG7kwP6onfOiTE3Hy+UiBl16Ls87em34pdp
PsZQbl/CIesO/4eX5jhralAtGnM9TfjupVMjF1NfC+e8aHpARdGA32ceMUn7+AKf8K1j2KDti4ta
khiR/o2c48dhhf7kPj4spIKM+fnifn55y07JM8gK+1yUGkAcGAPdPKzbWNJTZFbpaip5lH/9kS3u
kZ8uNy/KrYLLRSDW0bT07z9z1TCZjpvQOsNsgxWBKepolR7GL0Y+8DE1n460cF5cCcWkJOlV/+o1
lEqF4XEdWoaie8gG2XSQFBPRdllguwGtle06cgdTnIYLFiNddDWKp4Ye31RU8BF+/Tl+tJF8u3ae
rRscFq1V+2fHVIAZSk0I185CGdwrCjzLVCjcMAFy5yfY5PVp0lDFX7/qz4J//Y2h/Qk9n04IHN6f
bhgqYT+b3E6cM6QvT9+8Yn6VfDWzqT1f6MYuCr9b1w/RWFx4D79+/X9+MNHdB3YAOzvkvvn5WRnC
sGI0NYnzxd6U6geGiMLpHkuLuP31S4m/uFFsEfJkgfNBqvczsjqa/b4y8dudnTScHgx0NDnReZp4
E9kAcpgrOS+D6emn04RW8w0LgCF5YvaWGH/zdf/VB7dNLBYgClyAPz/dtZZj1GFrRuZZ9S0PiQMU
o762+tIcEIrgWPr1Z/+rhwRzpH4u+R/jRDwp3z8kosHvb9iDde40FKGaE3xIF1Ks0niPssscaidw
IfgquMsvuAE0pqQUzdpluqLWq0+GB0Akbl2aCDl2lOs+B41woQ0nyQAkpbpgYtygwhNPqDkl9q8/
xAW19ePCio+R74+xhEsN9TMDPCviSAVzKM5RlGFIvfBGLvfN1JfNx64rjTXjCta9mQt4oSDGKRXJ
Ws5he2guPOKUoWSxX8YFQ5mAFfoaaLbwr9/nX6yCPhUixAyHN+v+3Fw0JksNXuSIM50klp3LZRYa
ECY0+ANY49/d2bqb+sMSiKOIu5o9lz4iHYGfX7HsSccho0+exwaoggt+54Uhpf7DZsqiNBGnsz0Y
HSB2QH6YQ0a5O9IiekzRGDUrbC79q43e9f4CCjENHoLUdlg49T1xuUTMVdi8RKqBm4PPqQ+t4zW+
ROdo+Xwg3Qv4Vor9j8ZePsHPH4tPwvdsa1svzeKfdZNLkIc+3rr4zFhqXofNvEAV8Y3srrWLuT9U
A05CplcDWeCWy4RtnQ54BHchg8xsVfC7zfU8kTFoZSjQzbL3dzhSGbclnlSC5MF4tol5dKOFUc0S
QiVKRgOqIOf2jenXNZKzywSPbnIiNwxQeTIyPd5jC9CTvgz5hxM01VnpGWAgy+zaKoP6dsjolm2C
ugNk3FiF8UHghkUENhdfTLprm4I6ACAH5uSG9zckr7NLUxZbTFJt0p79+wrwRYlAzM4aLcVkPDld
RpWOnlq6iBrbFShOo3mnqgLEsR35/mMYtkQYEuGLybmzADisSjdmEoiIYe4QbFnBZ6hWsHAqjvQ5
odnMbzRw1SGbCq+5cYxQaV5bscKg3QzRFYrRkAbZINTad4a4OxsjEwDAqH3l4j6yAAXAOWyae5/s
oG49hU4SbYIMeHVMT/Rdk3OPEEeD3MXTqJ8WSm28pTSA8iN6OuoXQpYMHcqEKgBuQgnIQjxo/DTM
BH5s9qWGMmn2TyCjwllNgjnsNerJXLEzi0QwL16+TY/xLjFK9mygIQx5GTDH36bNTToFRydOk1sg
5/0XdJtevYrBb+7NFF1OaJcxbQkHtWCIWLytQdlAHPqAPyW9soaAmSJ1wGdG3jUki1bufRi6O2ux
609lKN0PtY3Xil5z8sqNMr3FRAxxXk/iamMqvp51EvXVnhAjFy+XP6y5sUroXxjEpwnoAEqlVVD3
rw4EpfXEUap5YrRP7vJQBZIWT1UVYfnkE4tuhtwAxVz7mxLvGJ3tnpFfgIYdky7kghzoFHyWZo0w
whCASmZijpBX5SJsPhjJ4Nm83TyrNFd2LslgROy5Lxac1HWec6UrBhMnM2Ysw2pvOC8tQz/EAYUm
BxBvVTxDi+YbmyNIUuU8I3kbYKExva1xlqczdyUTecFm6lQtvwOtDdrlTvLNemLhS03hoK9Nsws2
YwiXA6ucdF/gObFkp058Vn5AgtYyAziPXALc4tSkXoUAzmpUAme/xCtcfM4SODOtG0bAhsM65OPs
35YdhGxUkQmG2bK0+fX0ZXhznDjg4WuGm6K9uMnnsj6RTm89taar/5LGRfX9wPrMchYRB+qEqBMB
0/BvYrpppMamFD6YxfkXi09/bBe4XJwOkE4Bn9zmb3QMXm4VA6MQ4QLvioYXVHa/nh5+n2MbrKiX
NZIaLriOXDZRP8OrG9WBfG1DfSlDDZyXUmkhoX63pVLYl+GHg6mDxmbRB07ne5Rz/GOOlZ7oYE3r
iWOyAVC0iNvBoTKcrUs7kdQNFGjzwwWOZBeZBs1ZYBd6InKBcVA9zhbXnihMPhSPJK+UJ4N8TWtu
hkz/09Bpo06cUX2a+QB6XyOKCEKXr42GDLdh3H7McmZG6ymV88OlUFjIISXhVsM5rYn6/kIb63QE
yGQF2SsROJjLUo3krknSuEXfakAmikzSpoq8vuY24ruz9Lut6paNR2ocHzOjBzMzKcJrJi5bV+QQ
zJSm8c0546tthMHzxZOa5TTU4OuOkEh55wM/A6itHjFKt0aHRfpS4ChdquRL1r9+O/xcUJ0zEB7A
wO5MBLRj5C3qGaTozs3ozsF1UroOQmCm9Xu2Hd5gY02QkQKjGjPaYiL6zMSOF68uj5AgM3XaDVOn
yyB2HqQa4zlwRkIAQoiCnCACijv+bxgLNmBagKxttT6qMCVK92LWmC1GlUePb/qWKZt/5OPUJ3sw
PFxgCmsXphPe7aDS7oDTntgTfXu69MtuTVKJEdPCxMPGM1CuOkE2q5tmjI3kUCYRZ0DhMedHhsmc
b4vgjTeD0BW1o5NzzS5QgWlI/acsJykWYAt8uW8guCIBBZaUiJhXjMT4/JdFIC9s0B4pUh1ikVOk
MjPgdeLCeeA8/fLlCCKEoQ7lWC+aj2TE1acw5lul3G8PaPz5VmmdIzphI+c6jJSgl0gG0L7T/TTH
3ksX9DyvZlGWmNIWSIaxyxPfdZJ3crkTGUsJebpg41xBjb4VJLfZ1LRtLO9DVLXjMaj1F5S1DkuT
RSjbARRQyFhmmdAgcByV9EV7iiIr0ONUa4zLR0IM3BdbuzgtI+AMEGYcQxxmIk+jrUG3tqWnoazz
5CPMadh89OKG6r0V43R/+YTsRNTI0mMF6moI95cD7wIo/uOiGZRDzBE1ZekmCJMj7ZNq+ZdEh/O1
9LpKWxDJgdPVINnLtjkvJndUUxhoYIKEz76QmXxdWSQco30rUVMrTjL6qnXNMIWbbBSIiTv9dhKP
T5Frzlujep7XKkHbXeQVjxV+iQg/9GLvlCyYQrkyZjlKgRevca+wOiayQ46ecMsrbnBwhUmq43VG
pFOo4V1ghy7pi+7D1I1It6tR47iNznRfHNq+qLE0Y/LCPigKBfmOOU69DWHPF1fl4PHThUqs9lGY
1sgtolmf60VvLsyn9No3Wbi+QYyxyFOKEJO6XZye8wqaovp0uQDf1iJ9cB90lMhlYe1i0jC/sRGj
WCMEpx6L9eSn82emgtH5cn86lor2TOHUnsaxk9/4KuAWAcLSHchhGK6SeMYE+O2GKDGUfW2wSQ6Y
KeHFGxlKn+IS3YKL5ulyV3hTrnFpTDagdDKXEG0FbdHV3YZcapW3V1WiWvVuxUpEgJix9hE7yn3n
ak59qj+QMZbcfejJi3XnMJDczxRC3Yb1XtwKh4/ALSee3ISBEPysmCfLB6b0gIXftndwGkn4yOrw
nW2n4s71LYRZycJNbRoC5X2vYX+XFdDJ+7zcMBvjYveRpkyGhBoSCO6Dz4cVouD6IQOakZcNPYtC
HXdDtGuNAM5PdaHqZ6rXsL125nXjZoaAeEkmaTiqvQs12j92Yz43kabIRUeofcYmc7oJBy61EHot
RNvToVdDldwJmSHkh6gibrtLXIQb9FyPOK25200BrumpdxVFSGzk4TtzhDhZNZP+vH443jP/9x9V
MJV3SGZx5EdkD8BmPaBgN1e+RjMDW82+xjYZF75F+9/2OFKTQ2rzAE9sjwSdsCPN6bise1qeIRXK
7L3LMzCHbtrwhdbuuEx7Q2X2zqxQw6/ilpY/CvrymDZNdmM7Uog1u2Z55GQ/HSoBDJS48aa6iWrC
qMOpoF7wNGuW8TR3WCctxKfTJHvzqtWL/1UWxTQiwyShplJOzQkGm+TRqC2NO/E19b7AN/YYZxZf
T1c2/NmGgotku5BN6ACOq4AsvYMNHQb740CNU+qSrk1gU2Izp8IDK7lmNM4z43MX5GDpT6Md8qiG
SQt81IQDfx8tPs0mq6Y+cKKRdzpdNpMoYd1eGLvnb/UFKp6HDahCvYcLA8hoFGjG7OVgGEMyba6K
ItOknJ41rQYgEZ3op3XYoSFzpiG0Yi0Hvb1AfgVAulemUsHGs1FDcAbje608i/0TRQ53axmzWi06
xOtCKrqsm2GWszhq4BFkiYpnotD1ZhNBJ4akBckISSRrNG7Ujxducd2z7nUtj1CvcaVpZDAprN2d
F+uVeVlqdiDOdsnBcpP0zRk8U54AcvLE9QbTIzdH5IGPRFcYLaMag525zKuAGCp/Mf0jB7apP0jO
N8iKVbeve6l2BellAWcVmDNmvoinIACKPrkaEEufh0viIxKk1xRBsdxfYJneMHtPCR3rzdJqgo8L
I61bNO/xW8nsoqAhs2EixASM8y7OS5yz3txbO145eUo6NT1PibdcJ86cPjdgBhA/+yGrM6edhXhb
C8qB75WmhUawMe5h4SM+Iq0M0abd2dPBil3ji2ps9xXY2vJWUFV+rYtJvhutkQQr6irrJBppXgut
AC20FhTRF7JQdZGIti0wgi06gvbKtaf0FhoN0R2Zl74vmz5+9Kjxp7Uq4bvlWniKFma+De0mek4M
P/9StzO/yb1oVNOLXnW5aFfhFCN38nuToGwiVn8PHfu3tO/vpH02ZJnvGln/BFN/equqNynf3r53
S9jffur3AU8gfvM0JoveFp3qP4c7ofkbzX7AMcDL8T3w559OCdv7jcmLSe/GotmppYB/Tnhs5zfq
GtoIlDduYIe0d/4Fk61zYaT/d3fQBQFHipwI6Q7aNJOJ6vuxxenPnW0ko1sdjYEuS7PnWBdnwzYy
xpEs7JK+2UpAchqvew0bLGU7b4QGEHLq8g9t6aQrWkGSehN34K1sgRYygs63ngYZxrEn3fXYodGN
velDSYJGu5lt134JNQbR0kBEFboItzQk0Y/8V1U1YBNtSL7Y/OINtJl2LTReEXSggtlsslWFNvRF
JjVy56I7IsY9gM6YIZp2mjYAqy7LoyLIF5ytR6WGH9XsB3M9ZGl8JzT0sZpTMAj4nqDfSgcqJPaS
+kMiVLu3MOFdyQs/MrY87zMicqiS04UwWaIwvqnxij7nQDyvOdaYD2rsLE4u/nlQIrwxM2ApQRnH
nwiugHGITuGw+GrY5CnbKc3Xbg/FuTqMKdFBGoRZN7V/7LB97jwjR87AXP+u8sOruMo3rJX5vYFg
ZeXD6l6JeQy2mHXrlcqBb3bYmrdj65hrc3Gc6zCb5FHJxThExoIYjsb7VSGrZptbLRUgMumNrh1u
AD1D/WwDA3/IOKonQdzP1hK4heOodPfMLMqd1douv1Uu52aw5I2fGogGlPXkadjojJ5yK0dMvJGf
y/OSM3EfocTuPLIIN0YDstTR8FLFgJrN/ZNZphIUEboKNcSWPh5F74YgrXdZFnmvGBLy+QZ1XHYT
u3hZCnhEyXqiL70NSmARKaLRA/qLbkeEUbqZTaCrpIgCT9MgVsCr4eegq8avMT3Z3aL5Koix4M3x
3ODwmUcJoyJrnhMlsmesB/OL4TFDAj/hmjeEvg+nQG9bNb4d2j8h7NMmRhwJ7iDYJBomG2msrK0B
s2RZPCcX5qxhO+0hUHV+njiXX5HvPtxZZUd4TJuiV2mg8XXrFE2hf1CGSucdLR3aQABUod0uGnyL
UGeXXVi4y6Tz6DUg17qwcluNzZ1VgIpqCWHpIqc1qzX7UYkKZBks4l9AcaMzYSRoLSVNEvcAZC9f
JbRTbjrPeqmL1o+uOR9OyakRxXsv7fwHmoZ7vLbCOMpUOZG1L+DHYM0YwrEKvywOCO5tHM3L3YKi
9F4qKyi/ZIkfi2vNhCN6XT4jSXHuOyzdKF+gnzw5kcy2YadAixZVeDXWvoUpN5JsWg1dXuDcRpkR
eDMPMcgkP++erYLzzrRxyXjvSUzy/JqYNekG0sCulFnmHQsl170cmmUXeRni2G0dRyax3rBG1iZY
jNt29kv/vYkSuiUhwZ3FuZpCFb1mUSvpNC7hihVuleDOIDcZGQp3rpsDni/VuNINo3w9DTppxuzD
7LNvRLNxCKqBktqti9FY1RQlOa2Cjvpeaz1oacSlzlgjdjJnisqdYmIqhQfSc6SsWk6LuLedV+Sk
fb5HFoqxwp9xGm/oj4W0GxHShtvK1aOChUwvTEMabGfj5iLUQRZc20uNztrHK/Y5xcEKCy2D0pJO
vE0nLazqO1K5rNoj0rNN7P4E0Nk1SRoHDh/7kx9vaQt5dxOpSztXk/BNsxjY/12uMW3EaH4iwtY6
deRDd6u87gDdLmU47jPH9m6q0GmPNCJ47ic32rh54fRrS9n+Xgkr2Vf+EOzrpMvvK6u4XmIalKtO
uPX1lLjJKWoaH1doz2GzcAJfGyZSuFCqUng3sPtfBfCMXaPK9LMKKETEXrrtIP8aO7KZzUe/IN7e
syQEJ3sEa+kZVXWL67R+CAbfu+099NR4VC0kVnZ4milhV0XbiQ0hBvG+7xCCUY8qaFClXOYv7dx+
Zo/qbpHPe7sROCZDDQTVK8tszcd4EdGOXMzgGTqbPDu4INgcODcUBKHe1X1AGJQxm1cDQVBfFsvD
AR+JjfS9+MjSGR1gBpsfcl+kG5Lpgo+DaKeacEGrOWTA70/+4i83jmsFnHemfNOMc4Zey0au19a4
feNph3qHRnxvLhn6KM4IJEbZzjZDpXWPGyYjHzLcy6Jqnhe/7o+zN6i96CoQaeRnY1ETSJsXieVo
LOrkjpQFN9t0NAlPoNIbEPs2FmqYa6uR139kpOCuLCZOdOyj5B7bC/CfJcm3ThbGe48PsGuoMOEZ
j07C0rg4H2wI5eyFbti8DIHV3wh/EW8oZOud2+OvyUUkDlT09ntj4vWssI43DbD9HQfChli/vrjN
zbF9p3gObxBudvcuuJFr8sqqNQKx7BqtHSxVOxlu89qFMg347lAsw6c2cNLr2UmS9xEC3Nsoos+E
f8ejEigX+m4BwLO6tOl4TjQx1ilP/r1L02ofWl73EvgVExUvh6W29AxogWEDqgu8I0OGELNdspxE
ltefR3AHq2YqTWhKtXlMzPh9hO8RyRg6S5LDCQA0ZnuLt4EehimIDasic+swgLhx09TEyywJ/GP3
J2nMsJuNg+yR0FDRP5N5zlRY0QYiv4RDfmigjpfD5IXr1jWJJA+DOdWIu55QscCCsGTmnoj5beYY
kIbAQ90NPd0FglgvLeCJSAlgCWbGStDhBoeUNKCO9h85rgakjhHUmcbJk/TmJj1fitZ/1/d/V98j
HKLk/Z+tO+/fZP+Pd2kX41V5+aHG//aTfzh3/N+QhHgaiyO000YTWf6w7liU/0TRomq6aKn0eeIP
R7T5m8f0GYYLueg/Zpzb/m+CNHKouhphqV3T/0qd7wW8yHfDbup824PIA/QZrA/dk58DueLZGYsq
i5OjLOHg10FFq7KyGnmySdPYsPTT2M4JGHog53M1lzE3aTqlm8IU4yFPyCjcRpHyAYSE3SOzQoPy
tqAtTCG2h09NEQ2IltyUyW13yit79to8cY/IpfxupzIV8dwbzuitONWApHBy19sMIVZCgk8mmtsM
7kCLY5mZ447bPIifkXTiaBhcAHehl8H5Ht8JWURQGyM5Py/9gBRjLOZdOhjmpocZcY7HWlwhxWPt
m9CDwmw0imG9GFH74FLjXPMj2AI60x/2TW2c06jJ5CaZsvHQ2XDwl3GuVpO0zfcgqoZTZpvzEw5l
kos7mdyzM3todhf9ySHeyS1qKSjnTFd3GNEH7LXjXD7GiQtj0Z5wv0r+s2+24kT/6RmluKt3wuEm
cOZdMBT92mjNehPjzgBtkDr9Y95k/n1UC/scOXhDaCNQsuzqWfGJi8BYyAnEGI2jmYqdts3Km9ti
w3tmAZS9s3ZqlgvLYDmLJvu9yvPmwCbAtI8ARaGSOwh2rDXwepxi4w+JtXbc0SEGOF6c696ga7mS
FS7GwFt6RLv9gdoQkpics2zVYDzcGoMF7jKbbaS7snL5Plx1jTX10GfmR6wW7kbxWbZ51L+LKjZT
UCXPMwhPzDxm9akbs/lKJI0PEDVIqDXmbSx6d1NkcfwgHcIANsgjihvCANrbogLqxlUuE3/VlLV3
Fyvp3ee2EW2MxB8+Rl1knYGkZluXY+X1vDRvvYUxF5Lx4m2jNo3vF4KJryb6Rl3mETYQiAn3Eern
QngRRYoRnYXdf+A4Va1B1+RHJLJRfBp7yqfzxEiifeG0Jz+xrSFGxwty9srGPQH6sR9zz8Ea5lbq
2pWy9db9UHLJxqbsbrDIfKKbpm6NxjK21mi+kcb+yR9H7BalW7XHIcOSWkA6vMNpIeSm7ObgIzke
6mkxtJiY3MOt10aFokxTqjyYjnIzyuG6KtiqxvFTQvFobgQB7+jNURoDzcs6saKGt7auz7mJ8dJg
nod6gZppJuZ106IUQao/R+ehse5HV3xcZPjR7Ih+R0Wy7XyzBGzjpUxjHT9pu/0guWNMjr/vyXZ5
gsH+ZtL+x7xCybbtUInRMaZvepcUUFYIU0vXWeJZh5g154HfgAnflgmdgPQUeOF4nNhn6YsTc0hT
K5ajdSNDucT7ICImCEJe87FMjUY9dP1MfWnKXWao6B5LRL3q2ry5ATQ0bEAMTDtlhntqbcI9OVC1
ZwtCUXlQkSjDdaDm7JTbZoaXTjZVsYJ4495IsIRb366TIxMtsW2bflx5vmFsROMF752unN1Vv5wq
0zdAxMpknwe07yLypXduRPs6NOdxVzkEnoCPyT9MLlL2Eo/KKUh9pvY9BAhmzTQzpZOvSKVwz4hO
8m3j4U/wRnxshMQ7oPbK9irLbUzSStFfcciIHUQZ34wD3r61yjQMkTzoo9sH3c2EQv3diFpdFSfw
LDFWcgkCPo1rGuGGXe6y5uTN0weOG+CmaJAfJ6wOW5e/dSpcjviisCEjuY6B6aOtWwvpC54o/5h7
Q8BK1bVnO+zsJ3pLnBCgeG4SVyTjegYHxiExquF/Fnn+caG1SSibP54wrHII7IZPhLlmdPNVMq0Q
NnY7pvVYiZbhtlji+StTUqiLCGx2AIWdAhRDo8D0yC9O5GHD8nF6rBJPs20sUx2jci4YUUfddVqo
T2wsVO2QGQ/V0o48pUDMl1XfjCNc0jLtv5AOZhdb3/HltVNG4W6IxWOM9OlgG6V5QvnQrLsqyPaF
jykoWRiEkzm2Emyw28onR1cg1jigezeP5qydkwQFHr0RYKwWeJ68HugXO3awk41pgbQR4Wmq/JRB
fPEQacG9L2N/TzMeWk3UpV851uNZmv3AWdGyddajGApkMVbLOBcTyAo5UbsxJ/u+E7U2l1qkdPCI
3iRNTLsXk8A6J1dHT7bCjQsB+mru2wj4UHuayrKF9jrJV7fupnVcNgRWgJ66ZhZJB145ybFb6HqE
fXmM3Q41RKy2Kh8/lyVYW5OJ+FYpthvRJcegk/FBjYW9KaPgdhDRQy8rTEEl8OJADe55JCFv1xkS
00r2oExpnMcku5+4rlfRRJelM4vb2C+X3eTl+BHAXLkmYRXSA1EMKMPJ6eKt3AEMKhy2+dnJmbeP
iuv60Ko09kCD9QzUZ/Jqak4Ni8CFkE5AzJjZzlgsCTqbza2HjsncJlHIsKtMzdD4MEoobZvUR+CC
l1Naa2Zdlb+splwU8Db8Xoj50Ljpo+tr8NdygYCRIesgV2Kcva7Rx6+sjEk65XxXvs0XjpiJN/jO
qi0jAZHWLe/tRk3vy9qcroijFSfVQiVrZ4New1D6E8eDmcGm6eUjS39RcQ2GBKaZppuJkhUzyA3v
ZdbsM5T52dVghsoGMwAbLVhUelWapdzA8Ntiehp384WlZiljLzVfTc5BuxuDVuzsC36trFhec2ba
nNFnpMscUeJ3zhw1G58Q8lXXMBRdhaXtHNJuAVZgLlhQxlqJccXutozAQBv71DWqTLa91XE2Qyan
Qjx62WDuXBpoDGvnhLaS9BWynJxB2izJfyTuRQ7qaCazOhVJbhyNC52OuYvKkQI54Z0AWt2v635p
0x1WJZLLghA5ISBob5PHrfkRinACsSQzs3OQdO0D4pARCpg3p5gAaS1IbMQ74gi8w3Kh6qFaHiDs
zZ1PHA3N1PcFXKBNJIHxlRcuX8GX/2GB+7ejd7y3+0i1AK/hsQBdGFH3MZsHDgLrD2Q32D8D1vrW
ptt068x6SEUF1OIioud+dDQ7EAdcto4bEp7XsbKBCzYX0KDMexPzY99/YPFetjYX6UQG22daVTBO
fUZIK75RwFhFbs5MkjqQxyM5vvOqU6617nsPFaLjJeVd1cqAyLA8UdveTW4ad8R2qKmJo4KfSAgV
KEXU9e5ZXgCLEu3J3tHdLSBlNoEHEhRjUTnzK3xA2LnU3M+w8vxT5NDZ0Q00n0QvSrNNFIs4vClN
l0C32f/QaxwWkByUghqRVWhYljW55rFDItlhHc28jzZpXuOaCNLukCKmZi+xwpsim+c3CxAEU/9U
vLCeplfpaAhGhI73YWAKMNOdLn3gsy0N2A1tCxquPRDsuertB4BGNm6nsSIMzs+3iOfCfTiVijCq
YWBmOow4KOPxQdL0W2XVOK0zkNWrmlinFzyPIHesunZ2Iq2xkTSi6batNfTrsib/3I76dmt4kLCt
wfRfMSZM11gOltsAzuxjA1zSXbOeZ1/rXsgnUBvFh1iYkBNBEodX9QzbIvUL8wpcKD4G7teT2cbe
2V56PNdmAygFYcjWWOg3Cd9ptnPlC2p/E/sWMLY1Jq0kZ2kuq90IQnNPoGt1nExq8Qaf+xMZITYq
wG7bN212l8aoUbOsHG4z5NcnFomBYJiEh8WnUStJcLux8y6l+d7Shi8zbzvDCAdgN8wtLWfdj+sI
bmlSapSCACEKqL74kuSeuxz8gpTvtFXe16GHSuiVcM3JlQynG7iOk70bO6f+phL/9/n/b8//oY4m
+cX5H80ro6YfT/6Xn/nDvqUjKFzCHzysIKYAifbnyV8IwX/SOiQ9p7vM/v44+Lu/cey3/qSd6XbB
HxYuU6PQfETcAZYkH/Ttv3Lw1w6F78Z7JvQPdP/ELQvcPpz7dVvgO2tTpEaBI7Adb1X5GssCF+Tn
767G/bdf9Y9Klfd1WvXyP//jRwMOuvmfXkDL+r97gW6yi5IozvE2yDwEreVKhS/pcJuGCI/+xnVz
sbX88GHAUeF2Q6JDj/OfLQKzkKJwQe3fZG6B5ozMeANCsjfTVLCYin2S2RQHXxJczj1a5Yasg2Vd
o1RMqytU7cSovqJWDvyYA6WTmKG/J6RCD9gr9ZYGgObLa9VBB3JO2FmWYyHDLOqegsycSWk36uhp
bvtdZqXulaRkIBi15miA+bKt6JtXFsoOu3PB0A+ewR44DnbYb1B9tUn+2IY4hRGUA7n16w1vgn09
RScgNVfhqhNN+jzjWzoVUYujexnmYtzRdi7s8uT3tHvdCSt/IIBEfDJqkxxdg1bgKmC3J+YRGN6d
Y/jNcsr6MDEeR8S3TrW1hzgK0VP3zCunaO8XHbO4y5f//2bV+P2D6KH99gJGPKu3bn54IyCzl3+M
zfV/vdzdT/X/7S/9+hf94+07JON/MXctvW3jQPivGLmvYFlyIh0SYJGgjdu1t9h2d9EjI7EVYdkK
JLlp/n2/IUVXpB8JMjqI6KWWMqI+DWc4w3lk1W7b0gwQlOXVV8TKdaSQnpKe7zkKpWhVu8vl9UWU
BvNphIyWCCmUNFAzukQTmO7yHymyRpEzdomeFZAvGOaBPYhOgXD+/Qya5+9x3kDkEKh3Cr0tVNb2
5SoOmqmM9mtQ8Gj0UEANcvjbkFUPAUoDBB0UZgFVmcRpXWhQgEDEA0eEQoSEEDMpk/OzZ89DXjiN
QojynFESJ2GHAkJLHBTSAPFhqN1JyZw0jAt8RCjAR534evnEijiJQozyV6gliiURG17wV0SEFYMW
UWgiZa5Dd42LF0IkQuPTcVcEAo+oUGsnF3xewIpJIBkgOwwvGNhHxQtQvkwU4mmAHRAa71kUPF5I
0gDxWcj9TjoUkPI7Ml5AqiJbOqYBUuxRxm2GHvA0fBRQoTcBKyC32VwfoY4IKduatSJidLeArxCp
sJ0OAHP1pWMyD64ibP+oHIEeo5MLqMXA1pTxZYBtNNkGHS/4ciGmA8hoGs0M141IICAimMpK85gg
DOCOC6Mr2G16+BuFFC1QpqQfO3hGt1FAzYgU65eFQoR6IQiGg5I0IEx9JriCitR2KFaDHmMTi1RA
k60c4gABT9h2wRurB1RgXyBgExXAkKTesqMTiOg9QxneLC6AQIRZkM51BHD3lfvvD+V4hd3ifI5U
eT0M271KIrzipr0ldluoMtc2mJLNMVPt1A3W+ji83lkei/z6Ag6QvSdF30iuIfPs3ybajbOb1HZB
76K1E/p/3r3g4aOPTsr+eK9kLeqseNav+9xNcyU2sOT+LMWD2Ii+aQQOBOa/Z3J94cyz9/1fINys
PbpUMYVNFx2Wqq1LGGFmQxBei20jGkuJPiNODSCkuFO+FaX6VtVeTA84HHqFTbsqq1rkTustlBXC
LoJPGckGWavQxtASI0ggtiACucTvZCmeRC0tJaKcoEW7/f9RT+pe7pzjO2vsT6pvEzjcdpsHN5QK
1a8G4MJ3QF3lLhcinBt6nYvMe1kh/suljBR2iF0u5XsgrpSlo9k7Qnln+8PbIV/konAYMIyx2RmA
LnLF0bnTXZEI+hiA/xbbXAlPihibh4vyonpyP55xLnDJfjyUTcZeZxMGgV22frafS/PFJVC2P7yd
L/6qdqo5gDmdJQPwxhJd4R3pAfthCPWyFGhTJba5fXuCA3lR5B/iIr0UTSOyYtfItnV4GhW24yEg
UVmhvgvX1Yu4kwFW+FJR4pnfON0YhmxYVNPQv8dHRzbBQUv+1CGoV7vaJ00WLZt0tW09GTIL0Ree
T3klH2qUV3HkSGeHcie9kj+Eq7dgbNBJHZ/w0+RebB6bQrlqHfTTAVbPSj5NPsi6kY6kQmpDOBDx
pfypMkeNgfgQGp1m/rWq1xZjLVIQFB3aH94uYVcoc11MbgV6VypXm6FPaDjYA+7E2l/70SUVqOMy
zammsb1TrLfYHn+vS+xIXKum82CwZ3yyWxlzzp+Q29s8lz+EZyYgspE6snLn/U9R5XKyaA50G/p/
DPAhP7/YdIQJj3nAISN2LhkuPGczq5lT/yJ/ulZld+rGnfO/rSgsY5BMQboZ9abjkv1P1htoNktI
U4YqHkBhHs1sgSNoAP47X/uY+QFfTMvh0ldNVm0b5ezcOl8b92v+fzqk6Oysj3ma9kfXh/4nezB/
7M9c5xrdkZVS1De/AAAA//8=</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120650</xdr:rowOff>
    </xdr:from>
    <xdr:to>
      <xdr:col>24</xdr:col>
      <xdr:colOff>132457</xdr:colOff>
      <xdr:row>37</xdr:row>
      <xdr:rowOff>12843</xdr:rowOff>
    </xdr:to>
    <xdr:sp macro="" textlink="">
      <xdr:nvSpPr>
        <xdr:cNvPr id="2" name="Rectangle: Rounded Corners 1">
          <a:extLst>
            <a:ext uri="{FF2B5EF4-FFF2-40B4-BE49-F238E27FC236}">
              <a16:creationId xmlns:a16="http://schemas.microsoft.com/office/drawing/2014/main" id="{4827F72C-10AA-4E66-8ED3-0EF335F07C88}"/>
            </a:ext>
          </a:extLst>
        </xdr:cNvPr>
        <xdr:cNvSpPr/>
      </xdr:nvSpPr>
      <xdr:spPr>
        <a:xfrm>
          <a:off x="406400" y="120650"/>
          <a:ext cx="14356457" cy="6705743"/>
        </a:xfrm>
        <a:prstGeom prst="roundRect">
          <a:avLst>
            <a:gd name="adj" fmla="val 4912"/>
          </a:avLst>
        </a:prstGeom>
        <a:solidFill>
          <a:srgbClr val="CCDCE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92167</xdr:colOff>
      <xdr:row>2</xdr:row>
      <xdr:rowOff>11884</xdr:rowOff>
    </xdr:from>
    <xdr:to>
      <xdr:col>23</xdr:col>
      <xdr:colOff>518522</xdr:colOff>
      <xdr:row>35</xdr:row>
      <xdr:rowOff>176077</xdr:rowOff>
    </xdr:to>
    <xdr:sp macro="" textlink="">
      <xdr:nvSpPr>
        <xdr:cNvPr id="3" name="Rectangle: Rounded Corners 2">
          <a:extLst>
            <a:ext uri="{FF2B5EF4-FFF2-40B4-BE49-F238E27FC236}">
              <a16:creationId xmlns:a16="http://schemas.microsoft.com/office/drawing/2014/main" id="{DB767CB8-F2D4-4EFA-BAE1-E59A00F7AA5D}"/>
            </a:ext>
          </a:extLst>
        </xdr:cNvPr>
        <xdr:cNvSpPr/>
      </xdr:nvSpPr>
      <xdr:spPr>
        <a:xfrm>
          <a:off x="704076" y="381339"/>
          <a:ext cx="13888355" cy="6260193"/>
        </a:xfrm>
        <a:prstGeom prst="roundRect">
          <a:avLst>
            <a:gd name="adj" fmla="val 4912"/>
          </a:avLst>
        </a:prstGeom>
        <a:solidFill>
          <a:srgbClr val="E1EAF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298994</xdr:colOff>
      <xdr:row>7</xdr:row>
      <xdr:rowOff>27306</xdr:rowOff>
    </xdr:from>
    <xdr:to>
      <xdr:col>7</xdr:col>
      <xdr:colOff>547552</xdr:colOff>
      <xdr:row>14</xdr:row>
      <xdr:rowOff>152856</xdr:rowOff>
    </xdr:to>
    <xdr:sp macro="" textlink="">
      <xdr:nvSpPr>
        <xdr:cNvPr id="4" name="Rectangle: Rounded Corners 3">
          <a:extLst>
            <a:ext uri="{FF2B5EF4-FFF2-40B4-BE49-F238E27FC236}">
              <a16:creationId xmlns:a16="http://schemas.microsoft.com/office/drawing/2014/main" id="{54D969D7-C87A-42D8-BF73-B532FCF3A59B}"/>
            </a:ext>
          </a:extLst>
        </xdr:cNvPr>
        <xdr:cNvSpPr/>
      </xdr:nvSpPr>
      <xdr:spPr>
        <a:xfrm>
          <a:off x="908594" y="1316356"/>
          <a:ext cx="3906158" cy="1414600"/>
        </a:xfrm>
        <a:prstGeom prst="roundRect">
          <a:avLst>
            <a:gd name="adj" fmla="val 9108"/>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309880</xdr:colOff>
      <xdr:row>15</xdr:row>
      <xdr:rowOff>70849</xdr:rowOff>
    </xdr:from>
    <xdr:to>
      <xdr:col>7</xdr:col>
      <xdr:colOff>558438</xdr:colOff>
      <xdr:row>34</xdr:row>
      <xdr:rowOff>124370</xdr:rowOff>
    </xdr:to>
    <xdr:sp macro="" textlink="">
      <xdr:nvSpPr>
        <xdr:cNvPr id="5" name="Rectangle: Rounded Corners 4">
          <a:extLst>
            <a:ext uri="{FF2B5EF4-FFF2-40B4-BE49-F238E27FC236}">
              <a16:creationId xmlns:a16="http://schemas.microsoft.com/office/drawing/2014/main" id="{80AB53BD-AC03-4D6E-A73C-385B0E0D410F}"/>
            </a:ext>
          </a:extLst>
        </xdr:cNvPr>
        <xdr:cNvSpPr/>
      </xdr:nvSpPr>
      <xdr:spPr>
        <a:xfrm>
          <a:off x="919480" y="2833099"/>
          <a:ext cx="3906158" cy="3552371"/>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133892</xdr:colOff>
      <xdr:row>7</xdr:row>
      <xdr:rowOff>16420</xdr:rowOff>
    </xdr:from>
    <xdr:to>
      <xdr:col>16</xdr:col>
      <xdr:colOff>390577</xdr:colOff>
      <xdr:row>20</xdr:row>
      <xdr:rowOff>95298</xdr:rowOff>
    </xdr:to>
    <xdr:sp macro="" textlink="">
      <xdr:nvSpPr>
        <xdr:cNvPr id="6" name="Rectangle: Rounded Corners 5">
          <a:extLst>
            <a:ext uri="{FF2B5EF4-FFF2-40B4-BE49-F238E27FC236}">
              <a16:creationId xmlns:a16="http://schemas.microsoft.com/office/drawing/2014/main" id="{3D40C0E8-C7A9-47DE-971F-BD46D008E3C9}"/>
            </a:ext>
          </a:extLst>
        </xdr:cNvPr>
        <xdr:cNvSpPr/>
      </xdr:nvSpPr>
      <xdr:spPr>
        <a:xfrm>
          <a:off x="5010692" y="1305470"/>
          <a:ext cx="5133485" cy="2472828"/>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8</xdr:col>
      <xdr:colOff>133892</xdr:colOff>
      <xdr:row>21</xdr:row>
      <xdr:rowOff>32749</xdr:rowOff>
    </xdr:from>
    <xdr:to>
      <xdr:col>16</xdr:col>
      <xdr:colOff>390577</xdr:colOff>
      <xdr:row>34</xdr:row>
      <xdr:rowOff>111627</xdr:rowOff>
    </xdr:to>
    <xdr:sp macro="" textlink="">
      <xdr:nvSpPr>
        <xdr:cNvPr id="7" name="Rectangle: Rounded Corners 6">
          <a:extLst>
            <a:ext uri="{FF2B5EF4-FFF2-40B4-BE49-F238E27FC236}">
              <a16:creationId xmlns:a16="http://schemas.microsoft.com/office/drawing/2014/main" id="{13B79E7A-F17A-4D37-B4DE-B1963AE56676}"/>
            </a:ext>
          </a:extLst>
        </xdr:cNvPr>
        <xdr:cNvSpPr/>
      </xdr:nvSpPr>
      <xdr:spPr>
        <a:xfrm>
          <a:off x="5010692" y="3899899"/>
          <a:ext cx="5133485" cy="2472828"/>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531220</xdr:colOff>
      <xdr:row>7</xdr:row>
      <xdr:rowOff>16420</xdr:rowOff>
    </xdr:from>
    <xdr:to>
      <xdr:col>23</xdr:col>
      <xdr:colOff>378822</xdr:colOff>
      <xdr:row>34</xdr:row>
      <xdr:rowOff>124370</xdr:rowOff>
    </xdr:to>
    <xdr:sp macro="" textlink="">
      <xdr:nvSpPr>
        <xdr:cNvPr id="8" name="Rectangle: Rounded Corners 7">
          <a:extLst>
            <a:ext uri="{FF2B5EF4-FFF2-40B4-BE49-F238E27FC236}">
              <a16:creationId xmlns:a16="http://schemas.microsoft.com/office/drawing/2014/main" id="{1F28E3F9-439B-4AAF-B162-4AD0F04F2D3B}"/>
            </a:ext>
          </a:extLst>
        </xdr:cNvPr>
        <xdr:cNvSpPr/>
      </xdr:nvSpPr>
      <xdr:spPr>
        <a:xfrm>
          <a:off x="10284820" y="1305470"/>
          <a:ext cx="4114802" cy="5080000"/>
        </a:xfrm>
        <a:prstGeom prst="roundRect">
          <a:avLst>
            <a:gd name="adj" fmla="val 3093"/>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149761</xdr:colOff>
      <xdr:row>2</xdr:row>
      <xdr:rowOff>111292</xdr:rowOff>
    </xdr:from>
    <xdr:to>
      <xdr:col>8</xdr:col>
      <xdr:colOff>520820</xdr:colOff>
      <xdr:row>5</xdr:row>
      <xdr:rowOff>48307</xdr:rowOff>
    </xdr:to>
    <xdr:sp macro="" textlink="">
      <xdr:nvSpPr>
        <xdr:cNvPr id="17" name="TextBox 16">
          <a:extLst>
            <a:ext uri="{FF2B5EF4-FFF2-40B4-BE49-F238E27FC236}">
              <a16:creationId xmlns:a16="http://schemas.microsoft.com/office/drawing/2014/main" id="{1B8D74E3-A00B-4F17-8322-FD0443F56022}"/>
            </a:ext>
          </a:extLst>
        </xdr:cNvPr>
        <xdr:cNvSpPr txBox="1"/>
      </xdr:nvSpPr>
      <xdr:spPr>
        <a:xfrm>
          <a:off x="761670" y="480747"/>
          <a:ext cx="4654423" cy="491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rgbClr val="385F7C"/>
              </a:solidFill>
            </a:rPr>
            <a:t>FURNITURE SALES OVERVIEW</a:t>
          </a:r>
        </a:p>
      </xdr:txBody>
    </xdr:sp>
    <xdr:clientData/>
  </xdr:twoCellAnchor>
  <xdr:twoCellAnchor>
    <xdr:from>
      <xdr:col>1</xdr:col>
      <xdr:colOff>121984</xdr:colOff>
      <xdr:row>5</xdr:row>
      <xdr:rowOff>85691</xdr:rowOff>
    </xdr:from>
    <xdr:to>
      <xdr:col>11</xdr:col>
      <xdr:colOff>169471</xdr:colOff>
      <xdr:row>6</xdr:row>
      <xdr:rowOff>177406</xdr:rowOff>
    </xdr:to>
    <xdr:sp macro="" textlink="">
      <xdr:nvSpPr>
        <xdr:cNvPr id="19" name="TextBox 18">
          <a:extLst>
            <a:ext uri="{FF2B5EF4-FFF2-40B4-BE49-F238E27FC236}">
              <a16:creationId xmlns:a16="http://schemas.microsoft.com/office/drawing/2014/main" id="{865F769F-2910-4791-A62D-AF436C5D73CE}"/>
            </a:ext>
          </a:extLst>
        </xdr:cNvPr>
        <xdr:cNvSpPr txBox="1"/>
      </xdr:nvSpPr>
      <xdr:spPr>
        <a:xfrm>
          <a:off x="729375" y="1005981"/>
          <a:ext cx="6121400" cy="275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A Summary of sales perfromance, shipping trends, and regional distribution across the U.S.</a:t>
          </a:r>
        </a:p>
      </xdr:txBody>
    </xdr:sp>
    <xdr:clientData/>
  </xdr:twoCellAnchor>
  <xdr:twoCellAnchor>
    <xdr:from>
      <xdr:col>8</xdr:col>
      <xdr:colOff>151562</xdr:colOff>
      <xdr:row>7</xdr:row>
      <xdr:rowOff>17064</xdr:rowOff>
    </xdr:from>
    <xdr:to>
      <xdr:col>10</xdr:col>
      <xdr:colOff>108807</xdr:colOff>
      <xdr:row>8</xdr:row>
      <xdr:rowOff>79748</xdr:rowOff>
    </xdr:to>
    <xdr:sp macro="" textlink="">
      <xdr:nvSpPr>
        <xdr:cNvPr id="23" name="TextBox 22">
          <a:extLst>
            <a:ext uri="{FF2B5EF4-FFF2-40B4-BE49-F238E27FC236}">
              <a16:creationId xmlns:a16="http://schemas.microsoft.com/office/drawing/2014/main" id="{A6A61647-6224-4C38-8507-97E117E5DBF5}"/>
            </a:ext>
          </a:extLst>
        </xdr:cNvPr>
        <xdr:cNvSpPr txBox="1"/>
      </xdr:nvSpPr>
      <xdr:spPr>
        <a:xfrm>
          <a:off x="5010692" y="1305470"/>
          <a:ext cx="1172028" cy="246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Sales Trend</a:t>
          </a:r>
          <a:r>
            <a:rPr lang="en-GB" sz="1200" baseline="0">
              <a:solidFill>
                <a:srgbClr val="385F7C"/>
              </a:solidFill>
            </a:rPr>
            <a:t> </a:t>
          </a:r>
          <a:endParaRPr lang="en-GB" sz="1200">
            <a:solidFill>
              <a:srgbClr val="385F7C"/>
            </a:solidFill>
          </a:endParaRPr>
        </a:p>
      </xdr:txBody>
    </xdr:sp>
    <xdr:clientData/>
  </xdr:twoCellAnchor>
  <xdr:twoCellAnchor>
    <xdr:from>
      <xdr:col>16</xdr:col>
      <xdr:colOff>566559</xdr:colOff>
      <xdr:row>7</xdr:row>
      <xdr:rowOff>17064</xdr:rowOff>
    </xdr:from>
    <xdr:to>
      <xdr:col>21</xdr:col>
      <xdr:colOff>15175</xdr:colOff>
      <xdr:row>8</xdr:row>
      <xdr:rowOff>101232</xdr:rowOff>
    </xdr:to>
    <xdr:sp macro="" textlink="">
      <xdr:nvSpPr>
        <xdr:cNvPr id="24" name="TextBox 23">
          <a:extLst>
            <a:ext uri="{FF2B5EF4-FFF2-40B4-BE49-F238E27FC236}">
              <a16:creationId xmlns:a16="http://schemas.microsoft.com/office/drawing/2014/main" id="{A9BB5255-A224-430E-8C84-2C04718F0179}"/>
            </a:ext>
          </a:extLst>
        </xdr:cNvPr>
        <xdr:cNvSpPr txBox="1"/>
      </xdr:nvSpPr>
      <xdr:spPr>
        <a:xfrm>
          <a:off x="10284820" y="1305470"/>
          <a:ext cx="2485572" cy="268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Distribution by State</a:t>
          </a:r>
          <a:endParaRPr lang="en-GB" sz="1200">
            <a:solidFill>
              <a:srgbClr val="385F7C"/>
            </a:solidFill>
          </a:endParaRPr>
        </a:p>
      </xdr:txBody>
    </xdr:sp>
    <xdr:clientData/>
  </xdr:twoCellAnchor>
  <xdr:twoCellAnchor>
    <xdr:from>
      <xdr:col>8</xdr:col>
      <xdr:colOff>151562</xdr:colOff>
      <xdr:row>21</xdr:row>
      <xdr:rowOff>34682</xdr:rowOff>
    </xdr:from>
    <xdr:to>
      <xdr:col>10</xdr:col>
      <xdr:colOff>444451</xdr:colOff>
      <xdr:row>22</xdr:row>
      <xdr:rowOff>75597</xdr:rowOff>
    </xdr:to>
    <xdr:sp macro="" textlink="">
      <xdr:nvSpPr>
        <xdr:cNvPr id="25" name="TextBox 24">
          <a:extLst>
            <a:ext uri="{FF2B5EF4-FFF2-40B4-BE49-F238E27FC236}">
              <a16:creationId xmlns:a16="http://schemas.microsoft.com/office/drawing/2014/main" id="{3667FF3E-7448-4B49-A989-3ACAC04C72EA}"/>
            </a:ext>
          </a:extLst>
        </xdr:cNvPr>
        <xdr:cNvSpPr txBox="1"/>
      </xdr:nvSpPr>
      <xdr:spPr>
        <a:xfrm>
          <a:off x="5010692" y="3899899"/>
          <a:ext cx="1507672" cy="224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Duration</a:t>
          </a:r>
          <a:endParaRPr lang="en-GB" sz="1200">
            <a:solidFill>
              <a:srgbClr val="385F7C"/>
            </a:solidFill>
          </a:endParaRPr>
        </a:p>
      </xdr:txBody>
    </xdr:sp>
    <xdr:clientData/>
  </xdr:twoCellAnchor>
  <xdr:twoCellAnchor>
    <xdr:from>
      <xdr:col>1</xdr:col>
      <xdr:colOff>312089</xdr:colOff>
      <xdr:row>15</xdr:row>
      <xdr:rowOff>72229</xdr:rowOff>
    </xdr:from>
    <xdr:to>
      <xdr:col>3</xdr:col>
      <xdr:colOff>604978</xdr:colOff>
      <xdr:row>16</xdr:row>
      <xdr:rowOff>113144</xdr:rowOff>
    </xdr:to>
    <xdr:sp macro="" textlink="">
      <xdr:nvSpPr>
        <xdr:cNvPr id="26" name="TextBox 25">
          <a:extLst>
            <a:ext uri="{FF2B5EF4-FFF2-40B4-BE49-F238E27FC236}">
              <a16:creationId xmlns:a16="http://schemas.microsoft.com/office/drawing/2014/main" id="{80776EC6-621D-4195-BCF8-290ABFFFCE2B}"/>
            </a:ext>
          </a:extLst>
        </xdr:cNvPr>
        <xdr:cNvSpPr txBox="1"/>
      </xdr:nvSpPr>
      <xdr:spPr>
        <a:xfrm>
          <a:off x="919480" y="2833099"/>
          <a:ext cx="1507672" cy="224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Duration</a:t>
          </a:r>
          <a:endParaRPr lang="en-GB" sz="1200">
            <a:solidFill>
              <a:srgbClr val="385F7C"/>
            </a:solidFill>
          </a:endParaRPr>
        </a:p>
      </xdr:txBody>
    </xdr:sp>
    <xdr:clientData/>
  </xdr:twoCellAnchor>
  <xdr:twoCellAnchor>
    <xdr:from>
      <xdr:col>1</xdr:col>
      <xdr:colOff>384029</xdr:colOff>
      <xdr:row>7</xdr:row>
      <xdr:rowOff>121662</xdr:rowOff>
    </xdr:from>
    <xdr:to>
      <xdr:col>3</xdr:col>
      <xdr:colOff>353617</xdr:colOff>
      <xdr:row>14</xdr:row>
      <xdr:rowOff>67856</xdr:rowOff>
    </xdr:to>
    <xdr:sp macro="" textlink="">
      <xdr:nvSpPr>
        <xdr:cNvPr id="30" name="Rectangle: Rounded Corners 29">
          <a:extLst>
            <a:ext uri="{FF2B5EF4-FFF2-40B4-BE49-F238E27FC236}">
              <a16:creationId xmlns:a16="http://schemas.microsoft.com/office/drawing/2014/main" id="{E4E977FB-CE84-4041-BB06-D992EC097F18}"/>
            </a:ext>
          </a:extLst>
        </xdr:cNvPr>
        <xdr:cNvSpPr/>
      </xdr:nvSpPr>
      <xdr:spPr>
        <a:xfrm>
          <a:off x="991420" y="1410068"/>
          <a:ext cx="1184371" cy="12346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444689</xdr:colOff>
      <xdr:row>7</xdr:row>
      <xdr:rowOff>110776</xdr:rowOff>
    </xdr:from>
    <xdr:to>
      <xdr:col>5</xdr:col>
      <xdr:colOff>414277</xdr:colOff>
      <xdr:row>14</xdr:row>
      <xdr:rowOff>56970</xdr:rowOff>
    </xdr:to>
    <xdr:sp macro="" textlink="">
      <xdr:nvSpPr>
        <xdr:cNvPr id="31" name="Rectangle: Rounded Corners 30">
          <a:extLst>
            <a:ext uri="{FF2B5EF4-FFF2-40B4-BE49-F238E27FC236}">
              <a16:creationId xmlns:a16="http://schemas.microsoft.com/office/drawing/2014/main" id="{B972E8AA-EEED-4B11-B0FB-D8D842F5CF34}"/>
            </a:ext>
          </a:extLst>
        </xdr:cNvPr>
        <xdr:cNvSpPr/>
      </xdr:nvSpPr>
      <xdr:spPr>
        <a:xfrm>
          <a:off x="2266863" y="1399182"/>
          <a:ext cx="1184371" cy="12346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503535</xdr:colOff>
      <xdr:row>7</xdr:row>
      <xdr:rowOff>110776</xdr:rowOff>
    </xdr:from>
    <xdr:to>
      <xdr:col>7</xdr:col>
      <xdr:colOff>474939</xdr:colOff>
      <xdr:row>14</xdr:row>
      <xdr:rowOff>56970</xdr:rowOff>
    </xdr:to>
    <xdr:sp macro="" textlink="">
      <xdr:nvSpPr>
        <xdr:cNvPr id="32" name="Rectangle: Rounded Corners 31">
          <a:extLst>
            <a:ext uri="{FF2B5EF4-FFF2-40B4-BE49-F238E27FC236}">
              <a16:creationId xmlns:a16="http://schemas.microsoft.com/office/drawing/2014/main" id="{D22939C0-5E14-4E5E-8664-7F4D6B096A99}"/>
            </a:ext>
          </a:extLst>
        </xdr:cNvPr>
        <xdr:cNvSpPr/>
      </xdr:nvSpPr>
      <xdr:spPr>
        <a:xfrm>
          <a:off x="3540492" y="1399182"/>
          <a:ext cx="1186186" cy="12346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512870</xdr:colOff>
      <xdr:row>8</xdr:row>
      <xdr:rowOff>27949</xdr:rowOff>
    </xdr:from>
    <xdr:to>
      <xdr:col>2</xdr:col>
      <xdr:colOff>524152</xdr:colOff>
      <xdr:row>9</xdr:row>
      <xdr:rowOff>90633</xdr:rowOff>
    </xdr:to>
    <xdr:sp macro="" textlink="">
      <xdr:nvSpPr>
        <xdr:cNvPr id="27" name="TextBox 26">
          <a:extLst>
            <a:ext uri="{FF2B5EF4-FFF2-40B4-BE49-F238E27FC236}">
              <a16:creationId xmlns:a16="http://schemas.microsoft.com/office/drawing/2014/main" id="{4D1486C1-9402-4A64-A391-16B86FE5490F}"/>
            </a:ext>
          </a:extLst>
        </xdr:cNvPr>
        <xdr:cNvSpPr txBox="1"/>
      </xdr:nvSpPr>
      <xdr:spPr>
        <a:xfrm>
          <a:off x="1124779" y="1505767"/>
          <a:ext cx="623191" cy="247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aseline="0">
              <a:solidFill>
                <a:schemeClr val="tx1">
                  <a:lumMod val="50000"/>
                  <a:lumOff val="50000"/>
                </a:schemeClr>
              </a:solidFill>
              <a:latin typeface="+mn-lt"/>
              <a:ea typeface="+mn-ea"/>
              <a:cs typeface="+mn-cs"/>
            </a:rPr>
            <a:t>Sales</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5</xdr:col>
      <xdr:colOff>557989</xdr:colOff>
      <xdr:row>8</xdr:row>
      <xdr:rowOff>27949</xdr:rowOff>
    </xdr:from>
    <xdr:to>
      <xdr:col>7</xdr:col>
      <xdr:colOff>179595</xdr:colOff>
      <xdr:row>9</xdr:row>
      <xdr:rowOff>101517</xdr:rowOff>
    </xdr:to>
    <xdr:sp macro="" textlink="">
      <xdr:nvSpPr>
        <xdr:cNvPr id="28" name="TextBox 27">
          <a:extLst>
            <a:ext uri="{FF2B5EF4-FFF2-40B4-BE49-F238E27FC236}">
              <a16:creationId xmlns:a16="http://schemas.microsoft.com/office/drawing/2014/main" id="{1A8C3006-F9BF-430C-A9BA-4A6834A33D34}"/>
            </a:ext>
          </a:extLst>
        </xdr:cNvPr>
        <xdr:cNvSpPr txBox="1"/>
      </xdr:nvSpPr>
      <xdr:spPr>
        <a:xfrm>
          <a:off x="3617534" y="1505767"/>
          <a:ext cx="845425" cy="258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Quantity</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3</xdr:col>
      <xdr:colOff>502773</xdr:colOff>
      <xdr:row>8</xdr:row>
      <xdr:rowOff>27949</xdr:rowOff>
    </xdr:from>
    <xdr:to>
      <xdr:col>4</xdr:col>
      <xdr:colOff>514055</xdr:colOff>
      <xdr:row>9</xdr:row>
      <xdr:rowOff>90633</xdr:rowOff>
    </xdr:to>
    <xdr:sp macro="" textlink="">
      <xdr:nvSpPr>
        <xdr:cNvPr id="29" name="TextBox 28">
          <a:extLst>
            <a:ext uri="{FF2B5EF4-FFF2-40B4-BE49-F238E27FC236}">
              <a16:creationId xmlns:a16="http://schemas.microsoft.com/office/drawing/2014/main" id="{CCBD4285-9679-4ADD-9227-ED36035F73FB}"/>
            </a:ext>
          </a:extLst>
        </xdr:cNvPr>
        <xdr:cNvSpPr txBox="1"/>
      </xdr:nvSpPr>
      <xdr:spPr>
        <a:xfrm>
          <a:off x="2338500" y="1505767"/>
          <a:ext cx="623191" cy="247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Profit</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1</xdr:col>
      <xdr:colOff>404091</xdr:colOff>
      <xdr:row>9</xdr:row>
      <xdr:rowOff>80820</xdr:rowOff>
    </xdr:from>
    <xdr:to>
      <xdr:col>3</xdr:col>
      <xdr:colOff>184728</xdr:colOff>
      <xdr:row>10</xdr:row>
      <xdr:rowOff>173183</xdr:rowOff>
    </xdr:to>
    <xdr:sp macro="" textlink="sales">
      <xdr:nvSpPr>
        <xdr:cNvPr id="9" name="TextBox 8">
          <a:extLst>
            <a:ext uri="{FF2B5EF4-FFF2-40B4-BE49-F238E27FC236}">
              <a16:creationId xmlns:a16="http://schemas.microsoft.com/office/drawing/2014/main" id="{3342D4C7-A97D-4679-A2DA-3C3FF7131EE9}"/>
            </a:ext>
          </a:extLst>
        </xdr:cNvPr>
        <xdr:cNvSpPr txBox="1"/>
      </xdr:nvSpPr>
      <xdr:spPr>
        <a:xfrm>
          <a:off x="1016000" y="1743365"/>
          <a:ext cx="1004455"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62E1287-1D50-4707-B549-5487E37CDD35}" type="TxLink">
            <a:rPr lang="en-US" sz="1800" b="0" i="0" u="none" strike="noStrike">
              <a:solidFill>
                <a:srgbClr val="385F7C"/>
              </a:solidFill>
              <a:latin typeface="Calibri"/>
              <a:ea typeface="Calibri"/>
              <a:cs typeface="Calibri"/>
            </a:rPr>
            <a:pPr marL="0" indent="0"/>
            <a:t>$163.8K</a:t>
          </a:fld>
          <a:endParaRPr lang="en-GB" sz="1800" b="0" i="0" u="none" strike="noStrike">
            <a:solidFill>
              <a:srgbClr val="385F7C"/>
            </a:solidFill>
            <a:latin typeface="Calibri"/>
            <a:ea typeface="Calibri"/>
            <a:cs typeface="Calibri"/>
          </a:endParaRPr>
        </a:p>
      </xdr:txBody>
    </xdr:sp>
    <xdr:clientData/>
  </xdr:twoCellAnchor>
  <xdr:twoCellAnchor>
    <xdr:from>
      <xdr:col>3</xdr:col>
      <xdr:colOff>487218</xdr:colOff>
      <xdr:row>9</xdr:row>
      <xdr:rowOff>80820</xdr:rowOff>
    </xdr:from>
    <xdr:to>
      <xdr:col>5</xdr:col>
      <xdr:colOff>69273</xdr:colOff>
      <xdr:row>11</xdr:row>
      <xdr:rowOff>7267</xdr:rowOff>
    </xdr:to>
    <xdr:sp macro="" textlink="profit">
      <xdr:nvSpPr>
        <xdr:cNvPr id="10" name="TextBox 9">
          <a:extLst>
            <a:ext uri="{FF2B5EF4-FFF2-40B4-BE49-F238E27FC236}">
              <a16:creationId xmlns:a16="http://schemas.microsoft.com/office/drawing/2014/main" id="{84E8DC80-91B7-4303-B8B9-624BBCC03B04}"/>
            </a:ext>
          </a:extLst>
        </xdr:cNvPr>
        <xdr:cNvSpPr txBox="1"/>
      </xdr:nvSpPr>
      <xdr:spPr>
        <a:xfrm>
          <a:off x="2322945" y="1743365"/>
          <a:ext cx="805873" cy="295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6056381-3963-4933-A0CE-0093A3CFB65C}" type="TxLink">
            <a:rPr lang="en-US" sz="1800" b="0" i="0" u="none" strike="noStrike">
              <a:solidFill>
                <a:srgbClr val="385F7C"/>
              </a:solidFill>
              <a:latin typeface="Calibri"/>
              <a:ea typeface="Calibri"/>
              <a:cs typeface="Calibri"/>
            </a:rPr>
            <a:pPr marL="0" indent="0"/>
            <a:t>-2871</a:t>
          </a:fld>
          <a:endParaRPr lang="en-GB" sz="1800" b="0" i="0" u="none" strike="noStrike">
            <a:solidFill>
              <a:srgbClr val="385F7C"/>
            </a:solidFill>
            <a:latin typeface="Calibri"/>
            <a:ea typeface="Calibri"/>
            <a:cs typeface="Calibri"/>
          </a:endParaRPr>
        </a:p>
      </xdr:txBody>
    </xdr:sp>
    <xdr:clientData/>
  </xdr:twoCellAnchor>
  <xdr:twoCellAnchor>
    <xdr:from>
      <xdr:col>5</xdr:col>
      <xdr:colOff>570347</xdr:colOff>
      <xdr:row>9</xdr:row>
      <xdr:rowOff>80820</xdr:rowOff>
    </xdr:from>
    <xdr:to>
      <xdr:col>6</xdr:col>
      <xdr:colOff>581628</xdr:colOff>
      <xdr:row>11</xdr:row>
      <xdr:rowOff>57727</xdr:rowOff>
    </xdr:to>
    <xdr:sp macro="" textlink="quantity">
      <xdr:nvSpPr>
        <xdr:cNvPr id="11" name="TextBox 10">
          <a:extLst>
            <a:ext uri="{FF2B5EF4-FFF2-40B4-BE49-F238E27FC236}">
              <a16:creationId xmlns:a16="http://schemas.microsoft.com/office/drawing/2014/main" id="{08D62966-215F-4DB6-99BB-D74CF9B6B16F}"/>
            </a:ext>
          </a:extLst>
        </xdr:cNvPr>
        <xdr:cNvSpPr txBox="1"/>
      </xdr:nvSpPr>
      <xdr:spPr>
        <a:xfrm>
          <a:off x="3629892" y="1743365"/>
          <a:ext cx="623191" cy="34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72A5283-C0D4-454C-A175-AC383783537C}" type="TxLink">
            <a:rPr lang="en-US" sz="1800" b="0" i="0" u="none" strike="noStrike">
              <a:solidFill>
                <a:srgbClr val="385F7C"/>
              </a:solidFill>
              <a:latin typeface="Calibri"/>
              <a:ea typeface="Calibri"/>
              <a:cs typeface="Calibri"/>
            </a:rPr>
            <a:pPr marL="0" indent="0"/>
            <a:t>1.8K</a:t>
          </a:fld>
          <a:endParaRPr lang="en-GB" sz="1800" b="0" i="0" u="none" strike="noStrike">
            <a:solidFill>
              <a:srgbClr val="385F7C"/>
            </a:solidFill>
            <a:latin typeface="Calibri"/>
            <a:ea typeface="Calibri"/>
            <a:cs typeface="Calibri"/>
          </a:endParaRPr>
        </a:p>
      </xdr:txBody>
    </xdr:sp>
    <xdr:clientData/>
  </xdr:twoCellAnchor>
  <xdr:twoCellAnchor>
    <xdr:from>
      <xdr:col>1</xdr:col>
      <xdr:colOff>457452</xdr:colOff>
      <xdr:row>12</xdr:row>
      <xdr:rowOff>42836</xdr:rowOff>
    </xdr:from>
    <xdr:to>
      <xdr:col>3</xdr:col>
      <xdr:colOff>127000</xdr:colOff>
      <xdr:row>13</xdr:row>
      <xdr:rowOff>129888</xdr:rowOff>
    </xdr:to>
    <xdr:sp macro="" textlink="salesyoy">
      <xdr:nvSpPr>
        <xdr:cNvPr id="12" name="TextBox 11">
          <a:extLst>
            <a:ext uri="{FF2B5EF4-FFF2-40B4-BE49-F238E27FC236}">
              <a16:creationId xmlns:a16="http://schemas.microsoft.com/office/drawing/2014/main" id="{4C7E2396-4DD0-4717-A841-65BA1360D263}"/>
            </a:ext>
          </a:extLst>
        </xdr:cNvPr>
        <xdr:cNvSpPr txBox="1"/>
      </xdr:nvSpPr>
      <xdr:spPr>
        <a:xfrm>
          <a:off x="1069361" y="2259563"/>
          <a:ext cx="893366" cy="271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78FE0DC-550A-4C2F-ACE1-D996BE108E0A}" type="TxLink">
            <a:rPr lang="en-US" sz="1100" b="0" i="0" u="none" strike="noStrike">
              <a:solidFill>
                <a:schemeClr val="tx1">
                  <a:lumMod val="50000"/>
                  <a:lumOff val="50000"/>
                </a:schemeClr>
              </a:solidFill>
              <a:latin typeface="Calibri"/>
              <a:ea typeface="Calibri"/>
              <a:cs typeface="Calibri"/>
            </a:rPr>
            <a:pPr marL="0" indent="0"/>
            <a:t>▼12%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4</xdr:col>
      <xdr:colOff>113398</xdr:colOff>
      <xdr:row>12</xdr:row>
      <xdr:rowOff>46182</xdr:rowOff>
    </xdr:from>
    <xdr:to>
      <xdr:col>5</xdr:col>
      <xdr:colOff>357910</xdr:colOff>
      <xdr:row>13</xdr:row>
      <xdr:rowOff>129887</xdr:rowOff>
    </xdr:to>
    <xdr:sp macro="" textlink="profityoy">
      <xdr:nvSpPr>
        <xdr:cNvPr id="13" name="TextBox 12">
          <a:extLst>
            <a:ext uri="{FF2B5EF4-FFF2-40B4-BE49-F238E27FC236}">
              <a16:creationId xmlns:a16="http://schemas.microsoft.com/office/drawing/2014/main" id="{15DA8A27-C8BE-4031-9CB0-491E2145F857}"/>
            </a:ext>
          </a:extLst>
        </xdr:cNvPr>
        <xdr:cNvSpPr txBox="1"/>
      </xdr:nvSpPr>
      <xdr:spPr>
        <a:xfrm>
          <a:off x="2561034" y="2262909"/>
          <a:ext cx="856421" cy="268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714CFB4-35E0-486D-876B-DEC3C1AA6374}" type="TxLink">
            <a:rPr lang="en-US" sz="1100" b="0" i="0" u="none" strike="noStrike">
              <a:solidFill>
                <a:schemeClr val="tx1">
                  <a:lumMod val="50000"/>
                  <a:lumOff val="50000"/>
                </a:schemeClr>
              </a:solidFill>
              <a:latin typeface="Calibri"/>
              <a:ea typeface="Calibri"/>
              <a:cs typeface="Calibri"/>
            </a:rPr>
            <a:pPr marL="0" indent="0"/>
            <a:t>▲405%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6</xdr:col>
      <xdr:colOff>23342</xdr:colOff>
      <xdr:row>12</xdr:row>
      <xdr:rowOff>55050</xdr:rowOff>
    </xdr:from>
    <xdr:to>
      <xdr:col>7</xdr:col>
      <xdr:colOff>300181</xdr:colOff>
      <xdr:row>13</xdr:row>
      <xdr:rowOff>129887</xdr:rowOff>
    </xdr:to>
    <xdr:sp macro="" textlink="quantityyoy">
      <xdr:nvSpPr>
        <xdr:cNvPr id="14" name="TextBox 13">
          <a:extLst>
            <a:ext uri="{FF2B5EF4-FFF2-40B4-BE49-F238E27FC236}">
              <a16:creationId xmlns:a16="http://schemas.microsoft.com/office/drawing/2014/main" id="{9DD7CDB7-A611-4465-BBBA-E8E250A2C69A}"/>
            </a:ext>
          </a:extLst>
        </xdr:cNvPr>
        <xdr:cNvSpPr txBox="1"/>
      </xdr:nvSpPr>
      <xdr:spPr>
        <a:xfrm>
          <a:off x="3694797" y="2271777"/>
          <a:ext cx="888748" cy="259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D9EB655-E220-414B-BD83-37E735265878}" type="TxLink">
            <a:rPr lang="en-US" sz="1100" b="0" i="0" u="none" strike="noStrike">
              <a:solidFill>
                <a:schemeClr val="tx1">
                  <a:lumMod val="50000"/>
                  <a:lumOff val="50000"/>
                </a:schemeClr>
              </a:solidFill>
              <a:latin typeface="Calibri"/>
              <a:ea typeface="Calibri"/>
              <a:cs typeface="Calibri"/>
            </a:rPr>
            <a:pPr marL="0" indent="0"/>
            <a:t>▼10%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8</xdr:col>
      <xdr:colOff>277091</xdr:colOff>
      <xdr:row>8</xdr:row>
      <xdr:rowOff>161637</xdr:rowOff>
    </xdr:from>
    <xdr:to>
      <xdr:col>15</xdr:col>
      <xdr:colOff>565728</xdr:colOff>
      <xdr:row>20</xdr:row>
      <xdr:rowOff>84860</xdr:rowOff>
    </xdr:to>
    <xdr:graphicFrame macro="">
      <xdr:nvGraphicFramePr>
        <xdr:cNvPr id="16" name="Chart 15">
          <a:extLst>
            <a:ext uri="{FF2B5EF4-FFF2-40B4-BE49-F238E27FC236}">
              <a16:creationId xmlns:a16="http://schemas.microsoft.com/office/drawing/2014/main" id="{46B30AEB-033F-4D9F-B7FD-EDBFD1A86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254000</xdr:colOff>
      <xdr:row>23</xdr:row>
      <xdr:rowOff>173182</xdr:rowOff>
    </xdr:from>
    <xdr:to>
      <xdr:col>16</xdr:col>
      <xdr:colOff>300182</xdr:colOff>
      <xdr:row>34</xdr:row>
      <xdr:rowOff>69273</xdr:rowOff>
    </xdr:to>
    <xdr:graphicFrame macro="">
      <xdr:nvGraphicFramePr>
        <xdr:cNvPr id="20" name="Chart 19">
          <a:extLst>
            <a:ext uri="{FF2B5EF4-FFF2-40B4-BE49-F238E27FC236}">
              <a16:creationId xmlns:a16="http://schemas.microsoft.com/office/drawing/2014/main" id="{C0F50084-F1A7-4364-BF87-9C97F7502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80783</xdr:colOff>
      <xdr:row>8</xdr:row>
      <xdr:rowOff>162472</xdr:rowOff>
    </xdr:from>
    <xdr:to>
      <xdr:col>15</xdr:col>
      <xdr:colOff>0</xdr:colOff>
      <xdr:row>10</xdr:row>
      <xdr:rowOff>69273</xdr:rowOff>
    </xdr:to>
    <xdr:sp macro="" textlink="salestrend">
      <xdr:nvSpPr>
        <xdr:cNvPr id="21" name="TextBox 20">
          <a:extLst>
            <a:ext uri="{FF2B5EF4-FFF2-40B4-BE49-F238E27FC236}">
              <a16:creationId xmlns:a16="http://schemas.microsoft.com/office/drawing/2014/main" id="{0517E8F3-7708-4FE2-945D-304F3059B44E}"/>
            </a:ext>
          </a:extLst>
        </xdr:cNvPr>
        <xdr:cNvSpPr txBox="1"/>
      </xdr:nvSpPr>
      <xdr:spPr>
        <a:xfrm>
          <a:off x="4976056" y="1640290"/>
          <a:ext cx="4202580" cy="276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D6AE8F-F40B-484C-9215-04015E53626B}" type="TxLink">
            <a:rPr lang="en-US" sz="1100" b="0" i="0" u="none" strike="noStrike">
              <a:solidFill>
                <a:srgbClr val="000000"/>
              </a:solidFill>
              <a:latin typeface="Calibri"/>
              <a:ea typeface="Calibri"/>
              <a:cs typeface="Calibri"/>
            </a:rPr>
            <a:pPr/>
            <a:t>Peak Sales Month: Dec with $50,051 in Sales</a:t>
          </a:fld>
          <a:endParaRPr lang="en-GB" sz="1200">
            <a:solidFill>
              <a:schemeClr val="tx1">
                <a:lumMod val="50000"/>
                <a:lumOff val="50000"/>
              </a:schemeClr>
            </a:solidFill>
          </a:endParaRPr>
        </a:p>
      </xdr:txBody>
    </xdr:sp>
    <xdr:clientData/>
  </xdr:twoCellAnchor>
  <xdr:twoCellAnchor>
    <xdr:from>
      <xdr:col>8</xdr:col>
      <xdr:colOff>221637</xdr:colOff>
      <xdr:row>22</xdr:row>
      <xdr:rowOff>95508</xdr:rowOff>
    </xdr:from>
    <xdr:to>
      <xdr:col>15</xdr:col>
      <xdr:colOff>140854</xdr:colOff>
      <xdr:row>24</xdr:row>
      <xdr:rowOff>2309</xdr:rowOff>
    </xdr:to>
    <xdr:sp macro="" textlink="odersbyduration">
      <xdr:nvSpPr>
        <xdr:cNvPr id="22" name="TextBox 21">
          <a:extLst>
            <a:ext uri="{FF2B5EF4-FFF2-40B4-BE49-F238E27FC236}">
              <a16:creationId xmlns:a16="http://schemas.microsoft.com/office/drawing/2014/main" id="{71B45831-A673-49ED-ABCC-EF2989C8200B}"/>
            </a:ext>
          </a:extLst>
        </xdr:cNvPr>
        <xdr:cNvSpPr txBox="1"/>
      </xdr:nvSpPr>
      <xdr:spPr>
        <a:xfrm>
          <a:off x="5116910" y="4159508"/>
          <a:ext cx="4202580" cy="276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2C5C84-C6F0-4C80-AF6C-1C57BBA0EB75}" type="TxLink">
            <a:rPr lang="en-US" sz="1100" b="0" i="0" u="none" strike="noStrike">
              <a:solidFill>
                <a:srgbClr val="000000"/>
              </a:solidFill>
              <a:latin typeface="Calibri"/>
              <a:ea typeface="Calibri"/>
              <a:cs typeface="Calibri"/>
            </a:rPr>
            <a:pPr/>
            <a:t>Most orders (33%) were delivered in 4-days.</a:t>
          </a:fld>
          <a:endParaRPr lang="en-GB" sz="1200">
            <a:solidFill>
              <a:schemeClr val="tx1">
                <a:lumMod val="50000"/>
                <a:lumOff val="50000"/>
              </a:schemeClr>
            </a:solidFill>
          </a:endParaRPr>
        </a:p>
      </xdr:txBody>
    </xdr:sp>
    <xdr:clientData/>
  </xdr:twoCellAnchor>
  <xdr:twoCellAnchor>
    <xdr:from>
      <xdr:col>17</xdr:col>
      <xdr:colOff>11545</xdr:colOff>
      <xdr:row>8</xdr:row>
      <xdr:rowOff>127000</xdr:rowOff>
    </xdr:from>
    <xdr:to>
      <xdr:col>23</xdr:col>
      <xdr:colOff>312016</xdr:colOff>
      <xdr:row>22</xdr:row>
      <xdr:rowOff>150091</xdr:rowOff>
    </xdr:to>
    <mc:AlternateContent xmlns:mc="http://schemas.openxmlformats.org/markup-compatibility/2006">
      <mc:Choice xmlns:cx4="http://schemas.microsoft.com/office/drawing/2016/5/10/chartex" Requires="cx4">
        <xdr:graphicFrame macro="">
          <xdr:nvGraphicFramePr>
            <xdr:cNvPr id="35" name="Chart 34">
              <a:extLst>
                <a:ext uri="{FF2B5EF4-FFF2-40B4-BE49-F238E27FC236}">
                  <a16:creationId xmlns:a16="http://schemas.microsoft.com/office/drawing/2014/main" id="{976A8241-D08A-4496-BEFD-99F322AD65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374745" y="1600200"/>
              <a:ext cx="3958071" cy="260119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0</xdr:colOff>
      <xdr:row>22</xdr:row>
      <xdr:rowOff>161635</xdr:rowOff>
    </xdr:from>
    <xdr:to>
      <xdr:col>23</xdr:col>
      <xdr:colOff>346364</xdr:colOff>
      <xdr:row>34</xdr:row>
      <xdr:rowOff>122958</xdr:rowOff>
    </xdr:to>
    <xdr:graphicFrame macro="">
      <xdr:nvGraphicFramePr>
        <xdr:cNvPr id="36" name="Chart 35">
          <a:extLst>
            <a:ext uri="{FF2B5EF4-FFF2-40B4-BE49-F238E27FC236}">
              <a16:creationId xmlns:a16="http://schemas.microsoft.com/office/drawing/2014/main" id="{46D3C553-7580-46CC-B1B6-ABD21D2323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473364</xdr:colOff>
      <xdr:row>22</xdr:row>
      <xdr:rowOff>57727</xdr:rowOff>
    </xdr:from>
    <xdr:to>
      <xdr:col>23</xdr:col>
      <xdr:colOff>392580</xdr:colOff>
      <xdr:row>23</xdr:row>
      <xdr:rowOff>149256</xdr:rowOff>
    </xdr:to>
    <xdr:sp macro="" textlink="topsellingcity">
      <xdr:nvSpPr>
        <xdr:cNvPr id="37" name="TextBox 36">
          <a:extLst>
            <a:ext uri="{FF2B5EF4-FFF2-40B4-BE49-F238E27FC236}">
              <a16:creationId xmlns:a16="http://schemas.microsoft.com/office/drawing/2014/main" id="{A1A6DDA3-66C5-40F3-B56E-D8EB8D07865B}"/>
            </a:ext>
          </a:extLst>
        </xdr:cNvPr>
        <xdr:cNvSpPr txBox="1"/>
      </xdr:nvSpPr>
      <xdr:spPr>
        <a:xfrm>
          <a:off x="10263909" y="4121727"/>
          <a:ext cx="4202580" cy="276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B01147-D021-4302-9826-4A76D6AC0CE7}" type="TxLink">
            <a:rPr lang="en-US" sz="1100" b="0" i="0" u="none" strike="noStrike">
              <a:solidFill>
                <a:srgbClr val="000000"/>
              </a:solidFill>
              <a:latin typeface="Calibri"/>
              <a:ea typeface="Calibri"/>
              <a:cs typeface="Calibri"/>
            </a:rPr>
            <a:pPr/>
            <a:t>Top Selling City: Houston (23,183)</a:t>
          </a:fld>
          <a:endParaRPr lang="en-GB" sz="1200">
            <a:solidFill>
              <a:schemeClr val="tx1">
                <a:lumMod val="50000"/>
                <a:lumOff val="50000"/>
              </a:schemeClr>
            </a:solidFill>
          </a:endParaRPr>
        </a:p>
      </xdr:txBody>
    </xdr:sp>
    <xdr:clientData/>
  </xdr:twoCellAnchor>
  <xdr:twoCellAnchor>
    <xdr:from>
      <xdr:col>1</xdr:col>
      <xdr:colOff>531090</xdr:colOff>
      <xdr:row>17</xdr:row>
      <xdr:rowOff>127000</xdr:rowOff>
    </xdr:from>
    <xdr:to>
      <xdr:col>7</xdr:col>
      <xdr:colOff>519545</xdr:colOff>
      <xdr:row>28</xdr:row>
      <xdr:rowOff>138546</xdr:rowOff>
    </xdr:to>
    <xdr:graphicFrame macro="">
      <xdr:nvGraphicFramePr>
        <xdr:cNvPr id="38" name="Chart 37">
          <a:extLst>
            <a:ext uri="{FF2B5EF4-FFF2-40B4-BE49-F238E27FC236}">
              <a16:creationId xmlns:a16="http://schemas.microsoft.com/office/drawing/2014/main" id="{E6FE412E-48B2-4088-A3B5-FB0FDFD5A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242454</xdr:colOff>
      <xdr:row>3</xdr:row>
      <xdr:rowOff>173183</xdr:rowOff>
    </xdr:from>
    <xdr:to>
      <xdr:col>16</xdr:col>
      <xdr:colOff>577272</xdr:colOff>
      <xdr:row>6</xdr:row>
      <xdr:rowOff>115455</xdr:rowOff>
    </xdr:to>
    <mc:AlternateContent xmlns:mc="http://schemas.openxmlformats.org/markup-compatibility/2006" xmlns:a14="http://schemas.microsoft.com/office/drawing/2010/main">
      <mc:Choice Requires="a14">
        <xdr:graphicFrame macro="">
          <xdr:nvGraphicFramePr>
            <xdr:cNvPr id="15" name="Region 1">
              <a:extLst>
                <a:ext uri="{FF2B5EF4-FFF2-40B4-BE49-F238E27FC236}">
                  <a16:creationId xmlns:a16="http://schemas.microsoft.com/office/drawing/2014/main" id="{9915A112-31E2-4D30-A963-3651AF05129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894835" y="717469"/>
              <a:ext cx="3358627" cy="4865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23090</xdr:colOff>
      <xdr:row>3</xdr:row>
      <xdr:rowOff>138546</xdr:rowOff>
    </xdr:from>
    <xdr:to>
      <xdr:col>22</xdr:col>
      <xdr:colOff>323850</xdr:colOff>
      <xdr:row>6</xdr:row>
      <xdr:rowOff>96578</xdr:rowOff>
    </xdr:to>
    <mc:AlternateContent xmlns:mc="http://schemas.openxmlformats.org/markup-compatibility/2006" xmlns:a14="http://schemas.microsoft.com/office/drawing/2010/main">
      <mc:Choice Requires="a14">
        <xdr:graphicFrame macro="">
          <xdr:nvGraphicFramePr>
            <xdr:cNvPr id="18" name="Segment 1">
              <a:extLst>
                <a:ext uri="{FF2B5EF4-FFF2-40B4-BE49-F238E27FC236}">
                  <a16:creationId xmlns:a16="http://schemas.microsoft.com/office/drawing/2014/main" id="{CF363B5D-ADD5-46EB-8C1B-C216489686BB}"/>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0304042" y="682832"/>
              <a:ext cx="3324570" cy="502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0.15773</cdr:x>
      <cdr:y>0.09604</cdr:y>
    </cdr:from>
    <cdr:to>
      <cdr:x>0.55521</cdr:x>
      <cdr:y>0.79096</cdr:y>
    </cdr:to>
    <cdr:sp macro="" textlink="">
      <cdr:nvSpPr>
        <cdr:cNvPr id="2" name="Oval 1">
          <a:extLst xmlns:a="http://schemas.openxmlformats.org/drawingml/2006/main">
            <a:ext uri="{FF2B5EF4-FFF2-40B4-BE49-F238E27FC236}">
              <a16:creationId xmlns:a16="http://schemas.microsoft.com/office/drawing/2014/main" id="{338AFDAA-BC13-ACF8-9FF5-719EAF6C9C1E}"/>
            </a:ext>
          </a:extLst>
        </cdr:cNvPr>
        <cdr:cNvSpPr/>
      </cdr:nvSpPr>
      <cdr:spPr>
        <a:xfrm xmlns:a="http://schemas.openxmlformats.org/drawingml/2006/main">
          <a:off x="577274" y="196272"/>
          <a:ext cx="1454727" cy="1420091"/>
        </a:xfrm>
        <a:prstGeom xmlns:a="http://schemas.openxmlformats.org/drawingml/2006/main" prst="ellipse">
          <a:avLst/>
        </a:prstGeom>
        <a:solidFill xmlns:a="http://schemas.openxmlformats.org/drawingml/2006/main">
          <a:srgbClr val="CCDCE8"/>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horzOverflow="clip" rtlCol="0" anchor="t"/>
        <a:lstStyle xmlns:a="http://schemas.openxmlformats.org/drawingml/2006/main"/>
        <a:p xmlns:a="http://schemas.openxmlformats.org/drawingml/2006/main">
          <a:pPr marL="0" indent="0" algn="l"/>
          <a:endParaRPr lang="en-US" sz="1100">
            <a:solidFill>
              <a:schemeClr val="lt1"/>
            </a:solidFill>
            <a:latin typeface="+mn-lt"/>
            <a:ea typeface="+mn-ea"/>
            <a:cs typeface="+mn-cs"/>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Desktop\Dashboard.xlsx" TargetMode="External"/><Relationship Id="rId1" Type="http://schemas.openxmlformats.org/officeDocument/2006/relationships/externalLinkPath" Target="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urniture_data"/>
      <sheetName val="CALCULATIONS"/>
      <sheetName val="DASHBOARD"/>
    </sheetNames>
    <sheetDataSet>
      <sheetData sheetId="0"/>
      <sheetData sheetId="1">
        <row r="16">
          <cell r="B16" t="str">
            <v>Peak Sales Month: Dec with $50,051 in Sales</v>
          </cell>
        </row>
        <row r="26">
          <cell r="H26" t="str">
            <v>Most orders (26%) were delivered in 4- days.</v>
          </cell>
        </row>
      </sheetData>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57.474053935184" createdVersion="8" refreshedVersion="8" minRefreshableVersion="3" recordCount="2121" xr:uid="{110A4C3C-191A-48DD-A824-829140E4D2FD}">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days"/>
        <s v="7-days"/>
        <s v="5-days"/>
        <s v="2-days"/>
        <s v="4-days"/>
        <s v="1-days"/>
        <s v="6-days"/>
        <s v="0-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13614754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s v="Furniture"/>
    <x v="0"/>
    <s v="Bush Somerset Collection Bookcase"/>
    <n v="261.95999999999998"/>
    <n v="2"/>
    <n v="41.913600000000002"/>
    <x v="0"/>
    <x v="0"/>
  </r>
  <r>
    <s v="CA-2016-152156"/>
    <x v="0"/>
    <d v="2016-11-11T00:00:00"/>
    <x v="0"/>
    <s v="CG-12520"/>
    <s v="Claire Gute"/>
    <x v="0"/>
    <s v="United States"/>
    <x v="0"/>
    <x v="0"/>
    <x v="0"/>
    <s v="FUR-CH-10000454"/>
    <s v="Furniture"/>
    <x v="1"/>
    <s v="Hon Deluxe Fabric Upholstered Stacking Chairs, Rounded Back"/>
    <n v="731.94"/>
    <n v="3"/>
    <n v="219.58199999999999"/>
    <x v="0"/>
    <x v="0"/>
  </r>
  <r>
    <s v="US-2015-108966"/>
    <x v="1"/>
    <d v="2015-10-18T00:00:00"/>
    <x v="1"/>
    <s v="SO-20335"/>
    <s v="Sean O'Donnell"/>
    <x v="0"/>
    <s v="United States"/>
    <x v="1"/>
    <x v="1"/>
    <x v="0"/>
    <s v="FUR-TA-10000577"/>
    <s v="Furniture"/>
    <x v="2"/>
    <s v="Bretford CR4500 Series Slim Rectangular Table"/>
    <n v="957.57749999999999"/>
    <n v="5"/>
    <n v="-383.03100000000001"/>
    <x v="1"/>
    <x v="1"/>
  </r>
  <r>
    <s v="CA-2014-115812"/>
    <x v="2"/>
    <d v="2014-06-14T00:00:00"/>
    <x v="1"/>
    <s v="BH-11710"/>
    <s v="Brosina Hoffman"/>
    <x v="0"/>
    <s v="United States"/>
    <x v="2"/>
    <x v="2"/>
    <x v="1"/>
    <s v="FUR-FU-10001487"/>
    <s v="Furniture"/>
    <x v="3"/>
    <s v="Eldon Expressions Wood and Plastic Desk Accessories, Cherry Wood"/>
    <n v="48.86"/>
    <n v="7"/>
    <n v="14.1694"/>
    <x v="2"/>
    <x v="2"/>
  </r>
  <r>
    <s v="CA-2014-115812"/>
    <x v="2"/>
    <d v="2014-06-14T00:00:00"/>
    <x v="1"/>
    <s v="BH-11710"/>
    <s v="Brosina Hoffman"/>
    <x v="0"/>
    <s v="United States"/>
    <x v="2"/>
    <x v="2"/>
    <x v="1"/>
    <s v="FUR-TA-10001539"/>
    <s v="Furniture"/>
    <x v="2"/>
    <s v="Chromcraft Rectangular Conference Tables"/>
    <n v="1706.184"/>
    <n v="9"/>
    <n v="85.309200000000004"/>
    <x v="2"/>
    <x v="2"/>
  </r>
  <r>
    <s v="US-2017-156909"/>
    <x v="3"/>
    <d v="2017-07-18T00:00:00"/>
    <x v="0"/>
    <s v="SF-20065"/>
    <s v="Sandra Flanagan"/>
    <x v="0"/>
    <s v="United States"/>
    <x v="3"/>
    <x v="3"/>
    <x v="2"/>
    <s v="FUR-CH-10002774"/>
    <s v="Furniture"/>
    <x v="1"/>
    <s v="Global Deluxe Stacking Chair, Gray"/>
    <n v="71.372"/>
    <n v="2"/>
    <n v="-1.0196000000000001"/>
    <x v="3"/>
    <x v="3"/>
  </r>
  <r>
    <s v="CA-2015-106320"/>
    <x v="4"/>
    <d v="2015-09-30T00:00:00"/>
    <x v="1"/>
    <s v="EB-13870"/>
    <s v="Emily Burns"/>
    <x v="0"/>
    <s v="United States"/>
    <x v="4"/>
    <x v="4"/>
    <x v="1"/>
    <s v="FUR-TA-10000577"/>
    <s v="Furniture"/>
    <x v="2"/>
    <s v="Bretford CR4500 Series Slim Rectangular Table"/>
    <n v="1044.6300000000001"/>
    <n v="3"/>
    <n v="240.26490000000001"/>
    <x v="2"/>
    <x v="4"/>
  </r>
  <r>
    <s v="US-2015-150630"/>
    <x v="5"/>
    <d v="2015-09-21T00:00:00"/>
    <x v="1"/>
    <s v="TB-21520"/>
    <s v="Tracy Blumstein"/>
    <x v="0"/>
    <s v="United States"/>
    <x v="3"/>
    <x v="3"/>
    <x v="2"/>
    <s v="FUR-BO-10004834"/>
    <s v="Furniture"/>
    <x v="0"/>
    <s v="Riverside Palais Royal Lawyers Bookcase, Royale Cherry Finish"/>
    <n v="3083.43"/>
    <n v="7"/>
    <n v="-1665.0522000000001"/>
    <x v="4"/>
    <x v="4"/>
  </r>
  <r>
    <s v="US-2015-150630"/>
    <x v="5"/>
    <d v="2015-09-21T00:00:00"/>
    <x v="1"/>
    <s v="TB-21520"/>
    <s v="Tracy Blumstein"/>
    <x v="0"/>
    <s v="United States"/>
    <x v="3"/>
    <x v="3"/>
    <x v="2"/>
    <s v="FUR-FU-10004848"/>
    <s v="Furniture"/>
    <x v="3"/>
    <s v="Howard Miller 13-3/4&quot; Diameter Brushed Chrome Round Wall Clock"/>
    <n v="124.2"/>
    <n v="3"/>
    <n v="15.525"/>
    <x v="4"/>
    <x v="4"/>
  </r>
  <r>
    <s v="CA-2016-117590"/>
    <x v="6"/>
    <d v="2016-12-10T00:00:00"/>
    <x v="2"/>
    <s v="GH-14485"/>
    <s v="Gene Hale"/>
    <x v="1"/>
    <s v="United States"/>
    <x v="5"/>
    <x v="5"/>
    <x v="3"/>
    <s v="FUR-FU-10003664"/>
    <s v="Furniture"/>
    <x v="3"/>
    <s v="Electrix Architect's Clamp-On Swing Arm Lamp, Black"/>
    <n v="190.92"/>
    <n v="5"/>
    <n v="-147.96299999999999"/>
    <x v="3"/>
    <x v="5"/>
  </r>
  <r>
    <s v="CA-2015-117415"/>
    <x v="7"/>
    <d v="2015-12-31T00:00:00"/>
    <x v="1"/>
    <s v="SN-20710"/>
    <s v="Steve Nguyen"/>
    <x v="2"/>
    <s v="United States"/>
    <x v="6"/>
    <x v="5"/>
    <x v="3"/>
    <s v="FUR-BO-10002545"/>
    <s v="Furniture"/>
    <x v="0"/>
    <s v="Atlantic Metals Mobile 3-Shelf Bookcases, Custom Colors"/>
    <n v="532.39919999999995"/>
    <n v="3"/>
    <n v="-46.976399999999998"/>
    <x v="4"/>
    <x v="5"/>
  </r>
  <r>
    <s v="CA-2015-117415"/>
    <x v="7"/>
    <d v="2015-12-31T00:00:00"/>
    <x v="1"/>
    <s v="SN-20710"/>
    <s v="Steve Nguyen"/>
    <x v="2"/>
    <s v="United States"/>
    <x v="6"/>
    <x v="5"/>
    <x v="3"/>
    <s v="FUR-CH-10004218"/>
    <s v="Furniture"/>
    <x v="1"/>
    <s v="Global Fabric Manager's Chair, Dark Gray"/>
    <n v="212.05799999999999"/>
    <n v="3"/>
    <n v="-15.147"/>
    <x v="4"/>
    <x v="5"/>
  </r>
  <r>
    <s v="CA-2015-115742"/>
    <x v="8"/>
    <d v="2015-04-22T00:00:00"/>
    <x v="1"/>
    <s v="DP-13000"/>
    <s v="Darren Powers"/>
    <x v="0"/>
    <s v="United States"/>
    <x v="7"/>
    <x v="6"/>
    <x v="3"/>
    <s v="FUR-FU-10001706"/>
    <s v="Furniture"/>
    <x v="3"/>
    <s v="Longer-Life Soft White Bulbs"/>
    <n v="6.16"/>
    <n v="2"/>
    <n v="2.9567999999999999"/>
    <x v="4"/>
    <x v="6"/>
  </r>
  <r>
    <s v="CA-2015-115742"/>
    <x v="8"/>
    <d v="2015-04-22T00:00:00"/>
    <x v="1"/>
    <s v="DP-13000"/>
    <s v="Darren Powers"/>
    <x v="0"/>
    <s v="United States"/>
    <x v="7"/>
    <x v="6"/>
    <x v="3"/>
    <s v="FUR-CH-10003061"/>
    <s v="Furniture"/>
    <x v="1"/>
    <s v="Global Leather Task Chair, Black"/>
    <n v="89.99"/>
    <n v="1"/>
    <n v="17.098099999999999"/>
    <x v="4"/>
    <x v="6"/>
  </r>
  <r>
    <s v="CA-2016-111682"/>
    <x v="9"/>
    <d v="2016-06-18T00:00:00"/>
    <x v="2"/>
    <s v="TB-21055"/>
    <s v="Ted Butterfield"/>
    <x v="0"/>
    <s v="United States"/>
    <x v="8"/>
    <x v="7"/>
    <x v="2"/>
    <s v="FUR-CH-10003968"/>
    <s v="Furniture"/>
    <x v="1"/>
    <s v="Novimex Turbo Task Chair"/>
    <n v="319.41000000000003"/>
    <n v="5"/>
    <n v="7.0979999999999999"/>
    <x v="5"/>
    <x v="2"/>
  </r>
  <r>
    <s v="CA-2015-135545"/>
    <x v="10"/>
    <d v="2015-11-30T00:00:00"/>
    <x v="1"/>
    <s v="KM-16720"/>
    <s v="Kunst Miller"/>
    <x v="0"/>
    <s v="United States"/>
    <x v="2"/>
    <x v="2"/>
    <x v="1"/>
    <s v="FUR-FU-10000397"/>
    <s v="Furniture"/>
    <x v="3"/>
    <s v="Luxo Economy Swing Arm Lamp"/>
    <n v="79.760000000000005"/>
    <n v="4"/>
    <n v="22.332799999999999"/>
    <x v="6"/>
    <x v="0"/>
  </r>
  <r>
    <s v="US-2015-164175"/>
    <x v="11"/>
    <d v="2015-05-05T00:00:00"/>
    <x v="1"/>
    <s v="PS-18970"/>
    <s v="Paul Stevenson"/>
    <x v="2"/>
    <s v="United States"/>
    <x v="9"/>
    <x v="8"/>
    <x v="3"/>
    <s v="FUR-CH-10001146"/>
    <s v="Furniture"/>
    <x v="1"/>
    <s v="Global Value Mid-Back Manager's Chair, Gray"/>
    <n v="213.11500000000001"/>
    <n v="5"/>
    <n v="-15.2225"/>
    <x v="2"/>
    <x v="6"/>
  </r>
  <r>
    <s v="US-2015-134026"/>
    <x v="12"/>
    <d v="2015-05-02T00:00:00"/>
    <x v="1"/>
    <s v="JE-15745"/>
    <s v="Joel Eaton"/>
    <x v="0"/>
    <s v="United States"/>
    <x v="10"/>
    <x v="9"/>
    <x v="0"/>
    <s v="FUR-CH-10000513"/>
    <s v="Furniture"/>
    <x v="1"/>
    <s v="High-Back Leather Manager's Chair"/>
    <n v="831.93600000000004"/>
    <n v="8"/>
    <n v="-114.3912"/>
    <x v="6"/>
    <x v="6"/>
  </r>
  <r>
    <s v="US-2015-134026"/>
    <x v="12"/>
    <d v="2015-05-02T00:00:00"/>
    <x v="1"/>
    <s v="JE-15745"/>
    <s v="Joel Eaton"/>
    <x v="0"/>
    <s v="United States"/>
    <x v="10"/>
    <x v="9"/>
    <x v="0"/>
    <s v="FUR-FU-10003708"/>
    <s v="Furniture"/>
    <x v="3"/>
    <s v="Tenex Traditional Chairmats for Medium Pile Carpet, Standard Lip, 36&quot; x 48&quot;"/>
    <n v="97.04"/>
    <n v="2"/>
    <n v="1.2130000000000001"/>
    <x v="6"/>
    <x v="6"/>
  </r>
  <r>
    <s v="US-2017-118038"/>
    <x v="13"/>
    <d v="2017-12-11T00:00:00"/>
    <x v="2"/>
    <s v="KB-16600"/>
    <s v="Ken Brennan"/>
    <x v="1"/>
    <s v="United States"/>
    <x v="6"/>
    <x v="5"/>
    <x v="3"/>
    <s v="FUR-FU-10000260"/>
    <s v="Furniture"/>
    <x v="3"/>
    <s v="6&quot; Cubicle Wall Clock, Black"/>
    <n v="9.7080000000000002"/>
    <n v="3"/>
    <n v="-5.8247999999999998"/>
    <x v="3"/>
    <x v="5"/>
  </r>
  <r>
    <s v="US-2014-147606"/>
    <x v="14"/>
    <d v="2014-12-01T00:00:00"/>
    <x v="0"/>
    <s v="JE-15745"/>
    <s v="Joel Eaton"/>
    <x v="0"/>
    <s v="United States"/>
    <x v="6"/>
    <x v="5"/>
    <x v="3"/>
    <s v="FUR-FU-10003194"/>
    <s v="Furniture"/>
    <x v="3"/>
    <s v="Eldon Expressions Desk Accessory, Wood Pencil Holder, Oak"/>
    <n v="19.3"/>
    <n v="5"/>
    <n v="-14.475"/>
    <x v="2"/>
    <x v="0"/>
  </r>
  <r>
    <s v="CA-2017-140088"/>
    <x v="15"/>
    <d v="2017-05-30T00:00:00"/>
    <x v="0"/>
    <s v="PO-18865"/>
    <s v="Patrick O'Donnell"/>
    <x v="0"/>
    <s v="United States"/>
    <x v="11"/>
    <x v="10"/>
    <x v="0"/>
    <s v="FUR-CH-10000863"/>
    <s v="Furniture"/>
    <x v="1"/>
    <s v="Novimex Swivel Fabric Task Chair"/>
    <n v="301.95999999999998"/>
    <n v="2"/>
    <n v="33.215600000000002"/>
    <x v="3"/>
    <x v="7"/>
  </r>
  <r>
    <s v="CA-2015-149587"/>
    <x v="16"/>
    <d v="2015-02-05T00:00:00"/>
    <x v="0"/>
    <s v="KB-16315"/>
    <s v="Karl Braun"/>
    <x v="0"/>
    <s v="United States"/>
    <x v="12"/>
    <x v="11"/>
    <x v="3"/>
    <s v="FUR-FU-10003799"/>
    <s v="Furniture"/>
    <x v="3"/>
    <s v="Seth Thomas 13 1/2&quot; Wall Clock"/>
    <n v="53.34"/>
    <n v="3"/>
    <n v="16.535399999999999"/>
    <x v="2"/>
    <x v="8"/>
  </r>
  <r>
    <s v="CA-2017-161018"/>
    <x v="17"/>
    <d v="2017-11-11T00:00:00"/>
    <x v="0"/>
    <s v="PN-18775"/>
    <s v="Parhena Norris"/>
    <x v="2"/>
    <s v="United States"/>
    <x v="13"/>
    <x v="7"/>
    <x v="2"/>
    <s v="FUR-FU-10000629"/>
    <s v="Furniture"/>
    <x v="3"/>
    <s v="9-3/4 Diameter Round Wall Clock"/>
    <n v="96.53"/>
    <n v="7"/>
    <n v="40.5426"/>
    <x v="3"/>
    <x v="0"/>
  </r>
  <r>
    <s v="US-2015-156867"/>
    <x v="18"/>
    <d v="2015-11-17T00:00:00"/>
    <x v="1"/>
    <s v="LC-16870"/>
    <s v="Lena Cacioppo"/>
    <x v="0"/>
    <s v="United States"/>
    <x v="14"/>
    <x v="12"/>
    <x v="1"/>
    <s v="FUR-FU-10004006"/>
    <s v="Furniture"/>
    <x v="3"/>
    <s v="Deflect-o DuraMat Lighweight, Studded, Beveled Mat for Low Pile Carpeting"/>
    <n v="102.36"/>
    <n v="3"/>
    <n v="-3.8384999999999998"/>
    <x v="4"/>
    <x v="0"/>
  </r>
  <r>
    <s v="CA-2017-146780"/>
    <x v="19"/>
    <d v="2017-12-30T00:00:00"/>
    <x v="1"/>
    <s v="CV-12805"/>
    <s v="Cynthia Voltz"/>
    <x v="1"/>
    <s v="United States"/>
    <x v="13"/>
    <x v="7"/>
    <x v="2"/>
    <s v="FUR-FU-10001934"/>
    <s v="Furniture"/>
    <x v="3"/>
    <s v="Magnifier Swing Arm Lamp"/>
    <n v="41.96"/>
    <n v="2"/>
    <n v="10.909599999999999"/>
    <x v="2"/>
    <x v="5"/>
  </r>
  <r>
    <s v="CA-2015-110457"/>
    <x v="20"/>
    <d v="2015-03-06T00:00:00"/>
    <x v="1"/>
    <s v="DK-13090"/>
    <s v="Dave Kipp"/>
    <x v="0"/>
    <s v="United States"/>
    <x v="15"/>
    <x v="13"/>
    <x v="1"/>
    <s v="FUR-TA-10001768"/>
    <s v="Furniture"/>
    <x v="2"/>
    <s v="Hon Racetrack Conference Tables"/>
    <n v="787.53"/>
    <n v="3"/>
    <n v="165.38130000000001"/>
    <x v="4"/>
    <x v="9"/>
  </r>
  <r>
    <s v="CA-2016-103730"/>
    <x v="21"/>
    <d v="2016-06-15T00:00:00"/>
    <x v="2"/>
    <s v="SC-20725"/>
    <s v="Steven Cartwright"/>
    <x v="0"/>
    <s v="United States"/>
    <x v="16"/>
    <x v="14"/>
    <x v="2"/>
    <s v="FUR-FU-10002157"/>
    <s v="Furniture"/>
    <x v="3"/>
    <s v="Artistic Insta-Plaque"/>
    <n v="47.04"/>
    <n v="3"/>
    <n v="18.345600000000001"/>
    <x v="0"/>
    <x v="2"/>
  </r>
  <r>
    <s v="US-2014-152030"/>
    <x v="22"/>
    <d v="2014-12-28T00:00:00"/>
    <x v="0"/>
    <s v="AD-10180"/>
    <s v="Alan Dominguez"/>
    <x v="2"/>
    <s v="United States"/>
    <x v="6"/>
    <x v="5"/>
    <x v="3"/>
    <s v="FUR-CH-10004063"/>
    <s v="Furniture"/>
    <x v="1"/>
    <s v="Global Deluxe High-Back Manager's Chair"/>
    <n v="600.55799999999999"/>
    <n v="3"/>
    <n v="-8.5793999999999997"/>
    <x v="3"/>
    <x v="5"/>
  </r>
  <r>
    <s v="US-2014-134614"/>
    <x v="23"/>
    <d v="2014-09-25T00:00:00"/>
    <x v="1"/>
    <s v="PF-19165"/>
    <s v="Philip Fox"/>
    <x v="0"/>
    <s v="United States"/>
    <x v="17"/>
    <x v="8"/>
    <x v="3"/>
    <s v="FUR-TA-10004534"/>
    <s v="Furniture"/>
    <x v="2"/>
    <s v="Bevis 44 x 96 Conference Tables"/>
    <n v="617.70000000000005"/>
    <n v="6"/>
    <n v="-407.68200000000002"/>
    <x v="2"/>
    <x v="4"/>
  </r>
  <r>
    <s v="US-2016-125969"/>
    <x v="24"/>
    <d v="2016-11-10T00:00:00"/>
    <x v="0"/>
    <s v="LS-16975"/>
    <s v="Lindsay Shagiari"/>
    <x v="2"/>
    <s v="United States"/>
    <x v="2"/>
    <x v="2"/>
    <x v="1"/>
    <s v="FUR-CH-10001146"/>
    <s v="Furniture"/>
    <x v="1"/>
    <s v="Global Task Chair, Black"/>
    <n v="81.424000000000007"/>
    <n v="2"/>
    <n v="-9.1601999999999997"/>
    <x v="4"/>
    <x v="0"/>
  </r>
  <r>
    <s v="US-2016-125969"/>
    <x v="24"/>
    <d v="2016-11-10T00:00:00"/>
    <x v="0"/>
    <s v="LS-16975"/>
    <s v="Lindsay Shagiari"/>
    <x v="2"/>
    <s v="United States"/>
    <x v="2"/>
    <x v="2"/>
    <x v="1"/>
    <s v="FUR-FU-10003773"/>
    <s v="Furniture"/>
    <x v="3"/>
    <s v="Eldon Cleatmat Plus Chair Mats for High Pile Carpets"/>
    <n v="238.56"/>
    <n v="3"/>
    <n v="26.241599999999998"/>
    <x v="4"/>
    <x v="0"/>
  </r>
  <r>
    <s v="CA-2016-145583"/>
    <x v="25"/>
    <d v="2016-10-19T00:00:00"/>
    <x v="1"/>
    <s v="LC-16885"/>
    <s v="Lena Creighton"/>
    <x v="0"/>
    <s v="United States"/>
    <x v="18"/>
    <x v="2"/>
    <x v="1"/>
    <s v="FUR-FU-10001706"/>
    <s v="Furniture"/>
    <x v="3"/>
    <s v="Longer-Life Soft White Bulbs"/>
    <n v="43.12"/>
    <n v="14"/>
    <n v="20.697600000000001"/>
    <x v="6"/>
    <x v="1"/>
  </r>
  <r>
    <s v="CA-2016-110366"/>
    <x v="26"/>
    <d v="2016-09-07T00:00:00"/>
    <x v="0"/>
    <s v="JD-15895"/>
    <s v="Jonathan Doherty"/>
    <x v="1"/>
    <s v="United States"/>
    <x v="3"/>
    <x v="3"/>
    <x v="2"/>
    <s v="FUR-FU-10004848"/>
    <s v="Furniture"/>
    <x v="3"/>
    <s v="Howard Miller 13-3/4&quot; Diameter Brushed Chrome Round Wall Clock"/>
    <n v="82.8"/>
    <n v="2"/>
    <n v="10.35"/>
    <x v="3"/>
    <x v="4"/>
  </r>
  <r>
    <s v="CA-2014-110072"/>
    <x v="27"/>
    <d v="2014-10-28T00:00:00"/>
    <x v="1"/>
    <s v="MG-17680"/>
    <s v="Maureen Gastineau"/>
    <x v="2"/>
    <s v="United States"/>
    <x v="19"/>
    <x v="15"/>
    <x v="2"/>
    <s v="FUR-FU-10000521"/>
    <s v="Furniture"/>
    <x v="3"/>
    <s v="Seth Thomas 14&quot; Putty-Colored Wall Clock"/>
    <n v="93.888000000000005"/>
    <n v="4"/>
    <n v="12.909599999999999"/>
    <x v="6"/>
    <x v="1"/>
  </r>
  <r>
    <s v="CA-2016-114489"/>
    <x v="28"/>
    <d v="2016-12-09T00:00:00"/>
    <x v="1"/>
    <s v="JE-16165"/>
    <s v="Justin Ellison"/>
    <x v="1"/>
    <s v="United States"/>
    <x v="20"/>
    <x v="16"/>
    <x v="3"/>
    <s v="FUR-CH-10000454"/>
    <s v="Furniture"/>
    <x v="1"/>
    <s v="Hon Deluxe Fabric Upholstered Stacking Chairs, Rounded Back"/>
    <n v="1951.84"/>
    <n v="8"/>
    <n v="585.55200000000002"/>
    <x v="4"/>
    <x v="5"/>
  </r>
  <r>
    <s v="CA-2014-104269"/>
    <x v="29"/>
    <d v="2014-03-06T00:00:00"/>
    <x v="0"/>
    <s v="DB-13060"/>
    <s v="Dave Brooks"/>
    <x v="0"/>
    <s v="United States"/>
    <x v="15"/>
    <x v="13"/>
    <x v="1"/>
    <s v="FUR-CH-10004063"/>
    <s v="Furniture"/>
    <x v="1"/>
    <s v="Global Deluxe High-Back Manager's Chair"/>
    <n v="457.56799999999998"/>
    <n v="2"/>
    <n v="51.476399999999998"/>
    <x v="2"/>
    <x v="9"/>
  </r>
  <r>
    <s v="CA-2014-139892"/>
    <x v="30"/>
    <d v="2014-09-12T00:00:00"/>
    <x v="1"/>
    <s v="BM-11140"/>
    <s v="Becky Martin"/>
    <x v="0"/>
    <s v="United States"/>
    <x v="21"/>
    <x v="5"/>
    <x v="3"/>
    <s v="FUR-CH-10004287"/>
    <s v="Furniture"/>
    <x v="1"/>
    <s v="SAFCO Arco Folding Chair"/>
    <n v="1740.06"/>
    <n v="9"/>
    <n v="-24.858000000000001"/>
    <x v="4"/>
    <x v="4"/>
  </r>
  <r>
    <s v="CA-2014-118962"/>
    <x v="31"/>
    <d v="2014-08-09T00:00:00"/>
    <x v="1"/>
    <s v="CS-12130"/>
    <s v="Chad Sievert"/>
    <x v="0"/>
    <s v="United States"/>
    <x v="2"/>
    <x v="2"/>
    <x v="1"/>
    <s v="FUR-CH-10003817"/>
    <s v="Furniture"/>
    <x v="1"/>
    <s v="Global Value Steno Chair, Gray"/>
    <n v="340.14400000000001"/>
    <n v="7"/>
    <n v="21.259"/>
    <x v="4"/>
    <x v="10"/>
  </r>
  <r>
    <s v="US-2015-101511"/>
    <x v="32"/>
    <d v="2015-11-23T00:00:00"/>
    <x v="0"/>
    <s v="JE-15745"/>
    <s v="Joel Eaton"/>
    <x v="0"/>
    <s v="United States"/>
    <x v="19"/>
    <x v="15"/>
    <x v="2"/>
    <s v="FUR-CH-10004698"/>
    <s v="Furniture"/>
    <x v="1"/>
    <s v="Padded Folding Chairs, Black, 4/Carton"/>
    <n v="396.80200000000002"/>
    <n v="7"/>
    <n v="-11.337199999999999"/>
    <x v="3"/>
    <x v="0"/>
  </r>
  <r>
    <s v="CA-2015-102281"/>
    <x v="33"/>
    <d v="2015-10-14T00:00:00"/>
    <x v="2"/>
    <s v="MP-17470"/>
    <s v="Mark Packer"/>
    <x v="2"/>
    <s v="United States"/>
    <x v="13"/>
    <x v="7"/>
    <x v="2"/>
    <s v="FUR-BO-10002613"/>
    <s v="Furniture"/>
    <x v="0"/>
    <s v="Atlantic Metals Mobile 4-Shelf Bookcases, Custom Colors"/>
    <n v="899.13599999999997"/>
    <n v="4"/>
    <n v="112.392"/>
    <x v="3"/>
    <x v="1"/>
  </r>
  <r>
    <s v="CA-2015-102281"/>
    <x v="33"/>
    <d v="2015-10-14T00:00:00"/>
    <x v="2"/>
    <s v="MP-17470"/>
    <s v="Mark Packer"/>
    <x v="2"/>
    <s v="United States"/>
    <x v="13"/>
    <x v="7"/>
    <x v="2"/>
    <s v="FUR-BO-10002545"/>
    <s v="Furniture"/>
    <x v="0"/>
    <s v="Atlantic Metals Mobile 3-Shelf Bookcases, Custom Colors"/>
    <n v="626.35199999999998"/>
    <n v="3"/>
    <n v="46.976399999999998"/>
    <x v="3"/>
    <x v="1"/>
  </r>
  <r>
    <s v="CA-2014-133690"/>
    <x v="34"/>
    <d v="2014-08-05T00:00:00"/>
    <x v="2"/>
    <s v="BS-11755"/>
    <s v="Bruce Stewart"/>
    <x v="0"/>
    <s v="United States"/>
    <x v="22"/>
    <x v="12"/>
    <x v="1"/>
    <s v="FUR-TA-10004289"/>
    <s v="Furniture"/>
    <x v="2"/>
    <s v="BoxOffice By Design Rectangular and Half-Moon Meeting Room Tables"/>
    <n v="218.75"/>
    <n v="2"/>
    <n v="-161.875"/>
    <x v="3"/>
    <x v="10"/>
  </r>
  <r>
    <s v="CA-2017-126382"/>
    <x v="35"/>
    <d v="2017-06-07T00:00:00"/>
    <x v="1"/>
    <s v="HK-14890"/>
    <s v="Heather Kirkland"/>
    <x v="1"/>
    <s v="United States"/>
    <x v="20"/>
    <x v="9"/>
    <x v="0"/>
    <s v="FUR-FU-10002960"/>
    <s v="Furniture"/>
    <x v="3"/>
    <s v="Eldon 200 Class Desk Accessories, Burgundy"/>
    <n v="35.167999999999999"/>
    <n v="7"/>
    <n v="9.6712000000000007"/>
    <x v="4"/>
    <x v="2"/>
  </r>
  <r>
    <s v="CA-2015-146262"/>
    <x v="36"/>
    <d v="2015-01-09T00:00:00"/>
    <x v="1"/>
    <s v="VW-21775"/>
    <s v="Victoria Wilson"/>
    <x v="1"/>
    <s v="United States"/>
    <x v="23"/>
    <x v="15"/>
    <x v="2"/>
    <s v="FUR-BO-10004695"/>
    <s v="Furniture"/>
    <x v="0"/>
    <s v="O'Sullivan 2-Door Barrister Bookcase in Odessa Pine"/>
    <n v="452.45"/>
    <n v="5"/>
    <n v="-244.32300000000001"/>
    <x v="1"/>
    <x v="8"/>
  </r>
  <r>
    <s v="CA-2015-169397"/>
    <x v="37"/>
    <d v="2015-12-27T00:00:00"/>
    <x v="2"/>
    <s v="JB-15925"/>
    <s v="Joni Blumstein"/>
    <x v="0"/>
    <s v="United States"/>
    <x v="24"/>
    <x v="15"/>
    <x v="2"/>
    <s v="FUR-FU-10000087"/>
    <s v="Furniture"/>
    <x v="3"/>
    <s v="Executive Impressions 14&quot; Two-Color Numerals Wall Clock"/>
    <n v="72.703999999999994"/>
    <n v="4"/>
    <n v="19.084800000000001"/>
    <x v="0"/>
    <x v="5"/>
  </r>
  <r>
    <s v="CA-2015-163055"/>
    <x v="38"/>
    <d v="2015-08-16T00:00:00"/>
    <x v="1"/>
    <s v="DS-13180"/>
    <s v="David Smith"/>
    <x v="1"/>
    <s v="United States"/>
    <x v="25"/>
    <x v="17"/>
    <x v="3"/>
    <s v="FUR-TA-10003748"/>
    <s v="Furniture"/>
    <x v="2"/>
    <s v="Bevis 36 x 72 Conference Tables"/>
    <n v="622.45000000000005"/>
    <n v="5"/>
    <n v="136.93899999999999"/>
    <x v="1"/>
    <x v="10"/>
  </r>
  <r>
    <s v="US-2015-145436"/>
    <x v="39"/>
    <d v="2015-03-04T00:00:00"/>
    <x v="1"/>
    <s v="VD-21670"/>
    <s v="Valerie Dominguez"/>
    <x v="0"/>
    <s v="United States"/>
    <x v="11"/>
    <x v="9"/>
    <x v="0"/>
    <s v="FUR-CH-10004860"/>
    <s v="Furniture"/>
    <x v="1"/>
    <s v="Global Low Back Tilter Chair"/>
    <n v="161.56800000000001"/>
    <n v="2"/>
    <n v="-28.2744"/>
    <x v="4"/>
    <x v="11"/>
  </r>
  <r>
    <s v="US-2015-145436"/>
    <x v="39"/>
    <d v="2015-03-04T00:00:00"/>
    <x v="1"/>
    <s v="VD-21670"/>
    <s v="Valerie Dominguez"/>
    <x v="0"/>
    <s v="United States"/>
    <x v="11"/>
    <x v="9"/>
    <x v="0"/>
    <s v="FUR-CH-10004477"/>
    <s v="Furniture"/>
    <x v="1"/>
    <s v="Global Push Button Manager's Chair, Indigo"/>
    <n v="389.69600000000003"/>
    <n v="8"/>
    <n v="43.840800000000002"/>
    <x v="4"/>
    <x v="11"/>
  </r>
  <r>
    <s v="US-2017-100930"/>
    <x v="40"/>
    <d v="2017-04-12T00:00:00"/>
    <x v="1"/>
    <s v="CS-12400"/>
    <s v="Christopher Schild"/>
    <x v="2"/>
    <s v="United States"/>
    <x v="26"/>
    <x v="1"/>
    <x v="0"/>
    <s v="FUR-TA-10001705"/>
    <s v="Furniture"/>
    <x v="2"/>
    <s v="Bush Advantage Collection Round Conference Table"/>
    <n v="233.86"/>
    <n v="2"/>
    <n v="-102.048"/>
    <x v="2"/>
    <x v="6"/>
  </r>
  <r>
    <s v="US-2017-100930"/>
    <x v="40"/>
    <d v="2017-04-12T00:00:00"/>
    <x v="1"/>
    <s v="CS-12400"/>
    <s v="Christopher Schild"/>
    <x v="2"/>
    <s v="United States"/>
    <x v="26"/>
    <x v="1"/>
    <x v="0"/>
    <s v="FUR-TA-10003473"/>
    <s v="Furniture"/>
    <x v="2"/>
    <s v="Bretford Rectangular Conference Table Tops"/>
    <n v="620.61450000000002"/>
    <n v="3"/>
    <n v="-248.2458"/>
    <x v="2"/>
    <x v="6"/>
  </r>
  <r>
    <s v="US-2017-100930"/>
    <x v="40"/>
    <d v="2017-04-12T00:00:00"/>
    <x v="1"/>
    <s v="CS-12400"/>
    <s v="Christopher Schild"/>
    <x v="2"/>
    <s v="United States"/>
    <x v="26"/>
    <x v="1"/>
    <x v="0"/>
    <s v="FUR-FU-10004017"/>
    <s v="Furniture"/>
    <x v="3"/>
    <s v="Tenex Contemporary Contur Chairmats for Low and Medium Pile Carpet, Computer, 39&quot; x 49&quot;"/>
    <n v="258.072"/>
    <n v="3"/>
    <n v="0"/>
    <x v="2"/>
    <x v="6"/>
  </r>
  <r>
    <s v="CA-2016-157749"/>
    <x v="41"/>
    <d v="2016-06-09T00:00:00"/>
    <x v="0"/>
    <s v="KL-16645"/>
    <s v="Ken Lonsdale"/>
    <x v="0"/>
    <s v="United States"/>
    <x v="9"/>
    <x v="8"/>
    <x v="3"/>
    <s v="FUR-FU-10000576"/>
    <s v="Furniture"/>
    <x v="3"/>
    <s v="Luxo Professional Fluorescent Magnifier Lamp with Clamp-Mount Base"/>
    <n v="419.68"/>
    <n v="5"/>
    <n v="-356.72800000000001"/>
    <x v="2"/>
    <x v="2"/>
  </r>
  <r>
    <s v="CA-2016-157749"/>
    <x v="41"/>
    <d v="2016-06-09T00:00:00"/>
    <x v="0"/>
    <s v="KL-16645"/>
    <s v="Ken Lonsdale"/>
    <x v="0"/>
    <s v="United States"/>
    <x v="9"/>
    <x v="8"/>
    <x v="3"/>
    <s v="FUR-FU-10004351"/>
    <s v="Furniture"/>
    <x v="3"/>
    <s v="Staple-based wall hangings"/>
    <n v="11.688000000000001"/>
    <n v="3"/>
    <n v="-4.6752000000000002"/>
    <x v="2"/>
    <x v="2"/>
  </r>
  <r>
    <s v="CA-2016-157749"/>
    <x v="41"/>
    <d v="2016-06-09T00:00:00"/>
    <x v="0"/>
    <s v="KL-16645"/>
    <s v="Ken Lonsdale"/>
    <x v="0"/>
    <s v="United States"/>
    <x v="9"/>
    <x v="8"/>
    <x v="3"/>
    <s v="FUR-TA-10002607"/>
    <s v="Furniture"/>
    <x v="2"/>
    <s v="KI Conference Tables"/>
    <n v="177.22499999999999"/>
    <n v="5"/>
    <n v="-120.51300000000001"/>
    <x v="2"/>
    <x v="2"/>
  </r>
  <r>
    <s v="CA-2016-157749"/>
    <x v="41"/>
    <d v="2016-06-09T00:00:00"/>
    <x v="0"/>
    <s v="KL-16645"/>
    <s v="Ken Lonsdale"/>
    <x v="0"/>
    <s v="United States"/>
    <x v="9"/>
    <x v="8"/>
    <x v="3"/>
    <s v="FUR-FU-10002505"/>
    <s v="Furniture"/>
    <x v="3"/>
    <s v="Eldon 100 Class Desk Accessories"/>
    <n v="4.0439999999999996"/>
    <n v="3"/>
    <n v="-2.8308"/>
    <x v="2"/>
    <x v="2"/>
  </r>
  <r>
    <s v="CA-2014-131926"/>
    <x v="42"/>
    <d v="2014-06-06T00:00:00"/>
    <x v="0"/>
    <s v="DW-13480"/>
    <s v="Dianna Wilson"/>
    <x v="2"/>
    <s v="United States"/>
    <x v="27"/>
    <x v="11"/>
    <x v="3"/>
    <s v="FUR-CH-10004063"/>
    <s v="Furniture"/>
    <x v="1"/>
    <s v="Global Deluxe High-Back Manager's Chair"/>
    <n v="2001.86"/>
    <n v="7"/>
    <n v="580.5394"/>
    <x v="2"/>
    <x v="2"/>
  </r>
  <r>
    <s v="CA-2016-154739"/>
    <x v="43"/>
    <d v="2016-12-15T00:00:00"/>
    <x v="0"/>
    <s v="LH-17155"/>
    <s v="Logan Haushalter"/>
    <x v="0"/>
    <s v="United States"/>
    <x v="28"/>
    <x v="2"/>
    <x v="1"/>
    <s v="FUR-CH-10002965"/>
    <s v="Furniture"/>
    <x v="1"/>
    <s v="Global Leather Highback Executive Chair with Pneumatic Height Adjustment, Black"/>
    <n v="321.56799999999998"/>
    <n v="2"/>
    <n v="28.1372"/>
    <x v="2"/>
    <x v="5"/>
  </r>
  <r>
    <s v="US-2015-159982"/>
    <x v="44"/>
    <d v="2015-12-04T00:00:00"/>
    <x v="1"/>
    <s v="DR-12880"/>
    <s v="Dan Reichenbach"/>
    <x v="1"/>
    <s v="United States"/>
    <x v="9"/>
    <x v="8"/>
    <x v="3"/>
    <s v="FUR-FU-10002505"/>
    <s v="Furniture"/>
    <x v="3"/>
    <s v="Eldon 100 Class Desk Accessories"/>
    <n v="12.132"/>
    <n v="9"/>
    <n v="-8.4923999999999999"/>
    <x v="6"/>
    <x v="0"/>
  </r>
  <r>
    <s v="CA-2015-155334"/>
    <x v="45"/>
    <d v="2015-07-31T00:00:00"/>
    <x v="2"/>
    <s v="HA-14920"/>
    <s v="Helen Andreada"/>
    <x v="0"/>
    <s v="United States"/>
    <x v="28"/>
    <x v="2"/>
    <x v="1"/>
    <s v="FUR-FU-10003274"/>
    <s v="Furniture"/>
    <x v="3"/>
    <s v="Regeneration Desk Collection"/>
    <n v="5.28"/>
    <n v="3"/>
    <n v="2.3231999999999999"/>
    <x v="5"/>
    <x v="3"/>
  </r>
  <r>
    <s v="CA-2015-130890"/>
    <x v="46"/>
    <d v="2015-11-06T00:00:00"/>
    <x v="1"/>
    <s v="JO-15280"/>
    <s v="Jas O'Carroll"/>
    <x v="0"/>
    <s v="United States"/>
    <x v="2"/>
    <x v="2"/>
    <x v="1"/>
    <s v="FUR-TA-10002903"/>
    <s v="Furniture"/>
    <x v="2"/>
    <s v="Bevis Round Bullnose 29&quot; High Table Top"/>
    <n v="1038.8399999999999"/>
    <n v="5"/>
    <n v="51.942"/>
    <x v="4"/>
    <x v="0"/>
  </r>
  <r>
    <s v="CA-2016-110772"/>
    <x v="47"/>
    <d v="2016-11-24T00:00:00"/>
    <x v="0"/>
    <s v="NZ-18565"/>
    <s v="Nick Zandusky"/>
    <x v="2"/>
    <s v="United States"/>
    <x v="29"/>
    <x v="15"/>
    <x v="2"/>
    <s v="FUR-BO-10004709"/>
    <s v="Furniture"/>
    <x v="0"/>
    <s v="Bush Westfield Collection Bookcases, Medium Cherry Finish"/>
    <n v="86.97"/>
    <n v="3"/>
    <n v="-48.703200000000002"/>
    <x v="4"/>
    <x v="0"/>
  </r>
  <r>
    <s v="CA-2014-111451"/>
    <x v="22"/>
    <d v="2014-12-28T00:00:00"/>
    <x v="2"/>
    <s v="KL-16555"/>
    <s v="Kelly Lampkin"/>
    <x v="1"/>
    <s v="United States"/>
    <x v="30"/>
    <x v="12"/>
    <x v="1"/>
    <s v="FUR-FU-10004091"/>
    <s v="Furniture"/>
    <x v="3"/>
    <s v="Howard Miller 13&quot; Diameter Goldtone Round Wall Clock"/>
    <n v="300.416"/>
    <n v="8"/>
    <n v="78.859200000000001"/>
    <x v="3"/>
    <x v="5"/>
  </r>
  <r>
    <s v="CA-2014-111451"/>
    <x v="22"/>
    <d v="2014-12-28T00:00:00"/>
    <x v="2"/>
    <s v="KL-16555"/>
    <s v="Kelly Lampkin"/>
    <x v="1"/>
    <s v="United States"/>
    <x v="30"/>
    <x v="12"/>
    <x v="1"/>
    <s v="FUR-CH-10001891"/>
    <s v="Furniture"/>
    <x v="1"/>
    <s v="Global Deluxe Office Fabric Chairs"/>
    <n v="230.352"/>
    <n v="3"/>
    <n v="20.155799999999999"/>
    <x v="3"/>
    <x v="5"/>
  </r>
  <r>
    <s v="CA-2014-111451"/>
    <x v="22"/>
    <d v="2014-12-28T00:00:00"/>
    <x v="2"/>
    <s v="KL-16555"/>
    <s v="Kelly Lampkin"/>
    <x v="1"/>
    <s v="United States"/>
    <x v="30"/>
    <x v="12"/>
    <x v="1"/>
    <s v="FUR-FU-10002918"/>
    <s v="Furniture"/>
    <x v="3"/>
    <s v="Eldon ClusterMat Chair Mat with Cordless Antistatic Protection"/>
    <n v="218.352"/>
    <n v="3"/>
    <n v="-24.564599999999999"/>
    <x v="3"/>
    <x v="5"/>
  </r>
  <r>
    <s v="CA-2016-142545"/>
    <x v="48"/>
    <d v="2016-11-03T00:00:00"/>
    <x v="1"/>
    <s v="JD-15895"/>
    <s v="Jonathan Doherty"/>
    <x v="1"/>
    <s v="United States"/>
    <x v="31"/>
    <x v="18"/>
    <x v="2"/>
    <s v="FUR-FU-10001861"/>
    <s v="Furniture"/>
    <x v="3"/>
    <s v="Floodlight Indoor Halogen Bulbs, 1 Bulb per Pack, 60 Watts"/>
    <n v="77.599999999999994"/>
    <n v="4"/>
    <n v="38.024000000000001"/>
    <x v="6"/>
    <x v="1"/>
  </r>
  <r>
    <s v="US-2017-152380"/>
    <x v="49"/>
    <d v="2017-11-23T00:00:00"/>
    <x v="1"/>
    <s v="JH-15910"/>
    <s v="Jonathan Howell"/>
    <x v="0"/>
    <s v="United States"/>
    <x v="9"/>
    <x v="8"/>
    <x v="3"/>
    <s v="FUR-TA-10002533"/>
    <s v="Furniture"/>
    <x v="2"/>
    <s v="BPI Conference Tables"/>
    <n v="219.07499999999999"/>
    <n v="3"/>
    <n v="-131.44499999999999"/>
    <x v="4"/>
    <x v="0"/>
  </r>
  <r>
    <s v="CA-2015-144253"/>
    <x v="50"/>
    <d v="2015-05-09T00:00:00"/>
    <x v="0"/>
    <s v="AS-10225"/>
    <s v="Alan Schoenberger"/>
    <x v="1"/>
    <s v="United States"/>
    <x v="13"/>
    <x v="7"/>
    <x v="2"/>
    <s v="FUR-FU-10002671"/>
    <s v="Furniture"/>
    <x v="3"/>
    <s v="Electrix 20W Halogen Replacement Bulb for Zoom-In Desk Lamp"/>
    <n v="26.8"/>
    <n v="2"/>
    <n v="12.864000000000001"/>
    <x v="2"/>
    <x v="7"/>
  </r>
  <r>
    <s v="CA-2016-142902"/>
    <x v="51"/>
    <d v="2016-09-14T00:00:00"/>
    <x v="0"/>
    <s v="BP-11185"/>
    <s v="Ben Peterman"/>
    <x v="1"/>
    <s v="United States"/>
    <x v="32"/>
    <x v="12"/>
    <x v="1"/>
    <s v="FUR-FU-10001918"/>
    <s v="Furniture"/>
    <x v="3"/>
    <s v="C-Line Cubicle Keepers Polyproplyene Holder With Velcro Backings"/>
    <n v="15.135999999999999"/>
    <n v="4"/>
    <n v="3.5948000000000002"/>
    <x v="3"/>
    <x v="4"/>
  </r>
  <r>
    <s v="CA-2016-142902"/>
    <x v="51"/>
    <d v="2016-09-14T00:00:00"/>
    <x v="0"/>
    <s v="BP-11185"/>
    <s v="Ben Peterman"/>
    <x v="1"/>
    <s v="United States"/>
    <x v="32"/>
    <x v="12"/>
    <x v="1"/>
    <s v="FUR-CH-10004086"/>
    <s v="Furniture"/>
    <x v="1"/>
    <s v="Hon 4070 Series Pagoda Armless Upholstered Stacking Chairs"/>
    <n v="466.76799999999997"/>
    <n v="2"/>
    <n v="52.511400000000002"/>
    <x v="3"/>
    <x v="4"/>
  </r>
  <r>
    <s v="CA-2016-142902"/>
    <x v="51"/>
    <d v="2016-09-14T00:00:00"/>
    <x v="0"/>
    <s v="BP-11185"/>
    <s v="Ben Peterman"/>
    <x v="1"/>
    <s v="United States"/>
    <x v="32"/>
    <x v="12"/>
    <x v="1"/>
    <s v="FUR-FU-10001756"/>
    <s v="Furniture"/>
    <x v="3"/>
    <s v="Eldon Expressions Desk Accessory, Wood Photo Frame, Mahogany"/>
    <n v="15.231999999999999"/>
    <n v="1"/>
    <n v="1.7136"/>
    <x v="3"/>
    <x v="4"/>
  </r>
  <r>
    <s v="CA-2014-120887"/>
    <x v="52"/>
    <d v="2014-10-03T00:00:00"/>
    <x v="1"/>
    <s v="TS-21205"/>
    <s v="Thomas Seio"/>
    <x v="1"/>
    <s v="United States"/>
    <x v="33"/>
    <x v="18"/>
    <x v="2"/>
    <s v="FUR-FU-10001588"/>
    <s v="Furniture"/>
    <x v="3"/>
    <s v="Deflect-o SuperTray Unbreakable Stackable Tray, Letter, Black"/>
    <n v="87.54"/>
    <n v="3"/>
    <n v="37.642200000000003"/>
    <x v="6"/>
    <x v="4"/>
  </r>
  <r>
    <s v="CA-2014-164973"/>
    <x v="53"/>
    <d v="2014-11-09T00:00:00"/>
    <x v="1"/>
    <s v="NM-18445"/>
    <s v="Nathan Mautz"/>
    <x v="2"/>
    <s v="United States"/>
    <x v="13"/>
    <x v="7"/>
    <x v="2"/>
    <s v="FUR-CH-10002602"/>
    <s v="Furniture"/>
    <x v="1"/>
    <s v="DMI Arturo Collection Mission-style Design Wood Chair"/>
    <n v="135.88200000000001"/>
    <n v="1"/>
    <n v="24.1568"/>
    <x v="2"/>
    <x v="0"/>
  </r>
  <r>
    <s v="CA-2017-153339"/>
    <x v="54"/>
    <d v="2017-11-05T00:00:00"/>
    <x v="0"/>
    <s v="DJ-13510"/>
    <s v="Don Jones"/>
    <x v="1"/>
    <s v="United States"/>
    <x v="34"/>
    <x v="9"/>
    <x v="0"/>
    <s v="FUR-FU-10001967"/>
    <s v="Furniture"/>
    <x v="3"/>
    <s v="Telescoping Adjustable Floor Lamp"/>
    <n v="15.992000000000001"/>
    <n v="1"/>
    <n v="0.99950000000000006"/>
    <x v="3"/>
    <x v="0"/>
  </r>
  <r>
    <s v="US-2016-141544"/>
    <x v="55"/>
    <d v="2016-09-01T00:00:00"/>
    <x v="2"/>
    <s v="PO-18850"/>
    <s v="Patrick O'Brill"/>
    <x v="0"/>
    <s v="United States"/>
    <x v="3"/>
    <x v="3"/>
    <x v="2"/>
    <s v="FUR-CH-10003312"/>
    <s v="Furniture"/>
    <x v="1"/>
    <s v="Hon 2090 ÒPillow SoftÓ Series Mid Back Swivel/Tilt Chairs"/>
    <n v="786.74400000000003"/>
    <n v="4"/>
    <n v="-258.5016"/>
    <x v="3"/>
    <x v="10"/>
  </r>
  <r>
    <s v="CA-2014-129924"/>
    <x v="56"/>
    <d v="2014-07-17T00:00:00"/>
    <x v="1"/>
    <s v="AC-10420"/>
    <s v="Alyssa Crouse"/>
    <x v="1"/>
    <s v="United States"/>
    <x v="28"/>
    <x v="2"/>
    <x v="1"/>
    <s v="FUR-TA-10004575"/>
    <s v="Furniture"/>
    <x v="2"/>
    <s v="Hon 5100 Series Wood Tables"/>
    <n v="698.35199999999998"/>
    <n v="3"/>
    <n v="-17.4588"/>
    <x v="2"/>
    <x v="3"/>
  </r>
  <r>
    <s v="CA-2016-138520"/>
    <x v="57"/>
    <d v="2016-04-13T00:00:00"/>
    <x v="1"/>
    <s v="JL-15505"/>
    <s v="Jeremy Lonsdale"/>
    <x v="0"/>
    <s v="United States"/>
    <x v="13"/>
    <x v="7"/>
    <x v="2"/>
    <s v="FUR-BO-10002268"/>
    <s v="Furniture"/>
    <x v="0"/>
    <s v="Sauder Barrister Bookcases"/>
    <n v="388.70400000000001"/>
    <n v="6"/>
    <n v="-4.8587999999999996"/>
    <x v="2"/>
    <x v="6"/>
  </r>
  <r>
    <s v="CA-2017-144904"/>
    <x v="58"/>
    <d v="2017-10-01T00:00:00"/>
    <x v="1"/>
    <s v="KW-16435"/>
    <s v="Katrina Willman"/>
    <x v="0"/>
    <s v="United States"/>
    <x v="13"/>
    <x v="7"/>
    <x v="2"/>
    <s v="FUR-CH-10000785"/>
    <s v="Furniture"/>
    <x v="1"/>
    <s v="Global Ergonomic Managers Chair"/>
    <n v="488.64600000000002"/>
    <n v="3"/>
    <n v="86.870400000000004"/>
    <x v="6"/>
    <x v="4"/>
  </r>
  <r>
    <s v="CA-2017-144904"/>
    <x v="58"/>
    <d v="2017-10-01T00:00:00"/>
    <x v="1"/>
    <s v="KW-16435"/>
    <s v="Katrina Willman"/>
    <x v="0"/>
    <s v="United States"/>
    <x v="13"/>
    <x v="7"/>
    <x v="2"/>
    <s v="FUR-FU-10000023"/>
    <s v="Furniture"/>
    <x v="3"/>
    <s v="Eldon Wave Desk Accessories"/>
    <n v="47.12"/>
    <n v="8"/>
    <n v="20.732800000000001"/>
    <x v="6"/>
    <x v="4"/>
  </r>
  <r>
    <s v="CA-2016-155516"/>
    <x v="59"/>
    <d v="2016-10-21T00:00:00"/>
    <x v="3"/>
    <s v="MK-17905"/>
    <s v="Michael Kennedy"/>
    <x v="1"/>
    <s v="United States"/>
    <x v="35"/>
    <x v="19"/>
    <x v="2"/>
    <s v="FUR-BO-10002545"/>
    <s v="Furniture"/>
    <x v="0"/>
    <s v="Atlantic Metals Mobile 3-Shelf Bookcases, Custom Colors"/>
    <n v="1043.92"/>
    <n v="4"/>
    <n v="271.41919999999999"/>
    <x v="7"/>
    <x v="1"/>
  </r>
  <r>
    <s v="US-2017-134481"/>
    <x v="60"/>
    <d v="2017-09-01T00:00:00"/>
    <x v="1"/>
    <s v="AR-10405"/>
    <s v="Allen Rosenblatt"/>
    <x v="1"/>
    <s v="United States"/>
    <x v="20"/>
    <x v="20"/>
    <x v="2"/>
    <s v="FUR-TA-10004915"/>
    <s v="Furniture"/>
    <x v="2"/>
    <s v="Office Impressions End Table, 20-1/2&quot;H x 24&quot;W x 20&quot;D"/>
    <n v="1488.424"/>
    <n v="7"/>
    <n v="-297.6848"/>
    <x v="2"/>
    <x v="10"/>
  </r>
  <r>
    <s v="US-2015-168935"/>
    <x v="61"/>
    <d v="2015-12-02T00:00:00"/>
    <x v="1"/>
    <s v="DO-13435"/>
    <s v="Denny Ordway"/>
    <x v="0"/>
    <s v="United States"/>
    <x v="36"/>
    <x v="1"/>
    <x v="0"/>
    <s v="FUR-TA-10000617"/>
    <s v="Furniture"/>
    <x v="2"/>
    <s v="Hon Practical Foundations 30 x 60 Training Table, Light Gray/Charcoal"/>
    <n v="375.45749999999998"/>
    <n v="3"/>
    <n v="-157.0095"/>
    <x v="2"/>
    <x v="0"/>
  </r>
  <r>
    <s v="CA-2015-122756"/>
    <x v="62"/>
    <d v="2015-12-07T00:00:00"/>
    <x v="1"/>
    <s v="DK-13225"/>
    <s v="Dean Katz"/>
    <x v="1"/>
    <s v="United States"/>
    <x v="3"/>
    <x v="3"/>
    <x v="2"/>
    <s v="FUR-FU-10001935"/>
    <s v="Furniture"/>
    <x v="3"/>
    <s v="3M Hangers With Command Adhesive"/>
    <n v="2.96"/>
    <n v="1"/>
    <n v="0.77700000000000002"/>
    <x v="4"/>
    <x v="5"/>
  </r>
  <r>
    <s v="CA-2016-108987"/>
    <x v="63"/>
    <d v="2016-09-10T00:00:00"/>
    <x v="0"/>
    <s v="AG-10675"/>
    <s v="Anna Gayman"/>
    <x v="0"/>
    <s v="United States"/>
    <x v="6"/>
    <x v="5"/>
    <x v="3"/>
    <s v="FUR-BO-10004834"/>
    <s v="Furniture"/>
    <x v="0"/>
    <s v="Riverside Palais Royal Lawyers Bookcase, Royale Cherry Finish"/>
    <n v="2396.2656000000002"/>
    <n v="4"/>
    <n v="-317.15280000000001"/>
    <x v="3"/>
    <x v="4"/>
  </r>
  <r>
    <s v="CA-2017-117457"/>
    <x v="64"/>
    <d v="2017-12-12T00:00:00"/>
    <x v="1"/>
    <s v="KH-16510"/>
    <s v="Keith Herrera"/>
    <x v="0"/>
    <s v="United States"/>
    <x v="28"/>
    <x v="2"/>
    <x v="1"/>
    <s v="FUR-TA-10002041"/>
    <s v="Furniture"/>
    <x v="2"/>
    <s v="Bevis Round Conference Table Top, X-Base"/>
    <n v="1004.024"/>
    <n v="7"/>
    <n v="-112.95269999999999"/>
    <x v="4"/>
    <x v="5"/>
  </r>
  <r>
    <s v="CA-2017-117457"/>
    <x v="64"/>
    <d v="2017-12-12T00:00:00"/>
    <x v="1"/>
    <s v="KH-16510"/>
    <s v="Keith Herrera"/>
    <x v="0"/>
    <s v="United States"/>
    <x v="28"/>
    <x v="2"/>
    <x v="1"/>
    <s v="FUR-BO-10001972"/>
    <s v="Furniture"/>
    <x v="0"/>
    <s v="O'Sullivan 4-Shelf Bookcase in Odessa Pine"/>
    <n v="1336.829"/>
    <n v="13"/>
    <n v="31.454799999999999"/>
    <x v="4"/>
    <x v="5"/>
  </r>
  <r>
    <s v="CA-2017-117457"/>
    <x v="64"/>
    <d v="2017-12-12T00:00:00"/>
    <x v="1"/>
    <s v="KH-16510"/>
    <s v="Keith Herrera"/>
    <x v="0"/>
    <s v="United States"/>
    <x v="28"/>
    <x v="2"/>
    <x v="1"/>
    <s v="FUR-CH-10003956"/>
    <s v="Furniture"/>
    <x v="1"/>
    <s v="Novimex High-Tech Fabric Mesh Task Chair"/>
    <n v="113.568"/>
    <n v="2"/>
    <n v="-18.454799999999999"/>
    <x v="4"/>
    <x v="5"/>
  </r>
  <r>
    <s v="CA-2017-142636"/>
    <x v="54"/>
    <d v="2017-11-07T00:00:00"/>
    <x v="1"/>
    <s v="KC-16675"/>
    <s v="Kimberly Carter"/>
    <x v="1"/>
    <s v="United States"/>
    <x v="15"/>
    <x v="13"/>
    <x v="1"/>
    <s v="FUR-CH-10001891"/>
    <s v="Furniture"/>
    <x v="1"/>
    <s v="Global Deluxe Office Fabric Chairs"/>
    <n v="307.13600000000002"/>
    <n v="4"/>
    <n v="26.874400000000001"/>
    <x v="4"/>
    <x v="0"/>
  </r>
  <r>
    <s v="CA-2016-148796"/>
    <x v="65"/>
    <d v="2016-04-18T00:00:00"/>
    <x v="1"/>
    <s v="PB-19150"/>
    <s v="Philip Brown"/>
    <x v="0"/>
    <s v="United States"/>
    <x v="2"/>
    <x v="2"/>
    <x v="1"/>
    <s v="FUR-CH-10004886"/>
    <s v="Furniture"/>
    <x v="1"/>
    <s v="Bevis Steel Folding Chairs"/>
    <n v="383.8"/>
    <n v="5"/>
    <n v="38.380000000000003"/>
    <x v="4"/>
    <x v="6"/>
  </r>
  <r>
    <s v="CA-2017-125388"/>
    <x v="66"/>
    <d v="2017-10-23T00:00:00"/>
    <x v="1"/>
    <s v="MP-17965"/>
    <s v="Michael Paige"/>
    <x v="1"/>
    <s v="United States"/>
    <x v="37"/>
    <x v="20"/>
    <x v="2"/>
    <s v="FUR-FU-10004712"/>
    <s v="Furniture"/>
    <x v="3"/>
    <s v="Westinghouse Mesh Shade Clip-On Gooseneck Lamp, Black"/>
    <n v="56.56"/>
    <n v="4"/>
    <n v="14.7056"/>
    <x v="4"/>
    <x v="1"/>
  </r>
  <r>
    <s v="CA-2017-155705"/>
    <x v="67"/>
    <d v="2017-08-23T00:00:00"/>
    <x v="0"/>
    <s v="NF-18385"/>
    <s v="Natalie Fritzler"/>
    <x v="0"/>
    <s v="United States"/>
    <x v="38"/>
    <x v="21"/>
    <x v="0"/>
    <s v="FUR-CH-10000015"/>
    <s v="Furniture"/>
    <x v="1"/>
    <s v="Hon Multipurpose Stacking Arm Chairs"/>
    <n v="866.4"/>
    <n v="4"/>
    <n v="225.26400000000001"/>
    <x v="3"/>
    <x v="10"/>
  </r>
  <r>
    <s v="CA-2017-149160"/>
    <x v="68"/>
    <d v="2017-11-26T00:00:00"/>
    <x v="0"/>
    <s v="JM-15265"/>
    <s v="Janet Molinari"/>
    <x v="1"/>
    <s v="United States"/>
    <x v="39"/>
    <x v="17"/>
    <x v="3"/>
    <s v="FUR-FU-10003347"/>
    <s v="Furniture"/>
    <x v="3"/>
    <s v="Coloredge Poster Frame"/>
    <n v="28.4"/>
    <n v="2"/>
    <n v="11.076000000000001"/>
    <x v="0"/>
    <x v="0"/>
  </r>
  <r>
    <s v="CA-2017-157252"/>
    <x v="69"/>
    <d v="2017-01-23T00:00:00"/>
    <x v="0"/>
    <s v="CV-12805"/>
    <s v="Cynthia Voltz"/>
    <x v="1"/>
    <s v="United States"/>
    <x v="13"/>
    <x v="7"/>
    <x v="2"/>
    <s v="FUR-CH-10003396"/>
    <s v="Furniture"/>
    <x v="1"/>
    <s v="Global Deluxe Steno Chair"/>
    <n v="207.846"/>
    <n v="3"/>
    <n v="2.3094000000000001"/>
    <x v="0"/>
    <x v="8"/>
  </r>
  <r>
    <s v="CA-2016-115756"/>
    <x v="26"/>
    <d v="2016-09-07T00:00:00"/>
    <x v="0"/>
    <s v="PK-19075"/>
    <s v="Pete Kriz"/>
    <x v="0"/>
    <s v="United States"/>
    <x v="25"/>
    <x v="17"/>
    <x v="3"/>
    <s v="FUR-FU-10000246"/>
    <s v="Furniture"/>
    <x v="3"/>
    <s v="Aluminum Document Frame"/>
    <n v="12.22"/>
    <n v="1"/>
    <n v="3.6659999999999999"/>
    <x v="3"/>
    <x v="4"/>
  </r>
  <r>
    <s v="CA-2016-115756"/>
    <x v="26"/>
    <d v="2016-09-07T00:00:00"/>
    <x v="0"/>
    <s v="PK-19075"/>
    <s v="Pete Kriz"/>
    <x v="0"/>
    <s v="United States"/>
    <x v="25"/>
    <x v="17"/>
    <x v="3"/>
    <s v="FUR-CH-10002372"/>
    <s v="Furniture"/>
    <x v="1"/>
    <s v="Office Star - Ergonomically Designed Knee Chair"/>
    <n v="242.94"/>
    <n v="3"/>
    <n v="29.152799999999999"/>
    <x v="3"/>
    <x v="4"/>
  </r>
  <r>
    <s v="CA-2017-154214"/>
    <x v="70"/>
    <d v="2017-03-25T00:00:00"/>
    <x v="0"/>
    <s v="TB-21595"/>
    <s v="Troy Blackwell"/>
    <x v="0"/>
    <s v="United States"/>
    <x v="29"/>
    <x v="6"/>
    <x v="3"/>
    <s v="FUR-FU-10000206"/>
    <s v="Furniture"/>
    <x v="3"/>
    <s v="GE General Purpose, Extra Long Life, Showcase &amp; Floodlight Incandescent Bulbs"/>
    <n v="2.91"/>
    <n v="1"/>
    <n v="1.3676999999999999"/>
    <x v="2"/>
    <x v="9"/>
  </r>
  <r>
    <s v="CA-2017-147277"/>
    <x v="71"/>
    <d v="2017-10-24T00:00:00"/>
    <x v="1"/>
    <s v="EB-13705"/>
    <s v="Ed Braxton"/>
    <x v="1"/>
    <s v="United States"/>
    <x v="40"/>
    <x v="15"/>
    <x v="2"/>
    <s v="FUR-TA-10001539"/>
    <s v="Furniture"/>
    <x v="2"/>
    <s v="Chromcraft Rectangular Conference Tables"/>
    <n v="284.36399999999998"/>
    <n v="2"/>
    <n v="-75.830399999999997"/>
    <x v="4"/>
    <x v="1"/>
  </r>
  <r>
    <s v="US-2014-110674"/>
    <x v="72"/>
    <d v="2014-02-18T00:00:00"/>
    <x v="1"/>
    <s v="SC-20095"/>
    <s v="Sanjit Chand"/>
    <x v="0"/>
    <s v="United States"/>
    <x v="41"/>
    <x v="2"/>
    <x v="1"/>
    <s v="FUR-CH-10000225"/>
    <s v="Furniture"/>
    <x v="1"/>
    <s v="Global Geo Office Task Chair, Gray"/>
    <n v="129.56800000000001"/>
    <n v="2"/>
    <n v="-24.294"/>
    <x v="6"/>
    <x v="11"/>
  </r>
  <r>
    <s v="US-2016-157945"/>
    <x v="73"/>
    <d v="2016-10-01T00:00:00"/>
    <x v="1"/>
    <s v="NF-18385"/>
    <s v="Natalie Fritzler"/>
    <x v="0"/>
    <s v="United States"/>
    <x v="42"/>
    <x v="8"/>
    <x v="3"/>
    <s v="FUR-CH-10002331"/>
    <s v="Furniture"/>
    <x v="1"/>
    <s v="Hon 4700 Series Mobuis Mid-Back Task Chairs with Adjustable Arms"/>
    <n v="747.55799999999999"/>
    <n v="3"/>
    <n v="-96.114599999999996"/>
    <x v="2"/>
    <x v="4"/>
  </r>
  <r>
    <s v="CA-2016-109869"/>
    <x v="74"/>
    <d v="2016-04-29T00:00:00"/>
    <x v="1"/>
    <s v="TN-21040"/>
    <s v="Tanja Norvell"/>
    <x v="2"/>
    <s v="United States"/>
    <x v="43"/>
    <x v="22"/>
    <x v="1"/>
    <s v="FUR-FU-10000023"/>
    <s v="Furniture"/>
    <x v="3"/>
    <s v="Eldon Wave Desk Accessories"/>
    <n v="23.56"/>
    <n v="5"/>
    <n v="7.0679999999999996"/>
    <x v="1"/>
    <x v="6"/>
  </r>
  <r>
    <s v="CA-2016-109869"/>
    <x v="74"/>
    <d v="2016-04-29T00:00:00"/>
    <x v="1"/>
    <s v="TN-21040"/>
    <s v="Tanja Norvell"/>
    <x v="2"/>
    <s v="United States"/>
    <x v="43"/>
    <x v="22"/>
    <x v="1"/>
    <s v="FUR-TA-10001889"/>
    <s v="Furniture"/>
    <x v="2"/>
    <s v="Bush Advantage Collection Racetrack Conference Table"/>
    <n v="1272.6300000000001"/>
    <n v="6"/>
    <n v="-814.48320000000001"/>
    <x v="1"/>
    <x v="6"/>
  </r>
  <r>
    <s v="US-2015-101399"/>
    <x v="75"/>
    <d v="2015-01-24T00:00:00"/>
    <x v="1"/>
    <s v="JS-15940"/>
    <s v="Joni Sundaresam"/>
    <x v="2"/>
    <s v="United States"/>
    <x v="44"/>
    <x v="8"/>
    <x v="3"/>
    <s v="FUR-FU-10002918"/>
    <s v="Furniture"/>
    <x v="3"/>
    <s v="Eldon ClusterMat Chair Mat with Cordless Antistatic Protection"/>
    <n v="254.744"/>
    <n v="7"/>
    <n v="-312.06139999999999"/>
    <x v="1"/>
    <x v="8"/>
  </r>
  <r>
    <s v="CA-2017-154907"/>
    <x v="76"/>
    <d v="2017-04-04T00:00:00"/>
    <x v="1"/>
    <s v="DS-13180"/>
    <s v="David Smith"/>
    <x v="1"/>
    <s v="United States"/>
    <x v="45"/>
    <x v="5"/>
    <x v="3"/>
    <s v="FUR-BO-10002824"/>
    <s v="Furniture"/>
    <x v="0"/>
    <s v="Bush Mission Pointe Library"/>
    <n v="205.33279999999999"/>
    <n v="2"/>
    <n v="-36.235199999999999"/>
    <x v="4"/>
    <x v="9"/>
  </r>
  <r>
    <s v="CA-2014-144666"/>
    <x v="77"/>
    <d v="2014-11-11T00:00:00"/>
    <x v="0"/>
    <s v="JP-15520"/>
    <s v="Jeremy Pistek"/>
    <x v="0"/>
    <s v="United States"/>
    <x v="28"/>
    <x v="2"/>
    <x v="1"/>
    <s v="FUR-BO-10001601"/>
    <s v="Furniture"/>
    <x v="0"/>
    <s v="Sauder Mission Library with Doors, Fruitwood Finish"/>
    <n v="222.666"/>
    <n v="2"/>
    <n v="10.478400000000001"/>
    <x v="3"/>
    <x v="0"/>
  </r>
  <r>
    <s v="CA-2016-152632"/>
    <x v="78"/>
    <d v="2016-11-02T00:00:00"/>
    <x v="1"/>
    <s v="JE-15475"/>
    <s v="Jeremy Ellison"/>
    <x v="0"/>
    <s v="United States"/>
    <x v="8"/>
    <x v="7"/>
    <x v="2"/>
    <s v="FUR-FU-10002671"/>
    <s v="Furniture"/>
    <x v="3"/>
    <s v="Electrix 20W Halogen Replacement Bulb for Zoom-In Desk Lamp"/>
    <n v="40.200000000000003"/>
    <n v="3"/>
    <n v="19.295999999999999"/>
    <x v="6"/>
    <x v="1"/>
  </r>
  <r>
    <s v="CA-2017-140963"/>
    <x v="79"/>
    <d v="2017-06-13T00:00:00"/>
    <x v="2"/>
    <s v="MT-18070"/>
    <s v="Michelle Tran"/>
    <x v="2"/>
    <s v="United States"/>
    <x v="2"/>
    <x v="2"/>
    <x v="1"/>
    <s v="FUR-BO-10001337"/>
    <s v="Furniture"/>
    <x v="0"/>
    <s v="O'Sullivan Living Dimensions 2-Shelf Bookcases"/>
    <n v="514.16499999999996"/>
    <n v="5"/>
    <n v="-30.245000000000001"/>
    <x v="0"/>
    <x v="2"/>
  </r>
  <r>
    <s v="US-2016-120929"/>
    <x v="80"/>
    <d v="2016-03-21T00:00:00"/>
    <x v="0"/>
    <s v="RO-19780"/>
    <s v="Rose O'Brian"/>
    <x v="0"/>
    <s v="United States"/>
    <x v="10"/>
    <x v="9"/>
    <x v="0"/>
    <s v="FUR-TA-10001857"/>
    <s v="Furniture"/>
    <x v="2"/>
    <s v="Balt Solid Wood Rectangular Table"/>
    <n v="189.88200000000001"/>
    <n v="3"/>
    <n v="-94.941000000000003"/>
    <x v="0"/>
    <x v="9"/>
  </r>
  <r>
    <s v="CA-2016-126158"/>
    <x v="81"/>
    <d v="2016-07-31T00:00:00"/>
    <x v="1"/>
    <s v="SC-20095"/>
    <s v="Sanjit Chand"/>
    <x v="0"/>
    <s v="United States"/>
    <x v="46"/>
    <x v="2"/>
    <x v="1"/>
    <s v="FUR-FU-10004864"/>
    <s v="Furniture"/>
    <x v="3"/>
    <s v="Howard Miller 14-1/2&quot; Diameter Chrome Round Wall Clock"/>
    <n v="255.76"/>
    <n v="4"/>
    <n v="81.843199999999996"/>
    <x v="6"/>
    <x v="3"/>
  </r>
  <r>
    <s v="CA-2016-126158"/>
    <x v="81"/>
    <d v="2016-07-31T00:00:00"/>
    <x v="1"/>
    <s v="SC-20095"/>
    <s v="Sanjit Chand"/>
    <x v="0"/>
    <s v="United States"/>
    <x v="46"/>
    <x v="2"/>
    <x v="1"/>
    <s v="FUR-CH-10002602"/>
    <s v="Furniture"/>
    <x v="1"/>
    <s v="DMI Arturo Collection Mission-style Design Wood Chair"/>
    <n v="241.56800000000001"/>
    <n v="2"/>
    <n v="18.117599999999999"/>
    <x v="6"/>
    <x v="3"/>
  </r>
  <r>
    <s v="CA-2016-126158"/>
    <x v="81"/>
    <d v="2016-07-31T00:00:00"/>
    <x v="1"/>
    <s v="SC-20095"/>
    <s v="Sanjit Chand"/>
    <x v="0"/>
    <s v="United States"/>
    <x v="46"/>
    <x v="2"/>
    <x v="1"/>
    <s v="FUR-FU-10000073"/>
    <s v="Furniture"/>
    <x v="3"/>
    <s v="Deflect-O Glasstique Clear Desk Accessories"/>
    <n v="69.3"/>
    <n v="9"/>
    <n v="22.869"/>
    <x v="6"/>
    <x v="3"/>
  </r>
  <r>
    <s v="US-2016-105578"/>
    <x v="82"/>
    <d v="2016-06-04T00:00:00"/>
    <x v="1"/>
    <s v="MY-17380"/>
    <s v="Maribeth Yedwab"/>
    <x v="1"/>
    <s v="United States"/>
    <x v="47"/>
    <x v="12"/>
    <x v="1"/>
    <s v="FUR-CH-10001215"/>
    <s v="Furniture"/>
    <x v="1"/>
    <s v="Global Troy Executive Leather Low-Back Tilter"/>
    <n v="801.56799999999998"/>
    <n v="2"/>
    <n v="50.097999999999999"/>
    <x v="2"/>
    <x v="7"/>
  </r>
  <r>
    <s v="CA-2017-135307"/>
    <x v="83"/>
    <d v="2017-11-27T00:00:00"/>
    <x v="2"/>
    <s v="LS-17245"/>
    <s v="Lynn Smith"/>
    <x v="0"/>
    <s v="United States"/>
    <x v="48"/>
    <x v="23"/>
    <x v="3"/>
    <s v="FUR-FU-10001290"/>
    <s v="Furniture"/>
    <x v="3"/>
    <s v="Executive Impressions Supervisor Wall Clock"/>
    <n v="126.3"/>
    <n v="3"/>
    <n v="40.415999999999997"/>
    <x v="5"/>
    <x v="0"/>
  </r>
  <r>
    <s v="CA-2017-145142"/>
    <x v="84"/>
    <d v="2017-01-25T00:00:00"/>
    <x v="2"/>
    <s v="MC-17605"/>
    <s v="Matt Connell"/>
    <x v="1"/>
    <s v="United States"/>
    <x v="25"/>
    <x v="17"/>
    <x v="3"/>
    <s v="FUR-TA-10001857"/>
    <s v="Furniture"/>
    <x v="2"/>
    <s v="Balt Solid Wood Rectangular Table"/>
    <n v="210.98"/>
    <n v="2"/>
    <n v="21.097999999999999"/>
    <x v="3"/>
    <x v="8"/>
  </r>
  <r>
    <s v="CA-2017-113558"/>
    <x v="85"/>
    <d v="2017-10-26T00:00:00"/>
    <x v="1"/>
    <s v="PH-18790"/>
    <s v="Patricia Hirasaki"/>
    <x v="2"/>
    <s v="United States"/>
    <x v="49"/>
    <x v="1"/>
    <x v="0"/>
    <s v="FUR-CH-10003379"/>
    <s v="Furniture"/>
    <x v="1"/>
    <s v="Global Commerce Series High-Back Swivel/Tilt Chairs"/>
    <n v="683.952"/>
    <n v="3"/>
    <n v="42.747"/>
    <x v="2"/>
    <x v="1"/>
  </r>
  <r>
    <s v="CA-2017-113558"/>
    <x v="85"/>
    <d v="2017-10-26T00:00:00"/>
    <x v="1"/>
    <s v="PH-18790"/>
    <s v="Patricia Hirasaki"/>
    <x v="2"/>
    <s v="United States"/>
    <x v="49"/>
    <x v="1"/>
    <x v="0"/>
    <s v="FUR-FU-10001756"/>
    <s v="Furniture"/>
    <x v="3"/>
    <s v="Eldon Expressions Desk Accessory, Wood Photo Frame, Mahogany"/>
    <n v="45.695999999999998"/>
    <n v="3"/>
    <n v="5.1407999999999996"/>
    <x v="2"/>
    <x v="1"/>
  </r>
  <r>
    <s v="CA-2015-102848"/>
    <x v="86"/>
    <d v="2015-11-09T00:00:00"/>
    <x v="0"/>
    <s v="KB-16240"/>
    <s v="Karen Bern"/>
    <x v="1"/>
    <s v="United States"/>
    <x v="2"/>
    <x v="2"/>
    <x v="1"/>
    <s v="FUR-CH-10000595"/>
    <s v="Furniture"/>
    <x v="1"/>
    <s v="Safco Contoured Stacking Chairs"/>
    <n v="190.72"/>
    <n v="1"/>
    <n v="11.92"/>
    <x v="3"/>
    <x v="0"/>
  </r>
  <r>
    <s v="US-2017-129441"/>
    <x v="87"/>
    <d v="2017-09-11T00:00:00"/>
    <x v="1"/>
    <s v="JC-15340"/>
    <s v="Jasper Cacioppo"/>
    <x v="0"/>
    <s v="United States"/>
    <x v="2"/>
    <x v="2"/>
    <x v="1"/>
    <s v="FUR-FU-10000448"/>
    <s v="Furniture"/>
    <x v="3"/>
    <s v="Tenex Chairmats For Use With Carpeted Floors"/>
    <n v="47.94"/>
    <n v="3"/>
    <n v="2.3969999999999998"/>
    <x v="4"/>
    <x v="4"/>
  </r>
  <r>
    <s v="CA-2015-134894"/>
    <x v="88"/>
    <d v="2015-12-11T00:00:00"/>
    <x v="1"/>
    <s v="DK-12985"/>
    <s v="Darren Koutras"/>
    <x v="0"/>
    <s v="United States"/>
    <x v="0"/>
    <x v="0"/>
    <x v="0"/>
    <s v="FUR-CH-10002647"/>
    <s v="Furniture"/>
    <x v="1"/>
    <s v="Situations Contoured Folding Chairs, 4/Set"/>
    <n v="283.92"/>
    <n v="4"/>
    <n v="70.98"/>
    <x v="4"/>
    <x v="5"/>
  </r>
  <r>
    <s v="CA-2014-103849"/>
    <x v="89"/>
    <d v="2014-05-16T00:00:00"/>
    <x v="1"/>
    <s v="PG-18895"/>
    <s v="Paul Gonzalez"/>
    <x v="0"/>
    <s v="United States"/>
    <x v="50"/>
    <x v="5"/>
    <x v="3"/>
    <s v="FUR-FU-10000723"/>
    <s v="Furniture"/>
    <x v="3"/>
    <s v="Deflect-o EconoMat Studded, No Bevel Mat for Low Pile Carpeting"/>
    <n v="66.111999999999995"/>
    <n v="4"/>
    <n v="-84.2928"/>
    <x v="2"/>
    <x v="7"/>
  </r>
  <r>
    <s v="CA-2016-136406"/>
    <x v="90"/>
    <d v="2016-04-17T00:00:00"/>
    <x v="0"/>
    <s v="BD-11320"/>
    <s v="Bill Donatelli"/>
    <x v="0"/>
    <s v="United States"/>
    <x v="28"/>
    <x v="2"/>
    <x v="1"/>
    <s v="FUR-CH-10002024"/>
    <s v="Furniture"/>
    <x v="1"/>
    <s v="HON 5400 Series Task Chairs for Big and Tall"/>
    <n v="1121.568"/>
    <n v="2"/>
    <n v="0"/>
    <x v="3"/>
    <x v="6"/>
  </r>
  <r>
    <s v="CA-2017-112774"/>
    <x v="91"/>
    <d v="2017-09-12T00:00:00"/>
    <x v="2"/>
    <s v="RC-19960"/>
    <s v="Ryan Crowe"/>
    <x v="0"/>
    <s v="United States"/>
    <x v="51"/>
    <x v="1"/>
    <x v="0"/>
    <s v="FUR-FU-10003039"/>
    <s v="Furniture"/>
    <x v="3"/>
    <s v="Howard Miller 11-1/2&quot; Diameter Grantwood Wall Clock"/>
    <n v="34.503999999999998"/>
    <n v="1"/>
    <n v="6.0381999999999998"/>
    <x v="5"/>
    <x v="4"/>
  </r>
  <r>
    <s v="CA-2016-113243"/>
    <x v="92"/>
    <d v="2016-06-15T00:00:00"/>
    <x v="1"/>
    <s v="OT-18730"/>
    <s v="Olvera Toch"/>
    <x v="0"/>
    <s v="United States"/>
    <x v="2"/>
    <x v="2"/>
    <x v="1"/>
    <s v="FUR-TA-10004256"/>
    <s v="Furniture"/>
    <x v="2"/>
    <s v="Bretford ÒJust In TimeÓ Height-Adjustable Multi-Task Work Tables"/>
    <n v="1335.68"/>
    <n v="4"/>
    <n v="-217.048"/>
    <x v="2"/>
    <x v="2"/>
  </r>
  <r>
    <s v="CA-2017-118731"/>
    <x v="93"/>
    <d v="2017-11-22T00:00:00"/>
    <x v="0"/>
    <s v="LP-17080"/>
    <s v="Liz Pelletier"/>
    <x v="0"/>
    <s v="United States"/>
    <x v="28"/>
    <x v="2"/>
    <x v="1"/>
    <s v="FUR-FU-10003347"/>
    <s v="Furniture"/>
    <x v="3"/>
    <s v="Coloredge Poster Frame"/>
    <n v="42.6"/>
    <n v="3"/>
    <n v="16.614000000000001"/>
    <x v="3"/>
    <x v="0"/>
  </r>
  <r>
    <s v="CA-2014-145576"/>
    <x v="94"/>
    <d v="2014-09-18T00:00:00"/>
    <x v="0"/>
    <s v="CA-12775"/>
    <s v="Cynthia Arntzen"/>
    <x v="0"/>
    <s v="United States"/>
    <x v="26"/>
    <x v="1"/>
    <x v="0"/>
    <s v="FUR-FU-10004020"/>
    <s v="Furniture"/>
    <x v="3"/>
    <s v="Advantus Panel Wall Acrylic Frame"/>
    <n v="13.128"/>
    <n v="3"/>
    <n v="3.7743000000000002"/>
    <x v="4"/>
    <x v="4"/>
  </r>
  <r>
    <s v="CA-2017-156951"/>
    <x v="95"/>
    <d v="2017-10-08T00:00:00"/>
    <x v="1"/>
    <s v="EB-13840"/>
    <s v="Ellis Ballard"/>
    <x v="1"/>
    <s v="United States"/>
    <x v="15"/>
    <x v="13"/>
    <x v="1"/>
    <s v="FUR-CH-10004997"/>
    <s v="Furniture"/>
    <x v="1"/>
    <s v="Hon Every-Day Series Multi-Task Chairs"/>
    <n v="451.15199999999999"/>
    <n v="3"/>
    <n v="0"/>
    <x v="1"/>
    <x v="1"/>
  </r>
  <r>
    <s v="CA-2017-118640"/>
    <x v="96"/>
    <d v="2017-07-26T00:00:00"/>
    <x v="1"/>
    <s v="CS-11950"/>
    <s v="Carlos Soltero"/>
    <x v="0"/>
    <s v="United States"/>
    <x v="9"/>
    <x v="8"/>
    <x v="3"/>
    <s v="FUR-FU-10001475"/>
    <s v="Furniture"/>
    <x v="3"/>
    <s v="Contract Clock, 14&quot;, Brown"/>
    <n v="8.7919999999999998"/>
    <n v="1"/>
    <n v="-5.7148000000000003"/>
    <x v="6"/>
    <x v="3"/>
  </r>
  <r>
    <s v="CA-2015-128139"/>
    <x v="97"/>
    <d v="2015-07-09T00:00:00"/>
    <x v="1"/>
    <s v="BD-11725"/>
    <s v="Bruce Degenhardt"/>
    <x v="0"/>
    <s v="United States"/>
    <x v="52"/>
    <x v="0"/>
    <x v="0"/>
    <s v="FUR-CH-10003956"/>
    <s v="Furniture"/>
    <x v="1"/>
    <s v="Novimex High-Tech Fabric Mesh Task Chair"/>
    <n v="70.98"/>
    <n v="1"/>
    <n v="4.9686000000000003"/>
    <x v="6"/>
    <x v="3"/>
  </r>
  <r>
    <s v="CA-2014-131450"/>
    <x v="98"/>
    <d v="2014-08-15T00:00:00"/>
    <x v="1"/>
    <s v="LR-16915"/>
    <s v="Lena Radford"/>
    <x v="0"/>
    <s v="United States"/>
    <x v="53"/>
    <x v="2"/>
    <x v="1"/>
    <s v="FUR-FU-10001979"/>
    <s v="Furniture"/>
    <x v="3"/>
    <s v="Dana Halogen Swing-Arm Architect Lamp"/>
    <n v="327.76"/>
    <n v="8"/>
    <n v="91.772800000000004"/>
    <x v="1"/>
    <x v="10"/>
  </r>
  <r>
    <s v="CA-2014-149958"/>
    <x v="99"/>
    <d v="2014-03-19T00:00:00"/>
    <x v="1"/>
    <s v="AS-10240"/>
    <s v="Alan Shonely"/>
    <x v="0"/>
    <s v="United States"/>
    <x v="26"/>
    <x v="1"/>
    <x v="0"/>
    <s v="FUR-FU-10001756"/>
    <s v="Furniture"/>
    <x v="3"/>
    <s v="Eldon Expressions Desk Accessory, Wood Photo Frame, Mahogany"/>
    <n v="45.695999999999998"/>
    <n v="3"/>
    <n v="5.1407999999999996"/>
    <x v="4"/>
    <x v="9"/>
  </r>
  <r>
    <s v="CA-2017-117947"/>
    <x v="100"/>
    <d v="2017-08-23T00:00:00"/>
    <x v="0"/>
    <s v="NG-18355"/>
    <s v="Nat Gilpin"/>
    <x v="1"/>
    <s v="United States"/>
    <x v="13"/>
    <x v="7"/>
    <x v="2"/>
    <s v="FUR-FU-10003849"/>
    <s v="Furniture"/>
    <x v="3"/>
    <s v="DAX Metal Frame, Desktop, Stepped-Edge"/>
    <n v="40.479999999999997"/>
    <n v="2"/>
    <n v="15.7872"/>
    <x v="2"/>
    <x v="10"/>
  </r>
  <r>
    <s v="CA-2017-117947"/>
    <x v="100"/>
    <d v="2017-08-23T00:00:00"/>
    <x v="0"/>
    <s v="NG-18355"/>
    <s v="Nat Gilpin"/>
    <x v="1"/>
    <s v="United States"/>
    <x v="13"/>
    <x v="7"/>
    <x v="2"/>
    <s v="FUR-FU-10000010"/>
    <s v="Furniture"/>
    <x v="3"/>
    <s v="DAX Value U-Channel Document Frames, Easel Back"/>
    <n v="9.94"/>
    <n v="2"/>
    <n v="3.0813999999999999"/>
    <x v="2"/>
    <x v="10"/>
  </r>
  <r>
    <s v="CA-2017-117947"/>
    <x v="100"/>
    <d v="2017-08-23T00:00:00"/>
    <x v="0"/>
    <s v="NG-18355"/>
    <s v="Nat Gilpin"/>
    <x v="1"/>
    <s v="United States"/>
    <x v="13"/>
    <x v="7"/>
    <x v="2"/>
    <s v="FUR-FU-10000521"/>
    <s v="Furniture"/>
    <x v="3"/>
    <s v="Seth Thomas 14&quot; Putty-Colored Wall Clock"/>
    <n v="88.02"/>
    <n v="3"/>
    <n v="27.286200000000001"/>
    <x v="2"/>
    <x v="10"/>
  </r>
  <r>
    <s v="CA-2015-138009"/>
    <x v="101"/>
    <d v="2015-12-03T00:00:00"/>
    <x v="1"/>
    <s v="SF-20965"/>
    <s v="Sylvia Foulston"/>
    <x v="1"/>
    <s v="United States"/>
    <x v="54"/>
    <x v="17"/>
    <x v="3"/>
    <s v="FUR-CH-10004853"/>
    <s v="Furniture"/>
    <x v="1"/>
    <s v="Global Manager's Adjustable Task Chair, Storm"/>
    <n v="301.95999999999998"/>
    <n v="2"/>
    <n v="87.568399999999997"/>
    <x v="4"/>
    <x v="0"/>
  </r>
  <r>
    <s v="CA-2017-163020"/>
    <x v="102"/>
    <d v="2017-09-19T00:00:00"/>
    <x v="1"/>
    <s v="MO-17800"/>
    <s v="Meg O'Connel"/>
    <x v="2"/>
    <s v="United States"/>
    <x v="13"/>
    <x v="7"/>
    <x v="2"/>
    <s v="FUR-FU-10000221"/>
    <s v="Furniture"/>
    <x v="3"/>
    <s v="Master Caster Door Stop, Brown"/>
    <n v="35.56"/>
    <n v="7"/>
    <n v="12.090400000000001"/>
    <x v="4"/>
    <x v="4"/>
  </r>
  <r>
    <s v="CA-2015-168004"/>
    <x v="103"/>
    <d v="2015-10-09T00:00:00"/>
    <x v="0"/>
    <s v="DJ-13420"/>
    <s v="Denny Joy"/>
    <x v="1"/>
    <s v="United States"/>
    <x v="55"/>
    <x v="24"/>
    <x v="0"/>
    <s v="FUR-CH-10001482"/>
    <s v="Furniture"/>
    <x v="1"/>
    <s v="Office Star - Mesh Screen back chair with Vinyl seat"/>
    <n v="392.94"/>
    <n v="3"/>
    <n v="43.223399999999998"/>
    <x v="2"/>
    <x v="1"/>
  </r>
  <r>
    <s v="CA-2016-115917"/>
    <x v="104"/>
    <d v="2016-05-25T00:00:00"/>
    <x v="1"/>
    <s v="RB-19465"/>
    <s v="Rick Bensley"/>
    <x v="2"/>
    <s v="United States"/>
    <x v="56"/>
    <x v="2"/>
    <x v="1"/>
    <s v="FUR-FU-10000576"/>
    <s v="Furniture"/>
    <x v="3"/>
    <s v="Luxo Professional Fluorescent Magnifier Lamp with Clamp-Mount Base"/>
    <n v="1049.2"/>
    <n v="5"/>
    <n v="272.79199999999997"/>
    <x v="2"/>
    <x v="7"/>
  </r>
  <r>
    <s v="CA-2016-147067"/>
    <x v="105"/>
    <d v="2016-12-22T00:00:00"/>
    <x v="1"/>
    <s v="JD-16150"/>
    <s v="Justin Deggeller"/>
    <x v="1"/>
    <s v="United States"/>
    <x v="12"/>
    <x v="11"/>
    <x v="3"/>
    <s v="FUR-FU-10000732"/>
    <s v="Furniture"/>
    <x v="3"/>
    <s v="Eldon 200 Class Desk Accessories"/>
    <n v="18.84"/>
    <n v="3"/>
    <n v="6.0288000000000004"/>
    <x v="4"/>
    <x v="5"/>
  </r>
  <r>
    <s v="CA-2016-160745"/>
    <x v="106"/>
    <d v="2016-12-16T00:00:00"/>
    <x v="0"/>
    <s v="AR-10825"/>
    <s v="Anthony Rawles"/>
    <x v="1"/>
    <s v="United States"/>
    <x v="57"/>
    <x v="13"/>
    <x v="1"/>
    <s v="FUR-FU-10001935"/>
    <s v="Furniture"/>
    <x v="3"/>
    <s v="3M Hangers With Command Adhesive"/>
    <n v="14.8"/>
    <n v="4"/>
    <n v="6.0679999999999996"/>
    <x v="2"/>
    <x v="5"/>
  </r>
  <r>
    <s v="US-2016-156097"/>
    <x v="107"/>
    <d v="2016-09-19T00:00:00"/>
    <x v="3"/>
    <s v="EH-14125"/>
    <s v="Eugene Hildebrand"/>
    <x v="2"/>
    <s v="United States"/>
    <x v="14"/>
    <x v="8"/>
    <x v="3"/>
    <s v="FUR-CH-10001215"/>
    <s v="Furniture"/>
    <x v="1"/>
    <s v="Global Troy Executive Leather Low-Back Tilter"/>
    <n v="701.37199999999996"/>
    <n v="2"/>
    <n v="-50.097999999999999"/>
    <x v="7"/>
    <x v="4"/>
  </r>
  <r>
    <s v="CA-2015-146563"/>
    <x v="108"/>
    <d v="2015-08-28T00:00:00"/>
    <x v="1"/>
    <s v="CB-12025"/>
    <s v="Cassandra Brandow"/>
    <x v="0"/>
    <s v="United States"/>
    <x v="58"/>
    <x v="5"/>
    <x v="3"/>
    <s v="FUR-TA-10001768"/>
    <s v="Furniture"/>
    <x v="2"/>
    <s v="Hon Racetrack Conference Tables"/>
    <n v="918.78499999999997"/>
    <n v="5"/>
    <n v="-118.12949999999999"/>
    <x v="4"/>
    <x v="10"/>
  </r>
  <r>
    <s v="CA-2014-156314"/>
    <x v="109"/>
    <d v="2014-12-26T00:00:00"/>
    <x v="2"/>
    <s v="RP-19390"/>
    <s v="Resi Pšlking"/>
    <x v="0"/>
    <s v="United States"/>
    <x v="59"/>
    <x v="15"/>
    <x v="2"/>
    <s v="FUR-FU-10003096"/>
    <s v="Furniture"/>
    <x v="3"/>
    <s v="Master Giant Foot Doorstop, Safety Yellow"/>
    <n v="30.36"/>
    <n v="5"/>
    <n v="8.7285000000000004"/>
    <x v="3"/>
    <x v="5"/>
  </r>
  <r>
    <s v="US-2017-106663"/>
    <x v="110"/>
    <d v="2017-06-13T00:00:00"/>
    <x v="1"/>
    <s v="MO-17800"/>
    <s v="Meg O'Connel"/>
    <x v="2"/>
    <s v="United States"/>
    <x v="9"/>
    <x v="8"/>
    <x v="3"/>
    <s v="FUR-FU-10002759"/>
    <s v="Furniture"/>
    <x v="3"/>
    <s v="12-1/2 Diameter Round Wall Clock"/>
    <n v="23.975999999999999"/>
    <n v="3"/>
    <n v="-14.3856"/>
    <x v="4"/>
    <x v="2"/>
  </r>
  <r>
    <s v="US-2017-106663"/>
    <x v="110"/>
    <d v="2017-06-13T00:00:00"/>
    <x v="1"/>
    <s v="MO-17800"/>
    <s v="Meg O'Connel"/>
    <x v="2"/>
    <s v="United States"/>
    <x v="9"/>
    <x v="8"/>
    <x v="3"/>
    <s v="FUR-TA-10000688"/>
    <s v="Furniture"/>
    <x v="2"/>
    <s v="Chromcraft Bull-Nose Wood Round Conference Table Top, Wood Base"/>
    <n v="108.925"/>
    <n v="1"/>
    <n v="-71.890500000000003"/>
    <x v="4"/>
    <x v="2"/>
  </r>
  <r>
    <s v="US-2017-119438"/>
    <x v="111"/>
    <d v="2017-03-23T00:00:00"/>
    <x v="1"/>
    <s v="CD-11980"/>
    <s v="Carol Darley"/>
    <x v="0"/>
    <s v="United States"/>
    <x v="60"/>
    <x v="5"/>
    <x v="3"/>
    <s v="FUR-FU-10003553"/>
    <s v="Furniture"/>
    <x v="3"/>
    <s v="Howard Miller 13-1/2&quot; Diameter Rosebrook Wall Clock"/>
    <n v="82.524000000000001"/>
    <n v="3"/>
    <n v="-41.262"/>
    <x v="2"/>
    <x v="9"/>
  </r>
  <r>
    <s v="CA-2017-161480"/>
    <x v="19"/>
    <d v="2017-12-29T00:00:00"/>
    <x v="1"/>
    <s v="RA-19285"/>
    <s v="Ralph Arnett"/>
    <x v="0"/>
    <s v="United States"/>
    <x v="13"/>
    <x v="7"/>
    <x v="2"/>
    <s v="FUR-BO-10004015"/>
    <s v="Furniture"/>
    <x v="0"/>
    <s v="Bush Andora Bookcase, Maple/Graphite Gray Finish"/>
    <n v="191.98400000000001"/>
    <n v="2"/>
    <n v="4.7995999999999999"/>
    <x v="4"/>
    <x v="5"/>
  </r>
  <r>
    <s v="US-2014-117135"/>
    <x v="112"/>
    <d v="2014-06-23T00:00:00"/>
    <x v="0"/>
    <s v="NP-18325"/>
    <s v="Naresj Patel"/>
    <x v="0"/>
    <s v="United States"/>
    <x v="61"/>
    <x v="25"/>
    <x v="0"/>
    <s v="FUR-FU-10004071"/>
    <s v="Furniture"/>
    <x v="3"/>
    <s v="Luxo Professional Magnifying Clamp-On Fluorescent Lamps"/>
    <n v="104.01"/>
    <n v="1"/>
    <n v="14.561400000000001"/>
    <x v="3"/>
    <x v="2"/>
  </r>
  <r>
    <s v="CA-2017-114552"/>
    <x v="113"/>
    <d v="2017-09-08T00:00:00"/>
    <x v="1"/>
    <s v="Dl-13600"/>
    <s v="Dorris liebe"/>
    <x v="1"/>
    <s v="United States"/>
    <x v="59"/>
    <x v="15"/>
    <x v="2"/>
    <s v="FUR-FU-10002960"/>
    <s v="Furniture"/>
    <x v="3"/>
    <s v="Eldon 200 Class Desk Accessories, Burgundy"/>
    <n v="15.071999999999999"/>
    <n v="3"/>
    <n v="4.1448"/>
    <x v="6"/>
    <x v="4"/>
  </r>
  <r>
    <s v="CA-2016-163755"/>
    <x v="114"/>
    <d v="2016-11-08T00:00:00"/>
    <x v="0"/>
    <s v="AS-10285"/>
    <s v="Alejandro Savely"/>
    <x v="1"/>
    <s v="United States"/>
    <x v="15"/>
    <x v="13"/>
    <x v="1"/>
    <s v="FUR-FU-10003394"/>
    <s v="Furniture"/>
    <x v="3"/>
    <s v="Tenex &quot;The Solids&quot; Textured Chair Mats"/>
    <n v="209.88"/>
    <n v="3"/>
    <n v="35.679600000000001"/>
    <x v="4"/>
    <x v="0"/>
  </r>
  <r>
    <s v="CA-2015-142027"/>
    <x v="115"/>
    <d v="2015-04-14T00:00:00"/>
    <x v="1"/>
    <s v="JK-15370"/>
    <s v="Jay Kimmel"/>
    <x v="0"/>
    <s v="United States"/>
    <x v="62"/>
    <x v="2"/>
    <x v="1"/>
    <s v="FUR-TA-10002774"/>
    <s v="Furniture"/>
    <x v="2"/>
    <s v="Laminate Occasional Tables"/>
    <n v="369.91199999999998"/>
    <n v="3"/>
    <n v="-13.871700000000001"/>
    <x v="2"/>
    <x v="6"/>
  </r>
  <r>
    <s v="CA-2014-112158"/>
    <x v="116"/>
    <d v="2014-12-04T00:00:00"/>
    <x v="2"/>
    <s v="DP-13165"/>
    <s v="David Philippe"/>
    <x v="0"/>
    <s v="United States"/>
    <x v="13"/>
    <x v="7"/>
    <x v="2"/>
    <s v="FUR-BO-10003272"/>
    <s v="Furniture"/>
    <x v="0"/>
    <s v="O'Sullivan Living Dimensions 5-Shelf Bookcases"/>
    <n v="883.92"/>
    <n v="5"/>
    <n v="-110.49"/>
    <x v="3"/>
    <x v="5"/>
  </r>
  <r>
    <s v="CA-2014-130092"/>
    <x v="117"/>
    <d v="2014-01-14T00:00:00"/>
    <x v="2"/>
    <s v="SV-20365"/>
    <s v="Seth Vernon"/>
    <x v="0"/>
    <s v="United States"/>
    <x v="63"/>
    <x v="14"/>
    <x v="2"/>
    <s v="FUR-FU-10000010"/>
    <s v="Furniture"/>
    <x v="3"/>
    <s v="DAX Value U-Channel Document Frames, Easel Back"/>
    <n v="9.94"/>
    <n v="2"/>
    <n v="3.0813999999999999"/>
    <x v="0"/>
    <x v="8"/>
  </r>
  <r>
    <s v="CA-2017-108910"/>
    <x v="118"/>
    <d v="2017-09-29T00:00:00"/>
    <x v="1"/>
    <s v="KC-16540"/>
    <s v="Kelly Collister"/>
    <x v="0"/>
    <s v="United States"/>
    <x v="19"/>
    <x v="15"/>
    <x v="2"/>
    <s v="FUR-FU-10002253"/>
    <s v="Furniture"/>
    <x v="3"/>
    <s v="Howard Miller 13&quot; Diameter Pewter Finish Round Wall Clock"/>
    <n v="103.056"/>
    <n v="3"/>
    <n v="24.4758"/>
    <x v="2"/>
    <x v="4"/>
  </r>
  <r>
    <s v="CA-2014-104472"/>
    <x v="119"/>
    <d v="2014-06-07T00:00:00"/>
    <x v="1"/>
    <s v="CK-12325"/>
    <s v="Christine Kargatis"/>
    <x v="2"/>
    <s v="United States"/>
    <x v="4"/>
    <x v="4"/>
    <x v="1"/>
    <s v="FUR-FU-10000246"/>
    <s v="Furniture"/>
    <x v="3"/>
    <s v="Aluminum Document Frame"/>
    <n v="73.319999999999993"/>
    <n v="6"/>
    <n v="21.995999999999999"/>
    <x v="2"/>
    <x v="2"/>
  </r>
  <r>
    <s v="CA-2016-142335"/>
    <x v="120"/>
    <d v="2016-12-19T00:00:00"/>
    <x v="1"/>
    <s v="MP-17965"/>
    <s v="Michael Paige"/>
    <x v="1"/>
    <s v="United States"/>
    <x v="25"/>
    <x v="17"/>
    <x v="3"/>
    <s v="FUR-TA-10000198"/>
    <s v="Furniture"/>
    <x v="2"/>
    <s v="Chromcraft Bull-Nose Wood Oval Conference Tables &amp; Bases"/>
    <n v="1652.94"/>
    <n v="3"/>
    <n v="231.41159999999999"/>
    <x v="4"/>
    <x v="5"/>
  </r>
  <r>
    <s v="CA-2014-117429"/>
    <x v="121"/>
    <d v="2014-10-13T00:00:00"/>
    <x v="1"/>
    <s v="MR-17545"/>
    <s v="Mathew Reese"/>
    <x v="2"/>
    <s v="United States"/>
    <x v="3"/>
    <x v="3"/>
    <x v="2"/>
    <s v="FUR-FU-10000222"/>
    <s v="Furniture"/>
    <x v="3"/>
    <s v="Seth Thomas 16&quot; Steel Case Clock"/>
    <n v="129.91999999999999"/>
    <n v="5"/>
    <n v="21.111999999999998"/>
    <x v="6"/>
    <x v="1"/>
  </r>
  <r>
    <s v="US-2016-150861"/>
    <x v="122"/>
    <d v="2016-12-06T00:00:00"/>
    <x v="2"/>
    <s v="EG-13900"/>
    <s v="Emily Grady"/>
    <x v="0"/>
    <s v="United States"/>
    <x v="64"/>
    <x v="7"/>
    <x v="2"/>
    <s v="FUR-TA-10002228"/>
    <s v="Furniture"/>
    <x v="2"/>
    <s v="Bevis Traditional Conference Table Top, Plinth Base"/>
    <n v="400.03199999999998"/>
    <n v="2"/>
    <n v="-153.34559999999999"/>
    <x v="0"/>
    <x v="5"/>
  </r>
  <r>
    <s v="US-2016-150861"/>
    <x v="122"/>
    <d v="2016-12-06T00:00:00"/>
    <x v="2"/>
    <s v="EG-13900"/>
    <s v="Emily Grady"/>
    <x v="0"/>
    <s v="United States"/>
    <x v="64"/>
    <x v="7"/>
    <x v="2"/>
    <s v="FUR-CH-10002965"/>
    <s v="Furniture"/>
    <x v="1"/>
    <s v="Global Leather Highback Executive Chair with Pneumatic Height Adjustment, Black"/>
    <n v="542.64599999999996"/>
    <n v="3"/>
    <n v="102.49979999999999"/>
    <x v="0"/>
    <x v="5"/>
  </r>
  <r>
    <s v="CA-2017-131954"/>
    <x v="123"/>
    <d v="2017-01-25T00:00:00"/>
    <x v="1"/>
    <s v="DS-13030"/>
    <s v="Darrin Sayre"/>
    <x v="2"/>
    <s v="United States"/>
    <x v="15"/>
    <x v="13"/>
    <x v="1"/>
    <s v="FUR-BO-10001619"/>
    <s v="Furniture"/>
    <x v="0"/>
    <s v="O'Sullivan Cherrywood Estates Traditional Bookcase"/>
    <n v="84.98"/>
    <n v="1"/>
    <n v="18.695599999999999"/>
    <x v="4"/>
    <x v="8"/>
  </r>
  <r>
    <s v="CA-2014-124429"/>
    <x v="124"/>
    <d v="2014-05-27T00:00:00"/>
    <x v="3"/>
    <s v="MH-17785"/>
    <s v="Maya Herman"/>
    <x v="1"/>
    <s v="United States"/>
    <x v="53"/>
    <x v="2"/>
    <x v="1"/>
    <s v="FUR-TA-10002607"/>
    <s v="Furniture"/>
    <x v="2"/>
    <s v="KI Conference Tables"/>
    <n v="567.12"/>
    <n v="10"/>
    <n v="-28.356000000000002"/>
    <x v="7"/>
    <x v="7"/>
  </r>
  <r>
    <s v="CA-2017-126074"/>
    <x v="125"/>
    <d v="2017-10-06T00:00:00"/>
    <x v="1"/>
    <s v="RF-19735"/>
    <s v="Roland Fjeld"/>
    <x v="0"/>
    <s v="United States"/>
    <x v="65"/>
    <x v="17"/>
    <x v="3"/>
    <s v="FUR-FU-10003577"/>
    <s v="Furniture"/>
    <x v="3"/>
    <s v="Nu-Dell Leatherette Frames"/>
    <n v="157.74"/>
    <n v="11"/>
    <n v="56.7864"/>
    <x v="4"/>
    <x v="1"/>
  </r>
  <r>
    <s v="CA-2015-135272"/>
    <x v="88"/>
    <d v="2015-12-12T00:00:00"/>
    <x v="1"/>
    <s v="MS-17830"/>
    <s v="Melanie Seite"/>
    <x v="0"/>
    <s v="United States"/>
    <x v="2"/>
    <x v="2"/>
    <x v="1"/>
    <s v="FUR-FU-10002759"/>
    <s v="Furniture"/>
    <x v="3"/>
    <s v="12-1/2 Diameter Round Wall Clock"/>
    <n v="79.92"/>
    <n v="4"/>
    <n v="28.7712"/>
    <x v="2"/>
    <x v="5"/>
  </r>
  <r>
    <s v="CA-2016-140928"/>
    <x v="126"/>
    <d v="2016-09-22T00:00:00"/>
    <x v="1"/>
    <s v="NB-18655"/>
    <s v="Nona Balk"/>
    <x v="1"/>
    <s v="United States"/>
    <x v="51"/>
    <x v="1"/>
    <x v="0"/>
    <s v="FUR-TA-10001095"/>
    <s v="Furniture"/>
    <x v="2"/>
    <s v="Chromcraft Round Conference Tables"/>
    <n v="383.43799999999999"/>
    <n v="4"/>
    <n v="-167.3184"/>
    <x v="4"/>
    <x v="4"/>
  </r>
  <r>
    <s v="CA-2014-106810"/>
    <x v="127"/>
    <d v="2014-05-20T00:00:00"/>
    <x v="1"/>
    <s v="AJ-10795"/>
    <s v="Anthony Johnson"/>
    <x v="1"/>
    <s v="United States"/>
    <x v="66"/>
    <x v="1"/>
    <x v="0"/>
    <s v="FUR-FU-10004306"/>
    <s v="Furniture"/>
    <x v="3"/>
    <s v="Electrix Halogen Magnifier Lamp"/>
    <n v="310.88"/>
    <n v="2"/>
    <n v="23.315999999999999"/>
    <x v="6"/>
    <x v="7"/>
  </r>
  <r>
    <s v="CA-2016-157245"/>
    <x v="128"/>
    <d v="2016-05-24T00:00:00"/>
    <x v="1"/>
    <s v="LE-16810"/>
    <s v="Laurel Elliston"/>
    <x v="0"/>
    <s v="United States"/>
    <x v="58"/>
    <x v="25"/>
    <x v="0"/>
    <s v="FUR-CH-10003746"/>
    <s v="Furniture"/>
    <x v="1"/>
    <s v="Hon 4070 Series Pagoda Round Back Stacking Chairs"/>
    <n v="641.96"/>
    <n v="2"/>
    <n v="179.74879999999999"/>
    <x v="2"/>
    <x v="7"/>
  </r>
  <r>
    <s v="CA-2017-104220"/>
    <x v="129"/>
    <d v="2017-02-05T00:00:00"/>
    <x v="1"/>
    <s v="BV-11245"/>
    <s v="Benjamin Venier"/>
    <x v="1"/>
    <s v="United States"/>
    <x v="67"/>
    <x v="26"/>
    <x v="3"/>
    <s v="FUR-FU-10002597"/>
    <s v="Furniture"/>
    <x v="3"/>
    <s v="C-Line Magnetic Cubicle Keepers, Clear Polypropylene"/>
    <n v="34.58"/>
    <n v="7"/>
    <n v="14.5236"/>
    <x v="6"/>
    <x v="8"/>
  </r>
  <r>
    <s v="CA-2015-144267"/>
    <x v="130"/>
    <d v="2015-08-23T00:00:00"/>
    <x v="2"/>
    <s v="NZ-18565"/>
    <s v="Nick Zandusky"/>
    <x v="2"/>
    <s v="United States"/>
    <x v="28"/>
    <x v="2"/>
    <x v="1"/>
    <s v="FUR-CH-10002335"/>
    <s v="Furniture"/>
    <x v="1"/>
    <s v="Hon GuestStacker Chair"/>
    <n v="544.00800000000004"/>
    <n v="3"/>
    <n v="40.800600000000003"/>
    <x v="3"/>
    <x v="10"/>
  </r>
  <r>
    <s v="US-2015-157014"/>
    <x v="131"/>
    <d v="2015-10-06T00:00:00"/>
    <x v="0"/>
    <s v="BM-11785"/>
    <s v="Bryan Mills"/>
    <x v="0"/>
    <s v="United States"/>
    <x v="29"/>
    <x v="15"/>
    <x v="2"/>
    <s v="FUR-BO-10004409"/>
    <s v="Furniture"/>
    <x v="0"/>
    <s v="Safco Value Mate Series Steel Bookcases, Baked Enamel Finish on Steel, Gray"/>
    <n v="35.49"/>
    <n v="1"/>
    <n v="-15.615600000000001"/>
    <x v="0"/>
    <x v="1"/>
  </r>
  <r>
    <s v="CA-2015-154620"/>
    <x v="132"/>
    <d v="2015-12-16T00:00:00"/>
    <x v="1"/>
    <s v="LT-17110"/>
    <s v="Liz Thompson"/>
    <x v="0"/>
    <s v="United States"/>
    <x v="68"/>
    <x v="2"/>
    <x v="1"/>
    <s v="FUR-CH-10004675"/>
    <s v="Furniture"/>
    <x v="1"/>
    <s v="Lifetime Advantage Folding Chairs, 4/Carton"/>
    <n v="348.928"/>
    <n v="2"/>
    <n v="34.892800000000001"/>
    <x v="4"/>
    <x v="5"/>
  </r>
  <r>
    <s v="CA-2015-115938"/>
    <x v="133"/>
    <d v="2015-06-30T00:00:00"/>
    <x v="1"/>
    <s v="SA-20830"/>
    <s v="Sue Ann Reed"/>
    <x v="0"/>
    <s v="United States"/>
    <x v="52"/>
    <x v="25"/>
    <x v="0"/>
    <s v="FUR-CH-10003199"/>
    <s v="Furniture"/>
    <x v="1"/>
    <s v="Office Star - Contemporary Task Swivel Chair"/>
    <n v="332.94"/>
    <n v="3"/>
    <n v="79.905600000000007"/>
    <x v="4"/>
    <x v="2"/>
  </r>
  <r>
    <s v="CA-2015-101910"/>
    <x v="61"/>
    <d v="2015-12-03T00:00:00"/>
    <x v="1"/>
    <s v="CD-11920"/>
    <s v="Carlos Daly"/>
    <x v="0"/>
    <s v="United States"/>
    <x v="69"/>
    <x v="2"/>
    <x v="1"/>
    <s v="FUR-CH-10002647"/>
    <s v="Furniture"/>
    <x v="1"/>
    <s v="Situations Contoured Folding Chairs, 4/Set"/>
    <n v="283.92"/>
    <n v="5"/>
    <n v="17.745000000000001"/>
    <x v="6"/>
    <x v="0"/>
  </r>
  <r>
    <s v="CA-2017-105809"/>
    <x v="134"/>
    <d v="2017-02-23T00:00:00"/>
    <x v="2"/>
    <s v="HW-14935"/>
    <s v="Helen Wasserman"/>
    <x v="1"/>
    <s v="United States"/>
    <x v="53"/>
    <x v="2"/>
    <x v="1"/>
    <s v="FUR-FU-10004090"/>
    <s v="Furniture"/>
    <x v="3"/>
    <s v="Executive Impressions 14&quot; Contract Wall Clock"/>
    <n v="22.23"/>
    <n v="1"/>
    <n v="7.3358999999999996"/>
    <x v="0"/>
    <x v="11"/>
  </r>
  <r>
    <s v="CA-2017-135783"/>
    <x v="135"/>
    <d v="2017-04-24T00:00:00"/>
    <x v="2"/>
    <s v="GM-14440"/>
    <s v="Gary McGarr"/>
    <x v="0"/>
    <s v="United States"/>
    <x v="28"/>
    <x v="2"/>
    <x v="1"/>
    <s v="FUR-FU-10000794"/>
    <s v="Furniture"/>
    <x v="3"/>
    <s v="Eldon Stackable Tray, Side-Load, Legal, Smoke"/>
    <n v="18.28"/>
    <n v="2"/>
    <n v="6.2152000000000003"/>
    <x v="3"/>
    <x v="6"/>
  </r>
  <r>
    <s v="CA-2015-140921"/>
    <x v="136"/>
    <d v="2015-02-05T00:00:00"/>
    <x v="2"/>
    <s v="AA-10375"/>
    <s v="Allen Armold"/>
    <x v="0"/>
    <s v="United States"/>
    <x v="70"/>
    <x v="27"/>
    <x v="3"/>
    <s v="FUR-FU-10003347"/>
    <s v="Furniture"/>
    <x v="3"/>
    <s v="Coloredge Poster Frame"/>
    <n v="28.4"/>
    <n v="2"/>
    <n v="11.076000000000001"/>
    <x v="3"/>
    <x v="11"/>
  </r>
  <r>
    <s v="CA-2014-151995"/>
    <x v="137"/>
    <d v="2014-10-15T00:00:00"/>
    <x v="2"/>
    <s v="ZC-21910"/>
    <s v="Zuschuss Carroll"/>
    <x v="0"/>
    <s v="United States"/>
    <x v="71"/>
    <x v="13"/>
    <x v="1"/>
    <s v="FUR-TA-10002903"/>
    <s v="Furniture"/>
    <x v="2"/>
    <s v="Bevis Round Bullnose 29&quot; High Table Top"/>
    <n v="1298.55"/>
    <n v="5"/>
    <n v="311.65199999999999"/>
    <x v="3"/>
    <x v="1"/>
  </r>
  <r>
    <s v="CA-2017-143686"/>
    <x v="138"/>
    <d v="2017-05-14T00:00:00"/>
    <x v="3"/>
    <s v="PJ-19015"/>
    <s v="Pauline Johnson"/>
    <x v="0"/>
    <s v="United States"/>
    <x v="72"/>
    <x v="2"/>
    <x v="1"/>
    <s v="FUR-FU-10000794"/>
    <s v="Furniture"/>
    <x v="3"/>
    <s v="Eldon Stackable Tray, Side-Load, Legal, Smoke"/>
    <n v="18.28"/>
    <n v="2"/>
    <n v="6.2152000000000003"/>
    <x v="7"/>
    <x v="7"/>
  </r>
  <r>
    <s v="CA-2014-140858"/>
    <x v="139"/>
    <d v="2014-07-02T00:00:00"/>
    <x v="1"/>
    <s v="CA-12775"/>
    <s v="Cynthia Arntzen"/>
    <x v="0"/>
    <s v="United States"/>
    <x v="3"/>
    <x v="3"/>
    <x v="2"/>
    <s v="FUR-CH-10001394"/>
    <s v="Furniture"/>
    <x v="1"/>
    <s v="Global Leather Executive Chair"/>
    <n v="1228.4649999999999"/>
    <n v="5"/>
    <n v="0"/>
    <x v="4"/>
    <x v="2"/>
  </r>
  <r>
    <s v="CA-2017-129462"/>
    <x v="140"/>
    <d v="2017-06-21T00:00:00"/>
    <x v="0"/>
    <s v="JE-15745"/>
    <s v="Joel Eaton"/>
    <x v="0"/>
    <s v="United States"/>
    <x v="73"/>
    <x v="0"/>
    <x v="0"/>
    <s v="FUR-CH-10000665"/>
    <s v="Furniture"/>
    <x v="1"/>
    <s v="Global Airflow Leather Mesh Back Chair, Black"/>
    <n v="301.95999999999998"/>
    <n v="2"/>
    <n v="90.587999999999994"/>
    <x v="2"/>
    <x v="2"/>
  </r>
  <r>
    <s v="CA-2015-100454"/>
    <x v="141"/>
    <d v="2015-11-25T00:00:00"/>
    <x v="1"/>
    <s v="BM-11650"/>
    <s v="Brian Moss"/>
    <x v="1"/>
    <s v="United States"/>
    <x v="13"/>
    <x v="7"/>
    <x v="2"/>
    <s v="FUR-BO-10001519"/>
    <s v="Furniture"/>
    <x v="0"/>
    <s v="O'Sullivan 3-Shelf Heavy-Duty Bookcases"/>
    <n v="186.048"/>
    <n v="4"/>
    <n v="9.3024000000000004"/>
    <x v="2"/>
    <x v="0"/>
  </r>
  <r>
    <s v="CA-2015-114300"/>
    <x v="142"/>
    <d v="2015-10-17T00:00:00"/>
    <x v="1"/>
    <s v="AF-10885"/>
    <s v="Art Foster"/>
    <x v="0"/>
    <s v="United States"/>
    <x v="74"/>
    <x v="0"/>
    <x v="0"/>
    <s v="FUR-CH-10001891"/>
    <s v="Furniture"/>
    <x v="1"/>
    <s v="Global Deluxe Office Fabric Chairs"/>
    <n v="287.94"/>
    <n v="3"/>
    <n v="77.743799999999993"/>
    <x v="4"/>
    <x v="1"/>
  </r>
  <r>
    <s v="CA-2017-107503"/>
    <x v="143"/>
    <d v="2017-01-06T00:00:00"/>
    <x v="1"/>
    <s v="GA-14725"/>
    <s v="Guy Armstrong"/>
    <x v="0"/>
    <s v="United States"/>
    <x v="75"/>
    <x v="15"/>
    <x v="2"/>
    <s v="FUR-FU-10003878"/>
    <s v="Furniture"/>
    <x v="3"/>
    <s v="Linden 10&quot; Round Wall Clock, Black"/>
    <n v="48.896000000000001"/>
    <n v="4"/>
    <n v="8.5568000000000008"/>
    <x v="2"/>
    <x v="8"/>
  </r>
  <r>
    <s v="CA-2016-123274"/>
    <x v="144"/>
    <d v="2016-02-24T00:00:00"/>
    <x v="1"/>
    <s v="GT-14710"/>
    <s v="Greg Tran"/>
    <x v="0"/>
    <s v="United States"/>
    <x v="13"/>
    <x v="7"/>
    <x v="2"/>
    <s v="FUR-FU-10004090"/>
    <s v="Furniture"/>
    <x v="3"/>
    <s v="Executive Impressions 14&quot; Contract Wall Clock"/>
    <n v="44.46"/>
    <n v="2"/>
    <n v="14.671799999999999"/>
    <x v="2"/>
    <x v="11"/>
  </r>
  <r>
    <s v="CA-2014-149020"/>
    <x v="145"/>
    <d v="2014-01-15T00:00:00"/>
    <x v="1"/>
    <s v="AJ-10780"/>
    <s v="Anthony Jacobs"/>
    <x v="1"/>
    <s v="United States"/>
    <x v="76"/>
    <x v="25"/>
    <x v="0"/>
    <s v="FUR-FU-10000965"/>
    <s v="Furniture"/>
    <x v="3"/>
    <s v="Howard Miller 11-1/2&quot; Diameter Ridgewood Wall Clock"/>
    <n v="51.94"/>
    <n v="1"/>
    <n v="21.295400000000001"/>
    <x v="2"/>
    <x v="8"/>
  </r>
  <r>
    <s v="CA-2016-116736"/>
    <x v="146"/>
    <d v="2016-01-21T00:00:00"/>
    <x v="1"/>
    <s v="CC-12430"/>
    <s v="Chuck Clark"/>
    <x v="2"/>
    <s v="United States"/>
    <x v="41"/>
    <x v="28"/>
    <x v="2"/>
    <s v="FUR-FU-10004017"/>
    <s v="Furniture"/>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s v="Furniture"/>
    <x v="1"/>
    <s v="SAFCO Arco Folding Chair"/>
    <n v="1242.9000000000001"/>
    <n v="5"/>
    <n v="262.39"/>
    <x v="3"/>
    <x v="0"/>
  </r>
  <r>
    <s v="CA-2016-165148"/>
    <x v="148"/>
    <d v="2016-10-24T00:00:00"/>
    <x v="2"/>
    <s v="PM-19135"/>
    <s v="Peter McVee"/>
    <x v="2"/>
    <s v="United States"/>
    <x v="25"/>
    <x v="17"/>
    <x v="3"/>
    <s v="FUR-FU-10000732"/>
    <s v="Furniture"/>
    <x v="3"/>
    <s v="Eldon 200 Class Desk Accessories"/>
    <n v="31.4"/>
    <n v="5"/>
    <n v="10.048"/>
    <x v="3"/>
    <x v="1"/>
  </r>
  <r>
    <s v="CA-2014-134061"/>
    <x v="149"/>
    <d v="2014-05-04T00:00:00"/>
    <x v="1"/>
    <s v="LL-16840"/>
    <s v="Lauren Leatherbury"/>
    <x v="0"/>
    <s v="United States"/>
    <x v="77"/>
    <x v="7"/>
    <x v="2"/>
    <s v="FUR-FU-10001424"/>
    <s v="Furniture"/>
    <x v="3"/>
    <s v="Dax Clear Box Frame"/>
    <n v="17.46"/>
    <n v="2"/>
    <n v="5.9363999999999999"/>
    <x v="2"/>
    <x v="6"/>
  </r>
  <r>
    <s v="CA-2017-143259"/>
    <x v="150"/>
    <d v="2018-01-03T00:00:00"/>
    <x v="1"/>
    <s v="PO-18865"/>
    <s v="Patrick O'Donnell"/>
    <x v="0"/>
    <s v="United States"/>
    <x v="13"/>
    <x v="7"/>
    <x v="2"/>
    <s v="FUR-BO-10003441"/>
    <s v="Furniture"/>
    <x v="0"/>
    <s v="Bush Westfield Collection Bookcases, Fully Assembled"/>
    <n v="323.13600000000002"/>
    <n v="4"/>
    <n v="12.117599999999999"/>
    <x v="4"/>
    <x v="5"/>
  </r>
  <r>
    <s v="CA-2015-133627"/>
    <x v="151"/>
    <d v="2015-06-07T00:00:00"/>
    <x v="1"/>
    <s v="SC-20050"/>
    <s v="Sample Company A"/>
    <x v="2"/>
    <s v="United States"/>
    <x v="78"/>
    <x v="19"/>
    <x v="2"/>
    <s v="FUR-FU-10001935"/>
    <s v="Furniture"/>
    <x v="3"/>
    <s v="3M Hangers With Command Adhesive"/>
    <n v="22.2"/>
    <n v="6"/>
    <n v="9.1020000000000003"/>
    <x v="1"/>
    <x v="7"/>
  </r>
  <r>
    <s v="CA-2017-102519"/>
    <x v="152"/>
    <d v="2017-11-29T00:00:00"/>
    <x v="2"/>
    <s v="BM-11650"/>
    <s v="Brian Moss"/>
    <x v="1"/>
    <s v="United States"/>
    <x v="79"/>
    <x v="16"/>
    <x v="3"/>
    <s v="FUR-FU-10004091"/>
    <s v="Furniture"/>
    <x v="3"/>
    <s v="Howard Miller 13&quot; Diameter Goldtone Round Wall Clock"/>
    <n v="46.94"/>
    <n v="1"/>
    <n v="19.2454"/>
    <x v="3"/>
    <x v="0"/>
  </r>
  <r>
    <s v="US-2014-141215"/>
    <x v="153"/>
    <d v="2014-06-21T00:00:00"/>
    <x v="1"/>
    <s v="KL-16555"/>
    <s v="Kelly Lampkin"/>
    <x v="1"/>
    <s v="United States"/>
    <x v="21"/>
    <x v="5"/>
    <x v="3"/>
    <s v="FUR-TA-10001520"/>
    <s v="Furniture"/>
    <x v="2"/>
    <s v="Lesro Sheffield Collection Coffee Table, End Table, Center Table, Corner Table"/>
    <n v="99.918000000000006"/>
    <n v="2"/>
    <n v="-18.5562"/>
    <x v="6"/>
    <x v="2"/>
  </r>
  <r>
    <s v="US-2014-141215"/>
    <x v="153"/>
    <d v="2014-06-21T00:00:00"/>
    <x v="1"/>
    <s v="KL-16555"/>
    <s v="Kelly Lampkin"/>
    <x v="1"/>
    <s v="United States"/>
    <x v="21"/>
    <x v="5"/>
    <x v="3"/>
    <s v="FUR-CH-10003379"/>
    <s v="Furniture"/>
    <x v="1"/>
    <s v="Global Commerce Series High-Back Swivel/Tilt Chairs"/>
    <n v="797.94399999999996"/>
    <n v="4"/>
    <n v="-56.996000000000002"/>
    <x v="6"/>
    <x v="2"/>
  </r>
  <r>
    <s v="CA-2016-142958"/>
    <x v="154"/>
    <d v="2016-12-20T00:00:00"/>
    <x v="1"/>
    <s v="RW-19630"/>
    <s v="Rob Williams"/>
    <x v="1"/>
    <s v="United States"/>
    <x v="80"/>
    <x v="2"/>
    <x v="1"/>
    <s v="FUR-TA-10000577"/>
    <s v="Furniture"/>
    <x v="2"/>
    <s v="Bretford CR4500 Series Slim Rectangular Table"/>
    <n v="1114.2719999999999"/>
    <n v="4"/>
    <n v="41.785200000000003"/>
    <x v="1"/>
    <x v="5"/>
  </r>
  <r>
    <s v="US-2015-140200"/>
    <x v="155"/>
    <d v="2015-07-28T00:00:00"/>
    <x v="2"/>
    <s v="CA-12775"/>
    <s v="Cynthia Arntzen"/>
    <x v="0"/>
    <s v="United States"/>
    <x v="81"/>
    <x v="22"/>
    <x v="1"/>
    <s v="FUR-TA-10002356"/>
    <s v="Furniture"/>
    <x v="2"/>
    <s v="Bevis Boat-Shaped Conference Table"/>
    <n v="393.16500000000002"/>
    <n v="3"/>
    <n v="-204.44579999999999"/>
    <x v="3"/>
    <x v="3"/>
  </r>
  <r>
    <s v="US-2017-110576"/>
    <x v="156"/>
    <d v="2017-12-02T00:00:00"/>
    <x v="1"/>
    <s v="RB-19795"/>
    <s v="Ross Baird"/>
    <x v="2"/>
    <s v="United States"/>
    <x v="3"/>
    <x v="3"/>
    <x v="2"/>
    <s v="FUR-FU-10003601"/>
    <s v="Furniture"/>
    <x v="3"/>
    <s v="Deflect-o RollaMat Studded, Beveled Mat for Medium Pile Carpeting"/>
    <n v="516.48800000000006"/>
    <n v="7"/>
    <n v="-12.9122"/>
    <x v="4"/>
    <x v="0"/>
  </r>
  <r>
    <s v="US-2017-110576"/>
    <x v="156"/>
    <d v="2017-12-02T00:00:00"/>
    <x v="1"/>
    <s v="RB-19795"/>
    <s v="Ross Baird"/>
    <x v="2"/>
    <s v="United States"/>
    <x v="3"/>
    <x v="3"/>
    <x v="2"/>
    <s v="FUR-FU-10000576"/>
    <s v="Furniture"/>
    <x v="3"/>
    <s v="Luxo Professional Fluorescent Magnifier Lamp with Clamp-Mount Base"/>
    <n v="1007.232"/>
    <n v="6"/>
    <n v="75.542400000000001"/>
    <x v="4"/>
    <x v="0"/>
  </r>
  <r>
    <s v="US-2017-110576"/>
    <x v="156"/>
    <d v="2017-12-02T00:00:00"/>
    <x v="1"/>
    <s v="RB-19795"/>
    <s v="Ross Baird"/>
    <x v="2"/>
    <s v="United States"/>
    <x v="3"/>
    <x v="3"/>
    <x v="2"/>
    <s v="FUR-TA-10004154"/>
    <s v="Furniture"/>
    <x v="2"/>
    <s v="Riverside Furniture Oval Coffee Table, Oval End Table, End Table with Drawer"/>
    <n v="2065.3200000000002"/>
    <n v="12"/>
    <n v="-619.596"/>
    <x v="4"/>
    <x v="0"/>
  </r>
  <r>
    <s v="CA-2017-131156"/>
    <x v="157"/>
    <d v="2017-04-07T00:00:00"/>
    <x v="1"/>
    <s v="KH-16360"/>
    <s v="Katherine Hughes"/>
    <x v="0"/>
    <s v="United States"/>
    <x v="3"/>
    <x v="3"/>
    <x v="2"/>
    <s v="FUR-FU-10001940"/>
    <s v="Furniture"/>
    <x v="3"/>
    <s v="Staple-based wall hangings"/>
    <n v="25.472000000000001"/>
    <n v="4"/>
    <n v="7.6416000000000004"/>
    <x v="4"/>
    <x v="6"/>
  </r>
  <r>
    <s v="CA-2017-136539"/>
    <x v="158"/>
    <d v="2018-01-01T00:00:00"/>
    <x v="1"/>
    <s v="GH-14665"/>
    <s v="Greg Hansen"/>
    <x v="0"/>
    <s v="United States"/>
    <x v="82"/>
    <x v="5"/>
    <x v="3"/>
    <s v="FUR-BO-10004709"/>
    <s v="Furniture"/>
    <x v="0"/>
    <s v="Bush Westfield Collection Bookcases, Medium Cherry Finish"/>
    <n v="78.852800000000002"/>
    <n v="2"/>
    <n v="-11.596"/>
    <x v="4"/>
    <x v="5"/>
  </r>
  <r>
    <s v="CA-2015-112571"/>
    <x v="159"/>
    <d v="2015-09-22T00:00:00"/>
    <x v="3"/>
    <s v="DL-12925"/>
    <s v="Daniel Lacy"/>
    <x v="0"/>
    <s v="United States"/>
    <x v="64"/>
    <x v="2"/>
    <x v="1"/>
    <s v="FUR-FU-10004188"/>
    <s v="Furniture"/>
    <x v="3"/>
    <s v="Luxo Professional Combination Clamp-On Lamps"/>
    <n v="204.6"/>
    <n v="2"/>
    <n v="53.195999999999998"/>
    <x v="7"/>
    <x v="4"/>
  </r>
  <r>
    <s v="CA-2017-152142"/>
    <x v="160"/>
    <d v="2017-11-19T00:00:00"/>
    <x v="1"/>
    <s v="LW-16990"/>
    <s v="Lindsay Williams"/>
    <x v="1"/>
    <s v="United States"/>
    <x v="28"/>
    <x v="2"/>
    <x v="1"/>
    <s v="FUR-CH-10002965"/>
    <s v="Furniture"/>
    <x v="1"/>
    <s v="Global Leather Highback Executive Chair with Pneumatic Height Adjustment, Black"/>
    <n v="321.56799999999998"/>
    <n v="2"/>
    <n v="28.1372"/>
    <x v="2"/>
    <x v="0"/>
  </r>
  <r>
    <s v="CA-2014-115791"/>
    <x v="161"/>
    <d v="2014-01-18T00:00:00"/>
    <x v="0"/>
    <s v="DL-13315"/>
    <s v="Delfina Latchford"/>
    <x v="0"/>
    <s v="United States"/>
    <x v="3"/>
    <x v="3"/>
    <x v="2"/>
    <s v="FUR-FU-10001095"/>
    <s v="Furniture"/>
    <x v="3"/>
    <s v="DAX Black Cherry Wood-Tone Poster Frame"/>
    <n v="127.104"/>
    <n v="6"/>
    <n v="28.598400000000002"/>
    <x v="3"/>
    <x v="8"/>
  </r>
  <r>
    <s v="CA-2016-144939"/>
    <x v="162"/>
    <d v="2016-10-08T00:00:00"/>
    <x v="1"/>
    <s v="EB-13870"/>
    <s v="Emily Burns"/>
    <x v="0"/>
    <s v="United States"/>
    <x v="13"/>
    <x v="7"/>
    <x v="2"/>
    <s v="FUR-CH-10003199"/>
    <s v="Furniture"/>
    <x v="1"/>
    <s v="Office Star - Contemporary Task Swivel Chair"/>
    <n v="599.29200000000003"/>
    <n v="6"/>
    <n v="93.223200000000006"/>
    <x v="2"/>
    <x v="1"/>
  </r>
  <r>
    <s v="CA-2014-163419"/>
    <x v="163"/>
    <d v="2014-11-14T00:00:00"/>
    <x v="0"/>
    <s v="TZ-21580"/>
    <s v="Tracy Zic"/>
    <x v="0"/>
    <s v="United States"/>
    <x v="74"/>
    <x v="12"/>
    <x v="1"/>
    <s v="FUR-CH-10000665"/>
    <s v="Furniture"/>
    <x v="1"/>
    <s v="Global Airflow Leather Mesh Back Chair, Black"/>
    <n v="603.91999999999996"/>
    <n v="5"/>
    <n v="75.489999999999995"/>
    <x v="0"/>
    <x v="0"/>
  </r>
  <r>
    <s v="CA-2017-167899"/>
    <x v="164"/>
    <d v="2017-05-26T00:00:00"/>
    <x v="1"/>
    <s v="JG-15805"/>
    <s v="John Grady"/>
    <x v="1"/>
    <s v="United States"/>
    <x v="83"/>
    <x v="7"/>
    <x v="2"/>
    <s v="FUR-FU-10004071"/>
    <s v="Furniture"/>
    <x v="3"/>
    <s v="Luxo Professional Magnifying Clamp-On Fluorescent Lamps"/>
    <n v="520.04999999999995"/>
    <n v="5"/>
    <n v="72.807000000000002"/>
    <x v="2"/>
    <x v="7"/>
  </r>
  <r>
    <s v="CA-2015-153549"/>
    <x v="165"/>
    <d v="2015-03-31T00:00:00"/>
    <x v="0"/>
    <s v="SL-20155"/>
    <s v="Sara Luxemburg"/>
    <x v="2"/>
    <s v="United States"/>
    <x v="51"/>
    <x v="1"/>
    <x v="0"/>
    <s v="FUR-CH-10004086"/>
    <s v="Furniture"/>
    <x v="1"/>
    <s v="Hon 4070 Series Pagoda Armless Upholstered Stacking Chairs"/>
    <n v="1166.92"/>
    <n v="5"/>
    <n v="131.27850000000001"/>
    <x v="3"/>
    <x v="9"/>
  </r>
  <r>
    <s v="CA-2015-162537"/>
    <x v="166"/>
    <d v="2015-11-03T00:00:00"/>
    <x v="1"/>
    <s v="RD-19585"/>
    <s v="Rob Dowd"/>
    <x v="0"/>
    <s v="United States"/>
    <x v="0"/>
    <x v="0"/>
    <x v="0"/>
    <s v="FUR-FU-10002885"/>
    <s v="Furniture"/>
    <x v="3"/>
    <s v="Magna Visual Magnetic Picture Hangers"/>
    <n v="24.1"/>
    <n v="5"/>
    <n v="9.1579999999999995"/>
    <x v="6"/>
    <x v="1"/>
  </r>
  <r>
    <s v="CA-2015-162537"/>
    <x v="166"/>
    <d v="2015-11-03T00:00:00"/>
    <x v="1"/>
    <s v="RD-19585"/>
    <s v="Rob Dowd"/>
    <x v="0"/>
    <s v="United States"/>
    <x v="0"/>
    <x v="0"/>
    <x v="0"/>
    <s v="FUR-FU-10001918"/>
    <s v="Furniture"/>
    <x v="3"/>
    <s v="C-Line Cubicle Keepers Polyproplyene Holder With Velcro Backings"/>
    <n v="33.11"/>
    <n v="7"/>
    <n v="12.9129"/>
    <x v="6"/>
    <x v="1"/>
  </r>
  <r>
    <s v="CA-2015-124891"/>
    <x v="167"/>
    <d v="2015-07-31T00:00:00"/>
    <x v="3"/>
    <s v="RH-19495"/>
    <s v="Rick Hansen"/>
    <x v="0"/>
    <s v="United States"/>
    <x v="13"/>
    <x v="7"/>
    <x v="2"/>
    <s v="FUR-TA-10002903"/>
    <s v="Furniture"/>
    <x v="2"/>
    <s v="Bevis Round Bullnose 29&quot; High Table Top"/>
    <n v="1090.7819999999999"/>
    <n v="7"/>
    <n v="-290.87520000000001"/>
    <x v="7"/>
    <x v="3"/>
  </r>
  <r>
    <s v="CA-2014-158540"/>
    <x v="168"/>
    <d v="2014-11-26T00:00:00"/>
    <x v="2"/>
    <s v="VG-21790"/>
    <s v="Vivek Gonzalez"/>
    <x v="0"/>
    <s v="United States"/>
    <x v="53"/>
    <x v="2"/>
    <x v="1"/>
    <s v="FUR-FU-10001602"/>
    <s v="Furniture"/>
    <x v="3"/>
    <s v="Eldon Delta Triangular Chair Mat, 52&quot; x 58&quot;, Clear"/>
    <n v="151.72"/>
    <n v="4"/>
    <n v="27.3096"/>
    <x v="3"/>
    <x v="0"/>
  </r>
  <r>
    <s v="CA-2017-118437"/>
    <x v="169"/>
    <d v="2017-06-21T00:00:00"/>
    <x v="0"/>
    <s v="PF-19165"/>
    <s v="Philip Fox"/>
    <x v="0"/>
    <s v="United States"/>
    <x v="84"/>
    <x v="13"/>
    <x v="1"/>
    <s v="FUR-FU-10004848"/>
    <s v="Furniture"/>
    <x v="3"/>
    <s v="Howard Miller 13-3/4&quot; Diameter Brushed Chrome Round Wall Clock"/>
    <n v="155.25"/>
    <n v="3"/>
    <n v="46.575000000000003"/>
    <x v="4"/>
    <x v="2"/>
  </r>
  <r>
    <s v="US-2015-126214"/>
    <x v="170"/>
    <d v="2015-12-24T00:00:00"/>
    <x v="0"/>
    <s v="JS-15880"/>
    <s v="John Stevenson"/>
    <x v="0"/>
    <s v="United States"/>
    <x v="15"/>
    <x v="13"/>
    <x v="1"/>
    <s v="FUR-TA-10003748"/>
    <s v="Furniture"/>
    <x v="2"/>
    <s v="Bevis 36 x 72 Conference Tables"/>
    <n v="1618.37"/>
    <n v="13"/>
    <n v="356.04140000000001"/>
    <x v="0"/>
    <x v="5"/>
  </r>
  <r>
    <s v="CA-2015-108665"/>
    <x v="171"/>
    <d v="2015-07-10T00:00:00"/>
    <x v="1"/>
    <s v="KM-16225"/>
    <s v="Kalyca Meade"/>
    <x v="1"/>
    <s v="United States"/>
    <x v="13"/>
    <x v="7"/>
    <x v="2"/>
    <s v="FUR-FU-10002191"/>
    <s v="Furniture"/>
    <x v="3"/>
    <s v="G.E. Halogen Desk Lamp Bulbs"/>
    <n v="13.96"/>
    <n v="2"/>
    <n v="6.7008000000000001"/>
    <x v="4"/>
    <x v="3"/>
  </r>
  <r>
    <s v="CA-2015-108665"/>
    <x v="171"/>
    <d v="2015-07-10T00:00:00"/>
    <x v="1"/>
    <s v="KM-16225"/>
    <s v="Kalyca Meade"/>
    <x v="1"/>
    <s v="United States"/>
    <x v="13"/>
    <x v="7"/>
    <x v="2"/>
    <s v="FUR-FU-10000965"/>
    <s v="Furniture"/>
    <x v="3"/>
    <s v="Howard Miller 11-1/2&quot; Diameter Ridgewood Wall Clock"/>
    <n v="155.82"/>
    <n v="3"/>
    <n v="63.886200000000002"/>
    <x v="4"/>
    <x v="3"/>
  </r>
  <r>
    <s v="CA-2015-124450"/>
    <x v="172"/>
    <d v="2015-05-03T00:00:00"/>
    <x v="1"/>
    <s v="GT-14710"/>
    <s v="Greg Tran"/>
    <x v="0"/>
    <s v="United States"/>
    <x v="85"/>
    <x v="29"/>
    <x v="2"/>
    <s v="FUR-CH-10000309"/>
    <s v="Furniture"/>
    <x v="1"/>
    <s v="Global Comet Stacking Arm Chair"/>
    <n v="1267.53"/>
    <n v="3"/>
    <n v="316.88249999999999"/>
    <x v="6"/>
    <x v="6"/>
  </r>
  <r>
    <s v="CA-2014-163552"/>
    <x v="173"/>
    <d v="2014-07-15T00:00:00"/>
    <x v="1"/>
    <s v="LA-16780"/>
    <s v="Laura Armstrong"/>
    <x v="1"/>
    <s v="United States"/>
    <x v="33"/>
    <x v="18"/>
    <x v="2"/>
    <s v="FUR-CH-10003379"/>
    <s v="Furniture"/>
    <x v="1"/>
    <s v="Global Commerce Series High-Back Swivel/Tilt Chairs"/>
    <n v="854.94"/>
    <n v="3"/>
    <n v="213.73500000000001"/>
    <x v="4"/>
    <x v="3"/>
  </r>
  <r>
    <s v="CA-2014-163552"/>
    <x v="173"/>
    <d v="2014-07-15T00:00:00"/>
    <x v="1"/>
    <s v="LA-16780"/>
    <s v="Laura Armstrong"/>
    <x v="1"/>
    <s v="United States"/>
    <x v="33"/>
    <x v="18"/>
    <x v="2"/>
    <s v="FUR-FU-10000629"/>
    <s v="Furniture"/>
    <x v="3"/>
    <s v="9-3/4 Diameter Round Wall Clock"/>
    <n v="124.11"/>
    <n v="9"/>
    <n v="52.126199999999997"/>
    <x v="4"/>
    <x v="3"/>
  </r>
  <r>
    <s v="CA-2016-113061"/>
    <x v="74"/>
    <d v="2016-04-26T00:00:00"/>
    <x v="1"/>
    <s v="EL-13735"/>
    <s v="Ed Ludwig"/>
    <x v="2"/>
    <s v="United States"/>
    <x v="86"/>
    <x v="23"/>
    <x v="3"/>
    <s v="FUR-FU-10003975"/>
    <s v="Furniture"/>
    <x v="3"/>
    <s v="Eldon Advantage Chair Mats for Low to Medium Pile Carpets"/>
    <n v="86.62"/>
    <n v="2"/>
    <n v="8.6620000000000008"/>
    <x v="4"/>
    <x v="6"/>
  </r>
  <r>
    <s v="CA-2016-127670"/>
    <x v="174"/>
    <d v="2016-03-24T00:00:00"/>
    <x v="1"/>
    <s v="RD-19660"/>
    <s v="Robert Dilbeck"/>
    <x v="2"/>
    <s v="United States"/>
    <x v="87"/>
    <x v="23"/>
    <x v="3"/>
    <s v="FUR-TA-10001095"/>
    <s v="Furniture"/>
    <x v="2"/>
    <s v="Chromcraft Round Conference Tables"/>
    <n v="697.16"/>
    <n v="4"/>
    <n v="146.40360000000001"/>
    <x v="4"/>
    <x v="9"/>
  </r>
  <r>
    <s v="CA-2016-102981"/>
    <x v="175"/>
    <d v="2016-09-09T00:00:00"/>
    <x v="0"/>
    <s v="MO-17500"/>
    <s v="Mary O'Rourke"/>
    <x v="0"/>
    <s v="United States"/>
    <x v="13"/>
    <x v="7"/>
    <x v="2"/>
    <s v="FUR-BO-10001811"/>
    <s v="Furniture"/>
    <x v="0"/>
    <s v="Atlantic Metals Mobile 5-Shelf Bookcases, Custom Colors"/>
    <n v="722.35199999999998"/>
    <n v="3"/>
    <n v="90.293999999999997"/>
    <x v="0"/>
    <x v="4"/>
  </r>
  <r>
    <s v="CA-2017-152702"/>
    <x v="176"/>
    <d v="2017-10-16T00:00:00"/>
    <x v="1"/>
    <s v="SN-20710"/>
    <s v="Steve Nguyen"/>
    <x v="2"/>
    <s v="United States"/>
    <x v="88"/>
    <x v="8"/>
    <x v="3"/>
    <s v="FUR-CH-10002304"/>
    <s v="Furniture"/>
    <x v="1"/>
    <s v="Global Stack Chair without Arms, Black"/>
    <n v="254.60400000000001"/>
    <n v="14"/>
    <n v="-18.186"/>
    <x v="4"/>
    <x v="1"/>
  </r>
  <r>
    <s v="CA-2016-169103"/>
    <x v="177"/>
    <d v="2016-03-13T00:00:00"/>
    <x v="1"/>
    <s v="ZC-21910"/>
    <s v="Zuschuss Carroll"/>
    <x v="0"/>
    <s v="United States"/>
    <x v="89"/>
    <x v="1"/>
    <x v="0"/>
    <s v="FUR-FU-10004006"/>
    <s v="Furniture"/>
    <x v="3"/>
    <s v="Deflect-o DuraMat Lighweight, Studded, Beveled Mat for Low Pile Carpeting"/>
    <n v="102.36"/>
    <n v="3"/>
    <n v="-3.8384999999999998"/>
    <x v="2"/>
    <x v="9"/>
  </r>
  <r>
    <s v="US-2015-153500"/>
    <x v="97"/>
    <d v="2015-07-05T00:00:00"/>
    <x v="2"/>
    <s v="DG-13300"/>
    <s v="Deirdre Greer"/>
    <x v="1"/>
    <s v="United States"/>
    <x v="3"/>
    <x v="3"/>
    <x v="2"/>
    <s v="FUR-FU-10000293"/>
    <s v="Furniture"/>
    <x v="3"/>
    <s v="Eldon Antistatic Chair Mats for Low to Medium Pile Carpets"/>
    <n v="168.464"/>
    <n v="2"/>
    <n v="-29.481200000000001"/>
    <x v="3"/>
    <x v="3"/>
  </r>
  <r>
    <s v="US-2015-153500"/>
    <x v="97"/>
    <d v="2015-07-05T00:00:00"/>
    <x v="2"/>
    <s v="DG-13300"/>
    <s v="Deirdre Greer"/>
    <x v="1"/>
    <s v="United States"/>
    <x v="3"/>
    <x v="3"/>
    <x v="2"/>
    <s v="FUR-FU-10004460"/>
    <s v="Furniture"/>
    <x v="3"/>
    <s v="Howard Miller 12&quot; Round Wall Clock"/>
    <n v="282.88799999999998"/>
    <n v="9"/>
    <n v="56.577599999999997"/>
    <x v="3"/>
    <x v="3"/>
  </r>
  <r>
    <s v="CA-2015-110667"/>
    <x v="178"/>
    <d v="2015-04-08T00:00:00"/>
    <x v="1"/>
    <s v="NF-18595"/>
    <s v="Nicole Fjeld"/>
    <x v="2"/>
    <s v="United States"/>
    <x v="13"/>
    <x v="7"/>
    <x v="2"/>
    <s v="FUR-FU-10004622"/>
    <s v="Furniture"/>
    <x v="3"/>
    <s v="Eldon Advantage Foldable Chair Mats for Low Pile Carpets"/>
    <n v="108.4"/>
    <n v="2"/>
    <n v="22.763999999999999"/>
    <x v="4"/>
    <x v="6"/>
  </r>
  <r>
    <s v="US-2015-125374"/>
    <x v="179"/>
    <d v="2015-03-29T00:00:00"/>
    <x v="1"/>
    <s v="JD-16060"/>
    <s v="Julia Dunbar"/>
    <x v="0"/>
    <s v="United States"/>
    <x v="6"/>
    <x v="5"/>
    <x v="3"/>
    <s v="FUR-CH-10003396"/>
    <s v="Furniture"/>
    <x v="1"/>
    <s v="Global Deluxe Steno Chair"/>
    <n v="107.77200000000001"/>
    <n v="2"/>
    <n v="-29.252400000000002"/>
    <x v="6"/>
    <x v="9"/>
  </r>
  <r>
    <s v="CA-2016-157686"/>
    <x v="180"/>
    <d v="2016-10-02T00:00:00"/>
    <x v="2"/>
    <s v="BD-11620"/>
    <s v="Brian DeCherney"/>
    <x v="0"/>
    <s v="United States"/>
    <x v="28"/>
    <x v="2"/>
    <x v="1"/>
    <s v="FUR-CH-10001146"/>
    <s v="Furniture"/>
    <x v="1"/>
    <s v="Global Value Mid-Back Manager's Chair, Gray"/>
    <n v="194.84800000000001"/>
    <n v="4"/>
    <n v="12.178000000000001"/>
    <x v="5"/>
    <x v="1"/>
  </r>
  <r>
    <s v="CA-2015-110016"/>
    <x v="101"/>
    <d v="2015-12-04T00:00:00"/>
    <x v="1"/>
    <s v="BT-11395"/>
    <s v="Bill Tyler"/>
    <x v="1"/>
    <s v="United States"/>
    <x v="25"/>
    <x v="17"/>
    <x v="3"/>
    <s v="FUR-CH-10002880"/>
    <s v="Furniture"/>
    <x v="1"/>
    <s v="Global High-Back Leather Tilter, Burgundy"/>
    <n v="1106.9100000000001"/>
    <n v="9"/>
    <n v="121.76009999999999"/>
    <x v="2"/>
    <x v="0"/>
  </r>
  <r>
    <s v="US-2016-143819"/>
    <x v="181"/>
    <d v="2016-03-05T00:00:00"/>
    <x v="1"/>
    <s v="KD-16270"/>
    <s v="Karen Daniels"/>
    <x v="0"/>
    <s v="United States"/>
    <x v="90"/>
    <x v="7"/>
    <x v="2"/>
    <s v="FUR-TA-10001095"/>
    <s v="Furniture"/>
    <x v="2"/>
    <s v="Chromcraft Round Conference Tables"/>
    <n v="836.59199999999998"/>
    <n v="8"/>
    <n v="-264.92079999999999"/>
    <x v="4"/>
    <x v="9"/>
  </r>
  <r>
    <s v="CA-2017-158407"/>
    <x v="182"/>
    <d v="2017-06-10T00:00:00"/>
    <x v="1"/>
    <s v="LW-16990"/>
    <s v="Lindsay Williams"/>
    <x v="1"/>
    <s v="United States"/>
    <x v="91"/>
    <x v="30"/>
    <x v="0"/>
    <s v="FUR-FU-10001967"/>
    <s v="Furniture"/>
    <x v="3"/>
    <s v="Telescoping Adjustable Floor Lamp"/>
    <n v="31.984000000000002"/>
    <n v="2"/>
    <n v="1.9990000000000001"/>
    <x v="6"/>
    <x v="2"/>
  </r>
  <r>
    <s v="CA-2014-159338"/>
    <x v="183"/>
    <d v="2014-06-28T00:00:00"/>
    <x v="2"/>
    <s v="NS-18640"/>
    <s v="Noel Staavos"/>
    <x v="1"/>
    <s v="United States"/>
    <x v="2"/>
    <x v="2"/>
    <x v="1"/>
    <s v="FUR-TA-10004147"/>
    <s v="Furniture"/>
    <x v="2"/>
    <s v="Hon 4060 Series Tables"/>
    <n v="447.84"/>
    <n v="5"/>
    <n v="11.196"/>
    <x v="0"/>
    <x v="2"/>
  </r>
  <r>
    <s v="CA-2016-107216"/>
    <x v="184"/>
    <d v="2016-06-17T00:00:00"/>
    <x v="2"/>
    <s v="PV-18985"/>
    <s v="Paul Van Hugh"/>
    <x v="2"/>
    <s v="United States"/>
    <x v="28"/>
    <x v="2"/>
    <x v="1"/>
    <s v="FUR-FU-10000206"/>
    <s v="Furniture"/>
    <x v="3"/>
    <s v="GE General Purpose, Extra Long Life, Showcase &amp; Floodlight Incandescent Bulbs"/>
    <n v="8.73"/>
    <n v="3"/>
    <n v="4.1031000000000004"/>
    <x v="0"/>
    <x v="2"/>
  </r>
  <r>
    <s v="US-2016-110156"/>
    <x v="185"/>
    <d v="2016-11-24T00:00:00"/>
    <x v="1"/>
    <s v="EH-13945"/>
    <s v="Eric Hoffmann"/>
    <x v="0"/>
    <s v="United States"/>
    <x v="6"/>
    <x v="5"/>
    <x v="3"/>
    <s v="FUR-FU-10000206"/>
    <s v="Furniture"/>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s v="Furniture"/>
    <x v="0"/>
    <s v="Bush Saratoga Collection 5-Shelf Bookcase, Hanover Cherry, *Special Order"/>
    <n v="119.833"/>
    <n v="1"/>
    <n v="-12.6882"/>
    <x v="2"/>
    <x v="5"/>
  </r>
  <r>
    <s v="US-2014-147627"/>
    <x v="187"/>
    <d v="2014-01-26T00:00:00"/>
    <x v="1"/>
    <s v="HL-15040"/>
    <s v="Hunter Lopez"/>
    <x v="0"/>
    <s v="United States"/>
    <x v="93"/>
    <x v="31"/>
    <x v="0"/>
    <s v="FUR-FU-10003194"/>
    <s v="Furniture"/>
    <x v="3"/>
    <s v="Eldon Expressions Desk Accessory, Wood Pencil Holder, Oak"/>
    <n v="38.6"/>
    <n v="4"/>
    <n v="11.58"/>
    <x v="6"/>
    <x v="8"/>
  </r>
  <r>
    <s v="US-2014-147627"/>
    <x v="187"/>
    <d v="2014-01-26T00:00:00"/>
    <x v="1"/>
    <s v="HL-15040"/>
    <s v="Hunter Lopez"/>
    <x v="0"/>
    <s v="United States"/>
    <x v="93"/>
    <x v="31"/>
    <x v="0"/>
    <s v="FUR-CH-10002331"/>
    <s v="Furniture"/>
    <x v="1"/>
    <s v="Hon 4700 Series Mobuis Mid-Back Task Chairs with Adjustable Arms"/>
    <n v="1067.94"/>
    <n v="3"/>
    <n v="224.26740000000001"/>
    <x v="6"/>
    <x v="8"/>
  </r>
  <r>
    <s v="CA-2016-112102"/>
    <x v="188"/>
    <d v="2016-04-16T00:00:00"/>
    <x v="1"/>
    <s v="BD-11605"/>
    <s v="Brian Dahlen"/>
    <x v="0"/>
    <s v="United States"/>
    <x v="76"/>
    <x v="25"/>
    <x v="0"/>
    <s v="FUR-TA-10004086"/>
    <s v="Furniture"/>
    <x v="2"/>
    <s v="KI Adjustable-Height Table"/>
    <n v="343.92"/>
    <n v="4"/>
    <n v="75.662400000000005"/>
    <x v="4"/>
    <x v="6"/>
  </r>
  <r>
    <s v="CA-2014-146969"/>
    <x v="189"/>
    <d v="2014-10-03T00:00:00"/>
    <x v="1"/>
    <s v="AP-10915"/>
    <s v="Arthur Prichep"/>
    <x v="0"/>
    <s v="United States"/>
    <x v="2"/>
    <x v="2"/>
    <x v="1"/>
    <s v="FUR-FU-10004188"/>
    <s v="Furniture"/>
    <x v="3"/>
    <s v="Luxo Professional Combination Clamp-On Lamps"/>
    <n v="204.6"/>
    <n v="2"/>
    <n v="53.195999999999998"/>
    <x v="4"/>
    <x v="4"/>
  </r>
  <r>
    <s v="CA-2015-113971"/>
    <x v="190"/>
    <d v="2015-05-14T00:00:00"/>
    <x v="1"/>
    <s v="CB-12535"/>
    <s v="Claudia Bergmann"/>
    <x v="1"/>
    <s v="United States"/>
    <x v="94"/>
    <x v="15"/>
    <x v="2"/>
    <s v="FUR-FU-10001852"/>
    <s v="Furniture"/>
    <x v="3"/>
    <s v="Eldon Regeneration Recycled Desk Accessories, Smoke"/>
    <n v="8.3520000000000003"/>
    <n v="6"/>
    <n v="1.2527999999999999"/>
    <x v="6"/>
    <x v="7"/>
  </r>
  <r>
    <s v="CA-2014-136567"/>
    <x v="191"/>
    <d v="2014-12-21T00:00:00"/>
    <x v="2"/>
    <s v="PS-19045"/>
    <s v="Penelope Sewall"/>
    <x v="2"/>
    <s v="United States"/>
    <x v="95"/>
    <x v="25"/>
    <x v="0"/>
    <s v="FUR-TA-10001932"/>
    <s v="Furniture"/>
    <x v="2"/>
    <s v="Chromcraft 48&quot; x 96&quot; Racetrack Double Pedestal Table"/>
    <n v="2244.48"/>
    <n v="7"/>
    <n v="493.78559999999999"/>
    <x v="5"/>
    <x v="5"/>
  </r>
  <r>
    <s v="CA-2014-136567"/>
    <x v="191"/>
    <d v="2014-12-21T00:00:00"/>
    <x v="2"/>
    <s v="PS-19045"/>
    <s v="Penelope Sewall"/>
    <x v="2"/>
    <s v="United States"/>
    <x v="95"/>
    <x v="25"/>
    <x v="0"/>
    <s v="FUR-TA-10000617"/>
    <s v="Furniture"/>
    <x v="2"/>
    <s v="Hon Practical Foundations 30 x 60 Training Table, Light Gray/Charcoal"/>
    <n v="455.1"/>
    <n v="2"/>
    <n v="100.122"/>
    <x v="5"/>
    <x v="5"/>
  </r>
  <r>
    <s v="CA-2016-149314"/>
    <x v="192"/>
    <d v="2016-07-07T00:00:00"/>
    <x v="0"/>
    <s v="GB-14530"/>
    <s v="George Bell"/>
    <x v="1"/>
    <s v="United States"/>
    <x v="2"/>
    <x v="2"/>
    <x v="1"/>
    <s v="FUR-CH-10002126"/>
    <s v="Furniture"/>
    <x v="1"/>
    <s v="Hon Deluxe Fabric Upholstered Stacking Chairs"/>
    <n v="195.184"/>
    <n v="1"/>
    <n v="19.5184"/>
    <x v="2"/>
    <x v="3"/>
  </r>
  <r>
    <s v="CA-2017-145226"/>
    <x v="64"/>
    <d v="2017-12-10T00:00:00"/>
    <x v="0"/>
    <s v="DL-13315"/>
    <s v="Delfina Latchford"/>
    <x v="0"/>
    <s v="United States"/>
    <x v="13"/>
    <x v="7"/>
    <x v="2"/>
    <s v="FUR-FU-10004952"/>
    <s v="Furniture"/>
    <x v="3"/>
    <s v="C-Line Cubicle Keepers Polyproplyene Holder w/Velcro Back, 8-1/2x11, 25/Bx"/>
    <n v="109.48"/>
    <n v="2"/>
    <n v="33.938800000000001"/>
    <x v="3"/>
    <x v="5"/>
  </r>
  <r>
    <s v="CA-2016-113621"/>
    <x v="193"/>
    <d v="2016-12-05T00:00:00"/>
    <x v="1"/>
    <s v="JE-15745"/>
    <s v="Joel Eaton"/>
    <x v="0"/>
    <s v="United States"/>
    <x v="96"/>
    <x v="32"/>
    <x v="2"/>
    <s v="FUR-CH-10001270"/>
    <s v="Furniture"/>
    <x v="1"/>
    <s v="Harbour Creations Steel Folding Chair"/>
    <n v="172.5"/>
    <n v="2"/>
    <n v="51.75"/>
    <x v="4"/>
    <x v="5"/>
  </r>
  <r>
    <s v="CA-2017-117212"/>
    <x v="194"/>
    <d v="2017-02-28T00:00:00"/>
    <x v="0"/>
    <s v="BT-11530"/>
    <s v="Bradley Talbott"/>
    <x v="2"/>
    <s v="United States"/>
    <x v="2"/>
    <x v="2"/>
    <x v="1"/>
    <s v="FUR-CH-10003973"/>
    <s v="Furniture"/>
    <x v="1"/>
    <s v="GuestStacker Chair with Chrome Finish Legs"/>
    <n v="892.22400000000005"/>
    <n v="3"/>
    <n v="89.222399999999993"/>
    <x v="3"/>
    <x v="11"/>
  </r>
  <r>
    <s v="US-2015-130519"/>
    <x v="195"/>
    <d v="2015-09-15T00:00:00"/>
    <x v="3"/>
    <s v="NG-18355"/>
    <s v="Nat Gilpin"/>
    <x v="1"/>
    <s v="United States"/>
    <x v="97"/>
    <x v="1"/>
    <x v="0"/>
    <s v="FUR-FU-10002268"/>
    <s v="Furniture"/>
    <x v="3"/>
    <s v="Ultra Door Push Plate"/>
    <n v="15.712"/>
    <n v="4"/>
    <n v="2.5531999999999999"/>
    <x v="7"/>
    <x v="4"/>
  </r>
  <r>
    <s v="US-2015-130519"/>
    <x v="195"/>
    <d v="2015-09-15T00:00:00"/>
    <x v="3"/>
    <s v="NG-18355"/>
    <s v="Nat Gilpin"/>
    <x v="1"/>
    <s v="United States"/>
    <x v="97"/>
    <x v="1"/>
    <x v="0"/>
    <s v="FUR-FU-10003394"/>
    <s v="Furniture"/>
    <x v="3"/>
    <s v="Tenex &quot;The Solids&quot; Textured Chair Mats"/>
    <n v="55.968000000000004"/>
    <n v="1"/>
    <n v="-2.0988000000000002"/>
    <x v="7"/>
    <x v="4"/>
  </r>
  <r>
    <s v="CA-2016-130946"/>
    <x v="57"/>
    <d v="2016-04-12T00:00:00"/>
    <x v="1"/>
    <s v="ZC-21910"/>
    <s v="Zuschuss Carroll"/>
    <x v="0"/>
    <s v="United States"/>
    <x v="6"/>
    <x v="5"/>
    <x v="3"/>
    <s v="FUR-CH-10004540"/>
    <s v="Furniture"/>
    <x v="1"/>
    <s v="Global Chrome Stack Chair"/>
    <n v="95.983999999999995"/>
    <n v="4"/>
    <n v="-4.1135999999999999"/>
    <x v="4"/>
    <x v="6"/>
  </r>
  <r>
    <s v="CA-2016-114727"/>
    <x v="196"/>
    <d v="2016-07-24T00:00:00"/>
    <x v="1"/>
    <s v="LS-16945"/>
    <s v="Linda Southworth"/>
    <x v="1"/>
    <s v="United States"/>
    <x v="22"/>
    <x v="12"/>
    <x v="1"/>
    <s v="FUR-CH-10002335"/>
    <s v="Furniture"/>
    <x v="1"/>
    <s v="Hon GuestStacker Chair"/>
    <n v="544.00800000000004"/>
    <n v="3"/>
    <n v="40.800600000000003"/>
    <x v="6"/>
    <x v="3"/>
  </r>
  <r>
    <s v="CA-2016-114727"/>
    <x v="196"/>
    <d v="2016-07-24T00:00:00"/>
    <x v="1"/>
    <s v="LS-16945"/>
    <s v="Linda Southworth"/>
    <x v="1"/>
    <s v="United States"/>
    <x v="22"/>
    <x v="12"/>
    <x v="1"/>
    <s v="FUR-CH-10002331"/>
    <s v="Furniture"/>
    <x v="1"/>
    <s v="Hon 4700 Series Mobuis Mid-Back Task Chairs with Adjustable Arms"/>
    <n v="854.35199999999998"/>
    <n v="3"/>
    <n v="10.679399999999999"/>
    <x v="6"/>
    <x v="3"/>
  </r>
  <r>
    <s v="CA-2016-137050"/>
    <x v="197"/>
    <d v="2016-07-18T00:00:00"/>
    <x v="0"/>
    <s v="SW-20755"/>
    <s v="Steven Ward"/>
    <x v="1"/>
    <s v="United States"/>
    <x v="13"/>
    <x v="7"/>
    <x v="2"/>
    <s v="FUR-BO-10004695"/>
    <s v="Furniture"/>
    <x v="0"/>
    <s v="O'Sullivan 2-Door Barrister Bookcase in Odessa Pine"/>
    <n v="579.13599999999997"/>
    <n v="4"/>
    <n v="21.717600000000001"/>
    <x v="4"/>
    <x v="3"/>
  </r>
  <r>
    <s v="US-2017-118087"/>
    <x v="198"/>
    <d v="2017-09-13T00:00:00"/>
    <x v="1"/>
    <s v="SP-20620"/>
    <s v="Stefania Perrino"/>
    <x v="1"/>
    <s v="United States"/>
    <x v="3"/>
    <x v="3"/>
    <x v="2"/>
    <s v="FUR-CH-10004860"/>
    <s v="Furniture"/>
    <x v="1"/>
    <s v="Global Low Back Tilter Chair"/>
    <n v="141.37200000000001"/>
    <n v="2"/>
    <n v="-48.470399999999998"/>
    <x v="4"/>
    <x v="4"/>
  </r>
  <r>
    <s v="US-2017-118087"/>
    <x v="198"/>
    <d v="2017-09-13T00:00:00"/>
    <x v="1"/>
    <s v="SP-20620"/>
    <s v="Stefania Perrino"/>
    <x v="1"/>
    <s v="United States"/>
    <x v="3"/>
    <x v="3"/>
    <x v="2"/>
    <s v="FUR-FU-10001867"/>
    <s v="Furniture"/>
    <x v="3"/>
    <s v="Eldon Expressions Punched Metal &amp; Wood Desk Accessories, Pewter &amp; Cherry"/>
    <n v="17.024000000000001"/>
    <n v="2"/>
    <n v="1.7023999999999999"/>
    <x v="4"/>
    <x v="4"/>
  </r>
  <r>
    <s v="CA-2016-126004"/>
    <x v="199"/>
    <d v="2016-12-05T00:00:00"/>
    <x v="2"/>
    <s v="BM-11140"/>
    <s v="Becky Martin"/>
    <x v="0"/>
    <s v="United States"/>
    <x v="13"/>
    <x v="7"/>
    <x v="2"/>
    <s v="FUR-FU-10001602"/>
    <s v="Furniture"/>
    <x v="3"/>
    <s v="Eldon Delta Triangular Chair Mat, 52&quot; x 58&quot;, Clear"/>
    <n v="113.79"/>
    <n v="3"/>
    <n v="20.482199999999999"/>
    <x v="5"/>
    <x v="5"/>
  </r>
  <r>
    <s v="CA-2017-100013"/>
    <x v="200"/>
    <d v="2017-11-11T00:00:00"/>
    <x v="1"/>
    <s v="ZC-21910"/>
    <s v="Zuschuss Carroll"/>
    <x v="0"/>
    <s v="United States"/>
    <x v="2"/>
    <x v="2"/>
    <x v="1"/>
    <s v="FUR-FU-10001424"/>
    <s v="Furniture"/>
    <x v="3"/>
    <s v="Dax Clear Box Frame"/>
    <n v="8.73"/>
    <n v="1"/>
    <n v="2.9681999999999999"/>
    <x v="2"/>
    <x v="0"/>
  </r>
  <r>
    <s v="CA-2016-144344"/>
    <x v="48"/>
    <d v="2016-10-28T00:00:00"/>
    <x v="3"/>
    <s v="PG-18820"/>
    <s v="Patrick Gardner"/>
    <x v="0"/>
    <s v="United States"/>
    <x v="98"/>
    <x v="1"/>
    <x v="0"/>
    <s v="FUR-FU-10000076"/>
    <s v="Furniture"/>
    <x v="3"/>
    <s v="24-Hour Round Wall Clock"/>
    <n v="47.951999999999998"/>
    <n v="3"/>
    <n v="13.786199999999999"/>
    <x v="7"/>
    <x v="1"/>
  </r>
  <r>
    <s v="CA-2016-144344"/>
    <x v="48"/>
    <d v="2016-10-28T00:00:00"/>
    <x v="3"/>
    <s v="PG-18820"/>
    <s v="Patrick Gardner"/>
    <x v="0"/>
    <s v="United States"/>
    <x v="98"/>
    <x v="1"/>
    <x v="0"/>
    <s v="FUR-FU-10003268"/>
    <s v="Furniture"/>
    <x v="3"/>
    <s v="Eldon Radial Chair Mat for Low to Medium Pile Carpets"/>
    <n v="63.968000000000004"/>
    <n v="2"/>
    <n v="0"/>
    <x v="7"/>
    <x v="1"/>
  </r>
  <r>
    <s v="CA-2016-144344"/>
    <x v="48"/>
    <d v="2016-10-28T00:00:00"/>
    <x v="3"/>
    <s v="PG-18820"/>
    <s v="Patrick Gardner"/>
    <x v="0"/>
    <s v="United States"/>
    <x v="98"/>
    <x v="1"/>
    <x v="0"/>
    <s v="FUR-FU-10003553"/>
    <s v="Furniture"/>
    <x v="3"/>
    <s v="Howard Miller 13-1/2&quot; Diameter Rosebrook Wall Clock"/>
    <n v="165.048"/>
    <n v="3"/>
    <n v="41.262"/>
    <x v="7"/>
    <x v="1"/>
  </r>
  <r>
    <s v="CA-2014-127012"/>
    <x v="201"/>
    <d v="2014-08-15T00:00:00"/>
    <x v="1"/>
    <s v="GM-14680"/>
    <s v="Greg Matthias"/>
    <x v="0"/>
    <s v="United States"/>
    <x v="15"/>
    <x v="13"/>
    <x v="1"/>
    <s v="FUR-FU-10003691"/>
    <s v="Furniture"/>
    <x v="3"/>
    <s v="Eldon Image Series Desk Accessories, Ebony"/>
    <n v="12.35"/>
    <n v="1"/>
    <n v="5.4340000000000002"/>
    <x v="4"/>
    <x v="10"/>
  </r>
  <r>
    <s v="CA-2014-168494"/>
    <x v="202"/>
    <d v="2014-12-14T00:00:00"/>
    <x v="0"/>
    <s v="NP-18700"/>
    <s v="Nora Preis"/>
    <x v="0"/>
    <s v="United States"/>
    <x v="99"/>
    <x v="2"/>
    <x v="1"/>
    <s v="FUR-TA-10004619"/>
    <s v="Furniture"/>
    <x v="2"/>
    <s v="Hon Non-Folding Utility Tables"/>
    <n v="764.68799999999999"/>
    <n v="6"/>
    <n v="95.585999999999999"/>
    <x v="3"/>
    <x v="5"/>
  </r>
  <r>
    <s v="CA-2014-168494"/>
    <x v="202"/>
    <d v="2014-12-14T00:00:00"/>
    <x v="0"/>
    <s v="NP-18700"/>
    <s v="Nora Preis"/>
    <x v="0"/>
    <s v="United States"/>
    <x v="99"/>
    <x v="2"/>
    <x v="1"/>
    <s v="FUR-TA-10003473"/>
    <s v="Furniture"/>
    <x v="2"/>
    <s v="Bretford Rectangular Conference Table Tops"/>
    <n v="3610.848"/>
    <n v="12"/>
    <n v="135.4068"/>
    <x v="3"/>
    <x v="5"/>
  </r>
  <r>
    <s v="CA-2014-168494"/>
    <x v="202"/>
    <d v="2014-12-14T00:00:00"/>
    <x v="0"/>
    <s v="NP-18700"/>
    <s v="Nora Preis"/>
    <x v="0"/>
    <s v="United States"/>
    <x v="99"/>
    <x v="2"/>
    <x v="1"/>
    <s v="FUR-BO-10004467"/>
    <s v="Furniture"/>
    <x v="0"/>
    <s v="Bestar Classic Bookcase"/>
    <n v="254.97450000000001"/>
    <n v="3"/>
    <n v="11.998799999999999"/>
    <x v="3"/>
    <x v="5"/>
  </r>
  <r>
    <s v="CA-2017-115602"/>
    <x v="186"/>
    <d v="2017-12-24T00:00:00"/>
    <x v="1"/>
    <s v="DJ-13630"/>
    <s v="Doug Jacobs"/>
    <x v="0"/>
    <s v="United States"/>
    <x v="13"/>
    <x v="7"/>
    <x v="2"/>
    <s v="FUR-CH-10001708"/>
    <s v="Furniture"/>
    <x v="1"/>
    <s v="Office Star - Contemporary Swivel Chair with Padded Adjustable Arms and Flex Back"/>
    <n v="1141.9380000000001"/>
    <n v="9"/>
    <n v="139.5702"/>
    <x v="6"/>
    <x v="5"/>
  </r>
  <r>
    <s v="CA-2017-144638"/>
    <x v="203"/>
    <d v="2017-03-14T00:00:00"/>
    <x v="1"/>
    <s v="MH-18115"/>
    <s v="Mick Hernandez"/>
    <x v="2"/>
    <s v="United States"/>
    <x v="100"/>
    <x v="3"/>
    <x v="2"/>
    <s v="FUR-FU-10003724"/>
    <s v="Furniture"/>
    <x v="3"/>
    <s v="Westinghouse Clip-On Gooseneck Lamps"/>
    <n v="6.6959999999999997"/>
    <n v="1"/>
    <n v="0.50219999999999998"/>
    <x v="4"/>
    <x v="9"/>
  </r>
  <r>
    <s v="CA-2017-144638"/>
    <x v="203"/>
    <d v="2017-03-14T00:00:00"/>
    <x v="1"/>
    <s v="MH-18115"/>
    <s v="Mick Hernandez"/>
    <x v="2"/>
    <s v="United States"/>
    <x v="100"/>
    <x v="3"/>
    <x v="2"/>
    <s v="FUR-FU-10003535"/>
    <s v="Furniture"/>
    <x v="3"/>
    <s v="Howard Miller Distant Time Traveler Alarm Clock"/>
    <n v="43.872"/>
    <n v="2"/>
    <n v="11.516400000000001"/>
    <x v="4"/>
    <x v="9"/>
  </r>
  <r>
    <s v="CA-2016-155992"/>
    <x v="180"/>
    <d v="2016-10-02T00:00:00"/>
    <x v="2"/>
    <s v="CC-12220"/>
    <s v="Chris Cortes"/>
    <x v="0"/>
    <s v="United States"/>
    <x v="101"/>
    <x v="6"/>
    <x v="3"/>
    <s v="FUR-FU-10003724"/>
    <s v="Furniture"/>
    <x v="3"/>
    <s v="Westinghouse Clip-On Gooseneck Lamps"/>
    <n v="41.85"/>
    <n v="5"/>
    <n v="10.881"/>
    <x v="5"/>
    <x v="1"/>
  </r>
  <r>
    <s v="US-2014-167738"/>
    <x v="109"/>
    <d v="2014-12-29T00:00:00"/>
    <x v="1"/>
    <s v="JC-16105"/>
    <s v="Julie Creighton"/>
    <x v="1"/>
    <s v="United States"/>
    <x v="2"/>
    <x v="2"/>
    <x v="1"/>
    <s v="FUR-CH-10001146"/>
    <s v="Furniture"/>
    <x v="1"/>
    <s v="Global Value Mid-Back Manager's Chair, Gray"/>
    <n v="292.27199999999999"/>
    <n v="6"/>
    <n v="18.266999999999999"/>
    <x v="2"/>
    <x v="5"/>
  </r>
  <r>
    <s v="CA-2017-121412"/>
    <x v="204"/>
    <d v="2017-09-27T00:00:00"/>
    <x v="1"/>
    <s v="BG-11695"/>
    <s v="Brooke Gillingham"/>
    <x v="1"/>
    <s v="United States"/>
    <x v="74"/>
    <x v="12"/>
    <x v="1"/>
    <s v="FUR-FU-10000246"/>
    <s v="Furniture"/>
    <x v="3"/>
    <s v="Aluminum Document Frame"/>
    <n v="29.327999999999999"/>
    <n v="3"/>
    <n v="3.6659999999999999"/>
    <x v="4"/>
    <x v="4"/>
  </r>
  <r>
    <s v="CA-2016-119186"/>
    <x v="205"/>
    <d v="2016-05-26T00:00:00"/>
    <x v="3"/>
    <s v="MS-17710"/>
    <s v="Maurice Satty"/>
    <x v="0"/>
    <s v="United States"/>
    <x v="50"/>
    <x v="5"/>
    <x v="3"/>
    <s v="FUR-CH-10001973"/>
    <s v="Furniture"/>
    <x v="1"/>
    <s v="Office Star Flex Back Scooter Chair with White Frame"/>
    <n v="388.43"/>
    <n v="5"/>
    <n v="-88.784000000000006"/>
    <x v="7"/>
    <x v="7"/>
  </r>
  <r>
    <s v="CA-2016-154711"/>
    <x v="206"/>
    <d v="2016-11-26T00:00:00"/>
    <x v="1"/>
    <s v="TB-21355"/>
    <s v="Todd Boyes"/>
    <x v="1"/>
    <s v="United States"/>
    <x v="13"/>
    <x v="7"/>
    <x v="2"/>
    <s v="FUR-FU-10000397"/>
    <s v="Furniture"/>
    <x v="3"/>
    <s v="Luxo Economy Swing Arm Lamp"/>
    <n v="39.880000000000003"/>
    <n v="2"/>
    <n v="11.166399999999999"/>
    <x v="4"/>
    <x v="0"/>
  </r>
  <r>
    <s v="CA-2016-137043"/>
    <x v="207"/>
    <d v="2016-12-25T00:00:00"/>
    <x v="0"/>
    <s v="LC-17140"/>
    <s v="Logan Currie"/>
    <x v="0"/>
    <s v="United States"/>
    <x v="76"/>
    <x v="25"/>
    <x v="0"/>
    <s v="FUR-FU-10003664"/>
    <s v="Furniture"/>
    <x v="3"/>
    <s v="Electrix Architect's Clamp-On Swing Arm Lamp, Black"/>
    <n v="572.76"/>
    <n v="6"/>
    <n v="166.10040000000001"/>
    <x v="3"/>
    <x v="5"/>
  </r>
  <r>
    <s v="CA-2016-137043"/>
    <x v="207"/>
    <d v="2016-12-25T00:00:00"/>
    <x v="0"/>
    <s v="LC-17140"/>
    <s v="Logan Currie"/>
    <x v="0"/>
    <s v="United States"/>
    <x v="76"/>
    <x v="25"/>
    <x v="0"/>
    <s v="FUR-FU-10003664"/>
    <s v="Furniture"/>
    <x v="3"/>
    <s v="Electrix Architect's Clamp-On Swing Arm Lamp, Black"/>
    <n v="286.38"/>
    <n v="3"/>
    <n v="83.050200000000004"/>
    <x v="3"/>
    <x v="5"/>
  </r>
  <r>
    <s v="CA-2015-115847"/>
    <x v="208"/>
    <d v="2015-09-24T00:00:00"/>
    <x v="0"/>
    <s v="TC-21535"/>
    <s v="Tracy Collins"/>
    <x v="2"/>
    <s v="United States"/>
    <x v="58"/>
    <x v="25"/>
    <x v="0"/>
    <s v="FUR-BO-10003433"/>
    <s v="Furniture"/>
    <x v="0"/>
    <s v="Sauder Cornerstone Collection Library"/>
    <n v="61.96"/>
    <n v="2"/>
    <n v="4.3372000000000002"/>
    <x v="2"/>
    <x v="4"/>
  </r>
  <r>
    <s v="US-2017-126179"/>
    <x v="209"/>
    <d v="2017-07-07T00:00:00"/>
    <x v="1"/>
    <s v="CS-12460"/>
    <s v="Chuck Sachs"/>
    <x v="0"/>
    <s v="United States"/>
    <x v="29"/>
    <x v="24"/>
    <x v="0"/>
    <s v="FUR-FU-10002554"/>
    <s v="Furniture"/>
    <x v="3"/>
    <s v="Westinghouse Floor Lamp with Metal Mesh Shade, Black"/>
    <n v="23.99"/>
    <n v="1"/>
    <n v="5.5176999999999996"/>
    <x v="4"/>
    <x v="3"/>
  </r>
  <r>
    <s v="CA-2016-141397"/>
    <x v="210"/>
    <d v="2016-06-21T00:00:00"/>
    <x v="2"/>
    <s v="RC-19825"/>
    <s v="Roy Collins"/>
    <x v="0"/>
    <s v="United States"/>
    <x v="102"/>
    <x v="2"/>
    <x v="1"/>
    <s v="FUR-CH-10003846"/>
    <s v="Furniture"/>
    <x v="1"/>
    <s v="Hon Valutask Swivel Chairs"/>
    <n v="161.56800000000001"/>
    <n v="2"/>
    <n v="-8.0784000000000002"/>
    <x v="5"/>
    <x v="2"/>
  </r>
  <r>
    <s v="US-2016-134488"/>
    <x v="211"/>
    <d v="2016-10-01T00:00:00"/>
    <x v="1"/>
    <s v="PK-19075"/>
    <s v="Pete Kriz"/>
    <x v="0"/>
    <s v="United States"/>
    <x v="29"/>
    <x v="15"/>
    <x v="2"/>
    <s v="FUR-CH-10003199"/>
    <s v="Furniture"/>
    <x v="1"/>
    <s v="Office Star - Contemporary Task Swivel Chair"/>
    <n v="155.37200000000001"/>
    <n v="2"/>
    <n v="-13.317600000000001"/>
    <x v="1"/>
    <x v="4"/>
  </r>
  <r>
    <s v="CA-2016-145919"/>
    <x v="105"/>
    <d v="2016-12-23T00:00:00"/>
    <x v="1"/>
    <s v="HG-14965"/>
    <s v="Henry Goldwyn"/>
    <x v="1"/>
    <s v="United States"/>
    <x v="2"/>
    <x v="2"/>
    <x v="1"/>
    <s v="FUR-FU-10004960"/>
    <s v="Furniture"/>
    <x v="3"/>
    <s v="Seth Thomas 12&quot; Clock w/ Goldtone Case"/>
    <n v="183.84"/>
    <n v="8"/>
    <n v="62.505600000000001"/>
    <x v="2"/>
    <x v="5"/>
  </r>
  <r>
    <s v="CA-2015-120439"/>
    <x v="212"/>
    <d v="2015-06-18T00:00:00"/>
    <x v="1"/>
    <s v="AD-10180"/>
    <s v="Alan Dominguez"/>
    <x v="2"/>
    <s v="United States"/>
    <x v="3"/>
    <x v="3"/>
    <x v="2"/>
    <s v="FUR-FU-10001867"/>
    <s v="Furniture"/>
    <x v="3"/>
    <s v="Eldon Expressions Punched Metal &amp; Wood Desk Accessories, Pewter &amp; Cherry"/>
    <n v="51.072000000000003"/>
    <n v="6"/>
    <n v="5.1071999999999997"/>
    <x v="4"/>
    <x v="2"/>
  </r>
  <r>
    <s v="CA-2016-142762"/>
    <x v="213"/>
    <d v="2016-05-27T00:00:00"/>
    <x v="1"/>
    <s v="LD-17005"/>
    <s v="Lisa DeCherney"/>
    <x v="0"/>
    <s v="United States"/>
    <x v="28"/>
    <x v="2"/>
    <x v="1"/>
    <s v="FUR-FU-10003691"/>
    <s v="Furniture"/>
    <x v="3"/>
    <s v="Eldon Image Series Desk Accessories, Ebony"/>
    <n v="37.049999999999997"/>
    <n v="3"/>
    <n v="16.302"/>
    <x v="4"/>
    <x v="7"/>
  </r>
  <r>
    <s v="US-2017-123281"/>
    <x v="214"/>
    <d v="2017-04-07T00:00:00"/>
    <x v="1"/>
    <s v="JF-15190"/>
    <s v="Jamie Frazer"/>
    <x v="0"/>
    <s v="United States"/>
    <x v="2"/>
    <x v="2"/>
    <x v="1"/>
    <s v="FUR-FU-10003724"/>
    <s v="Furniture"/>
    <x v="3"/>
    <s v="Westinghouse Clip-On Gooseneck Lamps"/>
    <n v="25.11"/>
    <n v="3"/>
    <n v="6.5286"/>
    <x v="2"/>
    <x v="6"/>
  </r>
  <r>
    <s v="CA-2017-100524"/>
    <x v="76"/>
    <d v="2017-04-02T00:00:00"/>
    <x v="0"/>
    <s v="CM-12115"/>
    <s v="Chad McGuire"/>
    <x v="0"/>
    <s v="United States"/>
    <x v="13"/>
    <x v="7"/>
    <x v="2"/>
    <s v="FUR-FU-10004018"/>
    <s v="Furniture"/>
    <x v="3"/>
    <s v="Tensor Computer Mounted Lamp"/>
    <n v="29.78"/>
    <n v="2"/>
    <n v="8.0405999999999995"/>
    <x v="3"/>
    <x v="9"/>
  </r>
  <r>
    <s v="CA-2014-153976"/>
    <x v="215"/>
    <d v="2014-10-08T00:00:00"/>
    <x v="0"/>
    <s v="BP-11290"/>
    <s v="Beth Paige"/>
    <x v="0"/>
    <s v="United States"/>
    <x v="103"/>
    <x v="8"/>
    <x v="3"/>
    <s v="FUR-CH-10002880"/>
    <s v="Furniture"/>
    <x v="1"/>
    <s v="Global High-Back Leather Tilter, Burgundy"/>
    <n v="258.279"/>
    <n v="3"/>
    <n v="-70.104299999999995"/>
    <x v="2"/>
    <x v="1"/>
  </r>
  <r>
    <s v="CA-2017-162978"/>
    <x v="216"/>
    <d v="2017-05-09T00:00:00"/>
    <x v="1"/>
    <s v="LW-16990"/>
    <s v="Lindsay Williams"/>
    <x v="1"/>
    <s v="United States"/>
    <x v="28"/>
    <x v="2"/>
    <x v="1"/>
    <s v="FUR-TA-10003473"/>
    <s v="Furniture"/>
    <x v="2"/>
    <s v="Bretford Rectangular Conference Table Tops"/>
    <n v="300.904"/>
    <n v="1"/>
    <n v="11.283899999999999"/>
    <x v="2"/>
    <x v="7"/>
  </r>
  <r>
    <s v="CA-2017-160045"/>
    <x v="217"/>
    <d v="2017-04-27T00:00:00"/>
    <x v="2"/>
    <s v="LB-16735"/>
    <s v="Larry Blacks"/>
    <x v="0"/>
    <s v="United States"/>
    <x v="50"/>
    <x v="5"/>
    <x v="3"/>
    <s v="FUR-FU-10000010"/>
    <s v="Furniture"/>
    <x v="3"/>
    <s v="DAX Value U-Channel Document Frames, Easel Back"/>
    <n v="1.988"/>
    <n v="1"/>
    <n v="-1.4413"/>
    <x v="5"/>
    <x v="6"/>
  </r>
  <r>
    <s v="US-2014-151925"/>
    <x v="218"/>
    <d v="2014-10-01T00:00:00"/>
    <x v="0"/>
    <s v="KT-16465"/>
    <s v="Kean Takahito"/>
    <x v="0"/>
    <s v="United States"/>
    <x v="2"/>
    <x v="2"/>
    <x v="1"/>
    <s v="FUR-CH-10002961"/>
    <s v="Furniture"/>
    <x v="1"/>
    <s v="Leather Task Chair, Black"/>
    <n v="145.56800000000001"/>
    <n v="2"/>
    <n v="0"/>
    <x v="2"/>
    <x v="4"/>
  </r>
  <r>
    <s v="US-2017-155425"/>
    <x v="219"/>
    <d v="2017-11-11T00:00:00"/>
    <x v="2"/>
    <s v="AB-10600"/>
    <s v="Ann Blume"/>
    <x v="1"/>
    <s v="United States"/>
    <x v="104"/>
    <x v="22"/>
    <x v="1"/>
    <s v="FUR-CH-10003312"/>
    <s v="Furniture"/>
    <x v="1"/>
    <s v="Hon 2090 ÒPillow SoftÓ Series Mid Back Swivel/Tilt Chairs"/>
    <n v="899.13599999999997"/>
    <n v="4"/>
    <n v="-146.1096"/>
    <x v="5"/>
    <x v="0"/>
  </r>
  <r>
    <s v="CA-2017-133249"/>
    <x v="220"/>
    <d v="2017-07-11T00:00:00"/>
    <x v="2"/>
    <s v="SZ-20035"/>
    <s v="Sam Zeldin"/>
    <x v="2"/>
    <s v="United States"/>
    <x v="105"/>
    <x v="2"/>
    <x v="1"/>
    <s v="FUR-FU-10001588"/>
    <s v="Furniture"/>
    <x v="3"/>
    <s v="Deflect-o SuperTray Unbreakable Stackable Tray, Letter, Black"/>
    <n v="145.9"/>
    <n v="5"/>
    <n v="62.737000000000002"/>
    <x v="0"/>
    <x v="3"/>
  </r>
  <r>
    <s v="US-2015-103471"/>
    <x v="37"/>
    <d v="2015-12-28T00:00:00"/>
    <x v="1"/>
    <s v="JR-15670"/>
    <s v="Jim Radford"/>
    <x v="0"/>
    <s v="United States"/>
    <x v="30"/>
    <x v="12"/>
    <x v="1"/>
    <s v="FUR-BO-10002613"/>
    <s v="Furniture"/>
    <x v="0"/>
    <s v="Atlantic Metals Mobile 4-Shelf Bookcases, Custom Colors"/>
    <n v="590.05799999999999"/>
    <n v="7"/>
    <n v="-786.74400000000003"/>
    <x v="4"/>
    <x v="5"/>
  </r>
  <r>
    <s v="CA-2015-120362"/>
    <x v="221"/>
    <d v="2015-09-19T00:00:00"/>
    <x v="1"/>
    <s v="CA-12265"/>
    <s v="Christina Anderson"/>
    <x v="0"/>
    <s v="United States"/>
    <x v="106"/>
    <x v="4"/>
    <x v="1"/>
    <s v="FUR-TA-10003008"/>
    <s v="Furniture"/>
    <x v="2"/>
    <s v="Lesro Round Back Collection Coffee Table, End Table"/>
    <n v="912.75"/>
    <n v="5"/>
    <n v="118.6575"/>
    <x v="2"/>
    <x v="4"/>
  </r>
  <r>
    <s v="US-2016-100566"/>
    <x v="222"/>
    <d v="2016-09-09T00:00:00"/>
    <x v="1"/>
    <s v="JK-16120"/>
    <s v="Julie Kriz"/>
    <x v="2"/>
    <s v="United States"/>
    <x v="14"/>
    <x v="8"/>
    <x v="3"/>
    <s v="FUR-FU-10003394"/>
    <s v="Furniture"/>
    <x v="3"/>
    <s v="Tenex &quot;The Solids&quot; Textured Chair Mats"/>
    <n v="83.951999999999998"/>
    <n v="3"/>
    <n v="-90.248400000000004"/>
    <x v="6"/>
    <x v="4"/>
  </r>
  <r>
    <s v="US-2016-108504"/>
    <x v="223"/>
    <d v="2016-02-05T00:00:00"/>
    <x v="3"/>
    <s v="PP-18955"/>
    <s v="Paul Prost"/>
    <x v="2"/>
    <s v="United States"/>
    <x v="107"/>
    <x v="24"/>
    <x v="0"/>
    <s v="FUR-FU-10004091"/>
    <s v="Furniture"/>
    <x v="3"/>
    <s v="Eldon 200 Class Desk Accessories, Black"/>
    <n v="18.84"/>
    <n v="3"/>
    <n v="7.1592000000000002"/>
    <x v="7"/>
    <x v="11"/>
  </r>
  <r>
    <s v="US-2016-108504"/>
    <x v="223"/>
    <d v="2016-02-05T00:00:00"/>
    <x v="3"/>
    <s v="PP-18955"/>
    <s v="Paul Prost"/>
    <x v="2"/>
    <s v="United States"/>
    <x v="107"/>
    <x v="24"/>
    <x v="0"/>
    <s v="FUR-BO-10004015"/>
    <s v="Furniture"/>
    <x v="0"/>
    <s v="Bush Andora Bookcase, Maple/Graphite Gray Finish"/>
    <n v="239.98"/>
    <n v="2"/>
    <n v="52.7956"/>
    <x v="7"/>
    <x v="11"/>
  </r>
  <r>
    <s v="US-2017-117247"/>
    <x v="224"/>
    <d v="2017-10-14T00:00:00"/>
    <x v="1"/>
    <s v="CK-12760"/>
    <s v="Cyma Kinney"/>
    <x v="1"/>
    <s v="United States"/>
    <x v="14"/>
    <x v="8"/>
    <x v="3"/>
    <s v="FUR-TA-10002958"/>
    <s v="Furniture"/>
    <x v="2"/>
    <s v="Bevis Oval Conference Table, Walnut"/>
    <n v="652.45000000000005"/>
    <n v="5"/>
    <n v="-430.61700000000002"/>
    <x v="2"/>
    <x v="1"/>
  </r>
  <r>
    <s v="US-2017-117247"/>
    <x v="224"/>
    <d v="2017-10-14T00:00:00"/>
    <x v="1"/>
    <s v="CK-12760"/>
    <s v="Cyma Kinney"/>
    <x v="1"/>
    <s v="United States"/>
    <x v="14"/>
    <x v="8"/>
    <x v="3"/>
    <s v="FUR-TA-10001676"/>
    <s v="Furniture"/>
    <x v="2"/>
    <s v="Hon 61000 Series Interactive Training Tables"/>
    <n v="66.644999999999996"/>
    <n v="3"/>
    <n v="-42.652799999999999"/>
    <x v="2"/>
    <x v="1"/>
  </r>
  <r>
    <s v="US-2016-161396"/>
    <x v="225"/>
    <d v="2016-04-25T00:00:00"/>
    <x v="1"/>
    <s v="GM-14455"/>
    <s v="Gary Mitchum"/>
    <x v="2"/>
    <s v="United States"/>
    <x v="29"/>
    <x v="15"/>
    <x v="2"/>
    <s v="FUR-TA-10002622"/>
    <s v="Furniture"/>
    <x v="2"/>
    <s v="Bush Andora Conference Table, Maple/Graphite Gray Finish"/>
    <n v="205.17599999999999"/>
    <n v="2"/>
    <n v="-58.133200000000002"/>
    <x v="6"/>
    <x v="6"/>
  </r>
  <r>
    <s v="US-2014-118486"/>
    <x v="226"/>
    <d v="2014-04-08T00:00:00"/>
    <x v="2"/>
    <s v="SD-20485"/>
    <s v="Shirley Daniels"/>
    <x v="2"/>
    <s v="United States"/>
    <x v="3"/>
    <x v="3"/>
    <x v="2"/>
    <s v="FUR-TA-10001039"/>
    <s v="Furniture"/>
    <x v="2"/>
    <s v="KI Adjustable-Height Table"/>
    <n v="154.76400000000001"/>
    <n v="3"/>
    <n v="-36.111600000000003"/>
    <x v="3"/>
    <x v="6"/>
  </r>
  <r>
    <s v="CA-2016-130407"/>
    <x v="227"/>
    <d v="2016-09-06T00:00:00"/>
    <x v="1"/>
    <s v="KD-16270"/>
    <s v="Karen Daniels"/>
    <x v="0"/>
    <s v="United States"/>
    <x v="13"/>
    <x v="7"/>
    <x v="2"/>
    <s v="FUR-FU-10001967"/>
    <s v="Furniture"/>
    <x v="3"/>
    <s v="Telescoping Adjustable Floor Lamp"/>
    <n v="39.979999999999997"/>
    <n v="2"/>
    <n v="9.9949999999999992"/>
    <x v="4"/>
    <x v="4"/>
  </r>
  <r>
    <s v="US-2016-122245"/>
    <x v="228"/>
    <d v="2016-09-30T00:00:00"/>
    <x v="1"/>
    <s v="AB-10105"/>
    <s v="Adrian Barton"/>
    <x v="0"/>
    <s v="United States"/>
    <x v="43"/>
    <x v="22"/>
    <x v="1"/>
    <s v="FUR-TA-10002356"/>
    <s v="Furniture"/>
    <x v="2"/>
    <s v="Bevis Boat-Shaped Conference Table"/>
    <n v="393.16500000000002"/>
    <n v="3"/>
    <n v="-204.44579999999999"/>
    <x v="2"/>
    <x v="4"/>
  </r>
  <r>
    <s v="CA-2016-136329"/>
    <x v="229"/>
    <d v="2016-07-13T00:00:00"/>
    <x v="1"/>
    <s v="JD-15895"/>
    <s v="Jonathan Doherty"/>
    <x v="1"/>
    <s v="United States"/>
    <x v="13"/>
    <x v="7"/>
    <x v="2"/>
    <s v="FUR-CH-10002335"/>
    <s v="Furniture"/>
    <x v="1"/>
    <s v="Hon GuestStacker Chair"/>
    <n v="408.00599999999997"/>
    <n v="2"/>
    <n v="72.534400000000005"/>
    <x v="4"/>
    <x v="3"/>
  </r>
  <r>
    <s v="CA-2016-136329"/>
    <x v="229"/>
    <d v="2016-07-13T00:00:00"/>
    <x v="1"/>
    <s v="JD-15895"/>
    <s v="Jonathan Doherty"/>
    <x v="1"/>
    <s v="United States"/>
    <x v="13"/>
    <x v="7"/>
    <x v="2"/>
    <s v="FUR-FU-10000723"/>
    <s v="Furniture"/>
    <x v="3"/>
    <s v="Deflect-o EconoMat Studded, No Bevel Mat for Low Pile Carpeting"/>
    <n v="165.28"/>
    <n v="4"/>
    <n v="14.8752"/>
    <x v="4"/>
    <x v="3"/>
  </r>
  <r>
    <s v="CA-2017-115994"/>
    <x v="230"/>
    <d v="2017-01-31T00:00:00"/>
    <x v="0"/>
    <s v="BT-11305"/>
    <s v="Beth Thompson"/>
    <x v="2"/>
    <s v="United States"/>
    <x v="46"/>
    <x v="2"/>
    <x v="1"/>
    <s v="FUR-FU-10003976"/>
    <s v="Furniture"/>
    <x v="3"/>
    <s v="DAX Executive Solid Wood Document Frame, Desktop or Hang, Mahogany, 5 x 7"/>
    <n v="37.74"/>
    <n v="3"/>
    <n v="12.8316"/>
    <x v="0"/>
    <x v="8"/>
  </r>
  <r>
    <s v="CA-2015-126697"/>
    <x v="231"/>
    <d v="2015-09-24T00:00:00"/>
    <x v="2"/>
    <s v="SV-20815"/>
    <s v="Stuart Van"/>
    <x v="1"/>
    <s v="United States"/>
    <x v="6"/>
    <x v="5"/>
    <x v="3"/>
    <s v="FUR-FU-10001706"/>
    <s v="Furniture"/>
    <x v="3"/>
    <s v="Longer-Life Soft White Bulbs"/>
    <n v="4.9279999999999999"/>
    <n v="4"/>
    <n v="-1.4783999999999999"/>
    <x v="0"/>
    <x v="4"/>
  </r>
  <r>
    <s v="CA-2014-120768"/>
    <x v="232"/>
    <d v="2014-12-21T00:00:00"/>
    <x v="0"/>
    <s v="IM-15070"/>
    <s v="Irene Maddox"/>
    <x v="0"/>
    <s v="United States"/>
    <x v="73"/>
    <x v="33"/>
    <x v="0"/>
    <s v="FUR-CH-10000513"/>
    <s v="Furniture"/>
    <x v="1"/>
    <s v="High-Back Leather Manager's Chair"/>
    <n v="1819.86"/>
    <n v="14"/>
    <n v="163.78739999999999"/>
    <x v="3"/>
    <x v="5"/>
  </r>
  <r>
    <s v="CA-2015-139731"/>
    <x v="233"/>
    <d v="2015-10-15T00:00:00"/>
    <x v="3"/>
    <s v="JE-15745"/>
    <s v="Joel Eaton"/>
    <x v="0"/>
    <s v="United States"/>
    <x v="45"/>
    <x v="5"/>
    <x v="3"/>
    <s v="FUR-CH-10002024"/>
    <s v="Furniture"/>
    <x v="1"/>
    <s v="HON 5400 Series Task Chairs for Big and Tall"/>
    <n v="2453.4299999999998"/>
    <n v="5"/>
    <n v="-350.49"/>
    <x v="7"/>
    <x v="1"/>
  </r>
  <r>
    <s v="CA-2017-102337"/>
    <x v="234"/>
    <d v="2017-06-16T00:00:00"/>
    <x v="2"/>
    <s v="SD-20485"/>
    <s v="Shirley Daniels"/>
    <x v="2"/>
    <s v="United States"/>
    <x v="9"/>
    <x v="8"/>
    <x v="3"/>
    <s v="FUR-CH-10004289"/>
    <s v="Furniture"/>
    <x v="1"/>
    <s v="Global Super Steno Chair"/>
    <n v="470.30200000000002"/>
    <n v="7"/>
    <n v="-87.341800000000006"/>
    <x v="0"/>
    <x v="2"/>
  </r>
  <r>
    <s v="CA-2017-148474"/>
    <x v="235"/>
    <d v="2017-06-19T00:00:00"/>
    <x v="1"/>
    <s v="ME-17320"/>
    <s v="Maria Etezadi"/>
    <x v="2"/>
    <s v="United States"/>
    <x v="29"/>
    <x v="24"/>
    <x v="0"/>
    <s v="FUR-TA-10002530"/>
    <s v="Furniture"/>
    <x v="2"/>
    <s v="Iceberg OfficeWorks 42&quot; Round Tables"/>
    <n v="452.94"/>
    <n v="3"/>
    <n v="67.941000000000003"/>
    <x v="1"/>
    <x v="2"/>
  </r>
  <r>
    <s v="CA-2014-155271"/>
    <x v="236"/>
    <d v="2014-05-04T00:00:00"/>
    <x v="3"/>
    <s v="AA-10480"/>
    <s v="Andrew Allen"/>
    <x v="0"/>
    <s v="United States"/>
    <x v="108"/>
    <x v="19"/>
    <x v="2"/>
    <s v="FUR-FU-10001473"/>
    <s v="Furniture"/>
    <x v="3"/>
    <s v="DAX Wood Document Frame"/>
    <n v="27.46"/>
    <n v="2"/>
    <n v="9.8856000000000002"/>
    <x v="7"/>
    <x v="7"/>
  </r>
  <r>
    <s v="US-2016-128902"/>
    <x v="237"/>
    <d v="2016-03-15T00:00:00"/>
    <x v="1"/>
    <s v="MB-18085"/>
    <s v="Mick Brown"/>
    <x v="0"/>
    <s v="United States"/>
    <x v="109"/>
    <x v="18"/>
    <x v="2"/>
    <s v="FUR-TA-10001095"/>
    <s v="Furniture"/>
    <x v="2"/>
    <s v="Chromcraft Round Conference Tables"/>
    <n v="244.006"/>
    <n v="2"/>
    <n v="-31.372199999999999"/>
    <x v="4"/>
    <x v="9"/>
  </r>
  <r>
    <s v="CA-2016-152289"/>
    <x v="238"/>
    <d v="2016-08-28T00:00:00"/>
    <x v="2"/>
    <s v="LC-16930"/>
    <s v="Linda Cazamias"/>
    <x v="1"/>
    <s v="United States"/>
    <x v="102"/>
    <x v="5"/>
    <x v="3"/>
    <s v="FUR-CH-10002126"/>
    <s v="Furniture"/>
    <x v="1"/>
    <s v="Hon Deluxe Fabric Upholstered Stacking Chairs"/>
    <n v="1024.7159999999999"/>
    <n v="6"/>
    <n v="-29.2776"/>
    <x v="3"/>
    <x v="10"/>
  </r>
  <r>
    <s v="CA-2014-151708"/>
    <x v="98"/>
    <d v="2014-08-14T00:00:00"/>
    <x v="1"/>
    <s v="MB-17305"/>
    <s v="Maria Bertelson"/>
    <x v="0"/>
    <s v="United States"/>
    <x v="110"/>
    <x v="22"/>
    <x v="1"/>
    <s v="FUR-FU-10001602"/>
    <s v="Furniture"/>
    <x v="3"/>
    <s v="Eldon Delta Triangular Chair Mat, 52&quot; x 58&quot;, Clear"/>
    <n v="121.376"/>
    <n v="4"/>
    <n v="-3.0344000000000002"/>
    <x v="6"/>
    <x v="10"/>
  </r>
  <r>
    <s v="CA-2017-139199"/>
    <x v="13"/>
    <d v="2017-12-13T00:00:00"/>
    <x v="1"/>
    <s v="DK-12835"/>
    <s v="Damala Kotsonis"/>
    <x v="1"/>
    <s v="United States"/>
    <x v="25"/>
    <x v="17"/>
    <x v="3"/>
    <s v="FUR-CH-10000847"/>
    <s v="Furniture"/>
    <x v="1"/>
    <s v="Global Executive Mid-Back Manager's Chair"/>
    <n v="872.94"/>
    <n v="3"/>
    <n v="226.96440000000001"/>
    <x v="4"/>
    <x v="5"/>
  </r>
  <r>
    <s v="US-2015-105676"/>
    <x v="239"/>
    <d v="2015-12-02T00:00:00"/>
    <x v="3"/>
    <s v="NM-18520"/>
    <s v="Neoma Murray"/>
    <x v="0"/>
    <s v="United States"/>
    <x v="6"/>
    <x v="5"/>
    <x v="3"/>
    <s v="FUR-FU-10004270"/>
    <s v="Furniture"/>
    <x v="3"/>
    <s v="Eldon Image Series Desk Accessories, Burgundy"/>
    <n v="6.6879999999999997"/>
    <n v="4"/>
    <n v="-4.0128000000000004"/>
    <x v="5"/>
    <x v="5"/>
  </r>
  <r>
    <s v="CA-2015-140410"/>
    <x v="240"/>
    <d v="2015-11-07T00:00:00"/>
    <x v="1"/>
    <s v="CM-12655"/>
    <s v="Corinna Mitchell"/>
    <x v="2"/>
    <s v="United States"/>
    <x v="2"/>
    <x v="2"/>
    <x v="1"/>
    <s v="FUR-FU-10003347"/>
    <s v="Furniture"/>
    <x v="3"/>
    <s v="Coloredge Poster Frame"/>
    <n v="42.6"/>
    <n v="3"/>
    <n v="16.614000000000001"/>
    <x v="4"/>
    <x v="0"/>
  </r>
  <r>
    <s v="CA-2017-166436"/>
    <x v="241"/>
    <d v="2017-11-28T00:00:00"/>
    <x v="1"/>
    <s v="TS-21370"/>
    <s v="Todd Sumrall"/>
    <x v="1"/>
    <s v="United States"/>
    <x v="13"/>
    <x v="7"/>
    <x v="2"/>
    <s v="FUR-CH-10000785"/>
    <s v="Furniture"/>
    <x v="1"/>
    <s v="Global Ergonomic Managers Chair"/>
    <n v="977.29200000000003"/>
    <n v="6"/>
    <n v="173.74080000000001"/>
    <x v="4"/>
    <x v="0"/>
  </r>
  <r>
    <s v="CA-2017-139661"/>
    <x v="242"/>
    <d v="2017-11-03T00:00:00"/>
    <x v="1"/>
    <s v="JW-15220"/>
    <s v="Jane Waco"/>
    <x v="1"/>
    <s v="United States"/>
    <x v="57"/>
    <x v="13"/>
    <x v="1"/>
    <s v="FUR-FU-10002885"/>
    <s v="Furniture"/>
    <x v="3"/>
    <s v="Magna Visual Magnetic Picture Hangers"/>
    <n v="9.64"/>
    <n v="2"/>
    <n v="3.6631999999999998"/>
    <x v="4"/>
    <x v="1"/>
  </r>
  <r>
    <s v="CA-2016-100468"/>
    <x v="243"/>
    <d v="2016-12-01T00:00:00"/>
    <x v="1"/>
    <s v="AT-10435"/>
    <s v="Alyssa Tate"/>
    <x v="2"/>
    <s v="United States"/>
    <x v="2"/>
    <x v="2"/>
    <x v="1"/>
    <s v="FUR-FU-10000010"/>
    <s v="Furniture"/>
    <x v="3"/>
    <s v="DAX Value U-Channel Document Frames, Easel Back"/>
    <n v="9.94"/>
    <n v="2"/>
    <n v="3.0813999999999999"/>
    <x v="1"/>
    <x v="0"/>
  </r>
  <r>
    <s v="CA-2015-153388"/>
    <x v="244"/>
    <d v="2015-08-07T00:00:00"/>
    <x v="1"/>
    <s v="PC-19000"/>
    <s v="Pauline Chand"/>
    <x v="2"/>
    <s v="United States"/>
    <x v="2"/>
    <x v="2"/>
    <x v="1"/>
    <s v="FUR-TA-10003715"/>
    <s v="Furniture"/>
    <x v="2"/>
    <s v="Hon 2111 Invitation Series Corner Table"/>
    <n v="1004.976"/>
    <n v="6"/>
    <n v="-175.8708"/>
    <x v="6"/>
    <x v="10"/>
  </r>
  <r>
    <s v="CA-2017-103611"/>
    <x v="245"/>
    <d v="2017-09-15T00:00:00"/>
    <x v="2"/>
    <s v="JM-15535"/>
    <s v="Jessica Myrick"/>
    <x v="0"/>
    <s v="United States"/>
    <x v="2"/>
    <x v="2"/>
    <x v="1"/>
    <s v="FUR-FU-10004270"/>
    <s v="Furniture"/>
    <x v="3"/>
    <s v="Eldon Image Series Desk Accessories, Burgundy"/>
    <n v="8.36"/>
    <n v="2"/>
    <n v="3.0095999999999998"/>
    <x v="0"/>
    <x v="4"/>
  </r>
  <r>
    <s v="US-2017-160759"/>
    <x v="246"/>
    <d v="2017-12-17T00:00:00"/>
    <x v="1"/>
    <s v="AI-10855"/>
    <s v="Arianne Irving"/>
    <x v="0"/>
    <s v="United States"/>
    <x v="3"/>
    <x v="3"/>
    <x v="2"/>
    <s v="FUR-CH-10002961"/>
    <s v="Furniture"/>
    <x v="1"/>
    <s v="Leather Task Chair, Black"/>
    <n v="63.686"/>
    <n v="1"/>
    <n v="-9.0980000000000008"/>
    <x v="6"/>
    <x v="5"/>
  </r>
  <r>
    <s v="CA-2017-148446"/>
    <x v="247"/>
    <d v="2017-12-14T00:00:00"/>
    <x v="0"/>
    <s v="MC-17845"/>
    <s v="Michael Chen"/>
    <x v="0"/>
    <s v="United States"/>
    <x v="111"/>
    <x v="34"/>
    <x v="1"/>
    <s v="FUR-TA-10004256"/>
    <s v="Furniture"/>
    <x v="2"/>
    <s v="Bretford ÒJust In TimeÓ Height-Adjustable Multi-Task Work Tables"/>
    <n v="1669.6"/>
    <n v="4"/>
    <n v="116.872"/>
    <x v="4"/>
    <x v="5"/>
  </r>
  <r>
    <s v="CA-2015-144806"/>
    <x v="248"/>
    <d v="2015-12-11T00:00:00"/>
    <x v="1"/>
    <s v="GH-14425"/>
    <s v="Gary Hwang"/>
    <x v="0"/>
    <s v="United States"/>
    <x v="104"/>
    <x v="22"/>
    <x v="1"/>
    <s v="FUR-FU-10002253"/>
    <s v="Furniture"/>
    <x v="3"/>
    <s v="Howard Miller 13&quot; Diameter Pewter Finish Round Wall Clock"/>
    <n v="206.11199999999999"/>
    <n v="6"/>
    <n v="48.951599999999999"/>
    <x v="2"/>
    <x v="5"/>
  </r>
  <r>
    <s v="CA-2016-122392"/>
    <x v="249"/>
    <d v="2016-07-27T00:00:00"/>
    <x v="1"/>
    <s v="CJ-12010"/>
    <s v="Caroline Jumper"/>
    <x v="0"/>
    <s v="United States"/>
    <x v="112"/>
    <x v="3"/>
    <x v="2"/>
    <s v="FUR-FU-10002456"/>
    <s v="Furniture"/>
    <x v="3"/>
    <s v="Master Caster Door Stop, Large Neon Orange"/>
    <n v="11.648"/>
    <n v="2"/>
    <n v="3.3488000000000002"/>
    <x v="2"/>
    <x v="3"/>
  </r>
  <r>
    <s v="CA-2017-124086"/>
    <x v="250"/>
    <d v="2017-02-14T00:00:00"/>
    <x v="1"/>
    <s v="MP-18175"/>
    <s v="Mike Pelletier"/>
    <x v="2"/>
    <s v="United States"/>
    <x v="113"/>
    <x v="2"/>
    <x v="1"/>
    <s v="FUR-BO-10004015"/>
    <s v="Furniture"/>
    <x v="0"/>
    <s v="Bush Andora Bookcase, Maple/Graphite Gray Finish"/>
    <n v="203.983"/>
    <n v="2"/>
    <n v="16.7986"/>
    <x v="4"/>
    <x v="11"/>
  </r>
  <r>
    <s v="CA-2017-121888"/>
    <x v="102"/>
    <d v="2017-09-17T00:00:00"/>
    <x v="0"/>
    <s v="CL-11890"/>
    <s v="Carl Ludwig"/>
    <x v="0"/>
    <s v="United States"/>
    <x v="114"/>
    <x v="20"/>
    <x v="2"/>
    <s v="FUR-BO-10002545"/>
    <s v="Furniture"/>
    <x v="0"/>
    <s v="Atlantic Metals Mobile 3-Shelf Bookcases, Custom Colors"/>
    <n v="782.94"/>
    <n v="3"/>
    <n v="203.56440000000001"/>
    <x v="3"/>
    <x v="4"/>
  </r>
  <r>
    <s v="CA-2014-166884"/>
    <x v="251"/>
    <d v="2014-03-16T00:00:00"/>
    <x v="0"/>
    <s v="CK-12205"/>
    <s v="Chloris Kastensmidt"/>
    <x v="0"/>
    <s v="United States"/>
    <x v="29"/>
    <x v="15"/>
    <x v="2"/>
    <s v="FUR-FU-10003981"/>
    <s v="Furniture"/>
    <x v="3"/>
    <s v="Eldon Wave Desk Accessories"/>
    <n v="8.32"/>
    <n v="5"/>
    <n v="2.2879999999999998"/>
    <x v="2"/>
    <x v="9"/>
  </r>
  <r>
    <s v="CA-2014-150245"/>
    <x v="252"/>
    <d v="2015-01-04T00:00:00"/>
    <x v="0"/>
    <s v="PC-18745"/>
    <s v="Pamela Coakley"/>
    <x v="1"/>
    <s v="United States"/>
    <x v="115"/>
    <x v="7"/>
    <x v="2"/>
    <s v="FUR-BO-10002613"/>
    <s v="Furniture"/>
    <x v="0"/>
    <s v="Atlantic Metals Mobile 4-Shelf Bookcases, Custom Colors"/>
    <n v="1573.4880000000001"/>
    <n v="7"/>
    <n v="196.68600000000001"/>
    <x v="4"/>
    <x v="5"/>
  </r>
  <r>
    <s v="CA-2015-112116"/>
    <x v="253"/>
    <d v="2015-03-18T00:00:00"/>
    <x v="0"/>
    <s v="JE-15475"/>
    <s v="Jeremy Ellison"/>
    <x v="0"/>
    <s v="United States"/>
    <x v="15"/>
    <x v="13"/>
    <x v="1"/>
    <s v="FUR-TA-10001039"/>
    <s v="Furniture"/>
    <x v="2"/>
    <s v="KI Adjustable-Height Table"/>
    <n v="171.96"/>
    <n v="2"/>
    <n v="44.709600000000002"/>
    <x v="3"/>
    <x v="9"/>
  </r>
  <r>
    <s v="US-2017-102890"/>
    <x v="254"/>
    <d v="2017-06-30T00:00:00"/>
    <x v="3"/>
    <s v="SG-20470"/>
    <s v="Sheri Gordon"/>
    <x v="0"/>
    <s v="United States"/>
    <x v="13"/>
    <x v="7"/>
    <x v="2"/>
    <s v="FUR-TA-10000577"/>
    <s v="Furniture"/>
    <x v="2"/>
    <s v="Bretford CR4500 Series Slim Rectangular Table"/>
    <n v="1044.6300000000001"/>
    <n v="5"/>
    <n v="-295.9785"/>
    <x v="7"/>
    <x v="2"/>
  </r>
  <r>
    <s v="US-2014-157385"/>
    <x v="255"/>
    <d v="2014-11-25T00:00:00"/>
    <x v="2"/>
    <s v="SC-20095"/>
    <s v="Sanjit Chand"/>
    <x v="0"/>
    <s v="United States"/>
    <x v="2"/>
    <x v="2"/>
    <x v="1"/>
    <s v="FUR-CH-10000863"/>
    <s v="Furniture"/>
    <x v="1"/>
    <s v="Novimex Swivel Fabric Task Chair"/>
    <n v="603.91999999999996"/>
    <n v="5"/>
    <n v="-67.941000000000003"/>
    <x v="3"/>
    <x v="0"/>
  </r>
  <r>
    <s v="US-2014-157385"/>
    <x v="255"/>
    <d v="2014-11-25T00:00:00"/>
    <x v="2"/>
    <s v="SC-20095"/>
    <s v="Sanjit Chand"/>
    <x v="0"/>
    <s v="United States"/>
    <x v="2"/>
    <x v="2"/>
    <x v="1"/>
    <s v="FUR-CH-10000595"/>
    <s v="Furniture"/>
    <x v="1"/>
    <s v="Safco Contoured Stacking Chairs"/>
    <n v="381.44"/>
    <n v="2"/>
    <n v="23.84"/>
    <x v="3"/>
    <x v="0"/>
  </r>
  <r>
    <s v="CA-2014-101602"/>
    <x v="256"/>
    <d v="2014-12-18T00:00:00"/>
    <x v="2"/>
    <s v="MC-18100"/>
    <s v="Mick Crebagga"/>
    <x v="0"/>
    <s v="United States"/>
    <x v="116"/>
    <x v="5"/>
    <x v="3"/>
    <s v="FUR-CH-10004675"/>
    <s v="Furniture"/>
    <x v="1"/>
    <s v="Lifetime Advantage Folding Chairs, 4/Carton"/>
    <n v="763.28"/>
    <n v="5"/>
    <n v="-21.808"/>
    <x v="0"/>
    <x v="5"/>
  </r>
  <r>
    <s v="CA-2015-131338"/>
    <x v="38"/>
    <d v="2015-08-12T00:00:00"/>
    <x v="2"/>
    <s v="NP-18325"/>
    <s v="Naresj Patel"/>
    <x v="0"/>
    <s v="United States"/>
    <x v="13"/>
    <x v="7"/>
    <x v="2"/>
    <s v="FUR-TA-10002607"/>
    <s v="Furniture"/>
    <x v="2"/>
    <s v="KI Conference Tables"/>
    <n v="382.80599999999998"/>
    <n v="9"/>
    <n v="-153.1224"/>
    <x v="0"/>
    <x v="10"/>
  </r>
  <r>
    <s v="CA-2015-131338"/>
    <x v="38"/>
    <d v="2015-08-12T00:00:00"/>
    <x v="2"/>
    <s v="NP-18325"/>
    <s v="Naresj Patel"/>
    <x v="0"/>
    <s v="United States"/>
    <x v="13"/>
    <x v="7"/>
    <x v="2"/>
    <s v="FUR-FU-10002157"/>
    <s v="Furniture"/>
    <x v="3"/>
    <s v="Artistic Insta-Plaque"/>
    <n v="47.04"/>
    <n v="3"/>
    <n v="18.345600000000001"/>
    <x v="0"/>
    <x v="10"/>
  </r>
  <r>
    <s v="CA-2015-131338"/>
    <x v="38"/>
    <d v="2015-08-12T00:00:00"/>
    <x v="2"/>
    <s v="NP-18325"/>
    <s v="Naresj Patel"/>
    <x v="0"/>
    <s v="United States"/>
    <x v="13"/>
    <x v="7"/>
    <x v="2"/>
    <s v="FUR-FU-10001706"/>
    <s v="Furniture"/>
    <x v="3"/>
    <s v="Longer-Life Soft White Bulbs"/>
    <n v="6.16"/>
    <n v="2"/>
    <n v="2.9567999999999999"/>
    <x v="0"/>
    <x v="10"/>
  </r>
  <r>
    <s v="CA-2015-118423"/>
    <x v="257"/>
    <d v="2015-03-27T00:00:00"/>
    <x v="2"/>
    <s v="DP-13390"/>
    <s v="Dennis Pardue"/>
    <x v="2"/>
    <s v="United States"/>
    <x v="117"/>
    <x v="8"/>
    <x v="3"/>
    <s v="FUR-BO-10000362"/>
    <s v="Furniture"/>
    <x v="0"/>
    <s v="Sauder Inglewood Library Bookcases"/>
    <n v="359.05799999999999"/>
    <n v="3"/>
    <n v="-35.905799999999999"/>
    <x v="0"/>
    <x v="9"/>
  </r>
  <r>
    <s v="CA-2017-149181"/>
    <x v="258"/>
    <d v="2017-05-12T00:00:00"/>
    <x v="1"/>
    <s v="MD-17350"/>
    <s v="Maribeth Dona"/>
    <x v="0"/>
    <s v="United States"/>
    <x v="29"/>
    <x v="15"/>
    <x v="2"/>
    <s v="FUR-CH-10004540"/>
    <s v="Furniture"/>
    <x v="1"/>
    <s v="Global Chrome Stack Chair"/>
    <n v="47.991999999999997"/>
    <n v="2"/>
    <n v="-2.0568"/>
    <x v="4"/>
    <x v="7"/>
  </r>
  <r>
    <s v="CA-2017-132234"/>
    <x v="259"/>
    <d v="2017-10-18T00:00:00"/>
    <x v="2"/>
    <s v="MY-17380"/>
    <s v="Maribeth Yedwab"/>
    <x v="1"/>
    <s v="United States"/>
    <x v="13"/>
    <x v="7"/>
    <x v="2"/>
    <s v="FUR-FU-10001290"/>
    <s v="Furniture"/>
    <x v="3"/>
    <s v="Executive Impressions Supervisor Wall Clock"/>
    <n v="547.29999999999995"/>
    <n v="13"/>
    <n v="175.136"/>
    <x v="3"/>
    <x v="1"/>
  </r>
  <r>
    <s v="CA-2017-158876"/>
    <x v="49"/>
    <d v="2017-11-21T00:00:00"/>
    <x v="0"/>
    <s v="AB-10150"/>
    <s v="Aimee Bixby"/>
    <x v="0"/>
    <s v="United States"/>
    <x v="118"/>
    <x v="5"/>
    <x v="3"/>
    <s v="FUR-FU-10001967"/>
    <s v="Furniture"/>
    <x v="3"/>
    <s v="Telescoping Adjustable Floor Lamp"/>
    <n v="15.992000000000001"/>
    <n v="2"/>
    <n v="-13.993"/>
    <x v="3"/>
    <x v="0"/>
  </r>
  <r>
    <s v="CA-2016-164672"/>
    <x v="260"/>
    <d v="2016-05-13T00:00:00"/>
    <x v="0"/>
    <s v="GB-14530"/>
    <s v="George Bell"/>
    <x v="1"/>
    <s v="United States"/>
    <x v="63"/>
    <x v="14"/>
    <x v="2"/>
    <s v="FUR-FU-10001488"/>
    <s v="Furniture"/>
    <x v="3"/>
    <s v="Tenex 46&quot; x 60&quot; Computer Anti-Static Chairmat, Rectangular Shaped"/>
    <n v="211.96"/>
    <n v="2"/>
    <n v="42.392000000000003"/>
    <x v="2"/>
    <x v="7"/>
  </r>
  <r>
    <s v="CA-2014-156349"/>
    <x v="261"/>
    <d v="2014-05-30T00:00:00"/>
    <x v="1"/>
    <s v="ML-17395"/>
    <s v="Marina Lichtenstein"/>
    <x v="1"/>
    <s v="United States"/>
    <x v="2"/>
    <x v="2"/>
    <x v="1"/>
    <s v="FUR-BO-10000362"/>
    <s v="Furniture"/>
    <x v="0"/>
    <s v="Sauder Inglewood Library Bookcases"/>
    <n v="290.666"/>
    <n v="2"/>
    <n v="27.3568"/>
    <x v="4"/>
    <x v="7"/>
  </r>
  <r>
    <s v="CA-2017-108560"/>
    <x v="220"/>
    <d v="2017-07-15T00:00:00"/>
    <x v="1"/>
    <s v="JC-15385"/>
    <s v="Jenna Caffey"/>
    <x v="0"/>
    <s v="United States"/>
    <x v="119"/>
    <x v="13"/>
    <x v="1"/>
    <s v="FUR-FU-10002937"/>
    <s v="Furniture"/>
    <x v="3"/>
    <s v="GE 48&quot; Fluorescent Tube, Cool White Energy Saver, 34 Watts, 30/Box"/>
    <n v="198.46"/>
    <n v="2"/>
    <n v="99.23"/>
    <x v="1"/>
    <x v="3"/>
  </r>
  <r>
    <s v="CA-2015-143119"/>
    <x v="262"/>
    <d v="2015-09-30T00:00:00"/>
    <x v="1"/>
    <s v="MC-17275"/>
    <s v="Marc Crier"/>
    <x v="0"/>
    <s v="United States"/>
    <x v="120"/>
    <x v="35"/>
    <x v="0"/>
    <s v="FUR-CH-10001270"/>
    <s v="Furniture"/>
    <x v="1"/>
    <s v="Harbour Creations Steel Folding Chair"/>
    <n v="517.5"/>
    <n v="6"/>
    <n v="155.25"/>
    <x v="6"/>
    <x v="4"/>
  </r>
  <r>
    <s v="CA-2017-101049"/>
    <x v="263"/>
    <d v="2017-06-25T00:00:00"/>
    <x v="0"/>
    <s v="AS-10240"/>
    <s v="Alan Shonely"/>
    <x v="0"/>
    <s v="United States"/>
    <x v="59"/>
    <x v="15"/>
    <x v="2"/>
    <s v="FUR-FU-10004415"/>
    <s v="Furniture"/>
    <x v="3"/>
    <s v="Stacking Tray, Side-Loading, Legal, Smoke"/>
    <n v="17.920000000000002"/>
    <n v="5"/>
    <n v="2.464"/>
    <x v="4"/>
    <x v="2"/>
  </r>
  <r>
    <s v="CA-2016-157266"/>
    <x v="205"/>
    <d v="2016-06-01T00:00:00"/>
    <x v="1"/>
    <s v="TB-21280"/>
    <s v="Toby Braunhardt"/>
    <x v="0"/>
    <s v="United States"/>
    <x v="85"/>
    <x v="29"/>
    <x v="2"/>
    <s v="FUR-FU-10000629"/>
    <s v="Furniture"/>
    <x v="3"/>
    <s v="9-3/4 Diameter Round Wall Clock"/>
    <n v="41.37"/>
    <n v="3"/>
    <n v="17.375399999999999"/>
    <x v="6"/>
    <x v="7"/>
  </r>
  <r>
    <s v="CA-2014-127159"/>
    <x v="264"/>
    <d v="2014-05-15T00:00:00"/>
    <x v="2"/>
    <s v="HL-15040"/>
    <s v="Hunter Lopez"/>
    <x v="0"/>
    <s v="United States"/>
    <x v="79"/>
    <x v="16"/>
    <x v="3"/>
    <s v="FUR-FU-10000010"/>
    <s v="Furniture"/>
    <x v="3"/>
    <s v="DAX Value U-Channel Document Frames, Easel Back"/>
    <n v="34.79"/>
    <n v="7"/>
    <n v="10.7849"/>
    <x v="0"/>
    <x v="7"/>
  </r>
  <r>
    <s v="US-2015-157154"/>
    <x v="265"/>
    <d v="2015-01-15T00:00:00"/>
    <x v="1"/>
    <s v="MM-17920"/>
    <s v="Michael Moore"/>
    <x v="0"/>
    <s v="United States"/>
    <x v="13"/>
    <x v="7"/>
    <x v="2"/>
    <s v="FUR-TA-10001889"/>
    <s v="Furniture"/>
    <x v="2"/>
    <s v="Bush Advantage Collection Racetrack Conference Table"/>
    <n v="1018.104"/>
    <n v="4"/>
    <n v="-373.3048"/>
    <x v="2"/>
    <x v="8"/>
  </r>
  <r>
    <s v="CA-2015-143077"/>
    <x v="5"/>
    <d v="2015-09-21T00:00:00"/>
    <x v="1"/>
    <s v="SF-20965"/>
    <s v="Sylvia Foulston"/>
    <x v="1"/>
    <s v="United States"/>
    <x v="6"/>
    <x v="5"/>
    <x v="3"/>
    <s v="FUR-FU-10003535"/>
    <s v="Furniture"/>
    <x v="3"/>
    <s v="Howard Miller Distant Time Traveler Alarm Clock"/>
    <n v="21.936"/>
    <n v="2"/>
    <n v="-10.419600000000001"/>
    <x v="4"/>
    <x v="4"/>
  </r>
  <r>
    <s v="CA-2014-122882"/>
    <x v="266"/>
    <d v="2014-09-13T00:00:00"/>
    <x v="1"/>
    <s v="SB-20290"/>
    <s v="Sean Braxton"/>
    <x v="1"/>
    <s v="United States"/>
    <x v="3"/>
    <x v="3"/>
    <x v="2"/>
    <s v="FUR-FU-10000758"/>
    <s v="Furniture"/>
    <x v="3"/>
    <s v="DAX Natural Wood-Tone Poster Frame"/>
    <n v="42.368000000000002"/>
    <n v="2"/>
    <n v="8.4735999999999994"/>
    <x v="6"/>
    <x v="4"/>
  </r>
  <r>
    <s v="CA-2016-147585"/>
    <x v="267"/>
    <d v="2016-11-12T00:00:00"/>
    <x v="1"/>
    <s v="CB-12535"/>
    <s v="Claudia Bergmann"/>
    <x v="1"/>
    <s v="United States"/>
    <x v="28"/>
    <x v="2"/>
    <x v="1"/>
    <s v="FUR-FU-10002597"/>
    <s v="Furniture"/>
    <x v="3"/>
    <s v="C-Line Magnetic Cubicle Keepers, Clear Polypropylene"/>
    <n v="14.82"/>
    <n v="3"/>
    <n v="6.2244000000000002"/>
    <x v="2"/>
    <x v="0"/>
  </r>
  <r>
    <s v="CA-2017-143798"/>
    <x v="247"/>
    <d v="2017-12-12T00:00:00"/>
    <x v="2"/>
    <s v="AW-10840"/>
    <s v="Anthony Witt"/>
    <x v="0"/>
    <s v="United States"/>
    <x v="3"/>
    <x v="3"/>
    <x v="2"/>
    <s v="FUR-FU-10004306"/>
    <s v="Furniture"/>
    <x v="3"/>
    <s v="Electrix Halogen Magnifier Lamp"/>
    <n v="310.88"/>
    <n v="2"/>
    <n v="23.315999999999999"/>
    <x v="3"/>
    <x v="5"/>
  </r>
  <r>
    <s v="CA-2014-142839"/>
    <x v="268"/>
    <d v="2014-08-20T00:00:00"/>
    <x v="1"/>
    <s v="TS-21610"/>
    <s v="Troy Staebel"/>
    <x v="0"/>
    <s v="United States"/>
    <x v="3"/>
    <x v="3"/>
    <x v="2"/>
    <s v="FUR-TA-10001539"/>
    <s v="Furniture"/>
    <x v="2"/>
    <s v="Chromcraft Rectangular Conference Tables"/>
    <n v="853.09199999999998"/>
    <n v="6"/>
    <n v="-227.49119999999999"/>
    <x v="4"/>
    <x v="10"/>
  </r>
  <r>
    <s v="US-2016-154361"/>
    <x v="269"/>
    <d v="2016-03-19T00:00:00"/>
    <x v="1"/>
    <s v="HZ-14950"/>
    <s v="Henia Zydlo"/>
    <x v="0"/>
    <s v="United States"/>
    <x v="29"/>
    <x v="15"/>
    <x v="2"/>
    <s v="FUR-FU-10004020"/>
    <s v="Furniture"/>
    <x v="3"/>
    <s v="Advantus Panel Wall Acrylic Frame"/>
    <n v="21.88"/>
    <n v="5"/>
    <n v="6.2904999999999998"/>
    <x v="2"/>
    <x v="9"/>
  </r>
  <r>
    <s v="CA-2014-135657"/>
    <x v="270"/>
    <d v="2014-06-07T00:00:00"/>
    <x v="0"/>
    <s v="SC-20725"/>
    <s v="Steven Cartwright"/>
    <x v="0"/>
    <s v="United States"/>
    <x v="15"/>
    <x v="13"/>
    <x v="1"/>
    <s v="FUR-TA-10004086"/>
    <s v="Furniture"/>
    <x v="2"/>
    <s v="KI Adjustable-Height Table"/>
    <n v="515.88"/>
    <n v="6"/>
    <n v="113.4936"/>
    <x v="4"/>
    <x v="2"/>
  </r>
  <r>
    <s v="CA-2015-114069"/>
    <x v="271"/>
    <d v="2015-07-15T00:00:00"/>
    <x v="0"/>
    <s v="ND-18370"/>
    <s v="Natalie DeCherney"/>
    <x v="0"/>
    <s v="United States"/>
    <x v="13"/>
    <x v="7"/>
    <x v="2"/>
    <s v="FUR-CH-10000595"/>
    <s v="Furniture"/>
    <x v="1"/>
    <s v="Safco Contoured Stacking Chairs"/>
    <n v="1931.04"/>
    <n v="9"/>
    <n v="321.83999999999997"/>
    <x v="3"/>
    <x v="3"/>
  </r>
  <r>
    <s v="CA-2017-123491"/>
    <x v="242"/>
    <d v="2017-11-05T00:00:00"/>
    <x v="1"/>
    <s v="JK-15205"/>
    <s v="Jamie Kunitz"/>
    <x v="0"/>
    <s v="United States"/>
    <x v="28"/>
    <x v="2"/>
    <x v="1"/>
    <s v="FUR-CH-10003061"/>
    <s v="Furniture"/>
    <x v="1"/>
    <s v="Global Leather Task Chair, Black"/>
    <n v="71.992000000000004"/>
    <n v="1"/>
    <n v="-0.89990000000000003"/>
    <x v="6"/>
    <x v="1"/>
  </r>
  <r>
    <s v="US-2017-124968"/>
    <x v="272"/>
    <d v="2017-09-13T00:00:00"/>
    <x v="0"/>
    <s v="MM-18055"/>
    <s v="Michelle Moray"/>
    <x v="0"/>
    <s v="United States"/>
    <x v="9"/>
    <x v="8"/>
    <x v="3"/>
    <s v="FUR-TA-10004289"/>
    <s v="Furniture"/>
    <x v="2"/>
    <s v="BoxOffice By Design Rectangular and Half-Moon Meeting Room Tables"/>
    <n v="765.625"/>
    <n v="7"/>
    <n v="-566.5625"/>
    <x v="2"/>
    <x v="4"/>
  </r>
  <r>
    <s v="CA-2017-104003"/>
    <x v="273"/>
    <d v="2017-10-13T00:00:00"/>
    <x v="1"/>
    <s v="DC-13285"/>
    <s v="Debra Catini"/>
    <x v="0"/>
    <s v="United States"/>
    <x v="28"/>
    <x v="2"/>
    <x v="1"/>
    <s v="FUR-BO-10003965"/>
    <s v="Furniture"/>
    <x v="0"/>
    <s v="O'Sullivan Manor Hill 2-Door Library in Brianna Oak"/>
    <n v="307.666"/>
    <n v="2"/>
    <n v="-14.478400000000001"/>
    <x v="6"/>
    <x v="1"/>
  </r>
  <r>
    <s v="CA-2016-169943"/>
    <x v="128"/>
    <d v="2016-05-24T00:00:00"/>
    <x v="1"/>
    <s v="BN-11515"/>
    <s v="Bradley Nguyen"/>
    <x v="0"/>
    <s v="United States"/>
    <x v="13"/>
    <x v="7"/>
    <x v="2"/>
    <s v="FUR-FU-10002088"/>
    <s v="Furniture"/>
    <x v="3"/>
    <s v="Nu-Dell Float Frame 11 x 14 1/2"/>
    <n v="35.92"/>
    <n v="4"/>
    <n v="15.086399999999999"/>
    <x v="2"/>
    <x v="7"/>
  </r>
  <r>
    <s v="CA-2016-169943"/>
    <x v="128"/>
    <d v="2016-05-24T00:00:00"/>
    <x v="1"/>
    <s v="BN-11515"/>
    <s v="Bradley Nguyen"/>
    <x v="0"/>
    <s v="United States"/>
    <x v="13"/>
    <x v="7"/>
    <x v="2"/>
    <s v="FUR-FU-10000010"/>
    <s v="Furniture"/>
    <x v="3"/>
    <s v="DAX Value U-Channel Document Frames, Easel Back"/>
    <n v="39.76"/>
    <n v="8"/>
    <n v="12.3256"/>
    <x v="2"/>
    <x v="7"/>
  </r>
  <r>
    <s v="US-2015-123218"/>
    <x v="274"/>
    <d v="2015-12-25T00:00:00"/>
    <x v="1"/>
    <s v="KD-16345"/>
    <s v="Katherine Ducich"/>
    <x v="0"/>
    <s v="United States"/>
    <x v="9"/>
    <x v="8"/>
    <x v="3"/>
    <s v="FUR-BO-10003966"/>
    <s v="Furniture"/>
    <x v="0"/>
    <s v="Sauder Facets Collection Library, Sky Alder Finish"/>
    <n v="359.05799999999999"/>
    <n v="3"/>
    <n v="-71.811599999999999"/>
    <x v="2"/>
    <x v="5"/>
  </r>
  <r>
    <s v="US-2017-164056"/>
    <x v="275"/>
    <d v="2017-05-04T00:00:00"/>
    <x v="0"/>
    <s v="FM-14215"/>
    <s v="Filia McAdams"/>
    <x v="1"/>
    <s v="United States"/>
    <x v="24"/>
    <x v="15"/>
    <x v="2"/>
    <s v="FUR-TA-10001307"/>
    <s v="Furniture"/>
    <x v="2"/>
    <s v="SAFCO PlanMaster Heigh-Adjustable Drafting Table Base, 43w x 30d x 30-37h, Black"/>
    <n v="1048.3499999999999"/>
    <n v="5"/>
    <n v="-69.89"/>
    <x v="2"/>
    <x v="6"/>
  </r>
  <r>
    <s v="CA-2017-152807"/>
    <x v="242"/>
    <d v="2017-11-03T00:00:00"/>
    <x v="1"/>
    <s v="MC-18100"/>
    <s v="Mick Crebagga"/>
    <x v="0"/>
    <s v="United States"/>
    <x v="3"/>
    <x v="3"/>
    <x v="2"/>
    <s v="FUR-FU-10004415"/>
    <s v="Furniture"/>
    <x v="3"/>
    <s v="Stacking Tray, Side-Loading, Legal, Smoke"/>
    <n v="7.1680000000000001"/>
    <n v="2"/>
    <n v="0.98560000000000003"/>
    <x v="4"/>
    <x v="1"/>
  </r>
  <r>
    <s v="CA-2015-139094"/>
    <x v="276"/>
    <d v="2015-11-27T00:00:00"/>
    <x v="1"/>
    <s v="MO-17800"/>
    <s v="Meg O'Connel"/>
    <x v="2"/>
    <s v="United States"/>
    <x v="21"/>
    <x v="5"/>
    <x v="3"/>
    <s v="FUR-TA-10004607"/>
    <s v="Furniture"/>
    <x v="2"/>
    <s v="Hon 2111 Invitation Series Straight Table"/>
    <n v="206.96199999999999"/>
    <n v="2"/>
    <n v="-32.522599999999997"/>
    <x v="2"/>
    <x v="0"/>
  </r>
  <r>
    <s v="CA-2017-168837"/>
    <x v="277"/>
    <d v="2017-10-17T00:00:00"/>
    <x v="2"/>
    <s v="JW-15955"/>
    <s v="Joni Wasserman"/>
    <x v="0"/>
    <s v="United States"/>
    <x v="121"/>
    <x v="2"/>
    <x v="1"/>
    <s v="FUR-FU-10001918"/>
    <s v="Furniture"/>
    <x v="3"/>
    <s v="C-Line Cubicle Keepers Polyproplyene Holder With Velcro Backings"/>
    <n v="9.4600000000000009"/>
    <n v="2"/>
    <n v="3.6894"/>
    <x v="0"/>
    <x v="1"/>
  </r>
  <r>
    <s v="CA-2015-130785"/>
    <x v="278"/>
    <d v="2015-09-09T00:00:00"/>
    <x v="1"/>
    <s v="AG-10900"/>
    <s v="Arthur Gainer"/>
    <x v="0"/>
    <s v="United States"/>
    <x v="53"/>
    <x v="2"/>
    <x v="1"/>
    <s v="FUR-BO-10000330"/>
    <s v="Furniture"/>
    <x v="0"/>
    <s v="Sauder Camden County Barrister Bookcase, Planked Cherry Finish"/>
    <n v="411.33199999999999"/>
    <n v="4"/>
    <n v="-4.8391999999999999"/>
    <x v="4"/>
    <x v="4"/>
  </r>
  <r>
    <s v="CA-2015-130785"/>
    <x v="278"/>
    <d v="2015-09-09T00:00:00"/>
    <x v="1"/>
    <s v="AG-10900"/>
    <s v="Arthur Gainer"/>
    <x v="0"/>
    <s v="United States"/>
    <x v="53"/>
    <x v="2"/>
    <x v="1"/>
    <s v="FUR-BO-10003159"/>
    <s v="Furniture"/>
    <x v="0"/>
    <s v="Sauder Camden County Collection Libraries, Planked Cherry Finish"/>
    <n v="293.19900000000001"/>
    <n v="3"/>
    <n v="-20.696400000000001"/>
    <x v="4"/>
    <x v="4"/>
  </r>
  <r>
    <s v="CA-2016-110254"/>
    <x v="279"/>
    <d v="2016-08-08T00:00:00"/>
    <x v="1"/>
    <s v="ML-17755"/>
    <s v="Max Ludwig"/>
    <x v="2"/>
    <s v="United States"/>
    <x v="122"/>
    <x v="25"/>
    <x v="0"/>
    <s v="FUR-FU-10001591"/>
    <s v="Furniture"/>
    <x v="3"/>
    <s v="Advantus Panel Wall Certificate Holder - 8.5x11"/>
    <n v="109.8"/>
    <n v="9"/>
    <n v="46.116"/>
    <x v="4"/>
    <x v="10"/>
  </r>
  <r>
    <s v="CA-2014-120474"/>
    <x v="280"/>
    <d v="2014-12-03T00:00:00"/>
    <x v="2"/>
    <s v="RP-19390"/>
    <s v="Resi Pšlking"/>
    <x v="0"/>
    <s v="United States"/>
    <x v="123"/>
    <x v="16"/>
    <x v="3"/>
    <s v="FUR-CH-10001854"/>
    <s v="Furniture"/>
    <x v="1"/>
    <s v="Office Star - Professional Matrix Back Chair with 2-to-1 Synchro Tilt and Mesh Fabric Seat"/>
    <n v="2807.84"/>
    <n v="8"/>
    <n v="673.88160000000005"/>
    <x v="3"/>
    <x v="5"/>
  </r>
  <r>
    <s v="CA-2016-100965"/>
    <x v="281"/>
    <d v="2016-07-11T00:00:00"/>
    <x v="1"/>
    <s v="RM-19375"/>
    <s v="Raymond Messe"/>
    <x v="0"/>
    <s v="United States"/>
    <x v="124"/>
    <x v="2"/>
    <x v="1"/>
    <s v="FUR-FU-10003039"/>
    <s v="Furniture"/>
    <x v="3"/>
    <s v="Howard Miller 11-1/2&quot; Diameter Grantwood Wall Clock"/>
    <n v="215.65"/>
    <n v="5"/>
    <n v="73.320999999999998"/>
    <x v="4"/>
    <x v="3"/>
  </r>
  <r>
    <s v="CA-2016-149461"/>
    <x v="282"/>
    <d v="2016-11-19T00:00:00"/>
    <x v="1"/>
    <s v="AS-10135"/>
    <s v="Adrian Shami"/>
    <x v="2"/>
    <s v="United States"/>
    <x v="83"/>
    <x v="13"/>
    <x v="1"/>
    <s v="FUR-FU-10004270"/>
    <s v="Furniture"/>
    <x v="3"/>
    <s v="Eldon Image Series Desk Accessories, Burgundy"/>
    <n v="4.18"/>
    <n v="1"/>
    <n v="1.5047999999999999"/>
    <x v="6"/>
    <x v="0"/>
  </r>
  <r>
    <s v="CA-2016-165484"/>
    <x v="283"/>
    <d v="2016-10-29T00:00:00"/>
    <x v="1"/>
    <s v="HK-14890"/>
    <s v="Heather Kirkland"/>
    <x v="1"/>
    <s v="United States"/>
    <x v="9"/>
    <x v="8"/>
    <x v="3"/>
    <s v="FUR-FU-10001196"/>
    <s v="Furniture"/>
    <x v="3"/>
    <s v="DAX Cubicle Frames - 8x10"/>
    <n v="16.155999999999999"/>
    <n v="7"/>
    <n v="-12.117000000000001"/>
    <x v="6"/>
    <x v="1"/>
  </r>
  <r>
    <s v="CA-2014-132612"/>
    <x v="2"/>
    <d v="2014-06-11T00:00:00"/>
    <x v="0"/>
    <s v="FO-14305"/>
    <s v="Frank Olsen"/>
    <x v="0"/>
    <s v="United States"/>
    <x v="95"/>
    <x v="25"/>
    <x v="0"/>
    <s v="FUR-TA-10004534"/>
    <s v="Furniture"/>
    <x v="2"/>
    <s v="Bevis 44 x 96 Conference Tables"/>
    <n v="1441.3"/>
    <n v="7"/>
    <n v="245.02099999999999"/>
    <x v="3"/>
    <x v="2"/>
  </r>
  <r>
    <s v="US-2017-161193"/>
    <x v="93"/>
    <d v="2017-11-26T00:00:00"/>
    <x v="1"/>
    <s v="BT-11680"/>
    <s v="Brian Thompson"/>
    <x v="0"/>
    <s v="United States"/>
    <x v="19"/>
    <x v="15"/>
    <x v="2"/>
    <s v="FUR-FU-10001861"/>
    <s v="Furniture"/>
    <x v="3"/>
    <s v="Floodlight Indoor Halogen Bulbs, 1 Bulb per Pack, 60 Watts"/>
    <n v="77.599999999999994"/>
    <n v="5"/>
    <n v="28.13"/>
    <x v="6"/>
    <x v="0"/>
  </r>
  <r>
    <s v="US-2017-161193"/>
    <x v="93"/>
    <d v="2017-11-26T00:00:00"/>
    <x v="1"/>
    <s v="BT-11680"/>
    <s v="Brian Thompson"/>
    <x v="0"/>
    <s v="United States"/>
    <x v="19"/>
    <x v="15"/>
    <x v="2"/>
    <s v="FUR-FU-10000206"/>
    <s v="Furniture"/>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s v="Furniture"/>
    <x v="2"/>
    <s v="KI Conference Tables"/>
    <n v="170.136"/>
    <n v="3"/>
    <n v="-8.5068000000000001"/>
    <x v="4"/>
    <x v="4"/>
  </r>
  <r>
    <s v="US-2014-130379"/>
    <x v="284"/>
    <d v="2014-05-29T00:00:00"/>
    <x v="1"/>
    <s v="JL-15235"/>
    <s v="Janet Lee"/>
    <x v="0"/>
    <s v="United States"/>
    <x v="9"/>
    <x v="8"/>
    <x v="3"/>
    <s v="FUR-FU-10002553"/>
    <s v="Furniture"/>
    <x v="3"/>
    <s v="Electrix Incandescent Magnifying Lamp, Black"/>
    <n v="29.32"/>
    <n v="2"/>
    <n v="-24.189"/>
    <x v="4"/>
    <x v="7"/>
  </r>
  <r>
    <s v="CA-2016-168956"/>
    <x v="285"/>
    <d v="2016-02-20T00:00:00"/>
    <x v="1"/>
    <s v="EA-14035"/>
    <s v="Erin Ashbrook"/>
    <x v="1"/>
    <s v="United States"/>
    <x v="9"/>
    <x v="8"/>
    <x v="3"/>
    <s v="FUR-CH-10004754"/>
    <s v="Furniture"/>
    <x v="1"/>
    <s v="Global Stack Chair with Arms, Black"/>
    <n v="62.957999999999998"/>
    <n v="3"/>
    <n v="-2.6981999999999999"/>
    <x v="4"/>
    <x v="11"/>
  </r>
  <r>
    <s v="CA-2016-167507"/>
    <x v="286"/>
    <d v="2016-12-28T00:00:00"/>
    <x v="1"/>
    <s v="SA-20830"/>
    <s v="Sue Ann Reed"/>
    <x v="0"/>
    <s v="United States"/>
    <x v="125"/>
    <x v="36"/>
    <x v="1"/>
    <s v="FUR-FU-10001935"/>
    <s v="Furniture"/>
    <x v="3"/>
    <s v="3M Hangers With Command Adhesive"/>
    <n v="11.84"/>
    <n v="4"/>
    <n v="3.1080000000000001"/>
    <x v="6"/>
    <x v="5"/>
  </r>
  <r>
    <s v="CA-2016-167507"/>
    <x v="286"/>
    <d v="2016-12-28T00:00:00"/>
    <x v="1"/>
    <s v="SA-20830"/>
    <s v="Sue Ann Reed"/>
    <x v="0"/>
    <s v="United States"/>
    <x v="125"/>
    <x v="36"/>
    <x v="1"/>
    <s v="FUR-FU-10002878"/>
    <s v="Furniture"/>
    <x v="3"/>
    <s v="Seth Thomas 14&quot; Day/Date Wall Clock"/>
    <n v="22.783999999999999"/>
    <n v="1"/>
    <n v="4.8415999999999997"/>
    <x v="6"/>
    <x v="5"/>
  </r>
  <r>
    <s v="CA-2017-145884"/>
    <x v="85"/>
    <d v="2017-10-21T00:00:00"/>
    <x v="3"/>
    <s v="SL-20155"/>
    <s v="Sara Luxemburg"/>
    <x v="2"/>
    <s v="United States"/>
    <x v="126"/>
    <x v="37"/>
    <x v="3"/>
    <s v="FUR-TA-10002356"/>
    <s v="Furniture"/>
    <x v="2"/>
    <s v="Bevis Boat-Shaped Conference Table"/>
    <n v="262.11"/>
    <n v="1"/>
    <n v="62.906399999999998"/>
    <x v="7"/>
    <x v="1"/>
  </r>
  <r>
    <s v="CA-2015-131422"/>
    <x v="287"/>
    <d v="2015-11-09T00:00:00"/>
    <x v="1"/>
    <s v="GB-14530"/>
    <s v="George Bell"/>
    <x v="1"/>
    <s v="United States"/>
    <x v="91"/>
    <x v="30"/>
    <x v="0"/>
    <s v="FUR-CH-10001270"/>
    <s v="Furniture"/>
    <x v="1"/>
    <s v="Harbour Creations Steel Folding Chair"/>
    <n v="207"/>
    <n v="3"/>
    <n v="25.875"/>
    <x v="4"/>
    <x v="0"/>
  </r>
  <r>
    <s v="CA-2014-117345"/>
    <x v="288"/>
    <d v="2014-08-05T00:00:00"/>
    <x v="1"/>
    <s v="BF-10975"/>
    <s v="Barbara Fisher"/>
    <x v="1"/>
    <s v="United States"/>
    <x v="127"/>
    <x v="30"/>
    <x v="0"/>
    <s v="FUR-FU-10000629"/>
    <s v="Furniture"/>
    <x v="3"/>
    <s v="9-3/4 Diameter Round Wall Clock"/>
    <n v="44.128"/>
    <n v="4"/>
    <n v="12.135199999999999"/>
    <x v="4"/>
    <x v="10"/>
  </r>
  <r>
    <s v="CA-2016-157763"/>
    <x v="196"/>
    <d v="2016-07-23T00:00:00"/>
    <x v="1"/>
    <s v="KH-16330"/>
    <s v="Katharine Harms"/>
    <x v="1"/>
    <s v="United States"/>
    <x v="128"/>
    <x v="0"/>
    <x v="0"/>
    <s v="FUR-CH-10000988"/>
    <s v="Furniture"/>
    <x v="1"/>
    <s v="Hon Olson Stacker Stools"/>
    <n v="140.81"/>
    <n v="1"/>
    <n v="39.4268"/>
    <x v="2"/>
    <x v="3"/>
  </r>
  <r>
    <s v="CA-2015-135391"/>
    <x v="289"/>
    <d v="2015-02-11T00:00:00"/>
    <x v="0"/>
    <s v="FA-14230"/>
    <s v="Frank Atkinson"/>
    <x v="1"/>
    <s v="United States"/>
    <x v="21"/>
    <x v="5"/>
    <x v="3"/>
    <s v="FUR-FU-10001986"/>
    <s v="Furniture"/>
    <x v="3"/>
    <s v="Dana Fluorescent Magnifying Lamp, White, 36&quot;"/>
    <n v="40.783999999999999"/>
    <n v="2"/>
    <n v="-30.588000000000001"/>
    <x v="3"/>
    <x v="11"/>
  </r>
  <r>
    <s v="US-2017-158512"/>
    <x v="290"/>
    <d v="2017-01-17T00:00:00"/>
    <x v="0"/>
    <s v="DA-13450"/>
    <s v="Dianna Arnett"/>
    <x v="2"/>
    <s v="United States"/>
    <x v="85"/>
    <x v="29"/>
    <x v="2"/>
    <s v="FUR-FU-10004973"/>
    <s v="Furniture"/>
    <x v="3"/>
    <s v="Flat Face Poster Frame"/>
    <n v="37.68"/>
    <n v="2"/>
    <n v="15.8256"/>
    <x v="2"/>
    <x v="8"/>
  </r>
  <r>
    <s v="CA-2017-128370"/>
    <x v="291"/>
    <d v="2017-09-10T00:00:00"/>
    <x v="3"/>
    <s v="FH-14275"/>
    <s v="Frank Hawley"/>
    <x v="1"/>
    <s v="United States"/>
    <x v="2"/>
    <x v="2"/>
    <x v="1"/>
    <s v="FUR-CH-10002602"/>
    <s v="Furniture"/>
    <x v="1"/>
    <s v="DMI Arturo Collection Mission-style Design Wood Chair"/>
    <n v="362.35199999999998"/>
    <n v="3"/>
    <n v="27.176400000000001"/>
    <x v="7"/>
    <x v="4"/>
  </r>
  <r>
    <s v="US-2017-121251"/>
    <x v="292"/>
    <d v="2017-03-27T00:00:00"/>
    <x v="2"/>
    <s v="GM-14440"/>
    <s v="Gary McGarr"/>
    <x v="0"/>
    <s v="United States"/>
    <x v="13"/>
    <x v="7"/>
    <x v="2"/>
    <s v="FUR-BO-10001918"/>
    <s v="Furniture"/>
    <x v="0"/>
    <s v="Sauder Forest Hills Library with Doors, Woodland Oak Finish"/>
    <n v="257.56799999999998"/>
    <n v="2"/>
    <n v="-28.976400000000002"/>
    <x v="5"/>
    <x v="9"/>
  </r>
  <r>
    <s v="US-2016-100839"/>
    <x v="25"/>
    <d v="2016-10-17T00:00:00"/>
    <x v="1"/>
    <s v="NC-18625"/>
    <s v="Noah Childs"/>
    <x v="1"/>
    <s v="United States"/>
    <x v="14"/>
    <x v="12"/>
    <x v="1"/>
    <s v="FUR-TA-10004575"/>
    <s v="Furniture"/>
    <x v="2"/>
    <s v="Hon 5100 Series Wood Tables"/>
    <n v="727.45"/>
    <n v="5"/>
    <n v="-465.56799999999998"/>
    <x v="4"/>
    <x v="1"/>
  </r>
  <r>
    <s v="US-2016-100839"/>
    <x v="25"/>
    <d v="2016-10-17T00:00:00"/>
    <x v="1"/>
    <s v="NC-18625"/>
    <s v="Noah Childs"/>
    <x v="1"/>
    <s v="United States"/>
    <x v="14"/>
    <x v="12"/>
    <x v="1"/>
    <s v="FUR-FU-10001617"/>
    <s v="Furniture"/>
    <x v="3"/>
    <s v="Executive Impressions 8-1/2&quot; Career Panel/Partition Cubicle Clock"/>
    <n v="24.96"/>
    <n v="3"/>
    <n v="4.3680000000000003"/>
    <x v="4"/>
    <x v="1"/>
  </r>
  <r>
    <s v="CA-2017-118857"/>
    <x v="293"/>
    <d v="2017-04-18T00:00:00"/>
    <x v="2"/>
    <s v="AH-10075"/>
    <s v="Adam Hart"/>
    <x v="1"/>
    <s v="United States"/>
    <x v="0"/>
    <x v="34"/>
    <x v="1"/>
    <s v="FUR-FU-10004460"/>
    <s v="Furniture"/>
    <x v="3"/>
    <s v="Howard Miller 12&quot; Round Wall Clock"/>
    <n v="196.45"/>
    <n v="5"/>
    <n v="70.721999999999994"/>
    <x v="0"/>
    <x v="6"/>
  </r>
  <r>
    <s v="CA-2014-116932"/>
    <x v="294"/>
    <d v="2014-07-25T00:00:00"/>
    <x v="1"/>
    <s v="ME-18010"/>
    <s v="Michelle Ellison"/>
    <x v="1"/>
    <s v="United States"/>
    <x v="28"/>
    <x v="2"/>
    <x v="1"/>
    <s v="FUR-CH-10001215"/>
    <s v="Furniture"/>
    <x v="1"/>
    <s v="Global Troy Executive Leather Low-Back Tilter"/>
    <n v="801.56799999999998"/>
    <n v="2"/>
    <n v="50.097999999999999"/>
    <x v="4"/>
    <x v="3"/>
  </r>
  <r>
    <s v="CA-2014-116932"/>
    <x v="294"/>
    <d v="2014-07-25T00:00:00"/>
    <x v="1"/>
    <s v="ME-18010"/>
    <s v="Michelle Ellison"/>
    <x v="1"/>
    <s v="United States"/>
    <x v="28"/>
    <x v="2"/>
    <x v="1"/>
    <s v="FUR-TA-10004175"/>
    <s v="Furniture"/>
    <x v="2"/>
    <s v="Hon 30&quot; x 60&quot; Table with Locking Drawer"/>
    <n v="272.84800000000001"/>
    <n v="1"/>
    <n v="27.284800000000001"/>
    <x v="4"/>
    <x v="3"/>
  </r>
  <r>
    <s v="CA-2017-142888"/>
    <x v="295"/>
    <d v="2017-11-25T00:00:00"/>
    <x v="1"/>
    <s v="BP-11230"/>
    <s v="Benjamin Patterson"/>
    <x v="0"/>
    <s v="United States"/>
    <x v="129"/>
    <x v="13"/>
    <x v="1"/>
    <s v="FUR-TA-10004767"/>
    <s v="Furniture"/>
    <x v="2"/>
    <s v="Safco Drafting Table"/>
    <n v="70.98"/>
    <n v="1"/>
    <n v="20.584199999999999"/>
    <x v="4"/>
    <x v="0"/>
  </r>
  <r>
    <s v="US-2016-112977"/>
    <x v="296"/>
    <d v="2016-03-16T00:00:00"/>
    <x v="1"/>
    <s v="CJ-12010"/>
    <s v="Caroline Jumper"/>
    <x v="0"/>
    <s v="United States"/>
    <x v="62"/>
    <x v="7"/>
    <x v="2"/>
    <s v="FUR-BO-10003272"/>
    <s v="Furniture"/>
    <x v="0"/>
    <s v="O'Sullivan Living Dimensions 5-Shelf Bookcases"/>
    <n v="176.78399999999999"/>
    <n v="1"/>
    <n v="-22.097999999999999"/>
    <x v="6"/>
    <x v="9"/>
  </r>
  <r>
    <s v="CA-2017-118885"/>
    <x v="297"/>
    <d v="2018-01-02T00:00:00"/>
    <x v="1"/>
    <s v="JG-15160"/>
    <s v="James Galang"/>
    <x v="0"/>
    <s v="United States"/>
    <x v="2"/>
    <x v="2"/>
    <x v="1"/>
    <s v="FUR-CH-10002880"/>
    <s v="Furniture"/>
    <x v="1"/>
    <s v="Global High-Back Leather Tilter, Burgundy"/>
    <n v="393.56799999999998"/>
    <n v="4"/>
    <n v="-44.276400000000002"/>
    <x v="4"/>
    <x v="5"/>
  </r>
  <r>
    <s v="CA-2015-109512"/>
    <x v="298"/>
    <d v="2015-03-05T00:00:00"/>
    <x v="3"/>
    <s v="LF-17185"/>
    <s v="Luke Foster"/>
    <x v="0"/>
    <s v="United States"/>
    <x v="13"/>
    <x v="7"/>
    <x v="2"/>
    <s v="FUR-CH-10001146"/>
    <s v="Furniture"/>
    <x v="1"/>
    <s v="Global Value Mid-Back Manager's Chair, Gray"/>
    <n v="383.60700000000003"/>
    <n v="7"/>
    <n v="63.9345"/>
    <x v="7"/>
    <x v="9"/>
  </r>
  <r>
    <s v="CA-2016-147578"/>
    <x v="74"/>
    <d v="2016-04-26T00:00:00"/>
    <x v="0"/>
    <s v="PG-18895"/>
    <s v="Paul Gonzalez"/>
    <x v="0"/>
    <s v="United States"/>
    <x v="28"/>
    <x v="2"/>
    <x v="1"/>
    <s v="FUR-FU-10001889"/>
    <s v="Furniture"/>
    <x v="3"/>
    <s v="Ultra Door Pull Handle"/>
    <n v="31.56"/>
    <n v="3"/>
    <n v="10.4148"/>
    <x v="4"/>
    <x v="6"/>
  </r>
  <r>
    <s v="CA-2014-142587"/>
    <x v="299"/>
    <d v="2014-10-22T00:00:00"/>
    <x v="2"/>
    <s v="TB-21520"/>
    <s v="Tracy Blumstein"/>
    <x v="0"/>
    <s v="United States"/>
    <x v="130"/>
    <x v="15"/>
    <x v="2"/>
    <s v="FUR-TA-10000617"/>
    <s v="Furniture"/>
    <x v="2"/>
    <s v="Hon Practical Foundations 30 x 60 Training Table, Light Gray/Charcoal"/>
    <n v="409.59"/>
    <n v="3"/>
    <n v="-122.877"/>
    <x v="5"/>
    <x v="1"/>
  </r>
  <r>
    <s v="CA-2014-169775"/>
    <x v="300"/>
    <d v="2014-09-02T00:00:00"/>
    <x v="0"/>
    <s v="RA-19945"/>
    <s v="Ryan Akin"/>
    <x v="0"/>
    <s v="United States"/>
    <x v="89"/>
    <x v="1"/>
    <x v="0"/>
    <s v="FUR-TA-10001857"/>
    <s v="Furniture"/>
    <x v="2"/>
    <s v="Balt Solid Wood Rectangular Table"/>
    <n v="174.05850000000001"/>
    <n v="3"/>
    <n v="-110.7645"/>
    <x v="4"/>
    <x v="10"/>
  </r>
  <r>
    <s v="CA-2017-167094"/>
    <x v="85"/>
    <d v="2017-10-22T00:00:00"/>
    <x v="2"/>
    <s v="DK-12835"/>
    <s v="Damala Kotsonis"/>
    <x v="1"/>
    <s v="United States"/>
    <x v="76"/>
    <x v="36"/>
    <x v="1"/>
    <s v="FUR-CH-10000155"/>
    <s v="Furniture"/>
    <x v="1"/>
    <s v="Global Comet Stacking Armless Chair"/>
    <n v="478.48"/>
    <n v="2"/>
    <n v="47.847999999999999"/>
    <x v="5"/>
    <x v="1"/>
  </r>
  <r>
    <s v="CA-2015-157959"/>
    <x v="136"/>
    <d v="2015-02-04T00:00:00"/>
    <x v="2"/>
    <s v="RW-19540"/>
    <s v="Rick Wilson"/>
    <x v="1"/>
    <s v="United States"/>
    <x v="2"/>
    <x v="2"/>
    <x v="1"/>
    <s v="FUR-FU-10004093"/>
    <s v="Furniture"/>
    <x v="3"/>
    <s v="Hand-Finished Solid Wood Document Frame"/>
    <n v="136.91999999999999"/>
    <n v="4"/>
    <n v="41.076000000000001"/>
    <x v="5"/>
    <x v="11"/>
  </r>
  <r>
    <s v="CA-2017-105886"/>
    <x v="186"/>
    <d v="2017-12-23T00:00:00"/>
    <x v="1"/>
    <s v="DB-13660"/>
    <s v="Duane Benoit"/>
    <x v="0"/>
    <s v="United States"/>
    <x v="64"/>
    <x v="7"/>
    <x v="2"/>
    <s v="FUR-FU-10001037"/>
    <s v="Furniture"/>
    <x v="3"/>
    <s v="DAX Charcoal/Nickel-Tone Document Frame, 5 x 7"/>
    <n v="18.96"/>
    <n v="2"/>
    <n v="8.532"/>
    <x v="2"/>
    <x v="5"/>
  </r>
  <r>
    <s v="US-2017-111423"/>
    <x v="301"/>
    <d v="2017-08-19T00:00:00"/>
    <x v="2"/>
    <s v="EH-13765"/>
    <s v="Edward Hooks"/>
    <x v="1"/>
    <s v="United States"/>
    <x v="115"/>
    <x v="7"/>
    <x v="2"/>
    <s v="FUR-CH-10003981"/>
    <s v="Furniture"/>
    <x v="1"/>
    <s v="Global Commerce Series Low-Back Swivel/Tilt Chairs"/>
    <n v="462.56400000000002"/>
    <n v="2"/>
    <n v="97.6524"/>
    <x v="3"/>
    <x v="10"/>
  </r>
  <r>
    <s v="CA-2017-161200"/>
    <x v="302"/>
    <d v="2017-08-10T00:00:00"/>
    <x v="0"/>
    <s v="SV-20365"/>
    <s v="Seth Vernon"/>
    <x v="0"/>
    <s v="United States"/>
    <x v="120"/>
    <x v="35"/>
    <x v="0"/>
    <s v="FUR-BO-10000468"/>
    <s v="Furniture"/>
    <x v="0"/>
    <s v="O'Sullivan 2-Shelf Heavy-Duty Bookcases"/>
    <n v="145.74"/>
    <n v="3"/>
    <n v="23.3184"/>
    <x v="4"/>
    <x v="10"/>
  </r>
  <r>
    <s v="CA-2017-161200"/>
    <x v="302"/>
    <d v="2017-08-10T00:00:00"/>
    <x v="0"/>
    <s v="SV-20365"/>
    <s v="Seth Vernon"/>
    <x v="0"/>
    <s v="United States"/>
    <x v="120"/>
    <x v="35"/>
    <x v="0"/>
    <s v="FUR-FU-10001706"/>
    <s v="Furniture"/>
    <x v="3"/>
    <s v="Longer-Life Soft White Bulbs"/>
    <n v="15.4"/>
    <n v="5"/>
    <n v="7.3920000000000003"/>
    <x v="4"/>
    <x v="10"/>
  </r>
  <r>
    <s v="CA-2015-141768"/>
    <x v="303"/>
    <d v="2015-05-27T00:00:00"/>
    <x v="0"/>
    <s v="NP-18685"/>
    <s v="Nora Pelletier"/>
    <x v="2"/>
    <s v="United States"/>
    <x v="28"/>
    <x v="2"/>
    <x v="1"/>
    <s v="FUR-FU-10002268"/>
    <s v="Furniture"/>
    <x v="3"/>
    <s v="Ultra Door Push Plate"/>
    <n v="14.73"/>
    <n v="3"/>
    <n v="4.8609"/>
    <x v="3"/>
    <x v="7"/>
  </r>
  <r>
    <s v="CA-2016-112109"/>
    <x v="304"/>
    <d v="2016-07-12T00:00:00"/>
    <x v="1"/>
    <s v="JE-15715"/>
    <s v="Joe Elijah"/>
    <x v="0"/>
    <s v="United States"/>
    <x v="131"/>
    <x v="12"/>
    <x v="1"/>
    <s v="FUR-CH-10004287"/>
    <s v="Furniture"/>
    <x v="1"/>
    <s v="SAFCO Arco Folding Chair"/>
    <n v="662.88"/>
    <n v="3"/>
    <n v="74.573999999999998"/>
    <x v="4"/>
    <x v="3"/>
  </r>
  <r>
    <s v="CA-2017-157987"/>
    <x v="113"/>
    <d v="2017-09-06T00:00:00"/>
    <x v="1"/>
    <s v="AC-10615"/>
    <s v="Ann Chong"/>
    <x v="1"/>
    <s v="United States"/>
    <x v="13"/>
    <x v="7"/>
    <x v="2"/>
    <s v="FUR-FU-10001196"/>
    <s v="Furniture"/>
    <x v="3"/>
    <s v="DAX Cubicle Frames - 8x10"/>
    <n v="11.54"/>
    <n v="2"/>
    <n v="3.4620000000000002"/>
    <x v="4"/>
    <x v="4"/>
  </r>
  <r>
    <s v="CA-2017-157987"/>
    <x v="113"/>
    <d v="2017-09-06T00:00:00"/>
    <x v="1"/>
    <s v="AC-10615"/>
    <s v="Ann Chong"/>
    <x v="1"/>
    <s v="United States"/>
    <x v="13"/>
    <x v="7"/>
    <x v="2"/>
    <s v="FUR-TA-10001889"/>
    <s v="Furniture"/>
    <x v="2"/>
    <s v="Bush Advantage Collection Racetrack Conference Table"/>
    <n v="254.52600000000001"/>
    <n v="1"/>
    <n v="-93.3262"/>
    <x v="4"/>
    <x v="4"/>
  </r>
  <r>
    <s v="CA-2017-157987"/>
    <x v="113"/>
    <d v="2017-09-06T00:00:00"/>
    <x v="1"/>
    <s v="AC-10615"/>
    <s v="Ann Chong"/>
    <x v="1"/>
    <s v="United States"/>
    <x v="13"/>
    <x v="7"/>
    <x v="2"/>
    <s v="FUR-CH-10003379"/>
    <s v="Furniture"/>
    <x v="1"/>
    <s v="Global Commerce Series High-Back Swivel/Tilt Chairs"/>
    <n v="1282.4100000000001"/>
    <n v="5"/>
    <n v="213.73500000000001"/>
    <x v="4"/>
    <x v="4"/>
  </r>
  <r>
    <s v="CA-2014-110408"/>
    <x v="305"/>
    <d v="2014-10-20T00:00:00"/>
    <x v="0"/>
    <s v="AS-10225"/>
    <s v="Alan Schoenberger"/>
    <x v="1"/>
    <s v="United States"/>
    <x v="132"/>
    <x v="33"/>
    <x v="0"/>
    <s v="FUR-CH-10003774"/>
    <s v="Furniture"/>
    <x v="1"/>
    <s v="Global Wood Trimmed Manager's Task Chair, Khaki"/>
    <n v="545.88"/>
    <n v="6"/>
    <n v="70.964399999999998"/>
    <x v="3"/>
    <x v="1"/>
  </r>
  <r>
    <s v="CA-2016-112669"/>
    <x v="65"/>
    <d v="2016-04-14T00:00:00"/>
    <x v="3"/>
    <s v="KT-16465"/>
    <s v="Kean Takahito"/>
    <x v="0"/>
    <s v="United States"/>
    <x v="110"/>
    <x v="22"/>
    <x v="1"/>
    <s v="FUR-CH-10004086"/>
    <s v="Furniture"/>
    <x v="1"/>
    <s v="Hon 4070 Series Pagoda Armless Upholstered Stacking Chairs"/>
    <n v="933.53599999999994"/>
    <n v="4"/>
    <n v="105.0228"/>
    <x v="7"/>
    <x v="6"/>
  </r>
  <r>
    <s v="CA-2014-164721"/>
    <x v="306"/>
    <d v="2014-11-27T00:00:00"/>
    <x v="0"/>
    <s v="LW-16825"/>
    <s v="Laurel Workman"/>
    <x v="1"/>
    <s v="United States"/>
    <x v="133"/>
    <x v="2"/>
    <x v="1"/>
    <s v="FUR-FU-10001940"/>
    <s v="Furniture"/>
    <x v="3"/>
    <s v="Staple-based wall hangings"/>
    <n v="23.88"/>
    <n v="3"/>
    <n v="10.507199999999999"/>
    <x v="3"/>
    <x v="0"/>
  </r>
  <r>
    <s v="CA-2015-127509"/>
    <x v="307"/>
    <d v="2015-11-13T00:00:00"/>
    <x v="1"/>
    <s v="AS-10090"/>
    <s v="Adam Shillingsburg"/>
    <x v="0"/>
    <s v="United States"/>
    <x v="76"/>
    <x v="23"/>
    <x v="3"/>
    <s v="FUR-TA-10002855"/>
    <s v="Furniture"/>
    <x v="2"/>
    <s v="Bevis Round Conference Table Top &amp; Single Column Base"/>
    <n v="1024.3800000000001"/>
    <n v="7"/>
    <n v="215.1198"/>
    <x v="4"/>
    <x v="0"/>
  </r>
  <r>
    <s v="US-2017-147221"/>
    <x v="308"/>
    <d v="2017-12-04T00:00:00"/>
    <x v="0"/>
    <s v="JS-16030"/>
    <s v="Joy Smith"/>
    <x v="0"/>
    <s v="United States"/>
    <x v="6"/>
    <x v="5"/>
    <x v="3"/>
    <s v="FUR-FU-10004020"/>
    <s v="Furniture"/>
    <x v="3"/>
    <s v="Advantus Panel Wall Acrylic Frame"/>
    <n v="8.7520000000000007"/>
    <n v="4"/>
    <n v="-3.7195999999999998"/>
    <x v="3"/>
    <x v="5"/>
  </r>
  <r>
    <s v="CA-2017-163510"/>
    <x v="19"/>
    <d v="2017-12-28T00:00:00"/>
    <x v="0"/>
    <s v="JW-15955"/>
    <s v="Joni Wasserman"/>
    <x v="0"/>
    <s v="United States"/>
    <x v="74"/>
    <x v="0"/>
    <x v="0"/>
    <s v="FUR-CH-10001146"/>
    <s v="Furniture"/>
    <x v="1"/>
    <s v="Global Value Mid-Back Manager's Chair, Gray"/>
    <n v="304.45"/>
    <n v="5"/>
    <n v="76.112499999999997"/>
    <x v="0"/>
    <x v="5"/>
  </r>
  <r>
    <s v="CA-2017-165386"/>
    <x v="309"/>
    <d v="2017-08-04T00:00:00"/>
    <x v="2"/>
    <s v="CM-12190"/>
    <s v="Charlotte Melton"/>
    <x v="0"/>
    <s v="United States"/>
    <x v="9"/>
    <x v="8"/>
    <x v="3"/>
    <s v="FUR-BO-10003034"/>
    <s v="Furniture"/>
    <x v="0"/>
    <s v="O'Sullivan Elevations Bookcase, Cherry Finish"/>
    <n v="183.37200000000001"/>
    <n v="2"/>
    <n v="-36.674399999999999"/>
    <x v="5"/>
    <x v="10"/>
  </r>
  <r>
    <s v="CA-2016-145905"/>
    <x v="126"/>
    <d v="2016-09-23T00:00:00"/>
    <x v="1"/>
    <s v="AM-10705"/>
    <s v="Anne McFarland"/>
    <x v="0"/>
    <s v="United States"/>
    <x v="83"/>
    <x v="33"/>
    <x v="0"/>
    <s v="FUR-CH-10001854"/>
    <s v="Furniture"/>
    <x v="1"/>
    <s v="Office Star - Professional Matrix Back Chair with 2-to-1 Synchro Tilt and Mesh Fabric Seat"/>
    <n v="350.98"/>
    <n v="1"/>
    <n v="84.235200000000006"/>
    <x v="2"/>
    <x v="4"/>
  </r>
  <r>
    <s v="CA-2016-168354"/>
    <x v="107"/>
    <d v="2016-09-21T00:00:00"/>
    <x v="2"/>
    <s v="RH-19510"/>
    <s v="Rick Huthwaite"/>
    <x v="2"/>
    <s v="United States"/>
    <x v="134"/>
    <x v="38"/>
    <x v="2"/>
    <s v="FUR-CH-10004675"/>
    <s v="Furniture"/>
    <x v="1"/>
    <s v="Lifetime Advantage Folding Chairs, 4/Carton"/>
    <n v="872.32"/>
    <n v="4"/>
    <n v="244.24959999999999"/>
    <x v="3"/>
    <x v="4"/>
  </r>
  <r>
    <s v="CA-2015-114237"/>
    <x v="310"/>
    <d v="2015-03-15T00:00:00"/>
    <x v="2"/>
    <s v="MC-17275"/>
    <s v="Marc Crier"/>
    <x v="0"/>
    <s v="United States"/>
    <x v="15"/>
    <x v="13"/>
    <x v="1"/>
    <s v="FUR-BO-10004409"/>
    <s v="Furniture"/>
    <x v="0"/>
    <s v="Safco Value Mate Series Steel Bookcases, Baked Enamel Finish on Steel, Gray"/>
    <n v="141.96"/>
    <n v="2"/>
    <n v="39.748800000000003"/>
    <x v="3"/>
    <x v="9"/>
  </r>
  <r>
    <s v="CA-2017-162481"/>
    <x v="58"/>
    <d v="2017-09-29T00:00:00"/>
    <x v="1"/>
    <s v="CT-11995"/>
    <s v="Carol Triggs"/>
    <x v="0"/>
    <s v="United States"/>
    <x v="77"/>
    <x v="11"/>
    <x v="3"/>
    <s v="FUR-CH-10003061"/>
    <s v="Furniture"/>
    <x v="1"/>
    <s v="Global Leather Task Chair, Black"/>
    <n v="269.97000000000003"/>
    <n v="3"/>
    <n v="51.2943"/>
    <x v="4"/>
    <x v="4"/>
  </r>
  <r>
    <s v="CA-2015-122287"/>
    <x v="311"/>
    <d v="2015-06-23T00:00:00"/>
    <x v="1"/>
    <s v="SN-20560"/>
    <s v="Skye Norling"/>
    <x v="2"/>
    <s v="United States"/>
    <x v="117"/>
    <x v="22"/>
    <x v="1"/>
    <s v="FUR-FU-10004973"/>
    <s v="Furniture"/>
    <x v="3"/>
    <s v="Flat Face Poster Frame"/>
    <n v="75.36"/>
    <n v="5"/>
    <n v="20.724"/>
    <x v="2"/>
    <x v="2"/>
  </r>
  <r>
    <s v="CA-2015-142237"/>
    <x v="312"/>
    <d v="2015-07-13T00:00:00"/>
    <x v="2"/>
    <s v="CK-12595"/>
    <s v="Clytie Kelty"/>
    <x v="0"/>
    <s v="United States"/>
    <x v="3"/>
    <x v="3"/>
    <x v="2"/>
    <s v="FUR-FU-10004848"/>
    <s v="Furniture"/>
    <x v="3"/>
    <s v="Howard Miller 13-3/4&quot; Diameter Brushed Chrome Round Wall Clock"/>
    <n v="289.8"/>
    <n v="7"/>
    <n v="36.225000000000001"/>
    <x v="3"/>
    <x v="3"/>
  </r>
  <r>
    <s v="CA-2015-142237"/>
    <x v="312"/>
    <d v="2015-07-13T00:00:00"/>
    <x v="2"/>
    <s v="CK-12595"/>
    <s v="Clytie Kelty"/>
    <x v="0"/>
    <s v="United States"/>
    <x v="3"/>
    <x v="3"/>
    <x v="2"/>
    <s v="FUR-CH-10003833"/>
    <s v="Furniture"/>
    <x v="1"/>
    <s v="Novimex Fabric Task Chair"/>
    <n v="341.488"/>
    <n v="8"/>
    <n v="-73.176000000000002"/>
    <x v="3"/>
    <x v="3"/>
  </r>
  <r>
    <s v="CA-2015-142237"/>
    <x v="312"/>
    <d v="2015-07-13T00:00:00"/>
    <x v="2"/>
    <s v="CK-12595"/>
    <s v="Clytie Kelty"/>
    <x v="0"/>
    <s v="United States"/>
    <x v="3"/>
    <x v="3"/>
    <x v="2"/>
    <s v="FUR-FU-10003142"/>
    <s v="Furniture"/>
    <x v="3"/>
    <s v="Master Big Foot Doorstop, Beige"/>
    <n v="25.344000000000001"/>
    <n v="6"/>
    <n v="3.4847999999999999"/>
    <x v="3"/>
    <x v="3"/>
  </r>
  <r>
    <s v="CA-2016-136434"/>
    <x v="193"/>
    <d v="2016-12-07T00:00:00"/>
    <x v="1"/>
    <s v="RD-19480"/>
    <s v="Rick Duston"/>
    <x v="0"/>
    <s v="United States"/>
    <x v="52"/>
    <x v="6"/>
    <x v="3"/>
    <s v="FUR-FU-10001196"/>
    <s v="Furniture"/>
    <x v="3"/>
    <s v="DAX Cubicle Frames - 8x10"/>
    <n v="17.309999999999999"/>
    <n v="3"/>
    <n v="5.1929999999999996"/>
    <x v="6"/>
    <x v="5"/>
  </r>
  <r>
    <s v="CA-2017-120376"/>
    <x v="313"/>
    <d v="2017-12-25T00:00:00"/>
    <x v="2"/>
    <s v="TP-21130"/>
    <s v="Theone Pippenger"/>
    <x v="0"/>
    <s v="United States"/>
    <x v="25"/>
    <x v="17"/>
    <x v="3"/>
    <s v="FUR-CH-10002335"/>
    <s v="Furniture"/>
    <x v="1"/>
    <s v="Hon GuestStacker Chair"/>
    <n v="1586.69"/>
    <n v="7"/>
    <n v="412.5394"/>
    <x v="0"/>
    <x v="5"/>
  </r>
  <r>
    <s v="CA-2017-120376"/>
    <x v="313"/>
    <d v="2017-12-25T00:00:00"/>
    <x v="2"/>
    <s v="TP-21130"/>
    <s v="Theone Pippenger"/>
    <x v="0"/>
    <s v="United States"/>
    <x v="25"/>
    <x v="17"/>
    <x v="3"/>
    <s v="FUR-TA-10004534"/>
    <s v="Furniture"/>
    <x v="2"/>
    <s v="Bevis 44 x 96 Conference Tables"/>
    <n v="411.8"/>
    <n v="2"/>
    <n v="70.006"/>
    <x v="0"/>
    <x v="5"/>
  </r>
  <r>
    <s v="CA-2014-106439"/>
    <x v="314"/>
    <d v="2014-11-04T00:00:00"/>
    <x v="1"/>
    <s v="GG-14650"/>
    <s v="Greg Guthrie"/>
    <x v="1"/>
    <s v="United States"/>
    <x v="2"/>
    <x v="2"/>
    <x v="1"/>
    <s v="FUR-CH-10003833"/>
    <s v="Furniture"/>
    <x v="1"/>
    <s v="Novimex Fabric Task Chair"/>
    <n v="146.352"/>
    <n v="3"/>
    <n v="-9.1470000000000002"/>
    <x v="4"/>
    <x v="1"/>
  </r>
  <r>
    <s v="CA-2015-133452"/>
    <x v="315"/>
    <d v="2015-04-19T00:00:00"/>
    <x v="1"/>
    <s v="ZC-21910"/>
    <s v="Zuschuss Carroll"/>
    <x v="0"/>
    <s v="United States"/>
    <x v="135"/>
    <x v="2"/>
    <x v="1"/>
    <s v="FUR-TA-10003954"/>
    <s v="Furniture"/>
    <x v="2"/>
    <s v="Hon 94000 Series Round Tables"/>
    <n v="710.83199999999999"/>
    <n v="3"/>
    <n v="-97.739400000000003"/>
    <x v="6"/>
    <x v="6"/>
  </r>
  <r>
    <s v="US-2017-110996"/>
    <x v="93"/>
    <d v="2017-11-25T00:00:00"/>
    <x v="1"/>
    <s v="KA-16525"/>
    <s v="Kelly Andreada"/>
    <x v="0"/>
    <s v="United States"/>
    <x v="136"/>
    <x v="2"/>
    <x v="1"/>
    <s v="FUR-CH-10003956"/>
    <s v="Furniture"/>
    <x v="1"/>
    <s v="Novimex High-Tech Fabric Mesh Task Chair"/>
    <n v="283.92"/>
    <n v="5"/>
    <n v="-46.137"/>
    <x v="2"/>
    <x v="0"/>
  </r>
  <r>
    <s v="CA-2014-131051"/>
    <x v="280"/>
    <d v="2014-12-05T00:00:00"/>
    <x v="1"/>
    <s v="TR-21325"/>
    <s v="Toby Ritter"/>
    <x v="0"/>
    <s v="United States"/>
    <x v="28"/>
    <x v="2"/>
    <x v="1"/>
    <s v="FUR-FU-10001861"/>
    <s v="Furniture"/>
    <x v="3"/>
    <s v="Floodlight Indoor Halogen Bulbs, 1 Bulb per Pack, 60 Watts"/>
    <n v="58.2"/>
    <n v="3"/>
    <n v="28.518000000000001"/>
    <x v="4"/>
    <x v="5"/>
  </r>
  <r>
    <s v="CA-2015-120103"/>
    <x v="37"/>
    <d v="2015-12-29T00:00:00"/>
    <x v="1"/>
    <s v="MS-17365"/>
    <s v="Maribeth Schnelling"/>
    <x v="0"/>
    <s v="United States"/>
    <x v="43"/>
    <x v="22"/>
    <x v="1"/>
    <s v="FUR-FU-10002885"/>
    <s v="Furniture"/>
    <x v="3"/>
    <s v="Magna Visual Magnetic Picture Hangers"/>
    <n v="7.7119999999999997"/>
    <n v="2"/>
    <n v="1.7352000000000001"/>
    <x v="2"/>
    <x v="5"/>
  </r>
  <r>
    <s v="CA-2017-166142"/>
    <x v="316"/>
    <d v="2017-07-19T00:00:00"/>
    <x v="1"/>
    <s v="MM-17260"/>
    <s v="Magdelene Morse"/>
    <x v="0"/>
    <s v="United States"/>
    <x v="16"/>
    <x v="14"/>
    <x v="2"/>
    <s v="FUR-TA-10004607"/>
    <s v="Furniture"/>
    <x v="2"/>
    <s v="Hon 2111 Invitation Series Straight Table"/>
    <n v="310.44299999999998"/>
    <n v="3"/>
    <n v="-48.783900000000003"/>
    <x v="4"/>
    <x v="3"/>
  </r>
  <r>
    <s v="CA-2014-145926"/>
    <x v="317"/>
    <d v="2014-11-21T00:00:00"/>
    <x v="1"/>
    <s v="MP-17470"/>
    <s v="Mark Packer"/>
    <x v="2"/>
    <s v="United States"/>
    <x v="137"/>
    <x v="11"/>
    <x v="3"/>
    <s v="FUR-CH-10004289"/>
    <s v="Furniture"/>
    <x v="1"/>
    <s v="Global Super Steno Chair"/>
    <n v="479.9"/>
    <n v="5"/>
    <n v="81.582999999999998"/>
    <x v="4"/>
    <x v="0"/>
  </r>
  <r>
    <s v="CA-2014-123295"/>
    <x v="318"/>
    <d v="2014-07-18T00:00:00"/>
    <x v="3"/>
    <s v="AH-10120"/>
    <s v="Adrian Hane"/>
    <x v="2"/>
    <s v="United States"/>
    <x v="104"/>
    <x v="22"/>
    <x v="1"/>
    <s v="FUR-CH-10002372"/>
    <s v="Furniture"/>
    <x v="1"/>
    <s v="Office Star - Ergonomically Designed Knee Chair"/>
    <n v="259.13600000000002"/>
    <n v="4"/>
    <n v="-25.913599999999999"/>
    <x v="7"/>
    <x v="3"/>
  </r>
  <r>
    <s v="CA-2015-164882"/>
    <x v="319"/>
    <d v="2015-10-31T00:00:00"/>
    <x v="3"/>
    <s v="SG-20080"/>
    <s v="Sandra Glassco"/>
    <x v="0"/>
    <s v="United States"/>
    <x v="138"/>
    <x v="2"/>
    <x v="1"/>
    <s v="FUR-CH-10004218"/>
    <s v="Furniture"/>
    <x v="1"/>
    <s v="Global Fabric Manager's Chair, Dark Gray"/>
    <n v="323.13600000000002"/>
    <n v="4"/>
    <n v="20.196000000000002"/>
    <x v="7"/>
    <x v="1"/>
  </r>
  <r>
    <s v="CA-2015-164882"/>
    <x v="319"/>
    <d v="2015-10-31T00:00:00"/>
    <x v="3"/>
    <s v="SG-20080"/>
    <s v="Sandra Glassco"/>
    <x v="0"/>
    <s v="United States"/>
    <x v="138"/>
    <x v="2"/>
    <x v="1"/>
    <s v="FUR-BO-10002213"/>
    <s v="Furniture"/>
    <x v="0"/>
    <s v="DMI Eclipse Executive Suite Bookcases"/>
    <n v="425.83300000000003"/>
    <n v="1"/>
    <n v="20.039200000000001"/>
    <x v="7"/>
    <x v="1"/>
  </r>
  <r>
    <s v="CA-2015-159786"/>
    <x v="33"/>
    <d v="2015-10-17T00:00:00"/>
    <x v="0"/>
    <s v="RK-19300"/>
    <s v="Ralph Kennedy"/>
    <x v="0"/>
    <s v="United States"/>
    <x v="77"/>
    <x v="7"/>
    <x v="2"/>
    <s v="FUR-TA-10001307"/>
    <s v="Furniture"/>
    <x v="2"/>
    <s v="SAFCO PlanMaster Heigh-Adjustable Drafting Table Base, 43w x 30d x 30-37h, Black"/>
    <n v="209.67"/>
    <n v="1"/>
    <n v="-13.978"/>
    <x v="2"/>
    <x v="1"/>
  </r>
  <r>
    <s v="CA-2017-158246"/>
    <x v="17"/>
    <d v="2017-11-11T00:00:00"/>
    <x v="2"/>
    <s v="JB-15400"/>
    <s v="Jennifer Braxton"/>
    <x v="1"/>
    <s v="United States"/>
    <x v="139"/>
    <x v="2"/>
    <x v="1"/>
    <s v="FUR-CH-10003061"/>
    <s v="Furniture"/>
    <x v="1"/>
    <s v="Global Leather Task Chair, Black"/>
    <n v="215.976"/>
    <n v="3"/>
    <n v="-2.6997"/>
    <x v="3"/>
    <x v="0"/>
  </r>
  <r>
    <s v="CA-2017-167381"/>
    <x v="320"/>
    <d v="2017-09-24T00:00:00"/>
    <x v="0"/>
    <s v="EH-14005"/>
    <s v="Erica Hernandez"/>
    <x v="2"/>
    <s v="United States"/>
    <x v="140"/>
    <x v="17"/>
    <x v="3"/>
    <s v="FUR-BO-10001972"/>
    <s v="Furniture"/>
    <x v="0"/>
    <s v="O'Sullivan 4-Shelf Bookcase in Odessa Pine"/>
    <n v="241.96"/>
    <n v="2"/>
    <n v="41.133200000000002"/>
    <x v="3"/>
    <x v="4"/>
  </r>
  <r>
    <s v="CA-2015-134859"/>
    <x v="103"/>
    <d v="2015-10-09T00:00:00"/>
    <x v="1"/>
    <s v="JK-16120"/>
    <s v="Julie Kriz"/>
    <x v="2"/>
    <s v="United States"/>
    <x v="3"/>
    <x v="3"/>
    <x v="2"/>
    <s v="FUR-FU-10003623"/>
    <s v="Furniture"/>
    <x v="3"/>
    <s v="DataProducts Ampli Magnifier Task Lamp, Black,"/>
    <n v="64.944000000000003"/>
    <n v="3"/>
    <n v="6.4943999999999997"/>
    <x v="2"/>
    <x v="1"/>
  </r>
  <r>
    <s v="US-2014-114188"/>
    <x v="321"/>
    <d v="2014-05-22T00:00:00"/>
    <x v="0"/>
    <s v="RF-19345"/>
    <s v="Randy Ferguson"/>
    <x v="1"/>
    <s v="United States"/>
    <x v="63"/>
    <x v="28"/>
    <x v="2"/>
    <s v="FUR-FU-10000076"/>
    <s v="Furniture"/>
    <x v="3"/>
    <s v="24-Hour Round Wall Clock"/>
    <n v="139.86000000000001"/>
    <n v="7"/>
    <n v="60.139800000000001"/>
    <x v="3"/>
    <x v="7"/>
  </r>
  <r>
    <s v="CA-2015-156377"/>
    <x v="322"/>
    <d v="2016-01-05T00:00:00"/>
    <x v="1"/>
    <s v="TB-21625"/>
    <s v="Trudy Brown"/>
    <x v="0"/>
    <s v="United States"/>
    <x v="141"/>
    <x v="5"/>
    <x v="3"/>
    <s v="FUR-FU-10002364"/>
    <s v="Furniture"/>
    <x v="3"/>
    <s v="Eldon Expressions Wood Desk Accessories, Oak"/>
    <n v="14.76"/>
    <n v="5"/>
    <n v="-11.439"/>
    <x v="2"/>
    <x v="5"/>
  </r>
  <r>
    <s v="CA-2014-159520"/>
    <x v="323"/>
    <d v="2014-06-11T00:00:00"/>
    <x v="1"/>
    <s v="GT-14635"/>
    <s v="Grant Thornton"/>
    <x v="1"/>
    <s v="United States"/>
    <x v="62"/>
    <x v="7"/>
    <x v="2"/>
    <s v="FUR-TA-10003238"/>
    <s v="Furniture"/>
    <x v="2"/>
    <s v="Chromcraft Bull-Nose Wood 48&quot; x 96&quot; Rectangular Conference Tables"/>
    <n v="991.76400000000001"/>
    <n v="3"/>
    <n v="-347.11739999999998"/>
    <x v="2"/>
    <x v="2"/>
  </r>
  <r>
    <s v="US-2016-152051"/>
    <x v="324"/>
    <d v="2016-06-29T00:00:00"/>
    <x v="1"/>
    <s v="TS-21160"/>
    <s v="Theresa Swint"/>
    <x v="1"/>
    <s v="United States"/>
    <x v="142"/>
    <x v="3"/>
    <x v="2"/>
    <s v="FUR-CH-10002965"/>
    <s v="Furniture"/>
    <x v="1"/>
    <s v="Global Leather Highback Executive Chair with Pneumatic Height Adjustment, Black"/>
    <n v="422.05799999999999"/>
    <n v="3"/>
    <n v="-18.088200000000001"/>
    <x v="4"/>
    <x v="2"/>
  </r>
  <r>
    <s v="CA-2014-141607"/>
    <x v="202"/>
    <d v="2014-12-17T00:00:00"/>
    <x v="1"/>
    <s v="WB-21850"/>
    <s v="William Brown"/>
    <x v="0"/>
    <s v="United States"/>
    <x v="41"/>
    <x v="2"/>
    <x v="1"/>
    <s v="FUR-FU-10003975"/>
    <s v="Furniture"/>
    <x v="3"/>
    <s v="Eldon Advantage Chair Mats for Low to Medium Pile Carpets"/>
    <n v="43.31"/>
    <n v="1"/>
    <n v="4.3310000000000004"/>
    <x v="2"/>
    <x v="5"/>
  </r>
  <r>
    <s v="US-2017-139969"/>
    <x v="49"/>
    <d v="2017-11-26T00:00:00"/>
    <x v="1"/>
    <s v="AF-10870"/>
    <s v="Art Ferguson"/>
    <x v="0"/>
    <s v="United States"/>
    <x v="143"/>
    <x v="5"/>
    <x v="3"/>
    <s v="FUR-CH-10001973"/>
    <s v="Furniture"/>
    <x v="1"/>
    <s v="Office Star Flex Back Scooter Chair with White Frame"/>
    <n v="233.05799999999999"/>
    <n v="3"/>
    <n v="-53.270400000000002"/>
    <x v="1"/>
    <x v="0"/>
  </r>
  <r>
    <s v="US-2016-120460"/>
    <x v="325"/>
    <d v="2016-05-05T00:00:00"/>
    <x v="1"/>
    <s v="BF-11170"/>
    <s v="Ben Ferrer"/>
    <x v="2"/>
    <s v="United States"/>
    <x v="144"/>
    <x v="5"/>
    <x v="3"/>
    <s v="FUR-FU-10004973"/>
    <s v="Furniture"/>
    <x v="3"/>
    <s v="Flat Face Poster Frame"/>
    <n v="22.608000000000001"/>
    <n v="3"/>
    <n v="-10.1736"/>
    <x v="2"/>
    <x v="6"/>
  </r>
  <r>
    <s v="CA-2016-141019"/>
    <x v="326"/>
    <d v="2016-05-14T00:00:00"/>
    <x v="3"/>
    <s v="LH-17155"/>
    <s v="Logan Haushalter"/>
    <x v="0"/>
    <s v="United States"/>
    <x v="145"/>
    <x v="15"/>
    <x v="2"/>
    <s v="FUR-FU-10002937"/>
    <s v="Furniture"/>
    <x v="3"/>
    <s v="GE 48&quot; Fluorescent Tube, Cool White Energy Saver, 34 Watts, 30/Box"/>
    <n v="79.384"/>
    <n v="1"/>
    <n v="29.768999999999998"/>
    <x v="7"/>
    <x v="7"/>
  </r>
  <r>
    <s v="CA-2016-154018"/>
    <x v="25"/>
    <d v="2016-10-19T00:00:00"/>
    <x v="1"/>
    <s v="HA-14920"/>
    <s v="Helen Andreada"/>
    <x v="0"/>
    <s v="United States"/>
    <x v="146"/>
    <x v="5"/>
    <x v="3"/>
    <s v="FUR-FU-10003394"/>
    <s v="Furniture"/>
    <x v="3"/>
    <s v="Tenex &quot;The Solids&quot; Textured Chair Mats"/>
    <n v="139.91999999999999"/>
    <n v="5"/>
    <n v="-150.41399999999999"/>
    <x v="6"/>
    <x v="1"/>
  </r>
  <r>
    <s v="US-2017-137491"/>
    <x v="49"/>
    <d v="2017-11-25T00:00:00"/>
    <x v="1"/>
    <s v="LC-16930"/>
    <s v="Linda Cazamias"/>
    <x v="1"/>
    <s v="United States"/>
    <x v="147"/>
    <x v="5"/>
    <x v="3"/>
    <s v="FUR-CH-10004675"/>
    <s v="Furniture"/>
    <x v="1"/>
    <s v="Lifetime Advantage Folding Chairs, 4/Carton"/>
    <n v="305.31200000000001"/>
    <n v="2"/>
    <n v="-8.7232000000000003"/>
    <x v="6"/>
    <x v="0"/>
  </r>
  <r>
    <s v="CA-2016-128818"/>
    <x v="327"/>
    <d v="2016-05-11T00:00:00"/>
    <x v="1"/>
    <s v="CJ-12010"/>
    <s v="Caroline Jumper"/>
    <x v="0"/>
    <s v="United States"/>
    <x v="13"/>
    <x v="7"/>
    <x v="2"/>
    <s v="FUR-CH-10002084"/>
    <s v="Furniture"/>
    <x v="1"/>
    <s v="Hon Mobius Operator's Chair"/>
    <n v="442.76400000000001"/>
    <n v="4"/>
    <n v="59.035200000000003"/>
    <x v="4"/>
    <x v="7"/>
  </r>
  <r>
    <s v="CA-2016-128818"/>
    <x v="327"/>
    <d v="2016-05-11T00:00:00"/>
    <x v="1"/>
    <s v="CJ-12010"/>
    <s v="Caroline Jumper"/>
    <x v="0"/>
    <s v="United States"/>
    <x v="13"/>
    <x v="7"/>
    <x v="2"/>
    <s v="FUR-FU-10001940"/>
    <s v="Furniture"/>
    <x v="3"/>
    <s v="Staple-based wall hangings"/>
    <n v="63.68"/>
    <n v="8"/>
    <n v="28.019200000000001"/>
    <x v="4"/>
    <x v="7"/>
  </r>
  <r>
    <s v="CA-2017-143063"/>
    <x v="328"/>
    <d v="2017-08-15T00:00:00"/>
    <x v="1"/>
    <s v="IL-15100"/>
    <s v="Ivan Liston"/>
    <x v="0"/>
    <s v="United States"/>
    <x v="29"/>
    <x v="6"/>
    <x v="3"/>
    <s v="FUR-FU-10003708"/>
    <s v="Furniture"/>
    <x v="3"/>
    <s v="Tenex Traditional Chairmats for Medium Pile Carpet, Standard Lip, 36&quot; x 48&quot;"/>
    <n v="121.3"/>
    <n v="2"/>
    <n v="25.472999999999999"/>
    <x v="2"/>
    <x v="10"/>
  </r>
  <r>
    <s v="US-2014-165659"/>
    <x v="42"/>
    <d v="2014-06-06T00:00:00"/>
    <x v="1"/>
    <s v="LT-17110"/>
    <s v="Liz Thompson"/>
    <x v="0"/>
    <s v="United States"/>
    <x v="148"/>
    <x v="31"/>
    <x v="0"/>
    <s v="FUR-FU-10001935"/>
    <s v="Furniture"/>
    <x v="3"/>
    <s v="3M Hangers With Command Adhesive"/>
    <n v="22.2"/>
    <n v="6"/>
    <n v="9.1020000000000003"/>
    <x v="2"/>
    <x v="2"/>
  </r>
  <r>
    <s v="CA-2015-138002"/>
    <x v="329"/>
    <d v="2015-09-12T00:00:00"/>
    <x v="1"/>
    <s v="BT-11305"/>
    <s v="Beth Thompson"/>
    <x v="2"/>
    <s v="United States"/>
    <x v="15"/>
    <x v="13"/>
    <x v="1"/>
    <s v="FUR-FU-10004748"/>
    <s v="Furniture"/>
    <x v="3"/>
    <s v="Howard Miller 16&quot; Diameter Gallery Wall Clock"/>
    <n v="191.82"/>
    <n v="3"/>
    <n v="74.809799999999996"/>
    <x v="6"/>
    <x v="4"/>
  </r>
  <r>
    <s v="CA-2015-128860"/>
    <x v="330"/>
    <d v="2015-07-05T00:00:00"/>
    <x v="1"/>
    <s v="SC-20725"/>
    <s v="Steven Cartwright"/>
    <x v="0"/>
    <s v="United States"/>
    <x v="68"/>
    <x v="3"/>
    <x v="2"/>
    <s v="FUR-FU-10001473"/>
    <s v="Furniture"/>
    <x v="3"/>
    <s v="Eldon Executive Woodline II Desk Accessories, Mahogany"/>
    <n v="20.103999999999999"/>
    <n v="1"/>
    <n v="1.7591000000000001"/>
    <x v="6"/>
    <x v="2"/>
  </r>
  <r>
    <s v="CA-2017-107874"/>
    <x v="295"/>
    <d v="2017-11-25T00:00:00"/>
    <x v="1"/>
    <s v="SW-20275"/>
    <s v="Scott Williamson"/>
    <x v="0"/>
    <s v="United States"/>
    <x v="13"/>
    <x v="7"/>
    <x v="2"/>
    <s v="FUR-FU-10003535"/>
    <s v="Furniture"/>
    <x v="3"/>
    <s v="Howard Miller Distant Time Traveler Alarm Clock"/>
    <n v="27.42"/>
    <n v="1"/>
    <n v="11.2422"/>
    <x v="4"/>
    <x v="0"/>
  </r>
  <r>
    <s v="CA-2017-129378"/>
    <x v="95"/>
    <d v="2017-10-02T00:00:00"/>
    <x v="2"/>
    <s v="NS-18505"/>
    <s v="Neola Schneider"/>
    <x v="0"/>
    <s v="United States"/>
    <x v="124"/>
    <x v="2"/>
    <x v="1"/>
    <s v="FUR-CH-10000553"/>
    <s v="Furniture"/>
    <x v="1"/>
    <s v="Metal Folding Chairs, Beige, 4/Carton"/>
    <n v="108.608"/>
    <n v="4"/>
    <n v="9.5031999999999996"/>
    <x v="5"/>
    <x v="1"/>
  </r>
  <r>
    <s v="CA-2015-131884"/>
    <x v="248"/>
    <d v="2015-12-06T00:00:00"/>
    <x v="3"/>
    <s v="DK-13375"/>
    <s v="Dennis Kane"/>
    <x v="0"/>
    <s v="United States"/>
    <x v="149"/>
    <x v="15"/>
    <x v="2"/>
    <s v="FUR-CH-10004860"/>
    <s v="Furniture"/>
    <x v="1"/>
    <s v="Global Low Back Tilter Chair"/>
    <n v="70.686000000000007"/>
    <n v="1"/>
    <n v="-24.235199999999999"/>
    <x v="7"/>
    <x v="5"/>
  </r>
  <r>
    <s v="CA-2016-106383"/>
    <x v="331"/>
    <d v="2016-03-21T00:00:00"/>
    <x v="0"/>
    <s v="BT-11440"/>
    <s v="Bobby Trafton"/>
    <x v="0"/>
    <s v="United States"/>
    <x v="150"/>
    <x v="12"/>
    <x v="1"/>
    <s v="FUR-BO-10002202"/>
    <s v="Furniture"/>
    <x v="0"/>
    <s v="Atlantic Metals Mobile 2-Shelf Bookcases, Custom Colors"/>
    <n v="72.293999999999997"/>
    <n v="1"/>
    <n v="-98.8018"/>
    <x v="3"/>
    <x v="9"/>
  </r>
  <r>
    <s v="CA-2016-139157"/>
    <x v="180"/>
    <d v="2016-10-05T00:00:00"/>
    <x v="1"/>
    <s v="GM-14680"/>
    <s v="Greg Matthias"/>
    <x v="0"/>
    <s v="United States"/>
    <x v="13"/>
    <x v="7"/>
    <x v="2"/>
    <s v="FUR-TA-10003238"/>
    <s v="Furniture"/>
    <x v="2"/>
    <s v="Chromcraft Bull-Nose Wood 48&quot; x 96&quot; Rectangular Conference Tables"/>
    <n v="330.58800000000002"/>
    <n v="1"/>
    <n v="-115.7058"/>
    <x v="4"/>
    <x v="1"/>
  </r>
  <r>
    <s v="CA-2017-157091"/>
    <x v="332"/>
    <d v="2017-07-01T00:00:00"/>
    <x v="1"/>
    <s v="DB-13405"/>
    <s v="Denny Blanton"/>
    <x v="0"/>
    <s v="United States"/>
    <x v="101"/>
    <x v="6"/>
    <x v="3"/>
    <s v="FUR-FU-10000293"/>
    <s v="Furniture"/>
    <x v="3"/>
    <s v="Eldon Antistatic Chair Mats for Low to Medium Pile Carpets"/>
    <n v="526.45000000000005"/>
    <n v="5"/>
    <n v="31.587"/>
    <x v="2"/>
    <x v="2"/>
  </r>
  <r>
    <s v="CA-2017-166849"/>
    <x v="333"/>
    <d v="2017-04-26T00:00:00"/>
    <x v="1"/>
    <s v="SJ-20125"/>
    <s v="Sanjit Jacobs"/>
    <x v="2"/>
    <s v="United States"/>
    <x v="9"/>
    <x v="8"/>
    <x v="3"/>
    <s v="FUR-FU-10004597"/>
    <s v="Furniture"/>
    <x v="3"/>
    <s v="Eldon Cleatmat Chair Mats for Medium Pile Carpets"/>
    <n v="44.4"/>
    <n v="2"/>
    <n v="-52.17"/>
    <x v="6"/>
    <x v="6"/>
  </r>
  <r>
    <s v="CA-2016-164091"/>
    <x v="334"/>
    <d v="2016-09-22T00:00:00"/>
    <x v="1"/>
    <s v="LA-16780"/>
    <s v="Laura Armstrong"/>
    <x v="1"/>
    <s v="United States"/>
    <x v="151"/>
    <x v="39"/>
    <x v="2"/>
    <s v="FUR-FU-10004952"/>
    <s v="Furniture"/>
    <x v="3"/>
    <s v="C-Line Cubicle Keepers Polyproplyene Holder w/Velcro Back, 8-1/2x11, 25/Bx"/>
    <n v="109.48"/>
    <n v="2"/>
    <n v="33.938800000000001"/>
    <x v="2"/>
    <x v="4"/>
  </r>
  <r>
    <s v="CA-2017-105214"/>
    <x v="140"/>
    <d v="2017-06-19T00:00:00"/>
    <x v="2"/>
    <s v="TS-21610"/>
    <s v="Troy Staebel"/>
    <x v="0"/>
    <s v="United States"/>
    <x v="28"/>
    <x v="2"/>
    <x v="1"/>
    <s v="FUR-CH-10000015"/>
    <s v="Furniture"/>
    <x v="1"/>
    <s v="Hon Multipurpose Stacking Arm Chairs"/>
    <n v="1212.96"/>
    <n v="7"/>
    <n v="90.971999999999994"/>
    <x v="0"/>
    <x v="2"/>
  </r>
  <r>
    <s v="CA-2017-122994"/>
    <x v="335"/>
    <d v="2017-02-09T00:00:00"/>
    <x v="2"/>
    <s v="MV-17485"/>
    <s v="Mark Van Huff"/>
    <x v="0"/>
    <s v="United States"/>
    <x v="58"/>
    <x v="25"/>
    <x v="0"/>
    <s v="FUR-BO-10004015"/>
    <s v="Furniture"/>
    <x v="0"/>
    <s v="Bush Andora Bookcase, Maple/Graphite Gray Finish"/>
    <n v="359.97"/>
    <n v="3"/>
    <n v="79.193399999999997"/>
    <x v="0"/>
    <x v="11"/>
  </r>
  <r>
    <s v="CA-2015-142944"/>
    <x v="336"/>
    <d v="2015-03-11T00:00:00"/>
    <x v="1"/>
    <s v="JL-15850"/>
    <s v="John Lucas"/>
    <x v="0"/>
    <s v="United States"/>
    <x v="28"/>
    <x v="2"/>
    <x v="1"/>
    <s v="FUR-FU-10000308"/>
    <s v="Furniture"/>
    <x v="3"/>
    <s v="Deflect-o Glass Clear Studded Chair Mats"/>
    <n v="435.26"/>
    <n v="7"/>
    <n v="95.757199999999997"/>
    <x v="2"/>
    <x v="9"/>
  </r>
  <r>
    <s v="CA-2014-157882"/>
    <x v="215"/>
    <d v="2014-10-08T00:00:00"/>
    <x v="0"/>
    <s v="AR-10405"/>
    <s v="Allen Rosenblatt"/>
    <x v="1"/>
    <s v="United States"/>
    <x v="2"/>
    <x v="2"/>
    <x v="1"/>
    <s v="FUR-TA-10001866"/>
    <s v="Furniture"/>
    <x v="2"/>
    <s v="Bevis Round Conference Room Tables and Bases"/>
    <n v="143.43199999999999"/>
    <n v="1"/>
    <n v="3.5857999999999999"/>
    <x v="2"/>
    <x v="1"/>
  </r>
  <r>
    <s v="CA-2014-157882"/>
    <x v="215"/>
    <d v="2014-10-08T00:00:00"/>
    <x v="0"/>
    <s v="AR-10405"/>
    <s v="Allen Rosenblatt"/>
    <x v="1"/>
    <s v="United States"/>
    <x v="2"/>
    <x v="2"/>
    <x v="1"/>
    <s v="FUR-CH-10002774"/>
    <s v="Furniture"/>
    <x v="1"/>
    <s v="Global Deluxe Stacking Chair, Gray"/>
    <n v="122.352"/>
    <n v="3"/>
    <n v="13.7646"/>
    <x v="2"/>
    <x v="1"/>
  </r>
  <r>
    <s v="CA-2014-104283"/>
    <x v="337"/>
    <d v="2014-07-01T00:00:00"/>
    <x v="1"/>
    <s v="LM-17065"/>
    <s v="Liz MacKendrick"/>
    <x v="0"/>
    <s v="United States"/>
    <x v="152"/>
    <x v="21"/>
    <x v="0"/>
    <s v="FUR-TA-10001039"/>
    <s v="Furniture"/>
    <x v="2"/>
    <s v="KI Adjustable-Height Table"/>
    <n v="85.98"/>
    <n v="1"/>
    <n v="22.354800000000001"/>
    <x v="4"/>
    <x v="2"/>
  </r>
  <r>
    <s v="CA-2017-142622"/>
    <x v="242"/>
    <d v="2017-11-02T00:00:00"/>
    <x v="2"/>
    <s v="JK-15625"/>
    <s v="Jim Karlsson"/>
    <x v="0"/>
    <s v="United States"/>
    <x v="15"/>
    <x v="13"/>
    <x v="1"/>
    <s v="FUR-CH-10003833"/>
    <s v="Furniture"/>
    <x v="1"/>
    <s v="Novimex Fabric Task Chair"/>
    <n v="97.567999999999998"/>
    <n v="2"/>
    <n v="-6.0979999999999999"/>
    <x v="0"/>
    <x v="1"/>
  </r>
  <r>
    <s v="CA-2017-142622"/>
    <x v="242"/>
    <d v="2017-11-02T00:00:00"/>
    <x v="2"/>
    <s v="JK-15625"/>
    <s v="Jim Karlsson"/>
    <x v="0"/>
    <s v="United States"/>
    <x v="15"/>
    <x v="13"/>
    <x v="1"/>
    <s v="FUR-CH-10004289"/>
    <s v="Furniture"/>
    <x v="1"/>
    <s v="Global Super Steno Chair"/>
    <n v="614.27200000000005"/>
    <n v="8"/>
    <n v="-23.0352"/>
    <x v="0"/>
    <x v="1"/>
  </r>
  <r>
    <s v="CA-2017-142622"/>
    <x v="242"/>
    <d v="2017-11-02T00:00:00"/>
    <x v="2"/>
    <s v="JK-15625"/>
    <s v="Jim Karlsson"/>
    <x v="0"/>
    <s v="United States"/>
    <x v="15"/>
    <x v="13"/>
    <x v="1"/>
    <s v="FUR-BO-10004467"/>
    <s v="Furniture"/>
    <x v="0"/>
    <s v="Bestar Classic Bookcase"/>
    <n v="199.98"/>
    <n v="2"/>
    <n v="37.996200000000002"/>
    <x v="0"/>
    <x v="1"/>
  </r>
  <r>
    <s v="CA-2017-115154"/>
    <x v="338"/>
    <d v="2017-01-11T00:00:00"/>
    <x v="2"/>
    <s v="RS-19420"/>
    <s v="Ricardo Sperren"/>
    <x v="1"/>
    <s v="United States"/>
    <x v="15"/>
    <x v="13"/>
    <x v="1"/>
    <s v="FUR-TA-10001950"/>
    <s v="Furniture"/>
    <x v="2"/>
    <s v="Balt Solid Wood Round Tables"/>
    <n v="892.98"/>
    <n v="2"/>
    <n v="80.368200000000002"/>
    <x v="0"/>
    <x v="8"/>
  </r>
  <r>
    <s v="CA-2015-149342"/>
    <x v="339"/>
    <d v="2015-04-25T00:00:00"/>
    <x v="1"/>
    <s v="TS-21160"/>
    <s v="Theresa Swint"/>
    <x v="1"/>
    <s v="United States"/>
    <x v="29"/>
    <x v="24"/>
    <x v="0"/>
    <s v="FUR-FU-10002937"/>
    <s v="Furniture"/>
    <x v="3"/>
    <s v="GE 48&quot; Fluorescent Tube, Cool White Energy Saver, 34 Watts, 30/Box"/>
    <n v="595.38"/>
    <n v="6"/>
    <n v="297.69"/>
    <x v="2"/>
    <x v="6"/>
  </r>
  <r>
    <s v="CA-2017-127929"/>
    <x v="340"/>
    <d v="2017-12-27T00:00:00"/>
    <x v="1"/>
    <s v="FM-14215"/>
    <s v="Filia McAdams"/>
    <x v="1"/>
    <s v="United States"/>
    <x v="108"/>
    <x v="19"/>
    <x v="2"/>
    <s v="FUR-FU-10003708"/>
    <s v="Furniture"/>
    <x v="3"/>
    <s v="Tenex Traditional Chairmats for Medium Pile Carpet, Standard Lip, 36&quot; x 48&quot;"/>
    <n v="181.95"/>
    <n v="3"/>
    <n v="38.209499999999998"/>
    <x v="4"/>
    <x v="5"/>
  </r>
  <r>
    <s v="CA-2015-113145"/>
    <x v="341"/>
    <d v="2015-11-05T00:00:00"/>
    <x v="1"/>
    <s v="VD-21670"/>
    <s v="Valerie Dominguez"/>
    <x v="0"/>
    <s v="United States"/>
    <x v="13"/>
    <x v="7"/>
    <x v="2"/>
    <s v="FUR-FU-10000965"/>
    <s v="Furniture"/>
    <x v="3"/>
    <s v="Howard Miller 11-1/2&quot; Diameter Ridgewood Wall Clock"/>
    <n v="259.7"/>
    <n v="5"/>
    <n v="106.477"/>
    <x v="4"/>
    <x v="0"/>
  </r>
  <r>
    <s v="CA-2017-157931"/>
    <x v="342"/>
    <d v="2017-09-22T00:00:00"/>
    <x v="0"/>
    <s v="MO-17800"/>
    <s v="Meg O'Connel"/>
    <x v="2"/>
    <s v="United States"/>
    <x v="153"/>
    <x v="24"/>
    <x v="0"/>
    <s v="FUR-CH-10000785"/>
    <s v="Furniture"/>
    <x v="1"/>
    <s v="Global Ergonomic Managers Chair"/>
    <n v="723.92"/>
    <n v="4"/>
    <n v="188.2192"/>
    <x v="2"/>
    <x v="4"/>
  </r>
  <r>
    <s v="CA-2016-115574"/>
    <x v="207"/>
    <d v="2016-12-24T00:00:00"/>
    <x v="2"/>
    <s v="BP-11185"/>
    <s v="Ben Peterman"/>
    <x v="1"/>
    <s v="United States"/>
    <x v="9"/>
    <x v="8"/>
    <x v="3"/>
    <s v="FUR-BO-10003441"/>
    <s v="Furniture"/>
    <x v="0"/>
    <s v="Bush Westfield Collection Bookcases, Fully Assembled"/>
    <n v="141.37200000000001"/>
    <n v="2"/>
    <n v="-14.1372"/>
    <x v="5"/>
    <x v="5"/>
  </r>
  <r>
    <s v="US-2017-120418"/>
    <x v="343"/>
    <d v="2017-06-12T00:00:00"/>
    <x v="2"/>
    <s v="BC-11125"/>
    <s v="Becky Castell"/>
    <x v="2"/>
    <s v="United States"/>
    <x v="117"/>
    <x v="22"/>
    <x v="1"/>
    <s v="FUR-CH-10001394"/>
    <s v="Furniture"/>
    <x v="1"/>
    <s v="Global Leather Executive Chair"/>
    <n v="280.79199999999997"/>
    <n v="1"/>
    <n v="35.098999999999997"/>
    <x v="5"/>
    <x v="2"/>
  </r>
  <r>
    <s v="CA-2017-122035"/>
    <x v="96"/>
    <d v="2017-07-25T00:00:00"/>
    <x v="1"/>
    <s v="EM-13825"/>
    <s v="Elizabeth Moffitt"/>
    <x v="1"/>
    <s v="United States"/>
    <x v="154"/>
    <x v="40"/>
    <x v="3"/>
    <s v="FUR-CH-10003833"/>
    <s v="Furniture"/>
    <x v="1"/>
    <s v="Novimex Fabric Task Chair"/>
    <n v="182.94"/>
    <n v="3"/>
    <n v="27.440999999999999"/>
    <x v="2"/>
    <x v="3"/>
  </r>
  <r>
    <s v="CA-2015-105102"/>
    <x v="195"/>
    <d v="2015-09-19T00:00:00"/>
    <x v="0"/>
    <s v="BM-11575"/>
    <s v="Brendan Murry"/>
    <x v="1"/>
    <s v="United States"/>
    <x v="13"/>
    <x v="7"/>
    <x v="2"/>
    <s v="FUR-BO-10004709"/>
    <s v="Furniture"/>
    <x v="0"/>
    <s v="Bush Westfield Collection Bookcases, Medium Cherry Finish"/>
    <n v="46.384"/>
    <n v="1"/>
    <n v="1.1596"/>
    <x v="4"/>
    <x v="4"/>
  </r>
  <r>
    <s v="US-2015-147739"/>
    <x v="344"/>
    <d v="2015-12-29T00:00:00"/>
    <x v="1"/>
    <s v="JD-16150"/>
    <s v="Justin Deggeller"/>
    <x v="1"/>
    <s v="United States"/>
    <x v="3"/>
    <x v="3"/>
    <x v="2"/>
    <s v="FUR-FU-10001468"/>
    <s v="Furniture"/>
    <x v="3"/>
    <s v="Tenex Antistatic Computer Chair Mats"/>
    <n v="547.13599999999997"/>
    <n v="4"/>
    <n v="-68.391999999999996"/>
    <x v="4"/>
    <x v="5"/>
  </r>
  <r>
    <s v="US-2014-143231"/>
    <x v="252"/>
    <d v="2015-01-03T00:00:00"/>
    <x v="2"/>
    <s v="GM-14455"/>
    <s v="Gary Mitchum"/>
    <x v="2"/>
    <s v="United States"/>
    <x v="20"/>
    <x v="20"/>
    <x v="2"/>
    <s v="FUR-FU-10002501"/>
    <s v="Furniture"/>
    <x v="3"/>
    <s v="Nu-Dell Executive Frame"/>
    <n v="63.2"/>
    <n v="5"/>
    <n v="23.384"/>
    <x v="0"/>
    <x v="5"/>
  </r>
  <r>
    <s v="CA-2016-159373"/>
    <x v="345"/>
    <d v="2016-03-18T00:00:00"/>
    <x v="1"/>
    <s v="LT-17110"/>
    <s v="Liz Thompson"/>
    <x v="0"/>
    <s v="United States"/>
    <x v="21"/>
    <x v="5"/>
    <x v="3"/>
    <s v="FUR-TA-10004619"/>
    <s v="Furniture"/>
    <x v="2"/>
    <s v="Hon Non-Folding Utility Tables"/>
    <n v="557.58500000000004"/>
    <n v="5"/>
    <n v="0"/>
    <x v="2"/>
    <x v="9"/>
  </r>
  <r>
    <s v="CA-2015-111514"/>
    <x v="346"/>
    <d v="2015-09-02T00:00:00"/>
    <x v="2"/>
    <s v="SC-20260"/>
    <s v="Scott Cohen"/>
    <x v="1"/>
    <s v="United States"/>
    <x v="28"/>
    <x v="2"/>
    <x v="1"/>
    <s v="FUR-BO-10002545"/>
    <s v="Furniture"/>
    <x v="0"/>
    <s v="Atlantic Metals Mobile 3-Shelf Bookcases, Custom Colors"/>
    <n v="1552.8309999999999"/>
    <n v="7"/>
    <n v="200.9546"/>
    <x v="3"/>
    <x v="10"/>
  </r>
  <r>
    <s v="US-2014-148838"/>
    <x v="347"/>
    <d v="2014-03-21T00:00:00"/>
    <x v="1"/>
    <s v="CP-12340"/>
    <s v="Christine Phan"/>
    <x v="1"/>
    <s v="United States"/>
    <x v="13"/>
    <x v="7"/>
    <x v="2"/>
    <s v="FUR-TA-10003473"/>
    <s v="Furniture"/>
    <x v="2"/>
    <s v="Bretford Rectangular Conference Table Tops"/>
    <n v="1579.7460000000001"/>
    <n v="7"/>
    <n v="-447.59469999999999"/>
    <x v="4"/>
    <x v="9"/>
  </r>
  <r>
    <s v="US-2014-148838"/>
    <x v="347"/>
    <d v="2014-03-21T00:00:00"/>
    <x v="1"/>
    <s v="CP-12340"/>
    <s v="Christine Phan"/>
    <x v="1"/>
    <s v="United States"/>
    <x v="13"/>
    <x v="7"/>
    <x v="2"/>
    <s v="FUR-TA-10001950"/>
    <s v="Furniture"/>
    <x v="2"/>
    <s v="Balt Solid Wood Round Tables"/>
    <n v="1071.576"/>
    <n v="4"/>
    <n v="-553.64760000000001"/>
    <x v="4"/>
    <x v="9"/>
  </r>
  <r>
    <s v="US-2014-148838"/>
    <x v="347"/>
    <d v="2014-03-21T00:00:00"/>
    <x v="1"/>
    <s v="CP-12340"/>
    <s v="Christine Phan"/>
    <x v="1"/>
    <s v="United States"/>
    <x v="13"/>
    <x v="7"/>
    <x v="2"/>
    <s v="FUR-TA-10004175"/>
    <s v="Furniture"/>
    <x v="2"/>
    <s v="Hon 30&quot; x 60&quot; Table with Locking Drawer"/>
    <n v="613.90800000000002"/>
    <n v="3"/>
    <n v="-122.7816"/>
    <x v="4"/>
    <x v="9"/>
  </r>
  <r>
    <s v="US-2016-108637"/>
    <x v="345"/>
    <d v="2016-03-18T00:00:00"/>
    <x v="1"/>
    <s v="AB-10060"/>
    <s v="Adam Bellavance"/>
    <x v="2"/>
    <s v="United States"/>
    <x v="61"/>
    <x v="25"/>
    <x v="0"/>
    <s v="FUR-FU-10004864"/>
    <s v="Furniture"/>
    <x v="3"/>
    <s v="Howard Miller 14-1/2&quot; Diameter Chrome Round Wall Clock"/>
    <n v="127.88"/>
    <n v="2"/>
    <n v="40.921599999999998"/>
    <x v="2"/>
    <x v="9"/>
  </r>
  <r>
    <s v="CA-2014-102295"/>
    <x v="168"/>
    <d v="2014-11-26T00:00:00"/>
    <x v="0"/>
    <s v="EH-13990"/>
    <s v="Erica Hackney"/>
    <x v="0"/>
    <s v="United States"/>
    <x v="155"/>
    <x v="2"/>
    <x v="1"/>
    <s v="FUR-CH-10001714"/>
    <s v="Furniture"/>
    <x v="1"/>
    <s v="Global Leather &amp; Oak Executive Chair, Burgundy"/>
    <n v="120.712"/>
    <n v="1"/>
    <n v="-18.1068"/>
    <x v="3"/>
    <x v="0"/>
  </r>
  <r>
    <s v="US-2016-129469"/>
    <x v="348"/>
    <d v="2016-09-27T00:00:00"/>
    <x v="1"/>
    <s v="KL-16555"/>
    <s v="Kelly Lampkin"/>
    <x v="1"/>
    <s v="United States"/>
    <x v="130"/>
    <x v="15"/>
    <x v="2"/>
    <s v="FUR-FU-10002298"/>
    <s v="Furniture"/>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s v="Furniture"/>
    <x v="3"/>
    <s v="Flat Face Poster Frame"/>
    <n v="60.287999999999997"/>
    <n v="8"/>
    <n v="-27.1296"/>
    <x v="4"/>
    <x v="3"/>
  </r>
  <r>
    <s v="CA-2016-159940"/>
    <x v="281"/>
    <d v="2016-07-11T00:00:00"/>
    <x v="0"/>
    <s v="BF-11020"/>
    <s v="Barry Franzšsisch"/>
    <x v="1"/>
    <s v="United States"/>
    <x v="14"/>
    <x v="8"/>
    <x v="3"/>
    <s v="FUR-CH-10000785"/>
    <s v="Furniture"/>
    <x v="1"/>
    <s v="Global Ergonomic Managers Chair"/>
    <n v="253.37200000000001"/>
    <n v="2"/>
    <n v="-14.478400000000001"/>
    <x v="4"/>
    <x v="3"/>
  </r>
  <r>
    <s v="CA-2016-118052"/>
    <x v="349"/>
    <d v="2016-05-10T00:00:00"/>
    <x v="1"/>
    <s v="BE-11455"/>
    <s v="Brad Eason"/>
    <x v="2"/>
    <s v="United States"/>
    <x v="75"/>
    <x v="15"/>
    <x v="2"/>
    <s v="FUR-FU-10004848"/>
    <s v="Furniture"/>
    <x v="3"/>
    <s v="DAX Solid Wood Frames"/>
    <n v="54.712000000000003"/>
    <n v="7"/>
    <n v="11.626300000000001"/>
    <x v="4"/>
    <x v="7"/>
  </r>
  <r>
    <s v="US-2015-127040"/>
    <x v="248"/>
    <d v="2015-12-10T00:00:00"/>
    <x v="1"/>
    <s v="SG-20605"/>
    <s v="Speros Goranitis"/>
    <x v="0"/>
    <s v="United States"/>
    <x v="13"/>
    <x v="7"/>
    <x v="2"/>
    <s v="FUR-FU-10002878"/>
    <s v="Furniture"/>
    <x v="3"/>
    <s v="Seth Thomas 14&quot; Day/Date Wall Clock"/>
    <n v="113.92"/>
    <n v="4"/>
    <n v="42.150399999999998"/>
    <x v="4"/>
    <x v="5"/>
  </r>
  <r>
    <s v="US-2016-110170"/>
    <x v="350"/>
    <d v="2016-10-03T00:00:00"/>
    <x v="1"/>
    <s v="HM-14860"/>
    <s v="Harry Marie"/>
    <x v="1"/>
    <s v="United States"/>
    <x v="156"/>
    <x v="5"/>
    <x v="3"/>
    <s v="FUR-BO-10000780"/>
    <s v="Furniture"/>
    <x v="0"/>
    <s v="O'Sullivan Plantations 2-Door Library in Landvery Oak"/>
    <n v="956.66480000000001"/>
    <n v="7"/>
    <n v="-225.0976"/>
    <x v="6"/>
    <x v="4"/>
  </r>
  <r>
    <s v="CA-2017-155985"/>
    <x v="351"/>
    <d v="2017-03-25T00:00:00"/>
    <x v="2"/>
    <s v="BE-11335"/>
    <s v="Bill Eplett"/>
    <x v="2"/>
    <s v="United States"/>
    <x v="28"/>
    <x v="2"/>
    <x v="1"/>
    <s v="FUR-FU-10000758"/>
    <s v="Furniture"/>
    <x v="3"/>
    <s v="DAX Natural Wood-Tone Poster Frame"/>
    <n v="211.84"/>
    <n v="8"/>
    <n v="76.2624"/>
    <x v="3"/>
    <x v="9"/>
  </r>
  <r>
    <s v="CA-2014-151295"/>
    <x v="352"/>
    <d v="2014-11-16T00:00:00"/>
    <x v="1"/>
    <s v="JA-15970"/>
    <s v="Joseph Airdo"/>
    <x v="0"/>
    <s v="United States"/>
    <x v="2"/>
    <x v="2"/>
    <x v="1"/>
    <s v="FUR-TA-10002356"/>
    <s v="Furniture"/>
    <x v="2"/>
    <s v="Bevis Boat-Shaped Conference Table"/>
    <n v="629.06399999999996"/>
    <n v="3"/>
    <n v="31.453199999999999"/>
    <x v="4"/>
    <x v="0"/>
  </r>
  <r>
    <s v="CA-2016-156300"/>
    <x v="353"/>
    <d v="2017-01-02T00:00:00"/>
    <x v="1"/>
    <s v="TB-21595"/>
    <s v="Troy Blackwell"/>
    <x v="0"/>
    <s v="United States"/>
    <x v="79"/>
    <x v="16"/>
    <x v="3"/>
    <s v="FUR-CH-10001714"/>
    <s v="Furniture"/>
    <x v="1"/>
    <s v="Global Leather &amp; Oak Executive Chair, Burgundy"/>
    <n v="754.45"/>
    <n v="5"/>
    <n v="60.356000000000002"/>
    <x v="4"/>
    <x v="5"/>
  </r>
  <r>
    <s v="CA-2015-146087"/>
    <x v="171"/>
    <d v="2015-07-11T00:00:00"/>
    <x v="1"/>
    <s v="PP-18955"/>
    <s v="Paul Prost"/>
    <x v="2"/>
    <s v="United States"/>
    <x v="157"/>
    <x v="20"/>
    <x v="2"/>
    <s v="FUR-BO-10002824"/>
    <s v="Furniture"/>
    <x v="0"/>
    <s v="Bush Mission Pointe Library"/>
    <n v="301.95999999999998"/>
    <n v="2"/>
    <n v="60.392000000000003"/>
    <x v="2"/>
    <x v="3"/>
  </r>
  <r>
    <s v="US-2017-147669"/>
    <x v="19"/>
    <d v="2017-12-30T00:00:00"/>
    <x v="1"/>
    <s v="SV-20935"/>
    <s v="Susan Vittorini"/>
    <x v="0"/>
    <s v="United States"/>
    <x v="130"/>
    <x v="15"/>
    <x v="2"/>
    <s v="FUR-TA-10002645"/>
    <s v="Furniture"/>
    <x v="2"/>
    <s v="Hon Rectangular Conference Tables"/>
    <n v="273.06"/>
    <n v="2"/>
    <n v="-104.673"/>
    <x v="2"/>
    <x v="5"/>
  </r>
  <r>
    <s v="CA-2016-169922"/>
    <x v="354"/>
    <d v="2016-06-17T00:00:00"/>
    <x v="1"/>
    <s v="MZ-17515"/>
    <s v="Mary Zewe"/>
    <x v="1"/>
    <s v="United States"/>
    <x v="58"/>
    <x v="5"/>
    <x v="3"/>
    <s v="FUR-FU-10004415"/>
    <s v="Furniture"/>
    <x v="3"/>
    <s v="Stacking Tray, Side-Loading, Legal, Smoke"/>
    <n v="12.544"/>
    <n v="7"/>
    <n v="-9.0944000000000003"/>
    <x v="6"/>
    <x v="2"/>
  </r>
  <r>
    <s v="CA-2017-129805"/>
    <x v="158"/>
    <d v="2018-01-02T00:00:00"/>
    <x v="1"/>
    <s v="HM-14860"/>
    <s v="Harry Marie"/>
    <x v="1"/>
    <s v="United States"/>
    <x v="15"/>
    <x v="13"/>
    <x v="1"/>
    <s v="FUR-FU-10001935"/>
    <s v="Furniture"/>
    <x v="3"/>
    <s v="3M Hangers With Command Adhesive"/>
    <n v="7.4"/>
    <n v="2"/>
    <n v="3.0339999999999998"/>
    <x v="2"/>
    <x v="5"/>
  </r>
  <r>
    <s v="CA-2014-148586"/>
    <x v="355"/>
    <d v="2014-04-01T00:00:00"/>
    <x v="1"/>
    <s v="AZ-10750"/>
    <s v="Annie Zypern"/>
    <x v="0"/>
    <s v="United States"/>
    <x v="13"/>
    <x v="7"/>
    <x v="2"/>
    <s v="FUR-CH-10002439"/>
    <s v="Furniture"/>
    <x v="1"/>
    <s v="Iceberg Nesting Folding Chair, 19w x 6d x 43h"/>
    <n v="366.786"/>
    <n v="7"/>
    <n v="65.206400000000002"/>
    <x v="1"/>
    <x v="9"/>
  </r>
  <r>
    <s v="CA-2017-140053"/>
    <x v="209"/>
    <d v="2017-07-10T00:00:00"/>
    <x v="1"/>
    <s v="CA-12265"/>
    <s v="Christina Anderson"/>
    <x v="0"/>
    <s v="United States"/>
    <x v="158"/>
    <x v="41"/>
    <x v="1"/>
    <s v="FUR-FU-10003708"/>
    <s v="Furniture"/>
    <x v="3"/>
    <s v="Tenex Traditional Chairmats for Medium Pile Carpet, Standard Lip, 36&quot; x 48&quot;"/>
    <n v="545.85"/>
    <n v="9"/>
    <n v="114.6285"/>
    <x v="1"/>
    <x v="3"/>
  </r>
  <r>
    <s v="CA-2014-164210"/>
    <x v="356"/>
    <d v="2014-11-20T00:00:00"/>
    <x v="0"/>
    <s v="PW-19240"/>
    <s v="Pierre Wener"/>
    <x v="0"/>
    <s v="United States"/>
    <x v="74"/>
    <x v="12"/>
    <x v="1"/>
    <s v="FUR-TA-10000849"/>
    <s v="Furniture"/>
    <x v="2"/>
    <s v="Bevis Rectangular Conference Tables"/>
    <n v="145.97999999999999"/>
    <n v="2"/>
    <n v="-99.266400000000004"/>
    <x v="3"/>
    <x v="0"/>
  </r>
  <r>
    <s v="CA-2017-139948"/>
    <x v="357"/>
    <d v="2017-07-22T00:00:00"/>
    <x v="1"/>
    <s v="SW-20455"/>
    <s v="Shaun Weien"/>
    <x v="0"/>
    <s v="United States"/>
    <x v="26"/>
    <x v="1"/>
    <x v="0"/>
    <s v="FUR-FU-10002597"/>
    <s v="Furniture"/>
    <x v="3"/>
    <s v="C-Line Magnetic Cubicle Keepers, Clear Polypropylene"/>
    <n v="7.9039999999999999"/>
    <n v="2"/>
    <n v="2.1736"/>
    <x v="2"/>
    <x v="3"/>
  </r>
  <r>
    <s v="CA-2016-146934"/>
    <x v="358"/>
    <d v="2016-05-27T00:00:00"/>
    <x v="1"/>
    <s v="AF-10870"/>
    <s v="Art Ferguson"/>
    <x v="0"/>
    <s v="United States"/>
    <x v="159"/>
    <x v="18"/>
    <x v="2"/>
    <s v="FUR-TA-10003748"/>
    <s v="Furniture"/>
    <x v="2"/>
    <s v="Bevis 36 x 72 Conference Tables"/>
    <n v="174.286"/>
    <n v="2"/>
    <n v="-19.918399999999998"/>
    <x v="2"/>
    <x v="7"/>
  </r>
  <r>
    <s v="CA-2016-119165"/>
    <x v="359"/>
    <d v="2016-11-06T00:00:00"/>
    <x v="1"/>
    <s v="BD-11320"/>
    <s v="Bill Donatelli"/>
    <x v="0"/>
    <s v="United States"/>
    <x v="3"/>
    <x v="3"/>
    <x v="2"/>
    <s v="FUR-CH-10000988"/>
    <s v="Furniture"/>
    <x v="1"/>
    <s v="Hon Olson Stacker Stools"/>
    <n v="492.83499999999998"/>
    <n v="5"/>
    <n v="-14.081"/>
    <x v="6"/>
    <x v="1"/>
  </r>
  <r>
    <s v="US-2016-135923"/>
    <x v="360"/>
    <d v="2016-01-28T00:00:00"/>
    <x v="1"/>
    <s v="CM-11935"/>
    <s v="Carlos Meador"/>
    <x v="0"/>
    <s v="United States"/>
    <x v="160"/>
    <x v="30"/>
    <x v="0"/>
    <s v="FUR-FU-10002107"/>
    <s v="Furniture"/>
    <x v="3"/>
    <s v="Eldon Pizzaz Desk Accessories"/>
    <n v="14.272"/>
    <n v="8"/>
    <n v="4.2816000000000001"/>
    <x v="6"/>
    <x v="8"/>
  </r>
  <r>
    <s v="US-2016-135923"/>
    <x v="360"/>
    <d v="2016-01-28T00:00:00"/>
    <x v="1"/>
    <s v="CM-11935"/>
    <s v="Carlos Meador"/>
    <x v="0"/>
    <s v="United States"/>
    <x v="160"/>
    <x v="30"/>
    <x v="0"/>
    <s v="FUR-BO-10002213"/>
    <s v="Furniture"/>
    <x v="0"/>
    <s v="Sauder Forest Hills Library, Woodland Oak Finish"/>
    <n v="451.13600000000002"/>
    <n v="4"/>
    <n v="-67.670400000000001"/>
    <x v="6"/>
    <x v="8"/>
  </r>
  <r>
    <s v="CA-2016-114972"/>
    <x v="361"/>
    <d v="2016-11-06T00:00:00"/>
    <x v="2"/>
    <s v="PF-19225"/>
    <s v="Phillip Flathmann"/>
    <x v="0"/>
    <s v="United States"/>
    <x v="2"/>
    <x v="2"/>
    <x v="1"/>
    <s v="FUR-CH-10001190"/>
    <s v="Furniture"/>
    <x v="1"/>
    <s v="Global Deluxe High-Back Office Chair in Storm"/>
    <n v="217.584"/>
    <n v="2"/>
    <n v="-29.9178"/>
    <x v="0"/>
    <x v="0"/>
  </r>
  <r>
    <s v="CA-2017-102750"/>
    <x v="362"/>
    <d v="2017-09-08T00:00:00"/>
    <x v="0"/>
    <s v="GM-14695"/>
    <s v="Greg Maxwell"/>
    <x v="1"/>
    <s v="United States"/>
    <x v="2"/>
    <x v="2"/>
    <x v="1"/>
    <s v="FUR-TA-10000198"/>
    <s v="Furniture"/>
    <x v="2"/>
    <s v="Chromcraft Bull-Nose Wood Oval Conference Tables &amp; Bases"/>
    <n v="1322.3520000000001"/>
    <n v="3"/>
    <n v="-99.176400000000001"/>
    <x v="4"/>
    <x v="4"/>
  </r>
  <r>
    <s v="CA-2017-126067"/>
    <x v="363"/>
    <d v="2017-09-03T00:00:00"/>
    <x v="1"/>
    <s v="KN-16705"/>
    <s v="Kristina Nunn"/>
    <x v="2"/>
    <s v="United States"/>
    <x v="15"/>
    <x v="13"/>
    <x v="1"/>
    <s v="FUR-TA-10000617"/>
    <s v="Furniture"/>
    <x v="2"/>
    <s v="Hon Practical Foundations 30 x 60 Training Table, Light Gray/Charcoal"/>
    <n v="1137.75"/>
    <n v="5"/>
    <n v="250.30500000000001"/>
    <x v="6"/>
    <x v="10"/>
  </r>
  <r>
    <s v="CA-2016-146206"/>
    <x v="364"/>
    <d v="2016-09-14T00:00:00"/>
    <x v="0"/>
    <s v="KT-16480"/>
    <s v="Kean Thornton"/>
    <x v="0"/>
    <s v="United States"/>
    <x v="6"/>
    <x v="5"/>
    <x v="3"/>
    <s v="FUR-TA-10004086"/>
    <s v="Furniture"/>
    <x v="2"/>
    <s v="KI Adjustable-Height Table"/>
    <n v="300.93"/>
    <n v="5"/>
    <n v="-34.392000000000003"/>
    <x v="4"/>
    <x v="4"/>
  </r>
  <r>
    <s v="CA-2014-136644"/>
    <x v="365"/>
    <d v="2014-06-22T00:00:00"/>
    <x v="1"/>
    <s v="SC-20575"/>
    <s v="Sonia Cooley"/>
    <x v="0"/>
    <s v="United States"/>
    <x v="161"/>
    <x v="6"/>
    <x v="3"/>
    <s v="FUR-CH-10000225"/>
    <s v="Furniture"/>
    <x v="1"/>
    <s v="Global Geo Office Task Chair, Gray"/>
    <n v="647.84"/>
    <n v="8"/>
    <n v="32.392000000000003"/>
    <x v="6"/>
    <x v="2"/>
  </r>
  <r>
    <s v="CA-2014-143917"/>
    <x v="366"/>
    <d v="2014-07-27T00:00:00"/>
    <x v="0"/>
    <s v="KL-16645"/>
    <s v="Ken Lonsdale"/>
    <x v="0"/>
    <s v="United States"/>
    <x v="28"/>
    <x v="2"/>
    <x v="1"/>
    <s v="FUR-FU-10004351"/>
    <s v="Furniture"/>
    <x v="3"/>
    <s v="Staple-based wall hangings"/>
    <n v="77.92"/>
    <n v="8"/>
    <n v="34.284799999999997"/>
    <x v="3"/>
    <x v="3"/>
  </r>
  <r>
    <s v="CA-2016-124506"/>
    <x v="367"/>
    <d v="2016-11-17T00:00:00"/>
    <x v="1"/>
    <s v="BB-11545"/>
    <s v="Brenda Bowman"/>
    <x v="1"/>
    <s v="United States"/>
    <x v="9"/>
    <x v="8"/>
    <x v="3"/>
    <s v="FUR-CH-10004540"/>
    <s v="Furniture"/>
    <x v="1"/>
    <s v="Global Chrome Stack Chair"/>
    <n v="47.991999999999997"/>
    <n v="2"/>
    <n v="-2.0568"/>
    <x v="6"/>
    <x v="0"/>
  </r>
  <r>
    <s v="CA-2017-123134"/>
    <x v="368"/>
    <d v="2017-05-07T00:00:00"/>
    <x v="1"/>
    <s v="DW-13585"/>
    <s v="Dorothy Wardle"/>
    <x v="1"/>
    <s v="United States"/>
    <x v="162"/>
    <x v="18"/>
    <x v="2"/>
    <s v="FUR-FU-10003975"/>
    <s v="Furniture"/>
    <x v="3"/>
    <s v="Eldon Advantage Chair Mats for Low to Medium Pile Carpets"/>
    <n v="129.93"/>
    <n v="3"/>
    <n v="12.993"/>
    <x v="2"/>
    <x v="7"/>
  </r>
  <r>
    <s v="CA-2015-168746"/>
    <x v="369"/>
    <d v="2015-01-29T00:00:00"/>
    <x v="0"/>
    <s v="SV-20365"/>
    <s v="Seth Vernon"/>
    <x v="0"/>
    <s v="United States"/>
    <x v="59"/>
    <x v="15"/>
    <x v="2"/>
    <s v="FUR-CH-10000513"/>
    <s v="Furniture"/>
    <x v="1"/>
    <s v="High-Back Leather Manager's Chair"/>
    <n v="181.98599999999999"/>
    <n v="2"/>
    <n v="-54.595799999999997"/>
    <x v="3"/>
    <x v="8"/>
  </r>
  <r>
    <s v="CA-2015-113404"/>
    <x v="370"/>
    <d v="2015-07-16T00:00:00"/>
    <x v="3"/>
    <s v="EM-13810"/>
    <s v="Eleni McCrary"/>
    <x v="1"/>
    <s v="United States"/>
    <x v="28"/>
    <x v="2"/>
    <x v="1"/>
    <s v="FUR-CH-10003312"/>
    <s v="Furniture"/>
    <x v="1"/>
    <s v="Hon 2090 ÒPillow SoftÓ Series Mid Back Swivel/Tilt Chairs"/>
    <n v="1348.704"/>
    <n v="6"/>
    <n v="-219.1644"/>
    <x v="7"/>
    <x v="3"/>
  </r>
  <r>
    <s v="CA-2015-113404"/>
    <x v="370"/>
    <d v="2015-07-16T00:00:00"/>
    <x v="3"/>
    <s v="EM-13810"/>
    <s v="Eleni McCrary"/>
    <x v="1"/>
    <s v="United States"/>
    <x v="28"/>
    <x v="2"/>
    <x v="1"/>
    <s v="FUR-CH-10004086"/>
    <s v="Furniture"/>
    <x v="1"/>
    <s v="Hon 4070 Series Pagoda Armless Upholstered Stacking Chairs"/>
    <n v="700.15200000000004"/>
    <n v="3"/>
    <n v="78.767099999999999"/>
    <x v="7"/>
    <x v="3"/>
  </r>
  <r>
    <s v="CA-2016-144792"/>
    <x v="325"/>
    <d v="2016-05-04T00:00:00"/>
    <x v="1"/>
    <s v="KD-16615"/>
    <s v="Ken Dana"/>
    <x v="1"/>
    <s v="United States"/>
    <x v="163"/>
    <x v="22"/>
    <x v="1"/>
    <s v="FUR-FU-10002759"/>
    <s v="Furniture"/>
    <x v="3"/>
    <s v="12-1/2 Diameter Round Wall Clock"/>
    <n v="111.88800000000001"/>
    <n v="7"/>
    <n v="22.377600000000001"/>
    <x v="4"/>
    <x v="6"/>
  </r>
  <r>
    <s v="US-2016-114174"/>
    <x v="63"/>
    <d v="2016-09-14T00:00:00"/>
    <x v="1"/>
    <s v="AP-10720"/>
    <s v="Anne Pryor"/>
    <x v="2"/>
    <s v="United States"/>
    <x v="164"/>
    <x v="20"/>
    <x v="2"/>
    <s v="FUR-BO-10003450"/>
    <s v="Furniture"/>
    <x v="0"/>
    <s v="Bush Westfield Collection Bookcases, Dark Cherry Finish"/>
    <n v="173.94"/>
    <n v="3"/>
    <n v="13.9152"/>
    <x v="6"/>
    <x v="4"/>
  </r>
  <r>
    <s v="CA-2017-108070"/>
    <x v="371"/>
    <d v="2017-04-20T00:00:00"/>
    <x v="1"/>
    <s v="JE-15745"/>
    <s v="Joel Eaton"/>
    <x v="0"/>
    <s v="United States"/>
    <x v="124"/>
    <x v="2"/>
    <x v="1"/>
    <s v="FUR-BO-10001337"/>
    <s v="Furniture"/>
    <x v="0"/>
    <s v="O'Sullivan Living Dimensions 2-Shelf Bookcases"/>
    <n v="102.833"/>
    <n v="1"/>
    <n v="-6.0490000000000004"/>
    <x v="4"/>
    <x v="6"/>
  </r>
  <r>
    <s v="CA-2017-101042"/>
    <x v="49"/>
    <d v="2017-11-23T00:00:00"/>
    <x v="1"/>
    <s v="AB-10105"/>
    <s v="Adrian Barton"/>
    <x v="0"/>
    <s v="United States"/>
    <x v="0"/>
    <x v="0"/>
    <x v="0"/>
    <s v="FUR-FU-10004665"/>
    <s v="Furniture"/>
    <x v="3"/>
    <s v="3M Polarizing Task Lamp with Clamp Arm, Light Gray"/>
    <n v="821.88"/>
    <n v="6"/>
    <n v="213.68879999999999"/>
    <x v="4"/>
    <x v="0"/>
  </r>
  <r>
    <s v="US-2016-126844"/>
    <x v="372"/>
    <d v="2016-10-14T00:00:00"/>
    <x v="1"/>
    <s v="BW-11110"/>
    <s v="Bart Watters"/>
    <x v="1"/>
    <s v="United States"/>
    <x v="6"/>
    <x v="5"/>
    <x v="3"/>
    <s v="FUR-FU-10004909"/>
    <s v="Furniture"/>
    <x v="3"/>
    <s v="Contemporary Wood/Metal Frame"/>
    <n v="51.712000000000003"/>
    <n v="8"/>
    <n v="-32.32"/>
    <x v="6"/>
    <x v="1"/>
  </r>
  <r>
    <s v="CA-2015-147788"/>
    <x v="151"/>
    <d v="2015-06-04T00:00:00"/>
    <x v="1"/>
    <s v="TM-21010"/>
    <s v="Tamara Manning"/>
    <x v="0"/>
    <s v="United States"/>
    <x v="4"/>
    <x v="4"/>
    <x v="1"/>
    <s v="FUR-BO-10004357"/>
    <s v="Furniture"/>
    <x v="0"/>
    <s v="O'Sullivan Living Dimensions 3-Shelf Bookcases"/>
    <n v="1406.86"/>
    <n v="7"/>
    <n v="140.68600000000001"/>
    <x v="4"/>
    <x v="7"/>
  </r>
  <r>
    <s v="CA-2017-123967"/>
    <x v="373"/>
    <d v="2017-11-03T00:00:00"/>
    <x v="0"/>
    <s v="SF-20200"/>
    <s v="Sarah Foster"/>
    <x v="0"/>
    <s v="United States"/>
    <x v="165"/>
    <x v="13"/>
    <x v="1"/>
    <s v="FUR-TA-10003954"/>
    <s v="Furniture"/>
    <x v="2"/>
    <s v="Hon 94000 Series Round Tables"/>
    <n v="2665.62"/>
    <n v="9"/>
    <n v="239.9058"/>
    <x v="3"/>
    <x v="0"/>
  </r>
  <r>
    <s v="CA-2017-145128"/>
    <x v="374"/>
    <d v="2017-07-14T00:00:00"/>
    <x v="1"/>
    <s v="SM-20320"/>
    <s v="Sean Miller"/>
    <x v="2"/>
    <s v="United States"/>
    <x v="120"/>
    <x v="6"/>
    <x v="3"/>
    <s v="FUR-FU-10000293"/>
    <s v="Furniture"/>
    <x v="3"/>
    <s v="Eldon Antistatic Chair Mats for Low to Medium Pile Carpets"/>
    <n v="526.45000000000005"/>
    <n v="5"/>
    <n v="31.587"/>
    <x v="2"/>
    <x v="3"/>
  </r>
  <r>
    <s v="US-2014-155502"/>
    <x v="375"/>
    <d v="2014-01-31T00:00:00"/>
    <x v="1"/>
    <s v="SD-20485"/>
    <s v="Shirley Daniels"/>
    <x v="2"/>
    <s v="United States"/>
    <x v="166"/>
    <x v="25"/>
    <x v="0"/>
    <s v="FUR-FU-10004587"/>
    <s v="Furniture"/>
    <x v="3"/>
    <s v="GE General Use Halogen Bulbs, 100 Watts, 1 Bulb per Pack"/>
    <n v="62.82"/>
    <n v="3"/>
    <n v="30.7818"/>
    <x v="2"/>
    <x v="8"/>
  </r>
  <r>
    <s v="US-2014-155502"/>
    <x v="375"/>
    <d v="2014-01-31T00:00:00"/>
    <x v="1"/>
    <s v="SD-20485"/>
    <s v="Shirley Daniels"/>
    <x v="2"/>
    <s v="United States"/>
    <x v="166"/>
    <x v="25"/>
    <x v="0"/>
    <s v="FUR-FU-10001847"/>
    <s v="Furniture"/>
    <x v="3"/>
    <s v="Eldon Image Series Black Desk Accessories"/>
    <n v="12.42"/>
    <n v="3"/>
    <n v="4.4711999999999996"/>
    <x v="2"/>
    <x v="8"/>
  </r>
  <r>
    <s v="CA-2017-131695"/>
    <x v="254"/>
    <d v="2017-07-06T00:00:00"/>
    <x v="1"/>
    <s v="RA-19285"/>
    <s v="Ralph Arnett"/>
    <x v="0"/>
    <s v="United States"/>
    <x v="13"/>
    <x v="7"/>
    <x v="2"/>
    <s v="FUR-FU-10002045"/>
    <s v="Furniture"/>
    <x v="3"/>
    <s v="Executive Impressions 14&quot;"/>
    <n v="22.23"/>
    <n v="1"/>
    <n v="9.7812000000000001"/>
    <x v="6"/>
    <x v="2"/>
  </r>
  <r>
    <s v="US-2016-115455"/>
    <x v="63"/>
    <d v="2016-09-14T00:00:00"/>
    <x v="1"/>
    <s v="SE-20110"/>
    <s v="Sanjit Engle"/>
    <x v="0"/>
    <s v="United States"/>
    <x v="167"/>
    <x v="8"/>
    <x v="3"/>
    <s v="FUR-FU-10004671"/>
    <s v="Furniture"/>
    <x v="3"/>
    <s v="Executive Impressions 12&quot; Wall Clock"/>
    <n v="14.135999999999999"/>
    <n v="2"/>
    <n v="-7.7747999999999999"/>
    <x v="6"/>
    <x v="4"/>
  </r>
  <r>
    <s v="US-2016-115455"/>
    <x v="63"/>
    <d v="2016-09-14T00:00:00"/>
    <x v="1"/>
    <s v="SE-20110"/>
    <s v="Sanjit Engle"/>
    <x v="0"/>
    <s v="United States"/>
    <x v="167"/>
    <x v="8"/>
    <x v="3"/>
    <s v="FUR-TA-10003569"/>
    <s v="Furniture"/>
    <x v="2"/>
    <s v="Bretford CR8500 Series Meeting Room Furniture"/>
    <n v="601.47"/>
    <n v="3"/>
    <n v="-300.73500000000001"/>
    <x v="6"/>
    <x v="4"/>
  </r>
  <r>
    <s v="CA-2016-165848"/>
    <x v="41"/>
    <d v="2016-06-04T00:00:00"/>
    <x v="3"/>
    <s v="EN-13780"/>
    <s v="Edward Nazzal"/>
    <x v="0"/>
    <s v="United States"/>
    <x v="13"/>
    <x v="7"/>
    <x v="2"/>
    <s v="FUR-BO-10000362"/>
    <s v="Furniture"/>
    <x v="0"/>
    <s v="Sauder Inglewood Library Bookcases"/>
    <n v="136.78399999999999"/>
    <n v="1"/>
    <n v="5.1294000000000004"/>
    <x v="7"/>
    <x v="2"/>
  </r>
  <r>
    <s v="CA-2016-165848"/>
    <x v="41"/>
    <d v="2016-06-04T00:00:00"/>
    <x v="3"/>
    <s v="EN-13780"/>
    <s v="Edward Nazzal"/>
    <x v="0"/>
    <s v="United States"/>
    <x v="13"/>
    <x v="7"/>
    <x v="2"/>
    <s v="FUR-FU-10003878"/>
    <s v="Furniture"/>
    <x v="3"/>
    <s v="Linden 10&quot; Round Wall Clock, Black"/>
    <n v="61.12"/>
    <n v="4"/>
    <n v="20.780799999999999"/>
    <x v="7"/>
    <x v="2"/>
  </r>
  <r>
    <s v="CA-2014-127446"/>
    <x v="306"/>
    <d v="2014-11-30T00:00:00"/>
    <x v="1"/>
    <s v="MC-17590"/>
    <s v="Matt Collister"/>
    <x v="1"/>
    <s v="United States"/>
    <x v="58"/>
    <x v="5"/>
    <x v="3"/>
    <s v="FUR-TA-10000577"/>
    <s v="Furniture"/>
    <x v="2"/>
    <s v="Bretford CR4500 Series Slim Rectangular Table"/>
    <n v="1218.7349999999999"/>
    <n v="5"/>
    <n v="-121.87350000000001"/>
    <x v="2"/>
    <x v="0"/>
  </r>
  <r>
    <s v="CA-2014-127446"/>
    <x v="306"/>
    <d v="2014-11-30T00:00:00"/>
    <x v="1"/>
    <s v="MC-17590"/>
    <s v="Matt Collister"/>
    <x v="1"/>
    <s v="United States"/>
    <x v="58"/>
    <x v="5"/>
    <x v="3"/>
    <s v="FUR-FU-10000221"/>
    <s v="Furniture"/>
    <x v="3"/>
    <s v="Master Caster Door Stop, Brown"/>
    <n v="6.0960000000000001"/>
    <n v="3"/>
    <n v="-3.9624000000000001"/>
    <x v="2"/>
    <x v="0"/>
  </r>
  <r>
    <s v="CA-2016-137204"/>
    <x v="376"/>
    <d v="2016-05-05T00:00:00"/>
    <x v="1"/>
    <s v="BO-11350"/>
    <s v="Bill Overfelt"/>
    <x v="1"/>
    <s v="United States"/>
    <x v="2"/>
    <x v="2"/>
    <x v="1"/>
    <s v="FUR-CH-10002304"/>
    <s v="Furniture"/>
    <x v="1"/>
    <s v="Global Stack Chair without Arms, Black"/>
    <n v="41.567999999999998"/>
    <n v="2"/>
    <n v="2.5979999999999999"/>
    <x v="1"/>
    <x v="6"/>
  </r>
  <r>
    <s v="CA-2014-147298"/>
    <x v="377"/>
    <d v="2014-05-03T00:00:00"/>
    <x v="1"/>
    <s v="AG-10300"/>
    <s v="Aleksandra Gannaway"/>
    <x v="1"/>
    <s v="United States"/>
    <x v="2"/>
    <x v="2"/>
    <x v="1"/>
    <s v="FUR-CH-10004886"/>
    <s v="Furniture"/>
    <x v="1"/>
    <s v="Bevis Steel Folding Chairs"/>
    <n v="230.28"/>
    <n v="3"/>
    <n v="23.027999999999999"/>
    <x v="1"/>
    <x v="6"/>
  </r>
  <r>
    <s v="US-2017-110604"/>
    <x v="378"/>
    <d v="2017-05-20T00:00:00"/>
    <x v="1"/>
    <s v="JF-15295"/>
    <s v="Jason Fortune-"/>
    <x v="0"/>
    <s v="United States"/>
    <x v="15"/>
    <x v="13"/>
    <x v="1"/>
    <s v="FUR-FU-10000076"/>
    <s v="Furniture"/>
    <x v="3"/>
    <s v="24-Hour Round Wall Clock"/>
    <n v="39.96"/>
    <n v="2"/>
    <n v="17.1828"/>
    <x v="2"/>
    <x v="7"/>
  </r>
  <r>
    <s v="US-2017-110604"/>
    <x v="378"/>
    <d v="2017-05-20T00:00:00"/>
    <x v="1"/>
    <s v="JF-15295"/>
    <s v="Jason Fortune-"/>
    <x v="0"/>
    <s v="United States"/>
    <x v="15"/>
    <x v="13"/>
    <x v="1"/>
    <s v="FUR-CH-10002017"/>
    <s v="Furniture"/>
    <x v="1"/>
    <s v="SAFCO Optional Arm Kit for Workspace Cribbage Stacking Chair"/>
    <n v="42.624000000000002"/>
    <n v="2"/>
    <n v="4.2624000000000004"/>
    <x v="2"/>
    <x v="7"/>
  </r>
  <r>
    <s v="US-2017-110604"/>
    <x v="378"/>
    <d v="2017-05-20T00:00:00"/>
    <x v="1"/>
    <s v="JF-15295"/>
    <s v="Jason Fortune-"/>
    <x v="0"/>
    <s v="United States"/>
    <x v="15"/>
    <x v="13"/>
    <x v="1"/>
    <s v="FUR-CH-10004287"/>
    <s v="Furniture"/>
    <x v="1"/>
    <s v="SAFCO Arco Folding Chair"/>
    <n v="220.96"/>
    <n v="1"/>
    <n v="24.858000000000001"/>
    <x v="2"/>
    <x v="7"/>
  </r>
  <r>
    <s v="CA-2015-116750"/>
    <x v="379"/>
    <d v="2015-07-10T00:00:00"/>
    <x v="0"/>
    <s v="BF-10975"/>
    <s v="Barbara Fisher"/>
    <x v="1"/>
    <s v="United States"/>
    <x v="160"/>
    <x v="30"/>
    <x v="0"/>
    <s v="FUR-FU-10003829"/>
    <s v="Furniture"/>
    <x v="3"/>
    <s v="Stackable Trays"/>
    <n v="4.9279999999999999"/>
    <n v="2"/>
    <n v="0.73919999999999997"/>
    <x v="2"/>
    <x v="3"/>
  </r>
  <r>
    <s v="CA-2017-108441"/>
    <x v="235"/>
    <d v="2017-06-18T00:00:00"/>
    <x v="1"/>
    <s v="SB-20170"/>
    <s v="Sarah Bern"/>
    <x v="0"/>
    <s v="United States"/>
    <x v="13"/>
    <x v="7"/>
    <x v="2"/>
    <s v="FUR-CH-10000595"/>
    <s v="Furniture"/>
    <x v="1"/>
    <s v="Safco Contoured Stacking Chairs"/>
    <n v="858.24"/>
    <n v="4"/>
    <n v="143.04"/>
    <x v="6"/>
    <x v="2"/>
  </r>
  <r>
    <s v="CA-2016-149111"/>
    <x v="380"/>
    <d v="2016-04-21T00:00:00"/>
    <x v="0"/>
    <s v="BF-11170"/>
    <s v="Ben Ferrer"/>
    <x v="2"/>
    <s v="United States"/>
    <x v="168"/>
    <x v="30"/>
    <x v="0"/>
    <s v="FUR-FU-10000206"/>
    <s v="Furniture"/>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s v="Furniture"/>
    <x v="3"/>
    <s v="Executive Impressions 13&quot; Clairmont Wall Clock"/>
    <n v="57.69"/>
    <n v="3"/>
    <n v="23.652899999999999"/>
    <x v="2"/>
    <x v="4"/>
  </r>
  <r>
    <s v="CA-2014-131002"/>
    <x v="266"/>
    <d v="2014-09-12T00:00:00"/>
    <x v="0"/>
    <s v="TB-21400"/>
    <s v="Tom Boeckenhauer"/>
    <x v="0"/>
    <s v="United States"/>
    <x v="169"/>
    <x v="37"/>
    <x v="3"/>
    <s v="FUR-FU-10004665"/>
    <s v="Furniture"/>
    <x v="3"/>
    <s v="3M Polarizing Task Lamp with Clamp Arm, Light Gray"/>
    <n v="821.88"/>
    <n v="6"/>
    <n v="213.68879999999999"/>
    <x v="2"/>
    <x v="4"/>
  </r>
  <r>
    <s v="US-2016-146794"/>
    <x v="73"/>
    <d v="2016-10-01T00:00:00"/>
    <x v="1"/>
    <s v="SH-19975"/>
    <s v="Sally Hughsby"/>
    <x v="1"/>
    <s v="United States"/>
    <x v="170"/>
    <x v="2"/>
    <x v="1"/>
    <s v="FUR-BO-10004467"/>
    <s v="Furniture"/>
    <x v="0"/>
    <s v="Bestar Classic Bookcase"/>
    <n v="424.95749999999998"/>
    <n v="5"/>
    <n v="19.998000000000001"/>
    <x v="2"/>
    <x v="4"/>
  </r>
  <r>
    <s v="CA-2017-112515"/>
    <x v="342"/>
    <d v="2017-09-21T00:00:00"/>
    <x v="0"/>
    <s v="AS-10225"/>
    <s v="Alan Schoenberger"/>
    <x v="1"/>
    <s v="United States"/>
    <x v="106"/>
    <x v="4"/>
    <x v="1"/>
    <s v="FUR-BO-10003404"/>
    <s v="Furniture"/>
    <x v="0"/>
    <s v="Global Adaptabilites Bookcase, Cherry/Storm Gray Finish"/>
    <n v="1292.94"/>
    <n v="3"/>
    <n v="77.576400000000007"/>
    <x v="4"/>
    <x v="4"/>
  </r>
  <r>
    <s v="CA-2015-135538"/>
    <x v="37"/>
    <d v="2015-12-28T00:00:00"/>
    <x v="1"/>
    <s v="HR-14830"/>
    <s v="Harold Ryan"/>
    <x v="1"/>
    <s v="United States"/>
    <x v="171"/>
    <x v="22"/>
    <x v="1"/>
    <s v="FUR-CH-10004287"/>
    <s v="Furniture"/>
    <x v="1"/>
    <s v="SAFCO Arco Folding Chair"/>
    <n v="883.84"/>
    <n v="4"/>
    <n v="99.432000000000002"/>
    <x v="4"/>
    <x v="5"/>
  </r>
  <r>
    <s v="CA-2016-164784"/>
    <x v="381"/>
    <d v="2016-05-04T00:00:00"/>
    <x v="2"/>
    <s v="HF-14995"/>
    <s v="Herbert Flentye"/>
    <x v="0"/>
    <s v="United States"/>
    <x v="10"/>
    <x v="9"/>
    <x v="0"/>
    <s v="FUR-TA-10004534"/>
    <s v="Furniture"/>
    <x v="2"/>
    <s v="Bevis 44 x 96 Conference Tables"/>
    <n v="370.62"/>
    <n v="3"/>
    <n v="-142.071"/>
    <x v="0"/>
    <x v="7"/>
  </r>
  <r>
    <s v="US-2015-139759"/>
    <x v="382"/>
    <d v="2015-08-30T00:00:00"/>
    <x v="1"/>
    <s v="NL-18310"/>
    <s v="Nancy Lomonaco"/>
    <x v="2"/>
    <s v="United States"/>
    <x v="2"/>
    <x v="2"/>
    <x v="1"/>
    <s v="FUR-CH-10002774"/>
    <s v="Furniture"/>
    <x v="1"/>
    <s v="Global Deluxe Stacking Chair, Gray"/>
    <n v="40.783999999999999"/>
    <n v="1"/>
    <n v="4.5881999999999996"/>
    <x v="2"/>
    <x v="10"/>
  </r>
  <r>
    <s v="CA-2014-126403"/>
    <x v="383"/>
    <d v="2014-09-12T00:00:00"/>
    <x v="0"/>
    <s v="RR-19525"/>
    <s v="Rick Reed"/>
    <x v="1"/>
    <s v="United States"/>
    <x v="172"/>
    <x v="20"/>
    <x v="2"/>
    <s v="FUR-CH-10003761"/>
    <s v="Furniture"/>
    <x v="1"/>
    <s v="Global Italian Leather Office Chair"/>
    <n v="785.88"/>
    <n v="6"/>
    <n v="212.1876"/>
    <x v="0"/>
    <x v="4"/>
  </r>
  <r>
    <s v="CA-2016-138079"/>
    <x v="360"/>
    <d v="2016-01-28T00:00:00"/>
    <x v="1"/>
    <s v="AJ-10795"/>
    <s v="Anthony Johnson"/>
    <x v="1"/>
    <s v="United States"/>
    <x v="15"/>
    <x v="13"/>
    <x v="1"/>
    <s v="FUR-FU-10001475"/>
    <s v="Furniture"/>
    <x v="3"/>
    <s v="Contract Clock, 14&quot;, Brown"/>
    <n v="109.9"/>
    <n v="5"/>
    <n v="37.366"/>
    <x v="6"/>
    <x v="8"/>
  </r>
  <r>
    <s v="CA-2014-143182"/>
    <x v="384"/>
    <d v="2014-10-20T00:00:00"/>
    <x v="1"/>
    <s v="DL-12865"/>
    <s v="Dan Lawera"/>
    <x v="0"/>
    <s v="United States"/>
    <x v="173"/>
    <x v="1"/>
    <x v="0"/>
    <s v="FUR-FU-10004270"/>
    <s v="Furniture"/>
    <x v="3"/>
    <s v="Executive Impressions 13&quot; Clairmont Wall Clock"/>
    <n v="15.384"/>
    <n v="1"/>
    <n v="4.0382999999999996"/>
    <x v="2"/>
    <x v="1"/>
  </r>
  <r>
    <s v="CA-2014-145317"/>
    <x v="385"/>
    <d v="2014-03-23T00:00:00"/>
    <x v="1"/>
    <s v="SM-20320"/>
    <s v="Sean Miller"/>
    <x v="2"/>
    <s v="United States"/>
    <x v="51"/>
    <x v="1"/>
    <x v="0"/>
    <s v="FUR-FU-10004270"/>
    <s v="Furniture"/>
    <x v="3"/>
    <s v="Executive Impressions 13&quot; Clairmont Wall Clock"/>
    <n v="30.768000000000001"/>
    <n v="2"/>
    <n v="8.0765999999999991"/>
    <x v="2"/>
    <x v="9"/>
  </r>
  <r>
    <s v="CA-2014-145317"/>
    <x v="385"/>
    <d v="2014-03-23T00:00:00"/>
    <x v="1"/>
    <s v="SM-20320"/>
    <s v="Sean Miller"/>
    <x v="2"/>
    <s v="United States"/>
    <x v="51"/>
    <x v="1"/>
    <x v="0"/>
    <s v="FUR-FU-10001986"/>
    <s v="Furniture"/>
    <x v="3"/>
    <s v="Dana Fluorescent Magnifying Lamp, White, 36&quot;"/>
    <n v="122.352"/>
    <n v="3"/>
    <n v="15.294"/>
    <x v="2"/>
    <x v="9"/>
  </r>
  <r>
    <s v="CA-2015-121797"/>
    <x v="386"/>
    <d v="2015-02-06T00:00:00"/>
    <x v="1"/>
    <s v="CC-12145"/>
    <s v="Charles Crestani"/>
    <x v="0"/>
    <s v="United States"/>
    <x v="2"/>
    <x v="2"/>
    <x v="1"/>
    <s v="FUR-FU-10001876"/>
    <s v="Furniture"/>
    <x v="3"/>
    <s v="Computer Room Manger, 14&quot;"/>
    <n v="227.36"/>
    <n v="7"/>
    <n v="81.849599999999995"/>
    <x v="1"/>
    <x v="8"/>
  </r>
  <r>
    <s v="CA-2017-132430"/>
    <x v="224"/>
    <d v="2017-10-11T00:00:00"/>
    <x v="2"/>
    <s v="CP-12085"/>
    <s v="Cathy Prescott"/>
    <x v="1"/>
    <s v="United States"/>
    <x v="174"/>
    <x v="15"/>
    <x v="2"/>
    <s v="FUR-FU-10003577"/>
    <s v="Furniture"/>
    <x v="3"/>
    <s v="Nu-Dell Leatherette Frames"/>
    <n v="45.887999999999998"/>
    <n v="4"/>
    <n v="9.1776"/>
    <x v="3"/>
    <x v="1"/>
  </r>
  <r>
    <s v="CA-2014-110030"/>
    <x v="387"/>
    <d v="2014-12-08T00:00:00"/>
    <x v="0"/>
    <s v="LF-17185"/>
    <s v="Luke Foster"/>
    <x v="0"/>
    <s v="United States"/>
    <x v="6"/>
    <x v="5"/>
    <x v="3"/>
    <s v="FUR-FU-10002759"/>
    <s v="Furniture"/>
    <x v="3"/>
    <s v="12-1/2 Diameter Round Wall Clock"/>
    <n v="23.975999999999999"/>
    <n v="3"/>
    <n v="-14.3856"/>
    <x v="3"/>
    <x v="5"/>
  </r>
  <r>
    <s v="CA-2017-149888"/>
    <x v="388"/>
    <d v="2017-11-13T00:00:00"/>
    <x v="1"/>
    <s v="EP-13915"/>
    <s v="Emily Phan"/>
    <x v="0"/>
    <s v="United States"/>
    <x v="3"/>
    <x v="3"/>
    <x v="2"/>
    <s v="FUR-TA-10000849"/>
    <s v="Furniture"/>
    <x v="2"/>
    <s v="Bevis Rectangular Conference Tables"/>
    <n v="350.35199999999998"/>
    <n v="4"/>
    <n v="-140.14080000000001"/>
    <x v="6"/>
    <x v="0"/>
  </r>
  <r>
    <s v="CA-2017-104801"/>
    <x v="389"/>
    <d v="2017-02-19T00:00:00"/>
    <x v="1"/>
    <s v="FH-14350"/>
    <s v="Fred Harton"/>
    <x v="0"/>
    <s v="United States"/>
    <x v="15"/>
    <x v="13"/>
    <x v="1"/>
    <s v="FUR-FU-10004017"/>
    <s v="Furniture"/>
    <x v="3"/>
    <s v="Tenex Contemporary Contur Chairmats for Low and Medium Pile Carpet, Computer, 39&quot; x 49&quot;"/>
    <n v="107.53"/>
    <n v="1"/>
    <n v="21.506"/>
    <x v="6"/>
    <x v="11"/>
  </r>
  <r>
    <s v="CA-2015-115798"/>
    <x v="18"/>
    <d v="2015-11-19T00:00:00"/>
    <x v="1"/>
    <s v="KL-16645"/>
    <s v="Ken Lonsdale"/>
    <x v="0"/>
    <s v="United States"/>
    <x v="19"/>
    <x v="14"/>
    <x v="2"/>
    <s v="FUR-BO-10004467"/>
    <s v="Furniture"/>
    <x v="0"/>
    <s v="Bestar Classic Bookcase"/>
    <n v="299.97000000000003"/>
    <n v="3"/>
    <n v="56.994300000000003"/>
    <x v="6"/>
    <x v="0"/>
  </r>
  <r>
    <s v="CA-2014-149244"/>
    <x v="53"/>
    <d v="2014-11-08T00:00:00"/>
    <x v="1"/>
    <s v="MS-17530"/>
    <s v="MaryBeth Skach"/>
    <x v="0"/>
    <s v="United States"/>
    <x v="53"/>
    <x v="2"/>
    <x v="1"/>
    <s v="FUR-FU-10004671"/>
    <s v="Furniture"/>
    <x v="3"/>
    <s v="Executive Impressions 12&quot; Wall Clock"/>
    <n v="35.340000000000003"/>
    <n v="2"/>
    <n v="13.4292"/>
    <x v="4"/>
    <x v="0"/>
  </r>
  <r>
    <s v="CA-2015-140144"/>
    <x v="390"/>
    <d v="2015-06-25T00:00:00"/>
    <x v="0"/>
    <s v="SC-20770"/>
    <s v="Stewart Carmichael"/>
    <x v="1"/>
    <s v="United States"/>
    <x v="28"/>
    <x v="2"/>
    <x v="1"/>
    <s v="FUR-FU-10002253"/>
    <s v="Furniture"/>
    <x v="3"/>
    <s v="Howard Miller 13&quot; Diameter Pewter Finish Round Wall Clock"/>
    <n v="257.64"/>
    <n v="6"/>
    <n v="100.4796"/>
    <x v="2"/>
    <x v="2"/>
  </r>
  <r>
    <s v="CA-2014-155887"/>
    <x v="264"/>
    <d v="2014-05-17T00:00:00"/>
    <x v="1"/>
    <s v="KT-16480"/>
    <s v="Kean Thornton"/>
    <x v="0"/>
    <s v="United States"/>
    <x v="20"/>
    <x v="20"/>
    <x v="2"/>
    <s v="FUR-TA-10002228"/>
    <s v="Furniture"/>
    <x v="2"/>
    <s v="Bevis Traditional Conference Table Top, Plinth Base"/>
    <n v="700.05600000000004"/>
    <n v="3"/>
    <n v="-130.0104"/>
    <x v="2"/>
    <x v="7"/>
  </r>
  <r>
    <s v="US-2014-141257"/>
    <x v="391"/>
    <d v="2014-06-14T00:00:00"/>
    <x v="1"/>
    <s v="CS-11950"/>
    <s v="Carlos Soltero"/>
    <x v="0"/>
    <s v="United States"/>
    <x v="15"/>
    <x v="13"/>
    <x v="1"/>
    <s v="FUR-CH-10002758"/>
    <s v="Furniture"/>
    <x v="1"/>
    <s v="Hon Deluxe Fabric Upholstered Stacking Chairs, Squared Back"/>
    <n v="585.55200000000002"/>
    <n v="3"/>
    <n v="73.194000000000003"/>
    <x v="6"/>
    <x v="2"/>
  </r>
  <r>
    <s v="CA-2014-158029"/>
    <x v="261"/>
    <d v="2014-05-30T00:00:00"/>
    <x v="1"/>
    <s v="HF-14995"/>
    <s v="Herbert Flentye"/>
    <x v="0"/>
    <s v="United States"/>
    <x v="2"/>
    <x v="2"/>
    <x v="1"/>
    <s v="FUR-CH-10000988"/>
    <s v="Furniture"/>
    <x v="1"/>
    <s v="Hon Olson Stacker Stools"/>
    <n v="225.29599999999999"/>
    <n v="2"/>
    <n v="22.529599999999999"/>
    <x v="4"/>
    <x v="7"/>
  </r>
  <r>
    <s v="CA-2016-146171"/>
    <x v="237"/>
    <d v="2016-03-15T00:00:00"/>
    <x v="1"/>
    <s v="JP-16135"/>
    <s v="Julie Prescott"/>
    <x v="2"/>
    <s v="United States"/>
    <x v="29"/>
    <x v="24"/>
    <x v="0"/>
    <s v="FUR-FU-10004270"/>
    <s v="Furniture"/>
    <x v="3"/>
    <s v="Executive Impressions 13&quot; Clairmont Wall Clock"/>
    <n v="76.92"/>
    <n v="4"/>
    <n v="31.537199999999999"/>
    <x v="4"/>
    <x v="9"/>
  </r>
  <r>
    <s v="CA-2017-158967"/>
    <x v="247"/>
    <d v="2017-12-12T00:00:00"/>
    <x v="2"/>
    <s v="BT-11680"/>
    <s v="Brian Thompson"/>
    <x v="0"/>
    <s v="United States"/>
    <x v="1"/>
    <x v="1"/>
    <x v="0"/>
    <s v="FUR-FU-10001940"/>
    <s v="Furniture"/>
    <x v="3"/>
    <s v="Staple-based wall hangings"/>
    <n v="19.103999999999999"/>
    <n v="3"/>
    <n v="5.7312000000000003"/>
    <x v="3"/>
    <x v="5"/>
  </r>
  <r>
    <s v="CA-2015-138534"/>
    <x v="392"/>
    <d v="2015-07-19T00:00:00"/>
    <x v="0"/>
    <s v="JM-15535"/>
    <s v="Jessica Myrick"/>
    <x v="0"/>
    <s v="United States"/>
    <x v="175"/>
    <x v="2"/>
    <x v="1"/>
    <s v="FUR-BO-10003159"/>
    <s v="Furniture"/>
    <x v="0"/>
    <s v="Sauder Camden County Collection Libraries, Planked Cherry Finish"/>
    <n v="195.46600000000001"/>
    <n v="2"/>
    <n v="-13.797599999999999"/>
    <x v="3"/>
    <x v="3"/>
  </r>
  <r>
    <s v="CA-2017-108322"/>
    <x v="393"/>
    <d v="2017-05-05T00:00:00"/>
    <x v="1"/>
    <s v="SS-20140"/>
    <s v="Saphhira Shifley"/>
    <x v="1"/>
    <s v="United States"/>
    <x v="176"/>
    <x v="1"/>
    <x v="0"/>
    <s v="FUR-FU-10001935"/>
    <s v="Furniture"/>
    <x v="3"/>
    <s v="3M Hangers With Command Adhesive"/>
    <n v="23.68"/>
    <n v="8"/>
    <n v="6.2160000000000002"/>
    <x v="2"/>
    <x v="6"/>
  </r>
  <r>
    <s v="CA-2015-149972"/>
    <x v="231"/>
    <d v="2015-09-23T00:00:00"/>
    <x v="2"/>
    <s v="CD-12790"/>
    <s v="Cynthia Delaney"/>
    <x v="2"/>
    <s v="United States"/>
    <x v="2"/>
    <x v="2"/>
    <x v="1"/>
    <s v="FUR-CH-10004997"/>
    <s v="Furniture"/>
    <x v="1"/>
    <s v="Hon Every-Day Series Multi-Task Chairs"/>
    <n v="601.53599999999994"/>
    <n v="4"/>
    <n v="0"/>
    <x v="3"/>
    <x v="4"/>
  </r>
  <r>
    <s v="US-2014-117744"/>
    <x v="116"/>
    <d v="2014-12-06T00:00:00"/>
    <x v="1"/>
    <s v="MD-17860"/>
    <s v="Michael Dominguez"/>
    <x v="1"/>
    <s v="United States"/>
    <x v="177"/>
    <x v="5"/>
    <x v="3"/>
    <s v="FUR-FU-10001588"/>
    <s v="Furniture"/>
    <x v="3"/>
    <s v="Deflect-o SuperTray Unbreakable Stackable Tray, Letter, Black"/>
    <n v="58.36"/>
    <n v="5"/>
    <n v="-24.803000000000001"/>
    <x v="4"/>
    <x v="5"/>
  </r>
  <r>
    <s v="US-2014-117744"/>
    <x v="116"/>
    <d v="2014-12-06T00:00:00"/>
    <x v="1"/>
    <s v="MD-17860"/>
    <s v="Michael Dominguez"/>
    <x v="1"/>
    <s v="United States"/>
    <x v="177"/>
    <x v="5"/>
    <x v="3"/>
    <s v="FUR-FU-10002759"/>
    <s v="Furniture"/>
    <x v="3"/>
    <s v="12-1/2 Diameter Round Wall Clock"/>
    <n v="39.96"/>
    <n v="5"/>
    <n v="-23.975999999999999"/>
    <x v="4"/>
    <x v="5"/>
  </r>
  <r>
    <s v="CA-2014-154599"/>
    <x v="394"/>
    <d v="2014-04-17T00:00:00"/>
    <x v="1"/>
    <s v="KN-16450"/>
    <s v="Kean Nguyen"/>
    <x v="1"/>
    <s v="United States"/>
    <x v="178"/>
    <x v="2"/>
    <x v="1"/>
    <s v="FUR-BO-10001337"/>
    <s v="Furniture"/>
    <x v="0"/>
    <s v="O'Sullivan Living Dimensions 2-Shelf Bookcases"/>
    <n v="308.49900000000002"/>
    <n v="3"/>
    <n v="-18.146999999999998"/>
    <x v="2"/>
    <x v="6"/>
  </r>
  <r>
    <s v="CA-2017-143329"/>
    <x v="54"/>
    <d v="2017-11-08T00:00:00"/>
    <x v="1"/>
    <s v="DL-13330"/>
    <s v="Denise Leinenbach"/>
    <x v="0"/>
    <s v="United States"/>
    <x v="179"/>
    <x v="41"/>
    <x v="1"/>
    <s v="FUR-FU-10000629"/>
    <s v="Furniture"/>
    <x v="3"/>
    <s v="9-3/4 Diameter Round Wall Clock"/>
    <n v="41.37"/>
    <n v="3"/>
    <n v="17.375399999999999"/>
    <x v="2"/>
    <x v="0"/>
  </r>
  <r>
    <s v="CA-2015-122623"/>
    <x v="395"/>
    <d v="2015-09-11T00:00:00"/>
    <x v="1"/>
    <s v="CC-12145"/>
    <s v="Charles Crestani"/>
    <x v="0"/>
    <s v="United States"/>
    <x v="116"/>
    <x v="5"/>
    <x v="3"/>
    <s v="FUR-CH-10000553"/>
    <s v="Furniture"/>
    <x v="1"/>
    <s v="Metal Folding Chairs, Beige, 4/Carton"/>
    <n v="47.515999999999998"/>
    <n v="2"/>
    <n v="-2.0364"/>
    <x v="4"/>
    <x v="4"/>
  </r>
  <r>
    <s v="CA-2015-148635"/>
    <x v="396"/>
    <d v="2015-07-27T00:00:00"/>
    <x v="0"/>
    <s v="MH-18025"/>
    <s v="Michelle Huthwaite"/>
    <x v="0"/>
    <s v="United States"/>
    <x v="15"/>
    <x v="13"/>
    <x v="1"/>
    <s v="FUR-BO-10002213"/>
    <s v="Furniture"/>
    <x v="0"/>
    <s v="Sauder Forest Hills Library, Woodland Oak Finish"/>
    <n v="704.9"/>
    <n v="5"/>
    <n v="56.392000000000003"/>
    <x v="3"/>
    <x v="3"/>
  </r>
  <r>
    <s v="CA-2015-148635"/>
    <x v="396"/>
    <d v="2015-07-27T00:00:00"/>
    <x v="0"/>
    <s v="MH-18025"/>
    <s v="Michelle Huthwaite"/>
    <x v="0"/>
    <s v="United States"/>
    <x v="15"/>
    <x v="13"/>
    <x v="1"/>
    <s v="FUR-CH-10001854"/>
    <s v="Furniture"/>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s v="Furniture"/>
    <x v="3"/>
    <s v="Advantus Employee of the Month Certificate Frame, 11 x 13-1/2"/>
    <n v="185.58"/>
    <n v="6"/>
    <n v="76.087800000000001"/>
    <x v="3"/>
    <x v="0"/>
  </r>
  <r>
    <s v="CA-2015-135685"/>
    <x v="397"/>
    <d v="2015-11-18T00:00:00"/>
    <x v="0"/>
    <s v="MP-18175"/>
    <s v="Mike Pelletier"/>
    <x v="2"/>
    <s v="United States"/>
    <x v="79"/>
    <x v="16"/>
    <x v="3"/>
    <s v="FUR-TA-10001520"/>
    <s v="Furniture"/>
    <x v="2"/>
    <s v="Lesro Sheffield Collection Coffee Table, End Table, Center Table, Corner Table"/>
    <n v="214.11"/>
    <n v="3"/>
    <n v="36.398699999999998"/>
    <x v="3"/>
    <x v="0"/>
  </r>
  <r>
    <s v="CA-2015-135685"/>
    <x v="397"/>
    <d v="2015-11-18T00:00:00"/>
    <x v="0"/>
    <s v="MP-18175"/>
    <s v="Mike Pelletier"/>
    <x v="2"/>
    <s v="United States"/>
    <x v="79"/>
    <x v="16"/>
    <x v="3"/>
    <s v="FUR-TA-10000688"/>
    <s v="Furniture"/>
    <x v="2"/>
    <s v="Chromcraft Bull-Nose Wood Round Conference Table Top, Wood Base"/>
    <n v="653.54999999999995"/>
    <n v="3"/>
    <n v="111.1035"/>
    <x v="3"/>
    <x v="0"/>
  </r>
  <r>
    <s v="CA-2015-104626"/>
    <x v="398"/>
    <d v="2015-09-08T00:00:00"/>
    <x v="1"/>
    <s v="DR-12940"/>
    <s v="Daniel Raglin"/>
    <x v="2"/>
    <s v="United States"/>
    <x v="20"/>
    <x v="20"/>
    <x v="2"/>
    <s v="FUR-CH-10003817"/>
    <s v="Furniture"/>
    <x v="1"/>
    <s v="Global Value Steno Chair, Gray"/>
    <n v="60.74"/>
    <n v="1"/>
    <n v="15.185"/>
    <x v="1"/>
    <x v="4"/>
  </r>
  <r>
    <s v="CA-2015-104626"/>
    <x v="398"/>
    <d v="2015-09-08T00:00:00"/>
    <x v="1"/>
    <s v="DR-12940"/>
    <s v="Daniel Raglin"/>
    <x v="2"/>
    <s v="United States"/>
    <x v="20"/>
    <x v="20"/>
    <x v="2"/>
    <s v="FUR-FU-10000308"/>
    <s v="Furniture"/>
    <x v="3"/>
    <s v="Deflect-o Glass Clear Studded Chair Mats"/>
    <n v="124.36"/>
    <n v="2"/>
    <n v="27.359200000000001"/>
    <x v="1"/>
    <x v="4"/>
  </r>
  <r>
    <s v="CA-2016-160500"/>
    <x v="399"/>
    <d v="2016-05-08T00:00:00"/>
    <x v="2"/>
    <s v="DM-13015"/>
    <s v="Darrin Martin"/>
    <x v="0"/>
    <s v="United States"/>
    <x v="92"/>
    <x v="2"/>
    <x v="1"/>
    <s v="FUR-TA-10003748"/>
    <s v="Furniture"/>
    <x v="2"/>
    <s v="Bevis 36 x 72 Conference Tables"/>
    <n v="298.77600000000001"/>
    <n v="3"/>
    <n v="7.4694000000000003"/>
    <x v="0"/>
    <x v="7"/>
  </r>
  <r>
    <s v="US-2014-112914"/>
    <x v="400"/>
    <d v="2014-09-30T00:00:00"/>
    <x v="1"/>
    <s v="MT-18070"/>
    <s v="Michelle Tran"/>
    <x v="2"/>
    <s v="United States"/>
    <x v="6"/>
    <x v="5"/>
    <x v="3"/>
    <s v="FUR-BO-10003272"/>
    <s v="Furniture"/>
    <x v="0"/>
    <s v="O'Sullivan Living Dimensions 5-Shelf Bookcases"/>
    <n v="300.53280000000001"/>
    <n v="2"/>
    <n v="-97.231200000000001"/>
    <x v="2"/>
    <x v="4"/>
  </r>
  <r>
    <s v="US-2014-125521"/>
    <x v="401"/>
    <d v="2014-03-19T00:00:00"/>
    <x v="1"/>
    <s v="CK-12325"/>
    <s v="Christine Kargatis"/>
    <x v="2"/>
    <s v="United States"/>
    <x v="180"/>
    <x v="25"/>
    <x v="0"/>
    <s v="FUR-CH-10003379"/>
    <s v="Furniture"/>
    <x v="1"/>
    <s v="Global Commerce Series High-Back Swivel/Tilt Chairs"/>
    <n v="1139.92"/>
    <n v="4"/>
    <n v="284.98"/>
    <x v="2"/>
    <x v="9"/>
  </r>
  <r>
    <s v="US-2016-162852"/>
    <x v="402"/>
    <d v="2016-12-31T00:00:00"/>
    <x v="1"/>
    <s v="BG-11695"/>
    <s v="Brooke Gillingham"/>
    <x v="1"/>
    <s v="United States"/>
    <x v="181"/>
    <x v="8"/>
    <x v="3"/>
    <s v="FUR-CH-10004853"/>
    <s v="Furniture"/>
    <x v="1"/>
    <s v="Global Manager's Adjustable Task Chair, Storm"/>
    <n v="845.48800000000006"/>
    <n v="8"/>
    <n v="-12.0784"/>
    <x v="4"/>
    <x v="5"/>
  </r>
  <r>
    <s v="CA-2017-157854"/>
    <x v="403"/>
    <d v="2017-04-15T00:00:00"/>
    <x v="1"/>
    <s v="DM-13345"/>
    <s v="Denise Monton"/>
    <x v="1"/>
    <s v="United States"/>
    <x v="153"/>
    <x v="24"/>
    <x v="0"/>
    <s v="FUR-FU-10003832"/>
    <s v="Furniture"/>
    <x v="3"/>
    <s v="Eldon Expressions Punched Metal &amp; Wood Desk Accessories, Black &amp; Cherry"/>
    <n v="56.28"/>
    <n v="6"/>
    <n v="15.7584"/>
    <x v="1"/>
    <x v="6"/>
  </r>
  <r>
    <s v="CA-2016-136371"/>
    <x v="331"/>
    <d v="2016-03-21T00:00:00"/>
    <x v="0"/>
    <s v="SV-20935"/>
    <s v="Susan Vittorini"/>
    <x v="0"/>
    <s v="United States"/>
    <x v="64"/>
    <x v="7"/>
    <x v="2"/>
    <s v="FUR-FU-10000409"/>
    <s v="Furniture"/>
    <x v="3"/>
    <s v="GE 4 Foot Flourescent Tube, 40 Watt"/>
    <n v="14.98"/>
    <n v="1"/>
    <n v="6.8907999999999996"/>
    <x v="3"/>
    <x v="9"/>
  </r>
  <r>
    <s v="CA-2016-136371"/>
    <x v="331"/>
    <d v="2016-03-21T00:00:00"/>
    <x v="0"/>
    <s v="SV-20935"/>
    <s v="Susan Vittorini"/>
    <x v="0"/>
    <s v="United States"/>
    <x v="64"/>
    <x v="7"/>
    <x v="2"/>
    <s v="FUR-FU-10000221"/>
    <s v="Furniture"/>
    <x v="3"/>
    <s v="Master Caster Door Stop, Brown"/>
    <n v="20.32"/>
    <n v="4"/>
    <n v="6.9088000000000003"/>
    <x v="3"/>
    <x v="9"/>
  </r>
  <r>
    <s v="CA-2016-128594"/>
    <x v="238"/>
    <d v="2016-08-29T00:00:00"/>
    <x v="2"/>
    <s v="DJ-13510"/>
    <s v="Don Jones"/>
    <x v="1"/>
    <s v="United States"/>
    <x v="53"/>
    <x v="2"/>
    <x v="1"/>
    <s v="FUR-CH-10001215"/>
    <s v="Furniture"/>
    <x v="1"/>
    <s v="Global Troy Executive Leather Low-Back Tilter"/>
    <n v="1603.136"/>
    <n v="4"/>
    <n v="100.196"/>
    <x v="0"/>
    <x v="10"/>
  </r>
  <r>
    <s v="CA-2016-154690"/>
    <x v="404"/>
    <d v="2016-08-17T00:00:00"/>
    <x v="0"/>
    <s v="CC-12370"/>
    <s v="Christopher Conant"/>
    <x v="0"/>
    <s v="United States"/>
    <x v="160"/>
    <x v="30"/>
    <x v="0"/>
    <s v="FUR-CH-10000988"/>
    <s v="Furniture"/>
    <x v="1"/>
    <s v="Hon Olson Stacker Stools"/>
    <n v="225.29599999999999"/>
    <n v="2"/>
    <n v="22.529599999999999"/>
    <x v="3"/>
    <x v="10"/>
  </r>
  <r>
    <s v="CA-2017-138975"/>
    <x v="405"/>
    <d v="2017-05-23T00:00:00"/>
    <x v="1"/>
    <s v="SC-20380"/>
    <s v="Shahid Collister"/>
    <x v="0"/>
    <s v="United States"/>
    <x v="182"/>
    <x v="24"/>
    <x v="0"/>
    <s v="FUR-BO-10004695"/>
    <s v="Furniture"/>
    <x v="0"/>
    <s v="O'Sullivan 2-Door Barrister Bookcase in Odessa Pine"/>
    <n v="1628.82"/>
    <n v="9"/>
    <n v="374.62860000000001"/>
    <x v="4"/>
    <x v="7"/>
  </r>
  <r>
    <s v="CA-2017-143861"/>
    <x v="235"/>
    <d v="2017-06-19T00:00:00"/>
    <x v="1"/>
    <s v="LC-16885"/>
    <s v="Lena Creighton"/>
    <x v="0"/>
    <s v="United States"/>
    <x v="66"/>
    <x v="1"/>
    <x v="0"/>
    <s v="FUR-FU-10001546"/>
    <s v="Furniture"/>
    <x v="3"/>
    <s v="Dana Swing-Arm Lamps"/>
    <n v="17.088000000000001"/>
    <n v="2"/>
    <n v="1.0680000000000001"/>
    <x v="1"/>
    <x v="2"/>
  </r>
  <r>
    <s v="CA-2014-148040"/>
    <x v="406"/>
    <d v="2014-03-26T00:00:00"/>
    <x v="1"/>
    <s v="BF-11275"/>
    <s v="Beth Fritzler"/>
    <x v="1"/>
    <s v="United States"/>
    <x v="104"/>
    <x v="22"/>
    <x v="1"/>
    <s v="FUR-CH-10001482"/>
    <s v="Furniture"/>
    <x v="1"/>
    <s v="Office Star - Mesh Screen back chair with Vinyl seat"/>
    <n v="314.35199999999998"/>
    <n v="3"/>
    <n v="-35.364600000000003"/>
    <x v="4"/>
    <x v="9"/>
  </r>
  <r>
    <s v="US-2016-167339"/>
    <x v="407"/>
    <d v="2016-01-23T00:00:00"/>
    <x v="0"/>
    <s v="TD-20995"/>
    <s v="Tamara Dahlen"/>
    <x v="0"/>
    <s v="United States"/>
    <x v="53"/>
    <x v="2"/>
    <x v="1"/>
    <s v="FUR-CH-10004289"/>
    <s v="Furniture"/>
    <x v="1"/>
    <s v="Global Super Steno Chair"/>
    <n v="153.56800000000001"/>
    <n v="2"/>
    <n v="-5.7587999999999999"/>
    <x v="3"/>
    <x v="8"/>
  </r>
  <r>
    <s v="US-2016-167339"/>
    <x v="407"/>
    <d v="2016-01-23T00:00:00"/>
    <x v="0"/>
    <s v="TD-20995"/>
    <s v="Tamara Dahlen"/>
    <x v="0"/>
    <s v="United States"/>
    <x v="53"/>
    <x v="2"/>
    <x v="1"/>
    <s v="FUR-CH-10000785"/>
    <s v="Furniture"/>
    <x v="1"/>
    <s v="Global Ergonomic Managers Chair"/>
    <n v="1013.4880000000001"/>
    <n v="7"/>
    <n v="76.011600000000001"/>
    <x v="3"/>
    <x v="8"/>
  </r>
  <r>
    <s v="CA-2016-130799"/>
    <x v="367"/>
    <d v="2016-11-16T00:00:00"/>
    <x v="0"/>
    <s v="BK-11260"/>
    <s v="Berenike Kampe"/>
    <x v="0"/>
    <s v="United States"/>
    <x v="28"/>
    <x v="2"/>
    <x v="1"/>
    <s v="FUR-FU-10001852"/>
    <s v="Furniture"/>
    <x v="3"/>
    <s v="Eldon Regeneration Recycled Desk Accessories, Smoke"/>
    <n v="6.96"/>
    <n v="4"/>
    <n v="2.2271999999999998"/>
    <x v="2"/>
    <x v="0"/>
  </r>
  <r>
    <s v="US-2016-159856"/>
    <x v="408"/>
    <d v="2016-10-22T00:00:00"/>
    <x v="1"/>
    <s v="EP-13915"/>
    <s v="Emily Phan"/>
    <x v="0"/>
    <s v="United States"/>
    <x v="183"/>
    <x v="22"/>
    <x v="1"/>
    <s v="FUR-CH-10003396"/>
    <s v="Furniture"/>
    <x v="1"/>
    <s v="Global Deluxe Steno Chair"/>
    <n v="307.92"/>
    <n v="5"/>
    <n v="-34.640999999999998"/>
    <x v="4"/>
    <x v="1"/>
  </r>
  <r>
    <s v="CA-2014-142727"/>
    <x v="149"/>
    <d v="2014-05-01T00:00:00"/>
    <x v="0"/>
    <s v="HG-14845"/>
    <s v="Harry Greene"/>
    <x v="0"/>
    <s v="United States"/>
    <x v="184"/>
    <x v="35"/>
    <x v="0"/>
    <s v="FUR-CH-10002304"/>
    <s v="Furniture"/>
    <x v="1"/>
    <s v="Global Stack Chair without Arms, Black"/>
    <n v="51.96"/>
    <n v="2"/>
    <n v="12.99"/>
    <x v="3"/>
    <x v="6"/>
  </r>
  <r>
    <s v="CA-2017-139913"/>
    <x v="409"/>
    <d v="2017-10-29T00:00:00"/>
    <x v="1"/>
    <s v="JC-16105"/>
    <s v="Julie Creighton"/>
    <x v="1"/>
    <s v="United States"/>
    <x v="77"/>
    <x v="7"/>
    <x v="2"/>
    <s v="FUR-FU-10000771"/>
    <s v="Furniture"/>
    <x v="3"/>
    <s v="Eldon 200 Class Desk Accessories, Smoke"/>
    <n v="69.08"/>
    <n v="11"/>
    <n v="29.0136"/>
    <x v="6"/>
    <x v="1"/>
  </r>
  <r>
    <s v="US-2015-114839"/>
    <x v="12"/>
    <d v="2015-04-30T00:00:00"/>
    <x v="1"/>
    <s v="PW-19240"/>
    <s v="Pierre Wener"/>
    <x v="0"/>
    <s v="United States"/>
    <x v="6"/>
    <x v="5"/>
    <x v="3"/>
    <s v="FUR-CH-10004086"/>
    <s v="Furniture"/>
    <x v="1"/>
    <s v="Hon 4070 Series Pagoda Armless Upholstered Stacking Chairs"/>
    <n v="408.42200000000003"/>
    <n v="2"/>
    <n v="-5.8346"/>
    <x v="4"/>
    <x v="6"/>
  </r>
  <r>
    <s v="CA-2016-153577"/>
    <x v="410"/>
    <d v="2016-07-01T00:00:00"/>
    <x v="1"/>
    <s v="KH-16330"/>
    <s v="Katharine Harms"/>
    <x v="1"/>
    <s v="United States"/>
    <x v="185"/>
    <x v="8"/>
    <x v="3"/>
    <s v="FUR-CH-10003981"/>
    <s v="Furniture"/>
    <x v="1"/>
    <s v="Global Commerce Series Low-Back Swivel/Tilt Chairs"/>
    <n v="539.65800000000002"/>
    <n v="3"/>
    <n v="-7.7093999999999996"/>
    <x v="4"/>
    <x v="2"/>
  </r>
  <r>
    <s v="CA-2016-160129"/>
    <x v="411"/>
    <d v="2016-11-23T00:00:00"/>
    <x v="3"/>
    <s v="LS-17200"/>
    <s v="Luke Schmidt"/>
    <x v="1"/>
    <s v="United States"/>
    <x v="3"/>
    <x v="3"/>
    <x v="2"/>
    <s v="FUR-FU-10002088"/>
    <s v="Furniture"/>
    <x v="3"/>
    <s v="Nu-Dell Float Frame 11 x 14 1/2"/>
    <n v="14.368"/>
    <n v="2"/>
    <n v="3.9512"/>
    <x v="7"/>
    <x v="0"/>
  </r>
  <r>
    <s v="CA-2016-160129"/>
    <x v="411"/>
    <d v="2016-11-23T00:00:00"/>
    <x v="3"/>
    <s v="LS-17200"/>
    <s v="Luke Schmidt"/>
    <x v="1"/>
    <s v="United States"/>
    <x v="3"/>
    <x v="3"/>
    <x v="2"/>
    <s v="FUR-FU-10003976"/>
    <s v="Furniture"/>
    <x v="3"/>
    <s v="DAX Executive Solid Wood Document Frame, Desktop or Hang, Mahogany, 5 x 7"/>
    <n v="70.447999999999993"/>
    <n v="7"/>
    <n v="12.3284"/>
    <x v="7"/>
    <x v="0"/>
  </r>
  <r>
    <s v="CA-2014-157721"/>
    <x v="412"/>
    <d v="2014-09-05T00:00:00"/>
    <x v="2"/>
    <s v="JM-16195"/>
    <s v="Justin MacKendrick"/>
    <x v="0"/>
    <s v="United States"/>
    <x v="115"/>
    <x v="7"/>
    <x v="2"/>
    <s v="FUR-FU-10002116"/>
    <s v="Furniture"/>
    <x v="3"/>
    <s v="Tenex Carpeted, Granite-Look or Clear Contemporary Contour Shape Chair Mats"/>
    <n v="70.709999999999994"/>
    <n v="1"/>
    <n v="4.9497"/>
    <x v="0"/>
    <x v="4"/>
  </r>
  <r>
    <s v="CA-2017-128629"/>
    <x v="413"/>
    <d v="2017-07-14T00:00:00"/>
    <x v="0"/>
    <s v="BP-11155"/>
    <s v="Becky Pak"/>
    <x v="0"/>
    <s v="United States"/>
    <x v="29"/>
    <x v="24"/>
    <x v="0"/>
    <s v="FUR-FU-10000771"/>
    <s v="Furniture"/>
    <x v="3"/>
    <s v="Eldon 200 Class Desk Accessories, Smoke"/>
    <n v="18.84"/>
    <n v="3"/>
    <n v="7.9127999999999998"/>
    <x v="4"/>
    <x v="3"/>
  </r>
  <r>
    <s v="CA-2017-143434"/>
    <x v="414"/>
    <d v="2017-11-24T00:00:00"/>
    <x v="1"/>
    <s v="ME-17320"/>
    <s v="Maria Etezadi"/>
    <x v="2"/>
    <s v="United States"/>
    <x v="186"/>
    <x v="17"/>
    <x v="3"/>
    <s v="FUR-FU-10002597"/>
    <s v="Furniture"/>
    <x v="3"/>
    <s v="C-Line Magnetic Cubicle Keepers, Clear Polypropylene"/>
    <n v="19.760000000000002"/>
    <n v="4"/>
    <n v="8.2992000000000008"/>
    <x v="6"/>
    <x v="0"/>
  </r>
  <r>
    <s v="CA-2015-168564"/>
    <x v="415"/>
    <d v="2015-08-08T00:00:00"/>
    <x v="3"/>
    <s v="TT-21220"/>
    <s v="Thomas Thornton"/>
    <x v="0"/>
    <s v="United States"/>
    <x v="28"/>
    <x v="2"/>
    <x v="1"/>
    <s v="FUR-CH-10000785"/>
    <s v="Furniture"/>
    <x v="1"/>
    <s v="Global Ergonomic Managers Chair"/>
    <n v="144.78399999999999"/>
    <n v="1"/>
    <n v="10.8588"/>
    <x v="7"/>
    <x v="10"/>
  </r>
  <r>
    <s v="CA-2017-155880"/>
    <x v="416"/>
    <d v="2017-03-31T00:00:00"/>
    <x v="1"/>
    <s v="JD-16150"/>
    <s v="Justin Deggeller"/>
    <x v="1"/>
    <s v="United States"/>
    <x v="79"/>
    <x v="16"/>
    <x v="3"/>
    <s v="FUR-CH-10000422"/>
    <s v="Furniture"/>
    <x v="1"/>
    <s v="Global Highback Leather Tilter in Burgundy"/>
    <n v="90.99"/>
    <n v="1"/>
    <n v="14.558400000000001"/>
    <x v="6"/>
    <x v="9"/>
  </r>
  <r>
    <s v="CA-2017-155880"/>
    <x v="416"/>
    <d v="2017-03-31T00:00:00"/>
    <x v="1"/>
    <s v="JD-16150"/>
    <s v="Justin Deggeller"/>
    <x v="1"/>
    <s v="United States"/>
    <x v="79"/>
    <x v="16"/>
    <x v="3"/>
    <s v="FUR-CH-10004675"/>
    <s v="Furniture"/>
    <x v="1"/>
    <s v="Lifetime Advantage Folding Chairs, 4/Carton"/>
    <n v="1526.56"/>
    <n v="7"/>
    <n v="427.43680000000001"/>
    <x v="6"/>
    <x v="9"/>
  </r>
  <r>
    <s v="CA-2017-155880"/>
    <x v="416"/>
    <d v="2017-03-31T00:00:00"/>
    <x v="1"/>
    <s v="JD-16150"/>
    <s v="Justin Deggeller"/>
    <x v="1"/>
    <s v="United States"/>
    <x v="79"/>
    <x v="16"/>
    <x v="3"/>
    <s v="FUR-CH-10002880"/>
    <s v="Furniture"/>
    <x v="1"/>
    <s v="Global High-Back Leather Tilter, Burgundy"/>
    <n v="368.97"/>
    <n v="3"/>
    <n v="40.5867"/>
    <x v="6"/>
    <x v="9"/>
  </r>
  <r>
    <s v="CA-2017-126242"/>
    <x v="49"/>
    <d v="2017-11-24T00:00:00"/>
    <x v="1"/>
    <s v="MC-18100"/>
    <s v="Mick Crebagga"/>
    <x v="0"/>
    <s v="United States"/>
    <x v="2"/>
    <x v="2"/>
    <x v="1"/>
    <s v="FUR-FU-10002685"/>
    <s v="Furniture"/>
    <x v="3"/>
    <s v="Executive Impressions 13-1/2&quot; Indoor/Outdoor Wall Clock"/>
    <n v="18.7"/>
    <n v="1"/>
    <n v="7.1059999999999999"/>
    <x v="2"/>
    <x v="0"/>
  </r>
  <r>
    <s v="CA-2016-166443"/>
    <x v="114"/>
    <d v="2016-11-05T00:00:00"/>
    <x v="2"/>
    <s v="LH-17020"/>
    <s v="Lisa Hazard"/>
    <x v="0"/>
    <s v="United States"/>
    <x v="28"/>
    <x v="2"/>
    <x v="1"/>
    <s v="FUR-FU-10004020"/>
    <s v="Furniture"/>
    <x v="3"/>
    <s v="Advantus Panel Wall Acrylic Frame"/>
    <n v="38.29"/>
    <n v="7"/>
    <n v="16.464700000000001"/>
    <x v="5"/>
    <x v="0"/>
  </r>
  <r>
    <s v="CA-2017-169859"/>
    <x v="417"/>
    <d v="2017-12-18T00:00:00"/>
    <x v="1"/>
    <s v="MP-18175"/>
    <s v="Mike Pelletier"/>
    <x v="2"/>
    <s v="United States"/>
    <x v="53"/>
    <x v="2"/>
    <x v="1"/>
    <s v="FUR-FU-10004963"/>
    <s v="Furniture"/>
    <x v="3"/>
    <s v="Eldon 400 Class Desk Accessories, Black Carbon"/>
    <n v="26.25"/>
    <n v="3"/>
    <n v="11.025"/>
    <x v="4"/>
    <x v="5"/>
  </r>
  <r>
    <s v="CA-2017-134915"/>
    <x v="418"/>
    <d v="2017-11-12T00:00:00"/>
    <x v="3"/>
    <s v="EM-14140"/>
    <s v="Eugene Moren"/>
    <x v="2"/>
    <s v="United States"/>
    <x v="110"/>
    <x v="22"/>
    <x v="1"/>
    <s v="FUR-CH-10004875"/>
    <s v="Furniture"/>
    <x v="1"/>
    <s v="Harbour Creations 67200 Series Stacking Chairs"/>
    <n v="113.88800000000001"/>
    <n v="2"/>
    <n v="9.9651999999999994"/>
    <x v="7"/>
    <x v="0"/>
  </r>
  <r>
    <s v="CA-2017-134915"/>
    <x v="418"/>
    <d v="2017-11-12T00:00:00"/>
    <x v="3"/>
    <s v="EM-14140"/>
    <s v="Eugene Moren"/>
    <x v="2"/>
    <s v="United States"/>
    <x v="110"/>
    <x v="22"/>
    <x v="1"/>
    <s v="FUR-FU-10000305"/>
    <s v="Furniture"/>
    <x v="3"/>
    <s v="Tenex V2T-RE Standard Weight Series Chair Mat, 45&quot; x 53&quot;, Lip 25&quot; x 12&quot;"/>
    <n v="113.568"/>
    <n v="2"/>
    <n v="-5.6783999999999999"/>
    <x v="7"/>
    <x v="0"/>
  </r>
  <r>
    <s v="CA-2017-123638"/>
    <x v="419"/>
    <d v="2017-07-04T00:00:00"/>
    <x v="1"/>
    <s v="MA-17995"/>
    <s v="Michelle Arnett"/>
    <x v="2"/>
    <s v="United States"/>
    <x v="115"/>
    <x v="7"/>
    <x v="2"/>
    <s v="FUR-CH-10002647"/>
    <s v="Furniture"/>
    <x v="1"/>
    <s v="Situations Contoured Folding Chairs, 4/Set"/>
    <n v="191.64599999999999"/>
    <n v="3"/>
    <n v="31.940999999999999"/>
    <x v="1"/>
    <x v="2"/>
  </r>
  <r>
    <s v="CA-2017-137428"/>
    <x v="420"/>
    <d v="2017-12-21T00:00:00"/>
    <x v="0"/>
    <s v="AY-10555"/>
    <s v="Andy Yotov"/>
    <x v="1"/>
    <s v="United States"/>
    <x v="64"/>
    <x v="2"/>
    <x v="1"/>
    <s v="FUR-CH-10002774"/>
    <s v="Furniture"/>
    <x v="1"/>
    <s v="Global Deluxe Stacking Chair, Gray"/>
    <n v="81.567999999999998"/>
    <n v="2"/>
    <n v="9.1763999999999992"/>
    <x v="2"/>
    <x v="5"/>
  </r>
  <r>
    <s v="CA-2017-137428"/>
    <x v="420"/>
    <d v="2017-12-21T00:00:00"/>
    <x v="0"/>
    <s v="AY-10555"/>
    <s v="Andy Yotov"/>
    <x v="1"/>
    <s v="United States"/>
    <x v="64"/>
    <x v="2"/>
    <x v="1"/>
    <s v="FUR-CH-10003817"/>
    <s v="Furniture"/>
    <x v="1"/>
    <s v="Global Value Steno Chair, Gray"/>
    <n v="97.183999999999997"/>
    <n v="2"/>
    <n v="6.0739999999999998"/>
    <x v="2"/>
    <x v="5"/>
  </r>
  <r>
    <s v="CA-2017-137428"/>
    <x v="420"/>
    <d v="2017-12-21T00:00:00"/>
    <x v="0"/>
    <s v="AY-10555"/>
    <s v="Andy Yotov"/>
    <x v="1"/>
    <s v="United States"/>
    <x v="64"/>
    <x v="2"/>
    <x v="1"/>
    <s v="FUR-FU-10002445"/>
    <s v="Furniture"/>
    <x v="3"/>
    <s v="DAX Two-Tone Rosewood/Black Document Frame, Desktop, 5 x 7"/>
    <n v="18.96"/>
    <n v="2"/>
    <n v="7.5839999999999996"/>
    <x v="2"/>
    <x v="5"/>
  </r>
  <r>
    <s v="CA-2014-162866"/>
    <x v="421"/>
    <d v="2014-12-31T00:00:00"/>
    <x v="1"/>
    <s v="Co-12640"/>
    <s v="Corey-Lock"/>
    <x v="0"/>
    <s v="United States"/>
    <x v="187"/>
    <x v="8"/>
    <x v="3"/>
    <s v="FUR-FU-10001473"/>
    <s v="Furniture"/>
    <x v="3"/>
    <s v="DAX Wood Document Frame"/>
    <n v="32.951999999999998"/>
    <n v="6"/>
    <n v="-19.7712"/>
    <x v="4"/>
    <x v="5"/>
  </r>
  <r>
    <s v="CA-2017-167941"/>
    <x v="200"/>
    <d v="2017-11-09T00:00:00"/>
    <x v="0"/>
    <s v="JF-15565"/>
    <s v="Jill Fjeld"/>
    <x v="0"/>
    <s v="United States"/>
    <x v="160"/>
    <x v="30"/>
    <x v="0"/>
    <s v="FUR-FU-10004671"/>
    <s v="Furniture"/>
    <x v="3"/>
    <s v="Executive Impressions 12&quot; Wall Clock"/>
    <n v="28.271999999999998"/>
    <n v="2"/>
    <n v="6.3612000000000002"/>
    <x v="0"/>
    <x v="0"/>
  </r>
  <r>
    <s v="CA-2015-137512"/>
    <x v="422"/>
    <d v="2015-05-12T00:00:00"/>
    <x v="1"/>
    <s v="AG-10675"/>
    <s v="Anna Gayman"/>
    <x v="0"/>
    <s v="United States"/>
    <x v="188"/>
    <x v="5"/>
    <x v="3"/>
    <s v="FUR-TA-10001095"/>
    <s v="Furniture"/>
    <x v="2"/>
    <s v="Chromcraft Round Conference Tables"/>
    <n v="244.006"/>
    <n v="2"/>
    <n v="-31.372199999999999"/>
    <x v="2"/>
    <x v="7"/>
  </r>
  <r>
    <s v="CA-2017-139773"/>
    <x v="423"/>
    <d v="2017-12-04T00:00:00"/>
    <x v="3"/>
    <s v="DV-13045"/>
    <s v="Darrin Van Huff"/>
    <x v="1"/>
    <s v="United States"/>
    <x v="3"/>
    <x v="3"/>
    <x v="2"/>
    <s v="FUR-CH-10001797"/>
    <s v="Furniture"/>
    <x v="1"/>
    <s v="Safco Chair Connectors, 6/Carton"/>
    <n v="188.55199999999999"/>
    <n v="7"/>
    <n v="-2.6936"/>
    <x v="7"/>
    <x v="5"/>
  </r>
  <r>
    <s v="CA-2014-109232"/>
    <x v="424"/>
    <d v="2014-01-16T00:00:00"/>
    <x v="0"/>
    <s v="ND-18370"/>
    <s v="Natalie DeCherney"/>
    <x v="0"/>
    <s v="United States"/>
    <x v="189"/>
    <x v="10"/>
    <x v="0"/>
    <s v="FUR-CH-10000422"/>
    <s v="Furniture"/>
    <x v="1"/>
    <s v="Global Highback Leather Tilter in Burgundy"/>
    <n v="545.94000000000005"/>
    <n v="6"/>
    <n v="87.350399999999993"/>
    <x v="0"/>
    <x v="8"/>
  </r>
  <r>
    <s v="CA-2015-139850"/>
    <x v="425"/>
    <d v="2015-06-17T00:00:00"/>
    <x v="1"/>
    <s v="GB-14575"/>
    <s v="Giulietta Baptist"/>
    <x v="0"/>
    <s v="United States"/>
    <x v="3"/>
    <x v="3"/>
    <x v="2"/>
    <s v="FUR-FU-10003623"/>
    <s v="Furniture"/>
    <x v="3"/>
    <s v="DataProducts Ampli Magnifier Task Lamp, Black,"/>
    <n v="43.295999999999999"/>
    <n v="2"/>
    <n v="4.3296000000000001"/>
    <x v="2"/>
    <x v="2"/>
  </r>
  <r>
    <s v="CA-2014-131310"/>
    <x v="56"/>
    <d v="2014-07-18T00:00:00"/>
    <x v="1"/>
    <s v="CL-12565"/>
    <s v="Clay Ludtke"/>
    <x v="0"/>
    <s v="United States"/>
    <x v="15"/>
    <x v="13"/>
    <x v="1"/>
    <s v="FUR-CH-10001797"/>
    <s v="Furniture"/>
    <x v="1"/>
    <s v="Safco Chair Connectors, 6/Carton"/>
    <n v="123.136"/>
    <n v="4"/>
    <n v="13.8528"/>
    <x v="6"/>
    <x v="3"/>
  </r>
  <r>
    <s v="US-2014-112872"/>
    <x v="387"/>
    <d v="2014-12-11T00:00:00"/>
    <x v="0"/>
    <s v="RC-19960"/>
    <s v="Ryan Crowe"/>
    <x v="0"/>
    <s v="United States"/>
    <x v="76"/>
    <x v="36"/>
    <x v="1"/>
    <s v="FUR-TA-10003238"/>
    <s v="Furniture"/>
    <x v="2"/>
    <s v="Chromcraft Bull-Nose Wood 48&quot; x 96&quot; Rectangular Conference Tables"/>
    <n v="275.49"/>
    <n v="1"/>
    <n v="-170.8038"/>
    <x v="2"/>
    <x v="5"/>
  </r>
  <r>
    <s v="CA-2016-139269"/>
    <x v="426"/>
    <d v="2016-05-30T00:00:00"/>
    <x v="1"/>
    <s v="JB-16045"/>
    <s v="Julia Barnett"/>
    <x v="2"/>
    <s v="United States"/>
    <x v="29"/>
    <x v="24"/>
    <x v="0"/>
    <s v="FUR-FU-10000755"/>
    <s v="Furniture"/>
    <x v="3"/>
    <s v="Eldon Expressions Mahogany Wood Desk Collection"/>
    <n v="24.96"/>
    <n v="4"/>
    <n v="6.24"/>
    <x v="2"/>
    <x v="7"/>
  </r>
  <r>
    <s v="CA-2014-138317"/>
    <x v="112"/>
    <d v="2014-06-25T00:00:00"/>
    <x v="1"/>
    <s v="NW-18400"/>
    <s v="Natalie Webber"/>
    <x v="0"/>
    <s v="United States"/>
    <x v="3"/>
    <x v="3"/>
    <x v="2"/>
    <s v="FUR-FU-10000550"/>
    <s v="Furniture"/>
    <x v="3"/>
    <s v="Stacking Trays by OIC"/>
    <n v="3.984"/>
    <n v="1"/>
    <n v="0.64739999999999998"/>
    <x v="4"/>
    <x v="2"/>
  </r>
  <r>
    <s v="CA-2016-124772"/>
    <x v="28"/>
    <d v="2016-12-06T00:00:00"/>
    <x v="2"/>
    <s v="JG-15160"/>
    <s v="James Galang"/>
    <x v="0"/>
    <s v="United States"/>
    <x v="190"/>
    <x v="0"/>
    <x v="0"/>
    <s v="FUR-FU-10004748"/>
    <s v="Furniture"/>
    <x v="3"/>
    <s v="Howard Miller 16&quot; Diameter Gallery Wall Clock"/>
    <n v="191.82"/>
    <n v="3"/>
    <n v="74.809799999999996"/>
    <x v="5"/>
    <x v="5"/>
  </r>
  <r>
    <s v="US-2015-138919"/>
    <x v="5"/>
    <d v="2015-09-21T00:00:00"/>
    <x v="1"/>
    <s v="LS-16975"/>
    <s v="Lindsay Shagiari"/>
    <x v="2"/>
    <s v="United States"/>
    <x v="13"/>
    <x v="7"/>
    <x v="2"/>
    <s v="FUR-TA-10004154"/>
    <s v="Furniture"/>
    <x v="2"/>
    <s v="Riverside Furniture Oval Coffee Table, Oval End Table, End Table with Drawer"/>
    <n v="344.22"/>
    <n v="2"/>
    <n v="-103.26600000000001"/>
    <x v="4"/>
    <x v="4"/>
  </r>
  <r>
    <s v="US-2016-160528"/>
    <x v="427"/>
    <d v="2016-08-30T00:00:00"/>
    <x v="1"/>
    <s v="MH-18115"/>
    <s v="Mick Hernandez"/>
    <x v="2"/>
    <s v="United States"/>
    <x v="191"/>
    <x v="5"/>
    <x v="3"/>
    <s v="FUR-FU-10004973"/>
    <s v="Furniture"/>
    <x v="3"/>
    <s v="Flat Face Poster Frame"/>
    <n v="22.608000000000001"/>
    <n v="3"/>
    <n v="-10.1736"/>
    <x v="1"/>
    <x v="10"/>
  </r>
  <r>
    <s v="CA-2015-123568"/>
    <x v="428"/>
    <d v="2015-11-14T00:00:00"/>
    <x v="1"/>
    <s v="SC-20095"/>
    <s v="Sanjit Chand"/>
    <x v="0"/>
    <s v="United States"/>
    <x v="192"/>
    <x v="4"/>
    <x v="1"/>
    <s v="FUR-FU-10004090"/>
    <s v="Furniture"/>
    <x v="3"/>
    <s v="Executive Impressions 14&quot; Contract Wall Clock"/>
    <n v="66.69"/>
    <n v="3"/>
    <n v="22.0077"/>
    <x v="6"/>
    <x v="0"/>
  </r>
  <r>
    <s v="CA-2017-124674"/>
    <x v="429"/>
    <d v="2017-11-23T00:00:00"/>
    <x v="1"/>
    <s v="JB-16000"/>
    <s v="Joy Bell-"/>
    <x v="0"/>
    <s v="United States"/>
    <x v="193"/>
    <x v="5"/>
    <x v="3"/>
    <s v="FUR-BO-10002202"/>
    <s v="Furniture"/>
    <x v="0"/>
    <s v="Atlantic Metals Mobile 2-Shelf Bookcases, Custom Colors"/>
    <n v="327.7328"/>
    <n v="2"/>
    <n v="-14.4588"/>
    <x v="6"/>
    <x v="0"/>
  </r>
  <r>
    <s v="CA-2017-169054"/>
    <x v="135"/>
    <d v="2017-04-26T00:00:00"/>
    <x v="1"/>
    <s v="MO-17800"/>
    <s v="Meg O'Connel"/>
    <x v="2"/>
    <s v="United States"/>
    <x v="3"/>
    <x v="3"/>
    <x v="2"/>
    <s v="FUR-FU-10001488"/>
    <s v="Furniture"/>
    <x v="3"/>
    <s v="Tenex 46&quot; x 60&quot; Computer Anti-Static Chairmat, Rectangular Shaped"/>
    <n v="254.352"/>
    <n v="3"/>
    <n v="0"/>
    <x v="4"/>
    <x v="6"/>
  </r>
  <r>
    <s v="CA-2017-116855"/>
    <x v="430"/>
    <d v="2017-12-21T00:00:00"/>
    <x v="1"/>
    <s v="AI-10855"/>
    <s v="Arianne Irving"/>
    <x v="0"/>
    <s v="United States"/>
    <x v="180"/>
    <x v="25"/>
    <x v="0"/>
    <s v="FUR-CH-10003846"/>
    <s v="Furniture"/>
    <x v="1"/>
    <s v="Hon Valutask Swivel Chairs"/>
    <n v="504.9"/>
    <n v="5"/>
    <n v="80.784000000000006"/>
    <x v="4"/>
    <x v="5"/>
  </r>
  <r>
    <s v="CA-2015-168480"/>
    <x v="231"/>
    <d v="2015-09-27T00:00:00"/>
    <x v="1"/>
    <s v="DM-12955"/>
    <s v="Dario Medina"/>
    <x v="1"/>
    <s v="United States"/>
    <x v="194"/>
    <x v="17"/>
    <x v="3"/>
    <s v="FUR-BO-10000468"/>
    <s v="Furniture"/>
    <x v="0"/>
    <s v="O'Sullivan 2-Shelf Heavy-Duty Bookcases"/>
    <n v="194.32"/>
    <n v="4"/>
    <n v="31.091200000000001"/>
    <x v="6"/>
    <x v="4"/>
  </r>
  <r>
    <s v="US-2016-114293"/>
    <x v="431"/>
    <d v="2016-11-26T00:00:00"/>
    <x v="1"/>
    <s v="JH-16180"/>
    <s v="Justin Hirsh"/>
    <x v="0"/>
    <s v="United States"/>
    <x v="195"/>
    <x v="36"/>
    <x v="1"/>
    <s v="FUR-CH-10003833"/>
    <s v="Furniture"/>
    <x v="1"/>
    <s v="Novimex Fabric Task Chair"/>
    <n v="195.136"/>
    <n v="4"/>
    <n v="-12.196"/>
    <x v="2"/>
    <x v="0"/>
  </r>
  <r>
    <s v="US-2015-123960"/>
    <x v="432"/>
    <d v="2015-06-16T00:00:00"/>
    <x v="1"/>
    <s v="BD-11605"/>
    <s v="Brian Dahlen"/>
    <x v="0"/>
    <s v="United States"/>
    <x v="91"/>
    <x v="35"/>
    <x v="0"/>
    <s v="FUR-FU-10004666"/>
    <s v="Furniture"/>
    <x v="3"/>
    <s v="DAX Clear Channel Poster Frame"/>
    <n v="29.16"/>
    <n v="2"/>
    <n v="10.789199999999999"/>
    <x v="2"/>
    <x v="2"/>
  </r>
  <r>
    <s v="CA-2017-101749"/>
    <x v="433"/>
    <d v="2017-10-08T00:00:00"/>
    <x v="1"/>
    <s v="AS-10045"/>
    <s v="Aaron Smayling"/>
    <x v="1"/>
    <s v="United States"/>
    <x v="102"/>
    <x v="2"/>
    <x v="1"/>
    <s v="FUR-TA-10001520"/>
    <s v="Furniture"/>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s v="Furniture"/>
    <x v="3"/>
    <s v="Eldon Image Series Desk Accessories, Burgundy"/>
    <n v="16.72"/>
    <n v="5"/>
    <n v="3.3439999999999999"/>
    <x v="4"/>
    <x v="7"/>
  </r>
  <r>
    <s v="CA-2017-149559"/>
    <x v="91"/>
    <d v="2017-09-12T00:00:00"/>
    <x v="3"/>
    <s v="KF-16285"/>
    <s v="Karen Ferguson"/>
    <x v="2"/>
    <s v="United States"/>
    <x v="62"/>
    <x v="2"/>
    <x v="1"/>
    <s v="FUR-CH-10002320"/>
    <s v="Furniture"/>
    <x v="1"/>
    <s v="Hon Pagoda Stacking Chairs"/>
    <n v="2054.2719999999999"/>
    <n v="8"/>
    <n v="256.78399999999999"/>
    <x v="5"/>
    <x v="4"/>
  </r>
  <r>
    <s v="CA-2017-121419"/>
    <x v="214"/>
    <d v="2017-04-04T00:00:00"/>
    <x v="2"/>
    <s v="TC-21475"/>
    <s v="Tony Chapman"/>
    <x v="2"/>
    <s v="United States"/>
    <x v="29"/>
    <x v="24"/>
    <x v="0"/>
    <s v="FUR-TA-10004534"/>
    <s v="Furniture"/>
    <x v="2"/>
    <s v="Bevis 44 x 96 Conference Tables"/>
    <n v="411.8"/>
    <n v="2"/>
    <n v="70.006"/>
    <x v="3"/>
    <x v="6"/>
  </r>
  <r>
    <s v="US-2017-148054"/>
    <x v="434"/>
    <d v="2017-10-11T00:00:00"/>
    <x v="1"/>
    <s v="NZ-18565"/>
    <s v="Nick Zandusky"/>
    <x v="2"/>
    <s v="United States"/>
    <x v="197"/>
    <x v="42"/>
    <x v="1"/>
    <s v="FUR-FU-10003247"/>
    <s v="Furniture"/>
    <x v="3"/>
    <s v="36X48 HARDFLOOR CHAIRMAT"/>
    <n v="41.96"/>
    <n v="2"/>
    <n v="2.9371999999999998"/>
    <x v="2"/>
    <x v="1"/>
  </r>
  <r>
    <s v="CA-2017-131492"/>
    <x v="66"/>
    <d v="2017-10-24T00:00:00"/>
    <x v="0"/>
    <s v="HH-15010"/>
    <s v="Hilary Holden"/>
    <x v="1"/>
    <s v="United States"/>
    <x v="28"/>
    <x v="2"/>
    <x v="1"/>
    <s v="FUR-FU-10003878"/>
    <s v="Furniture"/>
    <x v="3"/>
    <s v="Linden 10&quot; Round Wall Clock, Black"/>
    <n v="30.56"/>
    <n v="2"/>
    <n v="10.3904"/>
    <x v="2"/>
    <x v="1"/>
  </r>
  <r>
    <s v="CA-2017-131492"/>
    <x v="66"/>
    <d v="2017-10-24T00:00:00"/>
    <x v="0"/>
    <s v="HH-15010"/>
    <s v="Hilary Holden"/>
    <x v="1"/>
    <s v="United States"/>
    <x v="28"/>
    <x v="2"/>
    <x v="1"/>
    <s v="FUR-TA-10003837"/>
    <s v="Furniture"/>
    <x v="2"/>
    <s v="Anderson Hickey Conga Table Tops &amp; Accessories"/>
    <n v="24.367999999999999"/>
    <n v="2"/>
    <n v="-3.3506"/>
    <x v="2"/>
    <x v="1"/>
  </r>
  <r>
    <s v="CA-2014-119375"/>
    <x v="317"/>
    <d v="2014-11-22T00:00:00"/>
    <x v="1"/>
    <s v="YC-21895"/>
    <s v="Yoseph Carroll"/>
    <x v="1"/>
    <s v="United States"/>
    <x v="19"/>
    <x v="14"/>
    <x v="2"/>
    <s v="FUR-FU-10002379"/>
    <s v="Furniture"/>
    <x v="3"/>
    <s v="Eldon Econocleat Chair Mats for Low Pile Carpets"/>
    <n v="124.41"/>
    <n v="3"/>
    <n v="14.9292"/>
    <x v="2"/>
    <x v="0"/>
  </r>
  <r>
    <s v="CA-2015-126137"/>
    <x v="131"/>
    <d v="2015-10-08T00:00:00"/>
    <x v="1"/>
    <s v="BS-11755"/>
    <s v="Bruce Stewart"/>
    <x v="0"/>
    <s v="United States"/>
    <x v="2"/>
    <x v="2"/>
    <x v="1"/>
    <s v="FUR-BO-10004409"/>
    <s v="Furniture"/>
    <x v="0"/>
    <s v="Safco Value Mate Series Steel Bookcases, Baked Enamel Finish on Steel, Gray"/>
    <n v="120.666"/>
    <n v="2"/>
    <n v="18.454799999999999"/>
    <x v="2"/>
    <x v="1"/>
  </r>
  <r>
    <s v="CA-2014-143903"/>
    <x v="435"/>
    <d v="2014-07-24T00:00:00"/>
    <x v="1"/>
    <s v="KM-16375"/>
    <s v="Katherine Murray"/>
    <x v="2"/>
    <s v="United States"/>
    <x v="144"/>
    <x v="5"/>
    <x v="3"/>
    <s v="FUR-FU-10003724"/>
    <s v="Furniture"/>
    <x v="3"/>
    <s v="Westinghouse Clip-On Gooseneck Lamps"/>
    <n v="16.739999999999998"/>
    <n v="5"/>
    <n v="-14.228999999999999"/>
    <x v="4"/>
    <x v="3"/>
  </r>
  <r>
    <s v="CA-2014-143903"/>
    <x v="435"/>
    <d v="2014-07-24T00:00:00"/>
    <x v="1"/>
    <s v="KM-16375"/>
    <s v="Katherine Murray"/>
    <x v="2"/>
    <s v="United States"/>
    <x v="144"/>
    <x v="5"/>
    <x v="3"/>
    <s v="FUR-CH-10002024"/>
    <s v="Furniture"/>
    <x v="1"/>
    <s v="HON 5400 Series Task Chairs for Big and Tall"/>
    <n v="981.37199999999996"/>
    <n v="2"/>
    <n v="-140.196"/>
    <x v="4"/>
    <x v="3"/>
  </r>
  <r>
    <s v="CA-2017-118773"/>
    <x v="436"/>
    <d v="2017-02-14T00:00:00"/>
    <x v="1"/>
    <s v="TP-21415"/>
    <s v="Tom Prescott"/>
    <x v="0"/>
    <s v="United States"/>
    <x v="6"/>
    <x v="5"/>
    <x v="3"/>
    <s v="FUR-FU-10000550"/>
    <s v="Furniture"/>
    <x v="3"/>
    <s v="Stacking Trays by OIC"/>
    <n v="3.984"/>
    <n v="2"/>
    <n v="-2.6892"/>
    <x v="2"/>
    <x v="11"/>
  </r>
  <r>
    <s v="US-2017-159205"/>
    <x v="76"/>
    <d v="2017-04-02T00:00:00"/>
    <x v="0"/>
    <s v="DB-12910"/>
    <s v="Daniel Byrd"/>
    <x v="2"/>
    <s v="United States"/>
    <x v="0"/>
    <x v="0"/>
    <x v="0"/>
    <s v="FUR-FU-10001591"/>
    <s v="Furniture"/>
    <x v="3"/>
    <s v="Advantus Panel Wall Certificate Holder - 8.5x11"/>
    <n v="61"/>
    <n v="5"/>
    <n v="25.62"/>
    <x v="3"/>
    <x v="9"/>
  </r>
  <r>
    <s v="CA-2017-135692"/>
    <x v="437"/>
    <d v="2017-05-01T00:00:00"/>
    <x v="1"/>
    <s v="CV-12805"/>
    <s v="Cynthia Voltz"/>
    <x v="1"/>
    <s v="United States"/>
    <x v="50"/>
    <x v="5"/>
    <x v="3"/>
    <s v="FUR-BO-10002268"/>
    <s v="Furniture"/>
    <x v="0"/>
    <s v="Sauder Barrister Bookcases"/>
    <n v="220.26560000000001"/>
    <n v="4"/>
    <n v="-42.1096"/>
    <x v="4"/>
    <x v="6"/>
  </r>
  <r>
    <s v="CA-2017-131233"/>
    <x v="438"/>
    <d v="2017-04-19T00:00:00"/>
    <x v="1"/>
    <s v="CS-12355"/>
    <s v="Christine Sundaresam"/>
    <x v="0"/>
    <s v="United States"/>
    <x v="13"/>
    <x v="7"/>
    <x v="2"/>
    <s v="FUR-BO-10003441"/>
    <s v="Furniture"/>
    <x v="0"/>
    <s v="Bush Westfield Collection Bookcases, Fully Assembled"/>
    <n v="242.352"/>
    <n v="3"/>
    <n v="9.0882000000000005"/>
    <x v="2"/>
    <x v="6"/>
  </r>
  <r>
    <s v="CA-2017-119578"/>
    <x v="313"/>
    <d v="2017-12-27T00:00:00"/>
    <x v="0"/>
    <s v="JG-15310"/>
    <s v="Jason Gross"/>
    <x v="1"/>
    <s v="United States"/>
    <x v="134"/>
    <x v="38"/>
    <x v="2"/>
    <s v="FUR-BO-10003660"/>
    <s v="Furniture"/>
    <x v="0"/>
    <s v="Bush Cubix Collection Bookcases, Fully Assembled"/>
    <n v="220.98"/>
    <n v="1"/>
    <n v="50.825400000000002"/>
    <x v="2"/>
    <x v="5"/>
  </r>
  <r>
    <s v="CA-2016-150350"/>
    <x v="427"/>
    <d v="2016-08-30T00:00:00"/>
    <x v="1"/>
    <s v="MS-17770"/>
    <s v="Maxwell Schwartz"/>
    <x v="0"/>
    <s v="United States"/>
    <x v="15"/>
    <x v="13"/>
    <x v="1"/>
    <s v="FUR-CH-10001973"/>
    <s v="Furniture"/>
    <x v="1"/>
    <s v="Office Star Flex Back Scooter Chair with White Frame"/>
    <n v="532.70399999999995"/>
    <n v="6"/>
    <n v="-39.952800000000003"/>
    <x v="1"/>
    <x v="10"/>
  </r>
  <r>
    <s v="CA-2015-121720"/>
    <x v="432"/>
    <d v="2015-06-12T00:00:00"/>
    <x v="2"/>
    <s v="JE-15610"/>
    <s v="Jim Epp"/>
    <x v="1"/>
    <s v="United States"/>
    <x v="49"/>
    <x v="1"/>
    <x v="0"/>
    <s v="FUR-CH-10003312"/>
    <s v="Furniture"/>
    <x v="1"/>
    <s v="Hon 2090 ÒPillow SoftÓ Series Mid Back Swivel/Tilt Chairs"/>
    <n v="1123.92"/>
    <n v="5"/>
    <n v="-182.637"/>
    <x v="5"/>
    <x v="2"/>
  </r>
  <r>
    <s v="CA-2015-121720"/>
    <x v="432"/>
    <d v="2015-06-12T00:00:00"/>
    <x v="2"/>
    <s v="JE-15610"/>
    <s v="Jim Epp"/>
    <x v="1"/>
    <s v="United States"/>
    <x v="49"/>
    <x v="1"/>
    <x v="0"/>
    <s v="FUR-FU-10003464"/>
    <s v="Furniture"/>
    <x v="3"/>
    <s v="Seth Thomas 8 1/2&quot; Cubicle Clock"/>
    <n v="48.671999999999997"/>
    <n v="3"/>
    <n v="7.3007999999999997"/>
    <x v="5"/>
    <x v="2"/>
  </r>
  <r>
    <s v="CA-2014-136399"/>
    <x v="439"/>
    <d v="2014-12-17T00:00:00"/>
    <x v="2"/>
    <s v="CC-12100"/>
    <s v="Chad Cunningham"/>
    <x v="2"/>
    <s v="United States"/>
    <x v="2"/>
    <x v="2"/>
    <x v="1"/>
    <s v="FUR-FU-10004090"/>
    <s v="Furniture"/>
    <x v="3"/>
    <s v="Executive Impressions 14&quot; Contract Wall Clock"/>
    <n v="44.46"/>
    <n v="2"/>
    <n v="14.671799999999999"/>
    <x v="5"/>
    <x v="5"/>
  </r>
  <r>
    <s v="CA-2014-136399"/>
    <x v="439"/>
    <d v="2014-12-17T00:00:00"/>
    <x v="2"/>
    <s v="CC-12100"/>
    <s v="Chad Cunningham"/>
    <x v="2"/>
    <s v="United States"/>
    <x v="2"/>
    <x v="2"/>
    <x v="1"/>
    <s v="FUR-CH-10002602"/>
    <s v="Furniture"/>
    <x v="1"/>
    <s v="DMI Arturo Collection Mission-style Design Wood Chair"/>
    <n v="241.56800000000001"/>
    <n v="2"/>
    <n v="18.117599999999999"/>
    <x v="5"/>
    <x v="5"/>
  </r>
  <r>
    <s v="CA-2014-107916"/>
    <x v="440"/>
    <d v="2014-08-26T00:00:00"/>
    <x v="2"/>
    <s v="JP-15460"/>
    <s v="Jennifer Patt"/>
    <x v="1"/>
    <s v="United States"/>
    <x v="64"/>
    <x v="7"/>
    <x v="2"/>
    <s v="FUR-FU-10004586"/>
    <s v="Furniture"/>
    <x v="3"/>
    <s v="G.E. Longer-Life Indoor Recessed Floodlight Bulbs"/>
    <n v="13.28"/>
    <n v="2"/>
    <n v="6.3743999999999996"/>
    <x v="3"/>
    <x v="10"/>
  </r>
  <r>
    <s v="CA-2017-164168"/>
    <x v="418"/>
    <d v="2017-11-18T00:00:00"/>
    <x v="1"/>
    <s v="LS-16975"/>
    <s v="Lindsay Shagiari"/>
    <x v="2"/>
    <s v="United States"/>
    <x v="144"/>
    <x v="5"/>
    <x v="3"/>
    <s v="FUR-FU-10001756"/>
    <s v="Furniture"/>
    <x v="3"/>
    <s v="Eldon Expressions Desk Accessory, Wood Photo Frame, Mahogany"/>
    <n v="22.847999999999999"/>
    <n v="3"/>
    <n v="-17.7072"/>
    <x v="6"/>
    <x v="0"/>
  </r>
  <r>
    <s v="US-2016-148110"/>
    <x v="26"/>
    <d v="2016-09-11T00:00:00"/>
    <x v="1"/>
    <s v="AR-10825"/>
    <s v="Anthony Rawles"/>
    <x v="1"/>
    <s v="United States"/>
    <x v="198"/>
    <x v="5"/>
    <x v="3"/>
    <s v="FUR-CH-10002647"/>
    <s v="Furniture"/>
    <x v="1"/>
    <s v="Situations Contoured Folding Chairs, 4/Set"/>
    <n v="347.80200000000002"/>
    <n v="7"/>
    <n v="-24.843"/>
    <x v="6"/>
    <x v="4"/>
  </r>
  <r>
    <s v="CA-2017-131828"/>
    <x v="441"/>
    <d v="2017-02-13T00:00:00"/>
    <x v="0"/>
    <s v="CS-11845"/>
    <s v="Cari Sayre"/>
    <x v="1"/>
    <s v="United States"/>
    <x v="15"/>
    <x v="13"/>
    <x v="1"/>
    <s v="FUR-CH-10004495"/>
    <s v="Furniture"/>
    <x v="1"/>
    <s v="Global Leather and Oak Executive Chair, Black"/>
    <n v="963.13599999999997"/>
    <n v="4"/>
    <n v="108.3528"/>
    <x v="3"/>
    <x v="11"/>
  </r>
  <r>
    <s v="CA-2015-147830"/>
    <x v="442"/>
    <d v="2015-12-18T00:00:00"/>
    <x v="2"/>
    <s v="NF-18385"/>
    <s v="Natalie Fritzler"/>
    <x v="0"/>
    <s v="United States"/>
    <x v="19"/>
    <x v="15"/>
    <x v="2"/>
    <s v="FUR-FU-10004091"/>
    <s v="Furniture"/>
    <x v="3"/>
    <s v="Howard Miller 13&quot; Diameter Goldtone Round Wall Clock"/>
    <n v="262.86399999999998"/>
    <n v="7"/>
    <n v="69.001800000000003"/>
    <x v="0"/>
    <x v="5"/>
  </r>
  <r>
    <s v="CA-2015-139584"/>
    <x v="108"/>
    <d v="2015-08-28T00:00:00"/>
    <x v="1"/>
    <s v="EM-13810"/>
    <s v="Eleni McCrary"/>
    <x v="1"/>
    <s v="United States"/>
    <x v="13"/>
    <x v="7"/>
    <x v="2"/>
    <s v="FUR-TA-10001539"/>
    <s v="Furniture"/>
    <x v="2"/>
    <s v="Chromcraft Rectangular Conference Tables"/>
    <n v="284.36399999999998"/>
    <n v="2"/>
    <n v="-75.830399999999997"/>
    <x v="4"/>
    <x v="10"/>
  </r>
  <r>
    <s v="CA-2016-146682"/>
    <x v="443"/>
    <d v="2016-10-31T00:00:00"/>
    <x v="2"/>
    <s v="KW-16435"/>
    <s v="Katrina Willman"/>
    <x v="0"/>
    <s v="United States"/>
    <x v="140"/>
    <x v="17"/>
    <x v="3"/>
    <s v="FUR-FU-10002671"/>
    <s v="Furniture"/>
    <x v="3"/>
    <s v="Electrix 20W Halogen Replacement Bulb for Zoom-In Desk Lamp"/>
    <n v="67"/>
    <n v="5"/>
    <n v="32.159999999999997"/>
    <x v="3"/>
    <x v="1"/>
  </r>
  <r>
    <s v="CA-2016-138695"/>
    <x v="444"/>
    <d v="2016-06-03T00:00:00"/>
    <x v="1"/>
    <s v="KC-16675"/>
    <s v="Kimberly Carter"/>
    <x v="1"/>
    <s v="United States"/>
    <x v="199"/>
    <x v="1"/>
    <x v="0"/>
    <s v="FUR-CH-10003833"/>
    <s v="Furniture"/>
    <x v="1"/>
    <s v="Novimex Fabric Task Chair"/>
    <n v="390.27199999999999"/>
    <n v="8"/>
    <n v="-24.391999999999999"/>
    <x v="6"/>
    <x v="7"/>
  </r>
  <r>
    <s v="US-2016-133879"/>
    <x v="445"/>
    <d v="2016-03-28T00:00:00"/>
    <x v="1"/>
    <s v="KT-16465"/>
    <s v="Kean Takahito"/>
    <x v="0"/>
    <s v="United States"/>
    <x v="9"/>
    <x v="8"/>
    <x v="3"/>
    <s v="FUR-CH-10000665"/>
    <s v="Furniture"/>
    <x v="1"/>
    <s v="Global Airflow Leather Mesh Back Chair, Black"/>
    <n v="528.42999999999995"/>
    <n v="5"/>
    <n v="0"/>
    <x v="1"/>
    <x v="9"/>
  </r>
  <r>
    <s v="US-2017-132059"/>
    <x v="204"/>
    <d v="2017-09-29T00:00:00"/>
    <x v="1"/>
    <s v="AP-10915"/>
    <s v="Arthur Prichep"/>
    <x v="0"/>
    <s v="United States"/>
    <x v="200"/>
    <x v="12"/>
    <x v="1"/>
    <s v="FUR-BO-10001811"/>
    <s v="Furniture"/>
    <x v="0"/>
    <s v="Atlantic Metals Mobile 5-Shelf Bookcases, Custom Colors"/>
    <n v="180.58799999999999"/>
    <n v="2"/>
    <n v="-240.78399999999999"/>
    <x v="6"/>
    <x v="4"/>
  </r>
  <r>
    <s v="CA-2017-105235"/>
    <x v="446"/>
    <d v="2017-12-11T00:00:00"/>
    <x v="1"/>
    <s v="SM-20950"/>
    <s v="Suzanne McNair"/>
    <x v="1"/>
    <s v="United States"/>
    <x v="13"/>
    <x v="7"/>
    <x v="2"/>
    <s v="FUR-FU-10001487"/>
    <s v="Furniture"/>
    <x v="3"/>
    <s v="Eldon Expressions Wood and Plastic Desk Accessories, Cherry Wood"/>
    <n v="20.94"/>
    <n v="3"/>
    <n v="6.0726000000000004"/>
    <x v="6"/>
    <x v="5"/>
  </r>
  <r>
    <s v="CA-2017-105235"/>
    <x v="446"/>
    <d v="2017-12-11T00:00:00"/>
    <x v="1"/>
    <s v="SM-20950"/>
    <s v="Suzanne McNair"/>
    <x v="1"/>
    <s v="United States"/>
    <x v="13"/>
    <x v="7"/>
    <x v="2"/>
    <s v="FUR-FU-10000521"/>
    <s v="Furniture"/>
    <x v="3"/>
    <s v="Seth Thomas 14&quot; Putty-Colored Wall Clock"/>
    <n v="58.68"/>
    <n v="2"/>
    <n v="18.190799999999999"/>
    <x v="6"/>
    <x v="5"/>
  </r>
  <r>
    <s v="CA-2014-164224"/>
    <x v="447"/>
    <d v="2014-05-20T00:00:00"/>
    <x v="0"/>
    <s v="TT-21070"/>
    <s v="Ted Trevino"/>
    <x v="0"/>
    <s v="United States"/>
    <x v="40"/>
    <x v="15"/>
    <x v="2"/>
    <s v="FUR-FU-10000308"/>
    <s v="Furniture"/>
    <x v="3"/>
    <s v="Deflect-o Glass Clear Studded Chair Mats"/>
    <n v="149.232"/>
    <n v="3"/>
    <n v="3.7307999999999999"/>
    <x v="3"/>
    <x v="7"/>
  </r>
  <r>
    <s v="CA-2014-158372"/>
    <x v="448"/>
    <d v="2014-11-16T00:00:00"/>
    <x v="1"/>
    <s v="RD-19900"/>
    <s v="Ruben Dartt"/>
    <x v="0"/>
    <s v="United States"/>
    <x v="53"/>
    <x v="2"/>
    <x v="1"/>
    <s v="FUR-FU-10000397"/>
    <s v="Furniture"/>
    <x v="3"/>
    <s v="Luxo Economy Swing Arm Lamp"/>
    <n v="39.880000000000003"/>
    <n v="2"/>
    <n v="11.166399999999999"/>
    <x v="6"/>
    <x v="0"/>
  </r>
  <r>
    <s v="CA-2014-158372"/>
    <x v="448"/>
    <d v="2014-11-16T00:00:00"/>
    <x v="1"/>
    <s v="RD-19900"/>
    <s v="Ruben Dartt"/>
    <x v="0"/>
    <s v="United States"/>
    <x v="53"/>
    <x v="2"/>
    <x v="1"/>
    <s v="FUR-FU-10001867"/>
    <s v="Furniture"/>
    <x v="3"/>
    <s v="Eldon Expressions Punched Metal &amp; Wood Desk Accessories, Pewter &amp; Cherry"/>
    <n v="53.2"/>
    <n v="5"/>
    <n v="14.896000000000001"/>
    <x v="6"/>
    <x v="0"/>
  </r>
  <r>
    <s v="CA-2017-131625"/>
    <x v="449"/>
    <d v="2017-09-05T00:00:00"/>
    <x v="0"/>
    <s v="BN-11515"/>
    <s v="Bradley Nguyen"/>
    <x v="0"/>
    <s v="United States"/>
    <x v="13"/>
    <x v="7"/>
    <x v="2"/>
    <s v="FUR-FU-10004960"/>
    <s v="Furniture"/>
    <x v="3"/>
    <s v="Seth Thomas 12&quot; Clock w/ Goldtone Case"/>
    <n v="114.9"/>
    <n v="5"/>
    <n v="39.066000000000003"/>
    <x v="4"/>
    <x v="4"/>
  </r>
  <r>
    <s v="CA-2016-140746"/>
    <x v="450"/>
    <d v="2016-01-15T00:00:00"/>
    <x v="3"/>
    <s v="RC-19825"/>
    <s v="Roy Collins"/>
    <x v="0"/>
    <s v="United States"/>
    <x v="130"/>
    <x v="19"/>
    <x v="2"/>
    <s v="FUR-TA-10002903"/>
    <s v="Furniture"/>
    <x v="2"/>
    <s v="Bevis Round Bullnose 29&quot; High Table Top"/>
    <n v="181.797"/>
    <n v="1"/>
    <n v="-15.582599999999999"/>
    <x v="7"/>
    <x v="8"/>
  </r>
  <r>
    <s v="US-2016-127971"/>
    <x v="47"/>
    <d v="2016-11-27T00:00:00"/>
    <x v="1"/>
    <s v="DW-13195"/>
    <s v="David Wiener"/>
    <x v="1"/>
    <s v="United States"/>
    <x v="6"/>
    <x v="5"/>
    <x v="3"/>
    <s v="FUR-CH-10003774"/>
    <s v="Furniture"/>
    <x v="1"/>
    <s v="Global Wood Trimmed Manager's Task Chair, Khaki"/>
    <n v="318.43"/>
    <n v="5"/>
    <n v="-77.332999999999998"/>
    <x v="1"/>
    <x v="0"/>
  </r>
  <r>
    <s v="US-2016-127971"/>
    <x v="47"/>
    <d v="2016-11-27T00:00:00"/>
    <x v="1"/>
    <s v="DW-13195"/>
    <s v="David Wiener"/>
    <x v="1"/>
    <s v="United States"/>
    <x v="6"/>
    <x v="5"/>
    <x v="3"/>
    <s v="FUR-FU-10000023"/>
    <s v="Furniture"/>
    <x v="3"/>
    <s v="Eldon Wave Desk Accessories"/>
    <n v="7.0679999999999996"/>
    <n v="3"/>
    <n v="-2.8271999999999999"/>
    <x v="1"/>
    <x v="0"/>
  </r>
  <r>
    <s v="CA-2017-113355"/>
    <x v="451"/>
    <d v="2017-12-05T00:00:00"/>
    <x v="1"/>
    <s v="SJ-20215"/>
    <s v="Sarah Jordon"/>
    <x v="0"/>
    <s v="United States"/>
    <x v="141"/>
    <x v="5"/>
    <x v="3"/>
    <s v="FUR-CH-10002602"/>
    <s v="Furniture"/>
    <x v="1"/>
    <s v="DMI Arturo Collection Mission-style Design Wood Chair"/>
    <n v="317.05799999999999"/>
    <n v="3"/>
    <n v="-18.117599999999999"/>
    <x v="4"/>
    <x v="5"/>
  </r>
  <r>
    <s v="CA-2016-159730"/>
    <x v="334"/>
    <d v="2016-09-21T00:00:00"/>
    <x v="1"/>
    <s v="SJ-20125"/>
    <s v="Sanjit Jacobs"/>
    <x v="2"/>
    <s v="United States"/>
    <x v="15"/>
    <x v="13"/>
    <x v="1"/>
    <s v="FUR-CH-10004875"/>
    <s v="Furniture"/>
    <x v="1"/>
    <s v="Harbour Creations 67200 Series Stacking Chairs"/>
    <n v="113.88800000000001"/>
    <n v="2"/>
    <n v="9.9651999999999994"/>
    <x v="4"/>
    <x v="4"/>
  </r>
  <r>
    <s v="CA-2017-119389"/>
    <x v="452"/>
    <d v="2017-04-19T00:00:00"/>
    <x v="2"/>
    <s v="BG-11740"/>
    <s v="Bruce Geld"/>
    <x v="0"/>
    <s v="United States"/>
    <x v="3"/>
    <x v="3"/>
    <x v="2"/>
    <s v="FUR-FU-10001473"/>
    <s v="Furniture"/>
    <x v="3"/>
    <s v="Eldon Executive Woodline II Desk Accessories, Mahogany"/>
    <n v="60.311999999999998"/>
    <n v="3"/>
    <n v="5.2773000000000003"/>
    <x v="3"/>
    <x v="6"/>
  </r>
  <r>
    <s v="US-2016-161844"/>
    <x v="453"/>
    <d v="2016-12-14T00:00:00"/>
    <x v="0"/>
    <s v="DK-12835"/>
    <s v="Damala Kotsonis"/>
    <x v="1"/>
    <s v="United States"/>
    <x v="20"/>
    <x v="9"/>
    <x v="0"/>
    <s v="FUR-TA-10001676"/>
    <s v="Furniture"/>
    <x v="2"/>
    <s v="Hon 61000 Series Interactive Training Tables"/>
    <n v="79.974000000000004"/>
    <n v="3"/>
    <n v="-29.323799999999999"/>
    <x v="2"/>
    <x v="5"/>
  </r>
  <r>
    <s v="CA-2015-146038"/>
    <x v="289"/>
    <d v="2015-02-16T00:00:00"/>
    <x v="1"/>
    <s v="SJ-20215"/>
    <s v="Sarah Jordon"/>
    <x v="0"/>
    <s v="United States"/>
    <x v="2"/>
    <x v="2"/>
    <x v="1"/>
    <s v="FUR-CH-10002774"/>
    <s v="Furniture"/>
    <x v="1"/>
    <s v="Global Deluxe Stacking Chair, Gray"/>
    <n v="203.92"/>
    <n v="5"/>
    <n v="22.940999999999999"/>
    <x v="1"/>
    <x v="11"/>
  </r>
  <r>
    <s v="CA-2014-159478"/>
    <x v="454"/>
    <d v="2014-10-06T00:00:00"/>
    <x v="1"/>
    <s v="MH-17785"/>
    <s v="Maya Herman"/>
    <x v="1"/>
    <s v="United States"/>
    <x v="13"/>
    <x v="7"/>
    <x v="2"/>
    <s v="FUR-FU-10000221"/>
    <s v="Furniture"/>
    <x v="3"/>
    <s v="Master Caster Door Stop, Brown"/>
    <n v="15.24"/>
    <n v="3"/>
    <n v="5.1816000000000004"/>
    <x v="6"/>
    <x v="4"/>
  </r>
  <r>
    <s v="CA-2014-106264"/>
    <x v="22"/>
    <d v="2014-12-30T00:00:00"/>
    <x v="1"/>
    <s v="CK-12595"/>
    <s v="Clytie Kelty"/>
    <x v="0"/>
    <s v="United States"/>
    <x v="53"/>
    <x v="2"/>
    <x v="1"/>
    <s v="FUR-FU-10001852"/>
    <s v="Furniture"/>
    <x v="3"/>
    <s v="Eldon Regeneration Recycled Desk Accessories, Smoke"/>
    <n v="3.48"/>
    <n v="2"/>
    <n v="1.1135999999999999"/>
    <x v="4"/>
    <x v="5"/>
  </r>
  <r>
    <s v="US-2014-159926"/>
    <x v="356"/>
    <d v="2014-11-22T00:00:00"/>
    <x v="1"/>
    <s v="CS-11950"/>
    <s v="Carlos Soltero"/>
    <x v="0"/>
    <s v="United States"/>
    <x v="3"/>
    <x v="3"/>
    <x v="2"/>
    <s v="FUR-FU-10001473"/>
    <s v="Furniture"/>
    <x v="3"/>
    <s v="Eldon Executive Woodline II Desk Accessories, Mahogany"/>
    <n v="60.311999999999998"/>
    <n v="3"/>
    <n v="5.2773000000000003"/>
    <x v="4"/>
    <x v="0"/>
  </r>
  <r>
    <s v="CA-2016-162747"/>
    <x v="174"/>
    <d v="2016-03-25T00:00:00"/>
    <x v="0"/>
    <s v="AH-10030"/>
    <s v="Aaron Hawkins"/>
    <x v="1"/>
    <s v="United States"/>
    <x v="201"/>
    <x v="21"/>
    <x v="0"/>
    <s v="FUR-FU-10003691"/>
    <s v="Furniture"/>
    <x v="3"/>
    <s v="Eldon Image Series Desk Accessories, Ebony"/>
    <n v="86.45"/>
    <n v="7"/>
    <n v="38.037999999999997"/>
    <x v="2"/>
    <x v="9"/>
  </r>
  <r>
    <s v="US-2014-133130"/>
    <x v="52"/>
    <d v="2014-10-01T00:00:00"/>
    <x v="1"/>
    <s v="TH-21100"/>
    <s v="Thea Hendricks"/>
    <x v="0"/>
    <s v="United States"/>
    <x v="53"/>
    <x v="2"/>
    <x v="1"/>
    <s v="FUR-CH-10002602"/>
    <s v="Furniture"/>
    <x v="1"/>
    <s v="DMI Arturo Collection Mission-style Design Wood Chair"/>
    <n v="603.91999999999996"/>
    <n v="5"/>
    <n v="45.293999999999997"/>
    <x v="4"/>
    <x v="4"/>
  </r>
  <r>
    <s v="CA-2017-169978"/>
    <x v="455"/>
    <d v="2017-12-28T00:00:00"/>
    <x v="1"/>
    <s v="HG-15025"/>
    <s v="Hunter Glantz"/>
    <x v="0"/>
    <s v="United States"/>
    <x v="64"/>
    <x v="7"/>
    <x v="2"/>
    <s v="FUR-CH-10002602"/>
    <s v="Furniture"/>
    <x v="1"/>
    <s v="DMI Arturo Collection Mission-style Design Wood Chair"/>
    <n v="271.76400000000001"/>
    <n v="2"/>
    <n v="48.313600000000001"/>
    <x v="4"/>
    <x v="5"/>
  </r>
  <r>
    <s v="CA-2017-161739"/>
    <x v="219"/>
    <d v="2017-11-15T00:00:00"/>
    <x v="0"/>
    <s v="EB-13750"/>
    <s v="Edward Becker"/>
    <x v="1"/>
    <s v="United States"/>
    <x v="82"/>
    <x v="5"/>
    <x v="3"/>
    <s v="FUR-FU-10001468"/>
    <s v="Furniture"/>
    <x v="3"/>
    <s v="Tenex Antistatic Computer Chair Mats"/>
    <n v="341.96"/>
    <n v="5"/>
    <n v="-427.45"/>
    <x v="2"/>
    <x v="0"/>
  </r>
  <r>
    <s v="CA-2014-134551"/>
    <x v="191"/>
    <d v="2014-12-25T00:00:00"/>
    <x v="1"/>
    <s v="TS-21505"/>
    <s v="Tony Sayre"/>
    <x v="0"/>
    <s v="United States"/>
    <x v="11"/>
    <x v="9"/>
    <x v="0"/>
    <s v="FUR-CH-10004287"/>
    <s v="Furniture"/>
    <x v="1"/>
    <s v="SAFCO Arco Folding Chair"/>
    <n v="662.88"/>
    <n v="3"/>
    <n v="74.573999999999998"/>
    <x v="2"/>
    <x v="5"/>
  </r>
  <r>
    <s v="CA-2015-120810"/>
    <x v="456"/>
    <d v="2015-07-27T00:00:00"/>
    <x v="1"/>
    <s v="TH-21550"/>
    <s v="Tracy Hopkins"/>
    <x v="2"/>
    <s v="United States"/>
    <x v="13"/>
    <x v="7"/>
    <x v="2"/>
    <s v="FUR-FU-10002253"/>
    <s v="Furniture"/>
    <x v="3"/>
    <s v="Howard Miller 13&quot; Diameter Pewter Finish Round Wall Clock"/>
    <n v="128.82"/>
    <n v="3"/>
    <n v="50.239800000000002"/>
    <x v="4"/>
    <x v="3"/>
  </r>
  <r>
    <s v="CA-2017-122595"/>
    <x v="417"/>
    <d v="2017-12-20T00:00:00"/>
    <x v="1"/>
    <s v="GM-14455"/>
    <s v="Gary Mitchum"/>
    <x v="2"/>
    <s v="United States"/>
    <x v="9"/>
    <x v="8"/>
    <x v="3"/>
    <s v="FUR-FU-10002963"/>
    <s v="Furniture"/>
    <x v="3"/>
    <s v="Master Caster Door Stop, Gray"/>
    <n v="2.032"/>
    <n v="1"/>
    <n v="-1.3208"/>
    <x v="6"/>
    <x v="5"/>
  </r>
  <r>
    <s v="US-2017-109253"/>
    <x v="67"/>
    <d v="2017-08-22T00:00:00"/>
    <x v="2"/>
    <s v="PR-18880"/>
    <s v="Patrick Ryan"/>
    <x v="0"/>
    <s v="United States"/>
    <x v="121"/>
    <x v="2"/>
    <x v="1"/>
    <s v="FUR-FU-10000193"/>
    <s v="Furniture"/>
    <x v="3"/>
    <s v="Tenex Chairmats For Use with Hard Floors"/>
    <n v="129.91999999999999"/>
    <n v="4"/>
    <n v="10.393599999999999"/>
    <x v="5"/>
    <x v="10"/>
  </r>
  <r>
    <s v="US-2017-109253"/>
    <x v="67"/>
    <d v="2017-08-22T00:00:00"/>
    <x v="2"/>
    <s v="PR-18880"/>
    <s v="Patrick Ryan"/>
    <x v="0"/>
    <s v="United States"/>
    <x v="121"/>
    <x v="2"/>
    <x v="1"/>
    <s v="FUR-TA-10001539"/>
    <s v="Furniture"/>
    <x v="2"/>
    <s v="Chromcraft Rectangular Conference Tables"/>
    <n v="568.72799999999995"/>
    <n v="3"/>
    <n v="28.436399999999999"/>
    <x v="5"/>
    <x v="10"/>
  </r>
  <r>
    <s v="CA-2016-145982"/>
    <x v="457"/>
    <d v="2016-09-01T00:00:00"/>
    <x v="0"/>
    <s v="TB-21055"/>
    <s v="Ted Butterfield"/>
    <x v="0"/>
    <s v="United States"/>
    <x v="202"/>
    <x v="20"/>
    <x v="2"/>
    <s v="FUR-TA-10001307"/>
    <s v="Furniture"/>
    <x v="2"/>
    <s v="SAFCO PlanMaster Heigh-Adjustable Drafting Table Base, 43w x 30d x 30-37h, Black"/>
    <n v="244.61500000000001"/>
    <n v="1"/>
    <n v="20.966999999999999"/>
    <x v="2"/>
    <x v="10"/>
  </r>
  <r>
    <s v="US-2014-134733"/>
    <x v="458"/>
    <d v="2014-09-28T00:00:00"/>
    <x v="1"/>
    <s v="BM-11650"/>
    <s v="Brian Moss"/>
    <x v="1"/>
    <s v="United States"/>
    <x v="53"/>
    <x v="2"/>
    <x v="1"/>
    <s v="FUR-BO-10002916"/>
    <s v="Furniture"/>
    <x v="0"/>
    <s v="Rush Hierlooms Collection 1&quot; Thick Stackable Bookcases"/>
    <n v="435.99900000000002"/>
    <n v="3"/>
    <n v="20.517600000000002"/>
    <x v="2"/>
    <x v="4"/>
  </r>
  <r>
    <s v="US-2014-150434"/>
    <x v="459"/>
    <d v="2014-07-24T00:00:00"/>
    <x v="1"/>
    <s v="CA-12310"/>
    <s v="Christine Abelman"/>
    <x v="1"/>
    <s v="United States"/>
    <x v="203"/>
    <x v="19"/>
    <x v="2"/>
    <s v="FUR-TA-10004152"/>
    <s v="Furniture"/>
    <x v="2"/>
    <s v="Barricks 18&quot; x 48&quot; Non-Folding Utility Table with Bottom Storage Shelf"/>
    <n v="70.56"/>
    <n v="1"/>
    <n v="-4.032"/>
    <x v="2"/>
    <x v="3"/>
  </r>
  <r>
    <s v="US-2015-142020"/>
    <x v="460"/>
    <d v="2015-06-08T00:00:00"/>
    <x v="0"/>
    <s v="TC-21535"/>
    <s v="Tracy Collins"/>
    <x v="2"/>
    <s v="United States"/>
    <x v="13"/>
    <x v="7"/>
    <x v="2"/>
    <s v="FUR-FU-10000672"/>
    <s v="Furniture"/>
    <x v="3"/>
    <s v="Executive Impressions 10&quot; Spectator Wall Clock"/>
    <n v="35.28"/>
    <n v="3"/>
    <n v="11.995200000000001"/>
    <x v="4"/>
    <x v="2"/>
  </r>
  <r>
    <s v="CA-2016-130050"/>
    <x v="461"/>
    <d v="2016-07-18T00:00:00"/>
    <x v="0"/>
    <s v="MC-17425"/>
    <s v="Mark Cousins"/>
    <x v="1"/>
    <s v="United States"/>
    <x v="6"/>
    <x v="5"/>
    <x v="3"/>
    <s v="FUR-FU-10001940"/>
    <s v="Furniture"/>
    <x v="3"/>
    <s v="Staple-based wall hangings"/>
    <n v="9.5519999999999996"/>
    <n v="3"/>
    <n v="-3.8208000000000002"/>
    <x v="3"/>
    <x v="3"/>
  </r>
  <r>
    <s v="CA-2014-115161"/>
    <x v="462"/>
    <d v="2014-02-02T00:00:00"/>
    <x v="2"/>
    <s v="LC-17050"/>
    <s v="Liz Carlisle"/>
    <x v="0"/>
    <s v="United States"/>
    <x v="204"/>
    <x v="2"/>
    <x v="1"/>
    <s v="FUR-BO-10003966"/>
    <s v="Furniture"/>
    <x v="0"/>
    <s v="Sauder Facets Collection Library, Sky Alder Finish"/>
    <n v="290.666"/>
    <n v="2"/>
    <n v="3.4196"/>
    <x v="3"/>
    <x v="8"/>
  </r>
  <r>
    <s v="CA-2015-115511"/>
    <x v="32"/>
    <d v="2015-11-25T00:00:00"/>
    <x v="1"/>
    <s v="NW-18400"/>
    <s v="Natalie Webber"/>
    <x v="0"/>
    <s v="United States"/>
    <x v="205"/>
    <x v="34"/>
    <x v="1"/>
    <s v="FUR-BO-10002598"/>
    <s v="Furniture"/>
    <x v="0"/>
    <s v="Hon Metal Bookcases, Putty"/>
    <n v="141.96"/>
    <n v="2"/>
    <n v="41.168399999999998"/>
    <x v="4"/>
    <x v="0"/>
  </r>
  <r>
    <s v="CA-2015-161718"/>
    <x v="463"/>
    <d v="2015-12-10T00:00:00"/>
    <x v="1"/>
    <s v="SO-20335"/>
    <s v="Sean O'Donnell"/>
    <x v="0"/>
    <s v="United States"/>
    <x v="206"/>
    <x v="7"/>
    <x v="2"/>
    <s v="FUR-FU-10002445"/>
    <s v="Furniture"/>
    <x v="3"/>
    <s v="DAX Two-Tone Rosewood/Black Document Frame, Desktop, 5 x 7"/>
    <n v="28.44"/>
    <n v="3"/>
    <n v="11.375999999999999"/>
    <x v="6"/>
    <x v="5"/>
  </r>
  <r>
    <s v="CA-2015-161718"/>
    <x v="463"/>
    <d v="2015-12-10T00:00:00"/>
    <x v="1"/>
    <s v="SO-20335"/>
    <s v="Sean O'Donnell"/>
    <x v="0"/>
    <s v="United States"/>
    <x v="206"/>
    <x v="7"/>
    <x v="2"/>
    <s v="FUR-CH-10002372"/>
    <s v="Furniture"/>
    <x v="1"/>
    <s v="Office Star - Ergonomically Designed Knee Chair"/>
    <n v="364.41"/>
    <n v="5"/>
    <n v="8.0980000000000008"/>
    <x v="6"/>
    <x v="5"/>
  </r>
  <r>
    <s v="CA-2015-161718"/>
    <x v="463"/>
    <d v="2015-12-10T00:00:00"/>
    <x v="1"/>
    <s v="SO-20335"/>
    <s v="Sean O'Donnell"/>
    <x v="0"/>
    <s v="United States"/>
    <x v="206"/>
    <x v="7"/>
    <x v="2"/>
    <s v="FUR-CH-10002965"/>
    <s v="Furniture"/>
    <x v="1"/>
    <s v="Global Leather Highback Executive Chair with Pneumatic Height Adjustment, Black"/>
    <n v="361.76400000000001"/>
    <n v="2"/>
    <n v="68.333200000000005"/>
    <x v="6"/>
    <x v="5"/>
  </r>
  <r>
    <s v="CA-2017-103156"/>
    <x v="68"/>
    <d v="2017-11-24T00:00:00"/>
    <x v="2"/>
    <s v="TD-20995"/>
    <s v="Tamara Dahlen"/>
    <x v="0"/>
    <s v="United States"/>
    <x v="3"/>
    <x v="3"/>
    <x v="2"/>
    <s v="FUR-FU-10000320"/>
    <s v="Furniture"/>
    <x v="3"/>
    <s v="OIC Stacking Trays"/>
    <n v="24.047999999999998"/>
    <n v="9"/>
    <n v="7.2144000000000004"/>
    <x v="5"/>
    <x v="0"/>
  </r>
  <r>
    <s v="CA-2015-130659"/>
    <x v="463"/>
    <d v="2015-12-09T00:00:00"/>
    <x v="0"/>
    <s v="MS-17365"/>
    <s v="Maribeth Schnelling"/>
    <x v="0"/>
    <s v="United States"/>
    <x v="13"/>
    <x v="7"/>
    <x v="2"/>
    <s v="FUR-CH-10003535"/>
    <s v="Furniture"/>
    <x v="1"/>
    <s v="Global Armless Task Chair, Royal Blue"/>
    <n v="384.17399999999998"/>
    <n v="7"/>
    <n v="29.880199999999999"/>
    <x v="2"/>
    <x v="5"/>
  </r>
  <r>
    <s v="CA-2017-148404"/>
    <x v="273"/>
    <d v="2017-10-11T00:00:00"/>
    <x v="1"/>
    <s v="Dp-13240"/>
    <s v="Dean percer"/>
    <x v="2"/>
    <s v="United States"/>
    <x v="127"/>
    <x v="30"/>
    <x v="0"/>
    <s v="FUR-TA-10001039"/>
    <s v="Furniture"/>
    <x v="2"/>
    <s v="KI Adjustable-Height Table"/>
    <n v="154.76400000000001"/>
    <n v="3"/>
    <n v="-36.111600000000003"/>
    <x v="4"/>
    <x v="1"/>
  </r>
  <r>
    <s v="CA-2015-129700"/>
    <x v="50"/>
    <d v="2015-05-05T00:00:00"/>
    <x v="2"/>
    <s v="LA-16780"/>
    <s v="Laura Armstrong"/>
    <x v="1"/>
    <s v="United States"/>
    <x v="207"/>
    <x v="8"/>
    <x v="3"/>
    <s v="FUR-FU-10001940"/>
    <s v="Furniture"/>
    <x v="3"/>
    <s v="Staple-based wall hangings"/>
    <n v="22.288"/>
    <n v="7"/>
    <n v="-8.9152000000000005"/>
    <x v="5"/>
    <x v="7"/>
  </r>
  <r>
    <s v="CA-2017-168739"/>
    <x v="464"/>
    <d v="2017-06-05T00:00:00"/>
    <x v="1"/>
    <s v="HZ-14950"/>
    <s v="Henia Zydlo"/>
    <x v="0"/>
    <s v="United States"/>
    <x v="6"/>
    <x v="5"/>
    <x v="3"/>
    <s v="FUR-FU-10003919"/>
    <s v="Furniture"/>
    <x v="3"/>
    <s v="Eldon Executive Woodline II Cherry Finish Desk Accessories"/>
    <n v="65.424000000000007"/>
    <n v="4"/>
    <n v="-52.339199999999998"/>
    <x v="1"/>
    <x v="7"/>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FU-10002191"/>
    <s v="Furniture"/>
    <x v="3"/>
    <s v="G.E. Halogen Desk Lamp Bulbs"/>
    <n v="22.335999999999999"/>
    <n v="4"/>
    <n v="7.8175999999999997"/>
    <x v="4"/>
    <x v="6"/>
  </r>
  <r>
    <s v="CA-2015-150791"/>
    <x v="329"/>
    <d v="2015-09-13T00:00:00"/>
    <x v="1"/>
    <s v="CC-12430"/>
    <s v="Chuck Clark"/>
    <x v="2"/>
    <s v="United States"/>
    <x v="13"/>
    <x v="7"/>
    <x v="2"/>
    <s v="FUR-CH-10000665"/>
    <s v="Furniture"/>
    <x v="1"/>
    <s v="Global Airflow Leather Mesh Back Chair, Black"/>
    <n v="271.76400000000001"/>
    <n v="2"/>
    <n v="60.392000000000003"/>
    <x v="1"/>
    <x v="4"/>
  </r>
  <r>
    <s v="CA-2015-153381"/>
    <x v="262"/>
    <d v="2015-09-28T00:00:00"/>
    <x v="1"/>
    <s v="DE-13255"/>
    <s v="Deanra Eno"/>
    <x v="2"/>
    <s v="United States"/>
    <x v="208"/>
    <x v="26"/>
    <x v="3"/>
    <s v="FUR-CH-10000988"/>
    <s v="Furniture"/>
    <x v="1"/>
    <s v="Hon Olson Stacker Stools"/>
    <n v="1408.1"/>
    <n v="10"/>
    <n v="394.26799999999997"/>
    <x v="4"/>
    <x v="4"/>
  </r>
  <r>
    <s v="US-2017-111024"/>
    <x v="209"/>
    <d v="2017-07-06T00:00:00"/>
    <x v="0"/>
    <s v="SZ-20035"/>
    <s v="Sam Zeldin"/>
    <x v="2"/>
    <s v="United States"/>
    <x v="68"/>
    <x v="15"/>
    <x v="2"/>
    <s v="FUR-TA-10002041"/>
    <s v="Furniture"/>
    <x v="2"/>
    <s v="Bevis Round Conference Table Top, X-Base"/>
    <n v="215.148"/>
    <n v="2"/>
    <n v="-103.98820000000001"/>
    <x v="0"/>
    <x v="3"/>
  </r>
  <r>
    <s v="CA-2017-148264"/>
    <x v="64"/>
    <d v="2017-12-09T00:00:00"/>
    <x v="2"/>
    <s v="LF-17185"/>
    <s v="Luke Foster"/>
    <x v="0"/>
    <s v="United States"/>
    <x v="209"/>
    <x v="2"/>
    <x v="1"/>
    <s v="FUR-FU-10002703"/>
    <s v="Furniture"/>
    <x v="3"/>
    <s v="Tenex Traditional Chairmats for Hard Floors, Average Lip, 36&quot; x 48&quot;"/>
    <n v="128.9"/>
    <n v="2"/>
    <n v="15.468"/>
    <x v="5"/>
    <x v="5"/>
  </r>
  <r>
    <s v="US-2015-100531"/>
    <x v="466"/>
    <d v="2015-09-29T00:00:00"/>
    <x v="2"/>
    <s v="NM-18520"/>
    <s v="Neoma Murray"/>
    <x v="0"/>
    <s v="United States"/>
    <x v="9"/>
    <x v="8"/>
    <x v="3"/>
    <s v="FUR-FU-10003849"/>
    <s v="Furniture"/>
    <x v="3"/>
    <s v="DAX Metal Frame, Desktop, Stepped-Edge"/>
    <n v="24.288"/>
    <n v="3"/>
    <n v="-12.751200000000001"/>
    <x v="3"/>
    <x v="4"/>
  </r>
  <r>
    <s v="CA-2017-152583"/>
    <x v="242"/>
    <d v="2017-10-30T00:00:00"/>
    <x v="3"/>
    <s v="RA-19945"/>
    <s v="Ryan Akin"/>
    <x v="0"/>
    <s v="United States"/>
    <x v="144"/>
    <x v="5"/>
    <x v="3"/>
    <s v="FUR-FU-10003849"/>
    <s v="Furniture"/>
    <x v="3"/>
    <s v="DAX Metal Frame, Desktop, Stepped-Edge"/>
    <n v="16.192"/>
    <n v="2"/>
    <n v="-8.5007999999999999"/>
    <x v="7"/>
    <x v="1"/>
  </r>
  <r>
    <s v="CA-2017-152583"/>
    <x v="242"/>
    <d v="2017-10-30T00:00:00"/>
    <x v="3"/>
    <s v="RA-19945"/>
    <s v="Ryan Akin"/>
    <x v="0"/>
    <s v="United States"/>
    <x v="144"/>
    <x v="5"/>
    <x v="3"/>
    <s v="FUR-TA-10002041"/>
    <s v="Furniture"/>
    <x v="2"/>
    <s v="Bevis Round Conference Table Top, X-Base"/>
    <n v="251.006"/>
    <n v="2"/>
    <n v="-68.130200000000002"/>
    <x v="7"/>
    <x v="1"/>
  </r>
  <r>
    <s v="CA-2017-136448"/>
    <x v="467"/>
    <d v="2017-09-18T00:00:00"/>
    <x v="2"/>
    <s v="AS-10090"/>
    <s v="Adam Shillingsburg"/>
    <x v="0"/>
    <s v="United States"/>
    <x v="3"/>
    <x v="3"/>
    <x v="2"/>
    <s v="FUR-FU-10003832"/>
    <s v="Furniture"/>
    <x v="3"/>
    <s v="Eldon Expressions Punched Metal &amp; Wood Desk Accessories, Black &amp; Cherry"/>
    <n v="22.512"/>
    <n v="3"/>
    <n v="2.2511999999999999"/>
    <x v="3"/>
    <x v="4"/>
  </r>
  <r>
    <s v="US-2015-147242"/>
    <x v="468"/>
    <d v="2015-09-14T00:00:00"/>
    <x v="1"/>
    <s v="EH-13765"/>
    <s v="Edward Hooks"/>
    <x v="1"/>
    <s v="United States"/>
    <x v="210"/>
    <x v="20"/>
    <x v="2"/>
    <s v="FUR-BO-10004695"/>
    <s v="Furniture"/>
    <x v="0"/>
    <s v="O'Sullivan 2-Door Barrister Bookcase in Odessa Pine"/>
    <n v="361.96"/>
    <n v="2"/>
    <n v="83.250799999999998"/>
    <x v="4"/>
    <x v="4"/>
  </r>
  <r>
    <s v="CA-2016-146143"/>
    <x v="469"/>
    <d v="2016-12-19T00:00:00"/>
    <x v="1"/>
    <s v="MC-17845"/>
    <s v="Michael Chen"/>
    <x v="0"/>
    <s v="United States"/>
    <x v="38"/>
    <x v="21"/>
    <x v="0"/>
    <s v="FUR-FU-10002045"/>
    <s v="Furniture"/>
    <x v="3"/>
    <s v="Executive Impressions 14&quot;"/>
    <n v="133.38"/>
    <n v="6"/>
    <n v="58.687199999999997"/>
    <x v="2"/>
    <x v="5"/>
  </r>
  <r>
    <s v="US-2016-150035"/>
    <x v="193"/>
    <d v="2016-12-05T00:00:00"/>
    <x v="1"/>
    <s v="CL-11890"/>
    <s v="Carl Ludwig"/>
    <x v="0"/>
    <s v="United States"/>
    <x v="28"/>
    <x v="2"/>
    <x v="1"/>
    <s v="FUR-FU-10003724"/>
    <s v="Furniture"/>
    <x v="3"/>
    <s v="Westinghouse Clip-On Gooseneck Lamps"/>
    <n v="16.739999999999998"/>
    <n v="2"/>
    <n v="4.3524000000000003"/>
    <x v="4"/>
    <x v="5"/>
  </r>
  <r>
    <s v="CA-2017-111815"/>
    <x v="470"/>
    <d v="2017-03-10T00:00:00"/>
    <x v="1"/>
    <s v="EP-13915"/>
    <s v="Emily Phan"/>
    <x v="0"/>
    <s v="United States"/>
    <x v="211"/>
    <x v="17"/>
    <x v="3"/>
    <s v="FUR-CH-10000785"/>
    <s v="Furniture"/>
    <x v="1"/>
    <s v="Global Ergonomic Managers Chair"/>
    <n v="180.98"/>
    <n v="1"/>
    <n v="47.0548"/>
    <x v="1"/>
    <x v="9"/>
  </r>
  <r>
    <s v="CA-2016-131289"/>
    <x v="6"/>
    <d v="2016-12-14T00:00:00"/>
    <x v="1"/>
    <s v="SP-20620"/>
    <s v="Stefania Perrino"/>
    <x v="1"/>
    <s v="United States"/>
    <x v="28"/>
    <x v="2"/>
    <x v="1"/>
    <s v="FUR-TA-10003954"/>
    <s v="Furniture"/>
    <x v="2"/>
    <s v="Hon 94000 Series Round Tables"/>
    <n v="1421.664"/>
    <n v="6"/>
    <n v="-195.47880000000001"/>
    <x v="6"/>
    <x v="5"/>
  </r>
  <r>
    <s v="CA-2014-124023"/>
    <x v="471"/>
    <d v="2014-04-10T00:00:00"/>
    <x v="2"/>
    <s v="PJ-19015"/>
    <s v="Pauline Johnson"/>
    <x v="0"/>
    <s v="United States"/>
    <x v="212"/>
    <x v="33"/>
    <x v="0"/>
    <s v="FUR-FU-10004415"/>
    <s v="Furniture"/>
    <x v="3"/>
    <s v="Stacking Tray, Side-Loading, Legal, Smoke"/>
    <n v="8.9600000000000009"/>
    <n v="2"/>
    <n v="2.7776000000000001"/>
    <x v="0"/>
    <x v="6"/>
  </r>
  <r>
    <s v="CA-2014-124688"/>
    <x v="472"/>
    <d v="2014-08-29T00:00:00"/>
    <x v="2"/>
    <s v="CC-12610"/>
    <s v="Corey Catlett"/>
    <x v="1"/>
    <s v="United States"/>
    <x v="76"/>
    <x v="25"/>
    <x v="0"/>
    <s v="FUR-FU-10002456"/>
    <s v="Furniture"/>
    <x v="3"/>
    <s v="Master Caster Door Stop, Large Neon Orange"/>
    <n v="29.12"/>
    <n v="4"/>
    <n v="12.521599999999999"/>
    <x v="3"/>
    <x v="10"/>
  </r>
  <r>
    <s v="CA-2014-124688"/>
    <x v="472"/>
    <d v="2014-08-29T00:00:00"/>
    <x v="2"/>
    <s v="CC-12610"/>
    <s v="Corey Catlett"/>
    <x v="1"/>
    <s v="United States"/>
    <x v="76"/>
    <x v="25"/>
    <x v="0"/>
    <s v="FUR-TA-10003569"/>
    <s v="Furniture"/>
    <x v="2"/>
    <s v="Bretford CR8500 Series Meeting Room Furniture"/>
    <n v="1202.94"/>
    <n v="3"/>
    <n v="300.73500000000001"/>
    <x v="3"/>
    <x v="10"/>
  </r>
  <r>
    <s v="CA-2015-157322"/>
    <x v="473"/>
    <d v="2015-07-06T00:00:00"/>
    <x v="1"/>
    <s v="RH-19600"/>
    <s v="Rob Haberlin"/>
    <x v="0"/>
    <s v="United States"/>
    <x v="213"/>
    <x v="8"/>
    <x v="3"/>
    <s v="FUR-CH-10004086"/>
    <s v="Furniture"/>
    <x v="1"/>
    <s v="Hon 4070 Series Pagoda Armless Upholstered Stacking Chairs"/>
    <n v="408.42200000000003"/>
    <n v="2"/>
    <n v="-5.8346"/>
    <x v="4"/>
    <x v="3"/>
  </r>
  <r>
    <s v="CA-2015-157322"/>
    <x v="473"/>
    <d v="2015-07-06T00:00:00"/>
    <x v="1"/>
    <s v="RH-19600"/>
    <s v="Rob Haberlin"/>
    <x v="0"/>
    <s v="United States"/>
    <x v="213"/>
    <x v="8"/>
    <x v="3"/>
    <s v="FUR-CH-10003774"/>
    <s v="Furniture"/>
    <x v="1"/>
    <s v="Global Wood Trimmed Manager's Task Chair, Khaki"/>
    <n v="382.11599999999999"/>
    <n v="6"/>
    <n v="-92.799599999999998"/>
    <x v="4"/>
    <x v="3"/>
  </r>
  <r>
    <s v="CA-2017-142034"/>
    <x v="118"/>
    <d v="2017-09-28T00:00:00"/>
    <x v="1"/>
    <s v="KB-16240"/>
    <s v="Karen Bern"/>
    <x v="1"/>
    <s v="United States"/>
    <x v="214"/>
    <x v="11"/>
    <x v="3"/>
    <s v="FUR-CH-10000665"/>
    <s v="Furniture"/>
    <x v="1"/>
    <s v="Global Airflow Leather Mesh Back Chair, Black"/>
    <n v="603.91999999999996"/>
    <n v="4"/>
    <n v="181.17599999999999"/>
    <x v="4"/>
    <x v="4"/>
  </r>
  <r>
    <s v="CA-2016-107328"/>
    <x v="474"/>
    <d v="2016-08-15T00:00:00"/>
    <x v="1"/>
    <s v="CA-12055"/>
    <s v="Cathy Armstrong"/>
    <x v="2"/>
    <s v="United States"/>
    <x v="2"/>
    <x v="2"/>
    <x v="1"/>
    <s v="FUR-TA-10001932"/>
    <s v="Furniture"/>
    <x v="2"/>
    <s v="Chromcraft 48&quot; x 96&quot; Racetrack Double Pedestal Table"/>
    <n v="513.024"/>
    <n v="2"/>
    <n v="12.8256"/>
    <x v="1"/>
    <x v="10"/>
  </r>
  <r>
    <s v="CA-2014-166863"/>
    <x v="475"/>
    <d v="2014-06-24T00:00:00"/>
    <x v="1"/>
    <s v="SC-20020"/>
    <s v="Sam Craven"/>
    <x v="0"/>
    <s v="United States"/>
    <x v="215"/>
    <x v="5"/>
    <x v="3"/>
    <s v="FUR-BO-10001608"/>
    <s v="Furniture"/>
    <x v="0"/>
    <s v="Hon Metal Bookcases, Black"/>
    <n v="193.06559999999999"/>
    <n v="4"/>
    <n v="-19.874400000000001"/>
    <x v="4"/>
    <x v="2"/>
  </r>
  <r>
    <s v="CA-2017-140326"/>
    <x v="362"/>
    <d v="2017-09-06T00:00:00"/>
    <x v="2"/>
    <s v="HW-14935"/>
    <s v="Helen Wasserman"/>
    <x v="1"/>
    <s v="United States"/>
    <x v="9"/>
    <x v="8"/>
    <x v="3"/>
    <s v="FUR-BO-10000112"/>
    <s v="Furniture"/>
    <x v="0"/>
    <s v="Bush Birmingham Collection Bookcase, Dark Cherry"/>
    <n v="825.17399999999998"/>
    <n v="9"/>
    <n v="-117.88200000000001"/>
    <x v="3"/>
    <x v="4"/>
  </r>
  <r>
    <s v="CA-2015-124975"/>
    <x v="476"/>
    <d v="2015-06-25T00:00:00"/>
    <x v="2"/>
    <s v="MG-17875"/>
    <s v="Michael Grace"/>
    <x v="2"/>
    <s v="United States"/>
    <x v="14"/>
    <x v="8"/>
    <x v="3"/>
    <s v="FUR-TA-10002645"/>
    <s v="Furniture"/>
    <x v="2"/>
    <s v="Hon Rectangular Conference Tables"/>
    <n v="796.42499999999995"/>
    <n v="7"/>
    <n v="-525.64049999999997"/>
    <x v="0"/>
    <x v="2"/>
  </r>
  <r>
    <s v="CA-2016-157511"/>
    <x v="126"/>
    <d v="2016-09-20T00:00:00"/>
    <x v="2"/>
    <s v="SV-20365"/>
    <s v="Seth Vernon"/>
    <x v="0"/>
    <s v="United States"/>
    <x v="29"/>
    <x v="15"/>
    <x v="2"/>
    <s v="FUR-FU-10002107"/>
    <s v="Furniture"/>
    <x v="3"/>
    <s v="Eldon Pizzaz Desk Accessories"/>
    <n v="5.3520000000000003"/>
    <n v="3"/>
    <n v="1.6055999999999999"/>
    <x v="3"/>
    <x v="4"/>
  </r>
  <r>
    <s v="CA-2016-157511"/>
    <x v="126"/>
    <d v="2016-09-20T00:00:00"/>
    <x v="2"/>
    <s v="SV-20365"/>
    <s v="Seth Vernon"/>
    <x v="0"/>
    <s v="United States"/>
    <x v="29"/>
    <x v="15"/>
    <x v="2"/>
    <s v="FUR-CH-10002647"/>
    <s v="Furniture"/>
    <x v="1"/>
    <s v="Situations Contoured Folding Chairs, 4/Set"/>
    <n v="99.372"/>
    <n v="2"/>
    <n v="-7.0979999999999999"/>
    <x v="3"/>
    <x v="4"/>
  </r>
  <r>
    <s v="CA-2017-155292"/>
    <x v="242"/>
    <d v="2017-11-01T00:00:00"/>
    <x v="2"/>
    <s v="RD-19810"/>
    <s v="Ross DeVincentis"/>
    <x v="2"/>
    <s v="United States"/>
    <x v="52"/>
    <x v="0"/>
    <x v="0"/>
    <s v="FUR-CH-10000553"/>
    <s v="Furniture"/>
    <x v="1"/>
    <s v="Metal Folding Chairs, Beige, 4/Carton"/>
    <n v="33.94"/>
    <n v="1"/>
    <n v="9.1638000000000002"/>
    <x v="3"/>
    <x v="1"/>
  </r>
  <r>
    <s v="CA-2016-152555"/>
    <x v="477"/>
    <d v="2016-04-02T00:00:00"/>
    <x v="0"/>
    <s v="ME-17320"/>
    <s v="Maria Etezadi"/>
    <x v="2"/>
    <s v="United States"/>
    <x v="9"/>
    <x v="8"/>
    <x v="3"/>
    <s v="FUR-CH-10002965"/>
    <s v="Furniture"/>
    <x v="1"/>
    <s v="Global Leather Highback Executive Chair with Pneumatic Height Adjustment, Black"/>
    <n v="844.11599999999999"/>
    <n v="6"/>
    <n v="-36.176400000000001"/>
    <x v="4"/>
    <x v="9"/>
  </r>
  <r>
    <s v="CA-2016-137176"/>
    <x v="478"/>
    <d v="2016-09-14T00:00:00"/>
    <x v="0"/>
    <s v="DB-12910"/>
    <s v="Daniel Byrd"/>
    <x v="2"/>
    <s v="United States"/>
    <x v="144"/>
    <x v="5"/>
    <x v="3"/>
    <s v="FUR-FU-10003832"/>
    <s v="Furniture"/>
    <x v="3"/>
    <s v="Eldon Expressions Punched Metal &amp; Wood Desk Accessories, Black &amp; Cherry"/>
    <n v="15.007999999999999"/>
    <n v="4"/>
    <n v="-12.006399999999999"/>
    <x v="2"/>
    <x v="4"/>
  </r>
  <r>
    <s v="CA-2016-104157"/>
    <x v="81"/>
    <d v="2016-07-29T00:00:00"/>
    <x v="1"/>
    <s v="MT-17815"/>
    <s v="Meg Tillman"/>
    <x v="0"/>
    <s v="United States"/>
    <x v="38"/>
    <x v="21"/>
    <x v="0"/>
    <s v="FUR-TA-10004915"/>
    <s v="Furniture"/>
    <x v="2"/>
    <s v="Office Impressions End Table, 20-1/2&quot;H x 24&quot;W x 20&quot;D"/>
    <n v="2430.08"/>
    <n v="8"/>
    <n v="388.81279999999998"/>
    <x v="4"/>
    <x v="3"/>
  </r>
  <r>
    <s v="CA-2015-121650"/>
    <x v="479"/>
    <d v="2015-12-16T00:00:00"/>
    <x v="1"/>
    <s v="KD-16495"/>
    <s v="Keith Dawkins"/>
    <x v="1"/>
    <s v="United States"/>
    <x v="38"/>
    <x v="17"/>
    <x v="3"/>
    <s v="FUR-TA-10003569"/>
    <s v="Furniture"/>
    <x v="2"/>
    <s v="Bretford CR8500 Series Meeting Room Furniture"/>
    <n v="801.96"/>
    <n v="2"/>
    <n v="200.49"/>
    <x v="6"/>
    <x v="5"/>
  </r>
  <r>
    <s v="CA-2015-121650"/>
    <x v="479"/>
    <d v="2015-12-16T00:00:00"/>
    <x v="1"/>
    <s v="KD-16495"/>
    <s v="Keith Dawkins"/>
    <x v="1"/>
    <s v="United States"/>
    <x v="38"/>
    <x v="17"/>
    <x v="3"/>
    <s v="FUR-CH-10004289"/>
    <s v="Furniture"/>
    <x v="1"/>
    <s v="Global Super Steno Chair"/>
    <n v="191.96"/>
    <n v="2"/>
    <n v="32.633200000000002"/>
    <x v="6"/>
    <x v="5"/>
  </r>
  <r>
    <s v="CA-2014-102869"/>
    <x v="383"/>
    <d v="2014-09-14T00:00:00"/>
    <x v="0"/>
    <s v="LC-17140"/>
    <s v="Logan Currie"/>
    <x v="0"/>
    <s v="United States"/>
    <x v="3"/>
    <x v="3"/>
    <x v="2"/>
    <s v="FUR-FU-10002456"/>
    <s v="Furniture"/>
    <x v="3"/>
    <s v="Master Caster Door Stop, Large Neon Orange"/>
    <n v="17.472000000000001"/>
    <n v="3"/>
    <n v="5.0232000000000001"/>
    <x v="2"/>
    <x v="4"/>
  </r>
  <r>
    <s v="CA-2014-159835"/>
    <x v="317"/>
    <d v="2014-11-24T00:00:00"/>
    <x v="1"/>
    <s v="RB-19330"/>
    <s v="Randy Bradley"/>
    <x v="0"/>
    <s v="United States"/>
    <x v="3"/>
    <x v="3"/>
    <x v="2"/>
    <s v="FUR-CH-10004997"/>
    <s v="Furniture"/>
    <x v="1"/>
    <s v="Hon Every-Day Series Multi-Task Chairs"/>
    <n v="657.93"/>
    <n v="5"/>
    <n v="-93.99"/>
    <x v="1"/>
    <x v="0"/>
  </r>
  <r>
    <s v="CA-2017-112956"/>
    <x v="67"/>
    <d v="2017-08-27T00:00:00"/>
    <x v="1"/>
    <s v="TH-21550"/>
    <s v="Tracy Hopkins"/>
    <x v="2"/>
    <s v="United States"/>
    <x v="11"/>
    <x v="32"/>
    <x v="2"/>
    <s v="FUR-FU-10003976"/>
    <s v="Furniture"/>
    <x v="3"/>
    <s v="DAX Executive Solid Wood Document Frame, Desktop or Hang, Mahogany, 5 x 7"/>
    <n v="25.16"/>
    <n v="2"/>
    <n v="8.5543999999999993"/>
    <x v="6"/>
    <x v="10"/>
  </r>
  <r>
    <s v="CA-2017-112956"/>
    <x v="67"/>
    <d v="2017-08-27T00:00:00"/>
    <x v="1"/>
    <s v="TH-21550"/>
    <s v="Tracy Hopkins"/>
    <x v="2"/>
    <s v="United States"/>
    <x v="11"/>
    <x v="32"/>
    <x v="2"/>
    <s v="FUR-FU-10004960"/>
    <s v="Furniture"/>
    <x v="3"/>
    <s v="Seth Thomas 12&quot; Clock w/ Goldtone Case"/>
    <n v="91.92"/>
    <n v="4"/>
    <n v="31.252800000000001"/>
    <x v="6"/>
    <x v="10"/>
  </r>
  <r>
    <s v="CA-2017-112529"/>
    <x v="49"/>
    <d v="2017-11-21T00:00:00"/>
    <x v="2"/>
    <s v="SC-20770"/>
    <s v="Stewart Carmichael"/>
    <x v="1"/>
    <s v="United States"/>
    <x v="21"/>
    <x v="5"/>
    <x v="3"/>
    <s v="FUR-TA-10002622"/>
    <s v="Furniture"/>
    <x v="2"/>
    <s v="Bush Andora Conference Table, Maple/Graphite Gray Finish"/>
    <n v="718.11599999999999"/>
    <n v="6"/>
    <n v="-71.811599999999999"/>
    <x v="3"/>
    <x v="0"/>
  </r>
  <r>
    <s v="CA-2014-159184"/>
    <x v="94"/>
    <d v="2014-09-19T00:00:00"/>
    <x v="1"/>
    <s v="JC-15775"/>
    <s v="John Castell"/>
    <x v="0"/>
    <s v="United States"/>
    <x v="216"/>
    <x v="24"/>
    <x v="0"/>
    <s v="FUR-FU-10002878"/>
    <s v="Furniture"/>
    <x v="3"/>
    <s v="Seth Thomas 14&quot; Day/Date Wall Clock"/>
    <n v="142.4"/>
    <n v="5"/>
    <n v="52.688000000000002"/>
    <x v="2"/>
    <x v="4"/>
  </r>
  <r>
    <s v="CA-2017-113530"/>
    <x v="405"/>
    <d v="2017-05-21T00:00:00"/>
    <x v="0"/>
    <s v="BC-11125"/>
    <s v="Becky Castell"/>
    <x v="2"/>
    <s v="United States"/>
    <x v="28"/>
    <x v="2"/>
    <x v="1"/>
    <s v="FUR-CH-10002647"/>
    <s v="Furniture"/>
    <x v="1"/>
    <s v="Situations Contoured Folding Chairs, 4/Set"/>
    <n v="681.40800000000002"/>
    <n v="12"/>
    <n v="42.588000000000001"/>
    <x v="3"/>
    <x v="7"/>
  </r>
  <r>
    <s v="CA-2016-145177"/>
    <x v="480"/>
    <d v="2016-11-14T00:00:00"/>
    <x v="1"/>
    <s v="PP-18955"/>
    <s v="Paul Prost"/>
    <x v="2"/>
    <s v="United States"/>
    <x v="76"/>
    <x v="15"/>
    <x v="2"/>
    <s v="FUR-FU-10000758"/>
    <s v="Furniture"/>
    <x v="3"/>
    <s v="DAX Natural Wood-Tone Poster Frame"/>
    <n v="148.28800000000001"/>
    <n v="7"/>
    <n v="29.657599999999999"/>
    <x v="4"/>
    <x v="0"/>
  </r>
  <r>
    <s v="CA-2015-128083"/>
    <x v="481"/>
    <d v="2015-03-17T00:00:00"/>
    <x v="1"/>
    <s v="EB-13750"/>
    <s v="Edward Becker"/>
    <x v="1"/>
    <s v="United States"/>
    <x v="217"/>
    <x v="1"/>
    <x v="0"/>
    <s v="FUR-FU-10003194"/>
    <s v="Furniture"/>
    <x v="3"/>
    <s v="Eldon Expressions Desk Accessory, Wood Pencil Holder, Oak"/>
    <n v="30.88"/>
    <n v="4"/>
    <n v="3.86"/>
    <x v="2"/>
    <x v="9"/>
  </r>
  <r>
    <s v="CA-2015-128083"/>
    <x v="481"/>
    <d v="2015-03-17T00:00:00"/>
    <x v="1"/>
    <s v="EB-13750"/>
    <s v="Edward Becker"/>
    <x v="1"/>
    <s v="United States"/>
    <x v="217"/>
    <x v="1"/>
    <x v="0"/>
    <s v="FUR-FU-10001731"/>
    <s v="Furniture"/>
    <x v="3"/>
    <s v="Acrylic Self-Standing Desk Frames"/>
    <n v="6.4080000000000004"/>
    <n v="3"/>
    <n v="1.4418"/>
    <x v="2"/>
    <x v="9"/>
  </r>
  <r>
    <s v="CA-2017-154109"/>
    <x v="200"/>
    <d v="2017-11-11T00:00:00"/>
    <x v="1"/>
    <s v="ML-17410"/>
    <s v="Maris LaWare"/>
    <x v="0"/>
    <s v="United States"/>
    <x v="3"/>
    <x v="3"/>
    <x v="2"/>
    <s v="FUR-CH-10003774"/>
    <s v="Furniture"/>
    <x v="1"/>
    <s v="Global Wood Trimmed Manager's Task Chair, Khaki"/>
    <n v="127.372"/>
    <n v="2"/>
    <n v="-30.933199999999999"/>
    <x v="2"/>
    <x v="0"/>
  </r>
  <r>
    <s v="CA-2015-156440"/>
    <x v="482"/>
    <d v="2015-12-09T00:00:00"/>
    <x v="1"/>
    <s v="MH-17620"/>
    <s v="Matt Hagelstein"/>
    <x v="1"/>
    <s v="United States"/>
    <x v="53"/>
    <x v="2"/>
    <x v="1"/>
    <s v="FUR-FU-10004090"/>
    <s v="Furniture"/>
    <x v="3"/>
    <s v="Executive Impressions 14&quot; Contract Wall Clock"/>
    <n v="44.46"/>
    <n v="2"/>
    <n v="14.671799999999999"/>
    <x v="4"/>
    <x v="5"/>
  </r>
  <r>
    <s v="CA-2015-132626"/>
    <x v="483"/>
    <d v="2015-07-14T00:00:00"/>
    <x v="1"/>
    <s v="BT-11680"/>
    <s v="Brian Thompson"/>
    <x v="0"/>
    <s v="United States"/>
    <x v="218"/>
    <x v="32"/>
    <x v="2"/>
    <s v="FUR-FU-10002918"/>
    <s v="Furniture"/>
    <x v="3"/>
    <s v="Eldon ClusterMat Chair Mat with Cordless Antistatic Protection"/>
    <n v="181.96"/>
    <n v="2"/>
    <n v="20.015599999999999"/>
    <x v="2"/>
    <x v="3"/>
  </r>
  <r>
    <s v="US-2015-131359"/>
    <x v="484"/>
    <d v="2015-11-02T00:00:00"/>
    <x v="0"/>
    <s v="FA-14230"/>
    <s v="Frank Atkinson"/>
    <x v="1"/>
    <s v="United States"/>
    <x v="22"/>
    <x v="12"/>
    <x v="1"/>
    <s v="FUR-FU-10003026"/>
    <s v="Furniture"/>
    <x v="3"/>
    <s v="Eldon Regeneration Recycled Desk Accessories, Black"/>
    <n v="15.488"/>
    <n v="4"/>
    <n v="3.6783999999999999"/>
    <x v="0"/>
    <x v="1"/>
  </r>
  <r>
    <s v="CA-2015-151680"/>
    <x v="485"/>
    <d v="2015-11-21T00:00:00"/>
    <x v="0"/>
    <s v="TC-21475"/>
    <s v="Tony Chapman"/>
    <x v="2"/>
    <s v="United States"/>
    <x v="15"/>
    <x v="13"/>
    <x v="1"/>
    <s v="FUR-FU-10000305"/>
    <s v="Furniture"/>
    <x v="3"/>
    <s v="Tenex V2T-RE Standard Weight Series Chair Mat, 45&quot; x 53&quot;, Lip 25&quot; x 12&quot;"/>
    <n v="141.96"/>
    <n v="2"/>
    <n v="22.7136"/>
    <x v="3"/>
    <x v="0"/>
  </r>
  <r>
    <s v="CA-2017-169411"/>
    <x v="455"/>
    <d v="2017-12-29T00:00:00"/>
    <x v="1"/>
    <s v="AC-10615"/>
    <s v="Ann Chong"/>
    <x v="1"/>
    <s v="United States"/>
    <x v="77"/>
    <x v="7"/>
    <x v="2"/>
    <s v="FUR-FU-10001602"/>
    <s v="Furniture"/>
    <x v="3"/>
    <s v="Eldon Delta Triangular Chair Mat, 52&quot; x 58&quot;, Clear"/>
    <n v="37.93"/>
    <n v="1"/>
    <n v="6.8273999999999999"/>
    <x v="2"/>
    <x v="5"/>
  </r>
  <r>
    <s v="CA-2016-126543"/>
    <x v="486"/>
    <d v="2016-01-13T00:00:00"/>
    <x v="0"/>
    <s v="MF-17665"/>
    <s v="Maureen Fritzler"/>
    <x v="1"/>
    <s v="United States"/>
    <x v="219"/>
    <x v="15"/>
    <x v="2"/>
    <s v="FUR-FU-10002445"/>
    <s v="Furniture"/>
    <x v="3"/>
    <s v="DAX Two-Tone Rosewood/Black Document Frame, Desktop, 5 x 7"/>
    <n v="15.167999999999999"/>
    <n v="2"/>
    <n v="3.7919999999999998"/>
    <x v="4"/>
    <x v="8"/>
  </r>
  <r>
    <s v="CA-2014-120544"/>
    <x v="255"/>
    <d v="2014-11-27T00:00:00"/>
    <x v="1"/>
    <s v="SS-20140"/>
    <s v="Saphhira Shifley"/>
    <x v="1"/>
    <s v="United States"/>
    <x v="220"/>
    <x v="5"/>
    <x v="3"/>
    <s v="FUR-FU-10001940"/>
    <s v="Furniture"/>
    <x v="3"/>
    <s v="Staple-based wall hangings"/>
    <n v="6.3680000000000003"/>
    <n v="2"/>
    <n v="-2.5472000000000001"/>
    <x v="4"/>
    <x v="0"/>
  </r>
  <r>
    <s v="CA-2017-113670"/>
    <x v="487"/>
    <d v="2017-10-17T00:00:00"/>
    <x v="2"/>
    <s v="RS-19765"/>
    <s v="Roland Schwarz"/>
    <x v="1"/>
    <s v="United States"/>
    <x v="2"/>
    <x v="2"/>
    <x v="1"/>
    <s v="FUR-TA-10001705"/>
    <s v="Furniture"/>
    <x v="2"/>
    <s v="Bush Advantage Collection Round Conference Table"/>
    <n v="510.24"/>
    <n v="3"/>
    <n v="6.3780000000000001"/>
    <x v="3"/>
    <x v="1"/>
  </r>
  <r>
    <s v="CA-2017-166198"/>
    <x v="488"/>
    <d v="2017-04-24T00:00:00"/>
    <x v="2"/>
    <s v="JW-15955"/>
    <s v="Joni Wasserman"/>
    <x v="0"/>
    <s v="United States"/>
    <x v="15"/>
    <x v="13"/>
    <x v="1"/>
    <s v="FUR-FU-10004622"/>
    <s v="Furniture"/>
    <x v="3"/>
    <s v="Eldon Advantage Foldable Chair Mats for Low Pile Carpets"/>
    <n v="162.6"/>
    <n v="3"/>
    <n v="34.146000000000001"/>
    <x v="0"/>
    <x v="6"/>
  </r>
  <r>
    <s v="CA-2014-135608"/>
    <x v="489"/>
    <d v="2014-12-10T00:00:00"/>
    <x v="0"/>
    <s v="JK-15625"/>
    <s v="Jim Karlsson"/>
    <x v="0"/>
    <s v="United States"/>
    <x v="84"/>
    <x v="13"/>
    <x v="1"/>
    <s v="FUR-CH-10002602"/>
    <s v="Furniture"/>
    <x v="1"/>
    <s v="DMI Arturo Collection Mission-style Design Wood Chair"/>
    <n v="603.91999999999996"/>
    <n v="5"/>
    <n v="45.293999999999997"/>
    <x v="3"/>
    <x v="5"/>
  </r>
  <r>
    <s v="CA-2016-151155"/>
    <x v="490"/>
    <d v="2016-12-24T00:00:00"/>
    <x v="1"/>
    <s v="AB-10255"/>
    <s v="Alejandro Ballentine"/>
    <x v="2"/>
    <s v="United States"/>
    <x v="38"/>
    <x v="21"/>
    <x v="0"/>
    <s v="FUR-FU-10001918"/>
    <s v="Furniture"/>
    <x v="3"/>
    <s v="C-Line Cubicle Keepers Polyproplyene Holder With Velcro Backings"/>
    <n v="18.920000000000002"/>
    <n v="4"/>
    <n v="7.3788"/>
    <x v="4"/>
    <x v="5"/>
  </r>
  <r>
    <s v="CA-2017-168193"/>
    <x v="491"/>
    <d v="2017-03-11T00:00:00"/>
    <x v="0"/>
    <s v="RM-19750"/>
    <s v="Roland Murray"/>
    <x v="0"/>
    <s v="United States"/>
    <x v="13"/>
    <x v="7"/>
    <x v="2"/>
    <s v="FUR-FU-10002554"/>
    <s v="Furniture"/>
    <x v="3"/>
    <s v="Westinghouse Floor Lamp with Metal Mesh Shade, Black"/>
    <n v="71.97"/>
    <n v="3"/>
    <n v="16.553100000000001"/>
    <x v="2"/>
    <x v="9"/>
  </r>
  <r>
    <s v="CA-2016-149979"/>
    <x v="348"/>
    <d v="2016-09-28T00:00:00"/>
    <x v="0"/>
    <s v="RA-19915"/>
    <s v="Russell Applegate"/>
    <x v="0"/>
    <s v="United States"/>
    <x v="29"/>
    <x v="24"/>
    <x v="0"/>
    <s v="FUR-CH-10002084"/>
    <s v="Furniture"/>
    <x v="1"/>
    <s v="Hon Mobius Operator's Chair"/>
    <n v="368.97"/>
    <n v="3"/>
    <n v="81.173400000000001"/>
    <x v="2"/>
    <x v="4"/>
  </r>
  <r>
    <s v="CA-2017-161956"/>
    <x v="60"/>
    <d v="2017-08-29T00:00:00"/>
    <x v="0"/>
    <s v="DR-12880"/>
    <s v="Dan Reichenbach"/>
    <x v="1"/>
    <s v="United States"/>
    <x v="209"/>
    <x v="2"/>
    <x v="1"/>
    <s v="FUR-FU-10002937"/>
    <s v="Furniture"/>
    <x v="3"/>
    <s v="GE 48&quot; Fluorescent Tube, Cool White Energy Saver, 34 Watts, 30/Box"/>
    <n v="198.46"/>
    <n v="2"/>
    <n v="99.23"/>
    <x v="3"/>
    <x v="10"/>
  </r>
  <r>
    <s v="CA-2017-161956"/>
    <x v="60"/>
    <d v="2017-08-29T00:00:00"/>
    <x v="0"/>
    <s v="DR-12880"/>
    <s v="Dan Reichenbach"/>
    <x v="1"/>
    <s v="United States"/>
    <x v="209"/>
    <x v="2"/>
    <x v="1"/>
    <s v="FUR-CH-10004886"/>
    <s v="Furniture"/>
    <x v="1"/>
    <s v="Bevis Steel Folding Chairs"/>
    <n v="230.28"/>
    <n v="3"/>
    <n v="23.027999999999999"/>
    <x v="3"/>
    <x v="10"/>
  </r>
  <r>
    <s v="CA-2016-116799"/>
    <x v="492"/>
    <d v="2016-03-06T00:00:00"/>
    <x v="2"/>
    <s v="JG-15310"/>
    <s v="Jason Gross"/>
    <x v="1"/>
    <s v="United States"/>
    <x v="221"/>
    <x v="5"/>
    <x v="3"/>
    <s v="FUR-CH-10004983"/>
    <s v="Furniture"/>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s v="Furniture"/>
    <x v="3"/>
    <s v="Advantus Panel Wall Certificate Holder - 8.5x11"/>
    <n v="24.4"/>
    <n v="2"/>
    <n v="10.247999999999999"/>
    <x v="2"/>
    <x v="4"/>
  </r>
  <r>
    <s v="CA-2016-156251"/>
    <x v="494"/>
    <d v="2016-08-18T00:00:00"/>
    <x v="0"/>
    <s v="TS-21160"/>
    <s v="Theresa Swint"/>
    <x v="1"/>
    <s v="United States"/>
    <x v="222"/>
    <x v="16"/>
    <x v="3"/>
    <s v="FUR-BO-10001337"/>
    <s v="Furniture"/>
    <x v="0"/>
    <s v="O'Sullivan Living Dimensions 2-Shelf Bookcases"/>
    <n v="241.96"/>
    <n v="2"/>
    <n v="24.196000000000002"/>
    <x v="2"/>
    <x v="10"/>
  </r>
  <r>
    <s v="CA-2016-163153"/>
    <x v="445"/>
    <d v="2016-03-25T00:00:00"/>
    <x v="1"/>
    <s v="DM-12955"/>
    <s v="Dario Medina"/>
    <x v="1"/>
    <s v="United States"/>
    <x v="6"/>
    <x v="5"/>
    <x v="3"/>
    <s v="FUR-TA-10004767"/>
    <s v="Furniture"/>
    <x v="2"/>
    <s v="Safco Drafting Table"/>
    <n v="99.372"/>
    <n v="2"/>
    <n v="-1.4196"/>
    <x v="4"/>
    <x v="9"/>
  </r>
  <r>
    <s v="CA-2014-153913"/>
    <x v="439"/>
    <d v="2014-12-20T00:00:00"/>
    <x v="0"/>
    <s v="KB-16585"/>
    <s v="Ken Black"/>
    <x v="1"/>
    <s v="United States"/>
    <x v="173"/>
    <x v="1"/>
    <x v="0"/>
    <s v="FUR-CH-10000988"/>
    <s v="Furniture"/>
    <x v="1"/>
    <s v="Hon Olson Stacker Stools"/>
    <n v="1013.832"/>
    <n v="9"/>
    <n v="101.3832"/>
    <x v="4"/>
    <x v="5"/>
  </r>
  <r>
    <s v="CA-2016-155530"/>
    <x v="495"/>
    <d v="2016-12-21T00:00:00"/>
    <x v="1"/>
    <s v="CM-12160"/>
    <s v="Charles McCrossin"/>
    <x v="0"/>
    <s v="United States"/>
    <x v="28"/>
    <x v="2"/>
    <x v="1"/>
    <s v="FUR-TA-10004256"/>
    <s v="Furniture"/>
    <x v="2"/>
    <s v="Bretford ÒJust In TimeÓ Height-Adjustable Multi-Task Work Tables"/>
    <n v="2003.52"/>
    <n v="6"/>
    <n v="-325.572"/>
    <x v="4"/>
    <x v="5"/>
  </r>
  <r>
    <s v="CA-2015-107937"/>
    <x v="496"/>
    <d v="2015-05-08T00:00:00"/>
    <x v="1"/>
    <s v="JB-16045"/>
    <s v="Julia Barnett"/>
    <x v="2"/>
    <s v="United States"/>
    <x v="223"/>
    <x v="2"/>
    <x v="1"/>
    <s v="FUR-FU-10002298"/>
    <s v="Furniture"/>
    <x v="3"/>
    <s v="Rubbermaid ClusterMat Chairmats, Mat Size- 66&quot; x 60&quot;, Lip 20&quot; x 11&quot; -90 Degree Angle"/>
    <n v="665.88"/>
    <n v="6"/>
    <n v="106.5408"/>
    <x v="2"/>
    <x v="7"/>
  </r>
  <r>
    <s v="US-2014-117163"/>
    <x v="497"/>
    <d v="2014-02-02T00:00:00"/>
    <x v="1"/>
    <s v="EJ-13720"/>
    <s v="Ed Jacobs"/>
    <x v="0"/>
    <s v="United States"/>
    <x v="53"/>
    <x v="2"/>
    <x v="1"/>
    <s v="FUR-TA-10003469"/>
    <s v="Furniture"/>
    <x v="2"/>
    <s v="Balt Split Level Computer Training Table"/>
    <n v="333"/>
    <n v="3"/>
    <n v="-16.649999999999999"/>
    <x v="6"/>
    <x v="8"/>
  </r>
  <r>
    <s v="CA-2017-147760"/>
    <x v="498"/>
    <d v="2017-11-05T00:00:00"/>
    <x v="2"/>
    <s v="KL-16555"/>
    <s v="Kelly Lampkin"/>
    <x v="1"/>
    <s v="United States"/>
    <x v="224"/>
    <x v="30"/>
    <x v="0"/>
    <s v="FUR-TA-10004575"/>
    <s v="Furniture"/>
    <x v="2"/>
    <s v="Hon 5100 Series Wood Tables"/>
    <n v="523.76400000000001"/>
    <n v="3"/>
    <n v="-192.04679999999999"/>
    <x v="5"/>
    <x v="0"/>
  </r>
  <r>
    <s v="CA-2016-156503"/>
    <x v="499"/>
    <d v="2016-10-20T00:00:00"/>
    <x v="1"/>
    <s v="NC-18415"/>
    <s v="Nathan Cano"/>
    <x v="0"/>
    <s v="United States"/>
    <x v="51"/>
    <x v="30"/>
    <x v="0"/>
    <s v="FUR-CH-10003606"/>
    <s v="Furniture"/>
    <x v="1"/>
    <s v="SAFCO Folding Chair Trolley"/>
    <n v="102.592"/>
    <n v="1"/>
    <n v="10.2592"/>
    <x v="6"/>
    <x v="1"/>
  </r>
  <r>
    <s v="CA-2015-113628"/>
    <x v="500"/>
    <d v="2015-11-19T00:00:00"/>
    <x v="1"/>
    <s v="AH-10690"/>
    <s v="Anna HŠberlin"/>
    <x v="1"/>
    <s v="United States"/>
    <x v="217"/>
    <x v="1"/>
    <x v="0"/>
    <s v="FUR-CH-10003298"/>
    <s v="Furniture"/>
    <x v="1"/>
    <s v="Office Star - Contemporary Task Swivel chair with Loop Arms, Charcoal"/>
    <n v="523.91999999999996"/>
    <n v="5"/>
    <n v="-72.039000000000001"/>
    <x v="1"/>
    <x v="0"/>
  </r>
  <r>
    <s v="CA-2015-113628"/>
    <x v="500"/>
    <d v="2015-11-19T00:00:00"/>
    <x v="1"/>
    <s v="AH-10690"/>
    <s v="Anna HŠberlin"/>
    <x v="1"/>
    <s v="United States"/>
    <x v="217"/>
    <x v="1"/>
    <x v="0"/>
    <s v="FUR-CH-10004477"/>
    <s v="Furniture"/>
    <x v="1"/>
    <s v="Global Push Button Manager's Chair, Indigo"/>
    <n v="146.136"/>
    <n v="3"/>
    <n v="16.440300000000001"/>
    <x v="1"/>
    <x v="0"/>
  </r>
  <r>
    <s v="CA-2015-102582"/>
    <x v="195"/>
    <d v="2015-09-19T00:00:00"/>
    <x v="1"/>
    <s v="NW-18400"/>
    <s v="Natalie Webber"/>
    <x v="0"/>
    <s v="United States"/>
    <x v="212"/>
    <x v="33"/>
    <x v="0"/>
    <s v="FUR-TA-10003569"/>
    <s v="Furniture"/>
    <x v="2"/>
    <s v="Bretford CR8500 Series Meeting Room Furniture"/>
    <n v="801.96"/>
    <n v="2"/>
    <n v="200.49"/>
    <x v="4"/>
    <x v="4"/>
  </r>
  <r>
    <s v="CA-2015-102582"/>
    <x v="195"/>
    <d v="2015-09-19T00:00:00"/>
    <x v="1"/>
    <s v="NW-18400"/>
    <s v="Natalie Webber"/>
    <x v="0"/>
    <s v="United States"/>
    <x v="212"/>
    <x v="33"/>
    <x v="0"/>
    <s v="FUR-CH-10004853"/>
    <s v="Furniture"/>
    <x v="1"/>
    <s v="Global Manager's Adjustable Task Chair, Storm"/>
    <n v="1056.8599999999999"/>
    <n v="7"/>
    <n v="306.48939999999999"/>
    <x v="4"/>
    <x v="4"/>
  </r>
  <r>
    <s v="CA-2017-141873"/>
    <x v="224"/>
    <d v="2017-10-14T00:00:00"/>
    <x v="1"/>
    <s v="HG-14845"/>
    <s v="Harry Greene"/>
    <x v="0"/>
    <s v="United States"/>
    <x v="13"/>
    <x v="7"/>
    <x v="2"/>
    <s v="FUR-BO-10003034"/>
    <s v="Furniture"/>
    <x v="0"/>
    <s v="O'Sullivan Elevations Bookcase, Cherry Finish"/>
    <n v="314.35199999999998"/>
    <n v="3"/>
    <n v="-15.717599999999999"/>
    <x v="2"/>
    <x v="1"/>
  </r>
  <r>
    <s v="CA-2017-141733"/>
    <x v="501"/>
    <d v="2017-05-11T00:00:00"/>
    <x v="1"/>
    <s v="RW-19540"/>
    <s v="Rick Wilson"/>
    <x v="1"/>
    <s v="United States"/>
    <x v="25"/>
    <x v="17"/>
    <x v="3"/>
    <s v="FUR-CH-10004086"/>
    <s v="Furniture"/>
    <x v="1"/>
    <s v="Hon 4070 Series Pagoda Armless Upholstered Stacking Chairs"/>
    <n v="1458.65"/>
    <n v="5"/>
    <n v="423.00850000000003"/>
    <x v="4"/>
    <x v="7"/>
  </r>
  <r>
    <s v="CA-2017-141733"/>
    <x v="501"/>
    <d v="2017-05-11T00:00:00"/>
    <x v="1"/>
    <s v="RW-19540"/>
    <s v="Rick Wilson"/>
    <x v="1"/>
    <s v="United States"/>
    <x v="25"/>
    <x v="17"/>
    <x v="3"/>
    <s v="FUR-CH-10002017"/>
    <s v="Furniture"/>
    <x v="1"/>
    <s v="SAFCO Optional Arm Kit for Workspace Cribbage Stacking Chair"/>
    <n v="26.64"/>
    <n v="1"/>
    <n v="7.4592000000000001"/>
    <x v="4"/>
    <x v="7"/>
  </r>
  <r>
    <s v="CA-2017-141733"/>
    <x v="501"/>
    <d v="2017-05-11T00:00:00"/>
    <x v="1"/>
    <s v="RW-19540"/>
    <s v="Rick Wilson"/>
    <x v="1"/>
    <s v="United States"/>
    <x v="25"/>
    <x v="17"/>
    <x v="3"/>
    <s v="FUR-CH-10000595"/>
    <s v="Furniture"/>
    <x v="1"/>
    <s v="Safco Contoured Stacking Chairs"/>
    <n v="476.8"/>
    <n v="2"/>
    <n v="119.2"/>
    <x v="4"/>
    <x v="7"/>
  </r>
  <r>
    <s v="US-2015-111927"/>
    <x v="502"/>
    <d v="2015-11-19T00:00:00"/>
    <x v="1"/>
    <s v="LS-17230"/>
    <s v="Lycoris Saunders"/>
    <x v="0"/>
    <s v="United States"/>
    <x v="63"/>
    <x v="14"/>
    <x v="2"/>
    <s v="FUR-FU-10004017"/>
    <s v="Furniture"/>
    <x v="3"/>
    <s v="Executive Impressions 13&quot; Chairman Wall Clock"/>
    <n v="76.14"/>
    <n v="3"/>
    <n v="26.649000000000001"/>
    <x v="2"/>
    <x v="0"/>
  </r>
  <r>
    <s v="CA-2014-105984"/>
    <x v="168"/>
    <d v="2014-11-24T00:00:00"/>
    <x v="3"/>
    <s v="MY-18295"/>
    <s v="Muhammed Yedwab"/>
    <x v="1"/>
    <s v="United States"/>
    <x v="29"/>
    <x v="15"/>
    <x v="2"/>
    <s v="FUR-CH-10000847"/>
    <s v="Furniture"/>
    <x v="1"/>
    <s v="Global Executive Mid-Back Manager's Chair"/>
    <n v="611.05799999999999"/>
    <n v="3"/>
    <n v="-34.9176"/>
    <x v="7"/>
    <x v="0"/>
  </r>
  <r>
    <s v="CA-2014-126760"/>
    <x v="503"/>
    <d v="2014-08-02T00:00:00"/>
    <x v="1"/>
    <s v="KM-16720"/>
    <s v="Kunst Miller"/>
    <x v="0"/>
    <s v="United States"/>
    <x v="111"/>
    <x v="34"/>
    <x v="1"/>
    <s v="FUR-CH-10003312"/>
    <s v="Furniture"/>
    <x v="1"/>
    <s v="Hon 2090 ÒPillow SoftÓ Series Mid Back Swivel/Tilt Chairs"/>
    <n v="674.35199999999998"/>
    <n v="3"/>
    <n v="-109.5822"/>
    <x v="1"/>
    <x v="3"/>
  </r>
  <r>
    <s v="CA-2014-126760"/>
    <x v="503"/>
    <d v="2014-08-02T00:00:00"/>
    <x v="1"/>
    <s v="KM-16720"/>
    <s v="Kunst Miller"/>
    <x v="0"/>
    <s v="United States"/>
    <x v="111"/>
    <x v="34"/>
    <x v="1"/>
    <s v="FUR-FU-10004018"/>
    <s v="Furniture"/>
    <x v="3"/>
    <s v="Tensor Computer Mounted Lamp"/>
    <n v="134.01"/>
    <n v="9"/>
    <n v="36.182699999999997"/>
    <x v="1"/>
    <x v="3"/>
  </r>
  <r>
    <s v="US-2014-109162"/>
    <x v="391"/>
    <d v="2014-06-12T00:00:00"/>
    <x v="1"/>
    <s v="KE-16420"/>
    <s v="Katrina Edelman"/>
    <x v="1"/>
    <s v="United States"/>
    <x v="203"/>
    <x v="9"/>
    <x v="0"/>
    <s v="FUR-CH-10002647"/>
    <s v="Furniture"/>
    <x v="1"/>
    <s v="Situations Contoured Folding Chairs, 4/Set"/>
    <n v="170.352"/>
    <n v="3"/>
    <n v="10.647"/>
    <x v="4"/>
    <x v="2"/>
  </r>
  <r>
    <s v="CA-2014-101931"/>
    <x v="504"/>
    <d v="2014-10-31T00:00:00"/>
    <x v="2"/>
    <s v="TS-21370"/>
    <s v="Todd Sumrall"/>
    <x v="1"/>
    <s v="United States"/>
    <x v="2"/>
    <x v="2"/>
    <x v="1"/>
    <s v="FUR-BO-10001337"/>
    <s v="Furniture"/>
    <x v="0"/>
    <s v="O'Sullivan Living Dimensions 2-Shelf Bookcases"/>
    <n v="616.99800000000005"/>
    <n v="6"/>
    <n v="-36.293999999999997"/>
    <x v="0"/>
    <x v="1"/>
  </r>
  <r>
    <s v="CA-2015-127593"/>
    <x v="231"/>
    <d v="2015-09-21T00:00:00"/>
    <x v="3"/>
    <s v="DH-13675"/>
    <s v="Duane Huffman"/>
    <x v="2"/>
    <s v="United States"/>
    <x v="202"/>
    <x v="20"/>
    <x v="2"/>
    <s v="FUR-FU-10004006"/>
    <s v="Furniture"/>
    <x v="3"/>
    <s v="Deflect-o DuraMat Lighweight, Studded, Beveled Mat for Low Pile Carpeting"/>
    <n v="85.3"/>
    <n v="2"/>
    <n v="14.500999999999999"/>
    <x v="7"/>
    <x v="4"/>
  </r>
  <r>
    <s v="US-2017-131849"/>
    <x v="505"/>
    <d v="2017-06-10T00:00:00"/>
    <x v="1"/>
    <s v="GH-14410"/>
    <s v="Gary Hansen"/>
    <x v="2"/>
    <s v="United States"/>
    <x v="28"/>
    <x v="2"/>
    <x v="1"/>
    <s v="FUR-FU-10004164"/>
    <s v="Furniture"/>
    <x v="3"/>
    <s v="Eldon 300 Class Desk Accessories, Black"/>
    <n v="4.95"/>
    <n v="1"/>
    <n v="2.1779999999999999"/>
    <x v="4"/>
    <x v="2"/>
  </r>
  <r>
    <s v="CA-2017-154039"/>
    <x v="506"/>
    <d v="2017-02-22T00:00:00"/>
    <x v="1"/>
    <s v="JK-16120"/>
    <s v="Julie Kriz"/>
    <x v="2"/>
    <s v="United States"/>
    <x v="9"/>
    <x v="8"/>
    <x v="3"/>
    <s v="FUR-TA-10001932"/>
    <s v="Furniture"/>
    <x v="2"/>
    <s v="Chromcraft 48&quot; x 96&quot; Racetrack Double Pedestal Table"/>
    <n v="480.96"/>
    <n v="3"/>
    <n v="-269.33760000000001"/>
    <x v="2"/>
    <x v="11"/>
  </r>
  <r>
    <s v="CA-2015-157133"/>
    <x v="44"/>
    <d v="2015-12-03T00:00:00"/>
    <x v="1"/>
    <s v="LC-16885"/>
    <s v="Lena Creighton"/>
    <x v="0"/>
    <s v="United States"/>
    <x v="225"/>
    <x v="8"/>
    <x v="3"/>
    <s v="FUR-FU-10004904"/>
    <s v="Furniture"/>
    <x v="3"/>
    <s v="Eldon &quot;L&quot; Workstation Diamond Chairmat"/>
    <n v="151.96"/>
    <n v="5"/>
    <n v="-182.352"/>
    <x v="2"/>
    <x v="0"/>
  </r>
  <r>
    <s v="CA-2015-132486"/>
    <x v="507"/>
    <d v="2015-10-27T00:00:00"/>
    <x v="0"/>
    <s v="JF-15355"/>
    <s v="Jay Fein"/>
    <x v="0"/>
    <s v="United States"/>
    <x v="53"/>
    <x v="2"/>
    <x v="1"/>
    <s v="FUR-CH-10004495"/>
    <s v="Furniture"/>
    <x v="1"/>
    <s v="Global Leather and Oak Executive Chair, Black"/>
    <n v="240.78399999999999"/>
    <n v="1"/>
    <n v="27.088200000000001"/>
    <x v="4"/>
    <x v="1"/>
  </r>
  <r>
    <s v="CA-2015-132486"/>
    <x v="507"/>
    <d v="2015-10-27T00:00:00"/>
    <x v="0"/>
    <s v="JF-15355"/>
    <s v="Jay Fein"/>
    <x v="0"/>
    <s v="United States"/>
    <x v="53"/>
    <x v="2"/>
    <x v="1"/>
    <s v="FUR-CH-10004540"/>
    <s v="Furniture"/>
    <x v="1"/>
    <s v="Global Chrome Stack Chair"/>
    <n v="191.96799999999999"/>
    <n v="7"/>
    <n v="16.7972"/>
    <x v="4"/>
    <x v="1"/>
  </r>
  <r>
    <s v="CA-2015-132486"/>
    <x v="507"/>
    <d v="2015-10-27T00:00:00"/>
    <x v="0"/>
    <s v="JF-15355"/>
    <s v="Jay Fein"/>
    <x v="0"/>
    <s v="United States"/>
    <x v="53"/>
    <x v="2"/>
    <x v="1"/>
    <s v="FUR-CH-10001854"/>
    <s v="Furniture"/>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s v="Furniture"/>
    <x v="3"/>
    <s v="Eldon &quot;L&quot; Workstation Diamond Chairmat"/>
    <n v="364.70400000000001"/>
    <n v="6"/>
    <n v="-36.470399999999998"/>
    <x v="2"/>
    <x v="2"/>
  </r>
  <r>
    <s v="CA-2015-129896"/>
    <x v="508"/>
    <d v="2015-06-20T00:00:00"/>
    <x v="1"/>
    <s v="PF-19120"/>
    <s v="Peter Fuller"/>
    <x v="0"/>
    <s v="United States"/>
    <x v="171"/>
    <x v="22"/>
    <x v="1"/>
    <s v="FUR-FU-10002396"/>
    <s v="Furniture"/>
    <x v="3"/>
    <s v="DAX Copper Panel Document Frame, 5 x 7 Size"/>
    <n v="40.256"/>
    <n v="4"/>
    <n v="11.070399999999999"/>
    <x v="2"/>
    <x v="2"/>
  </r>
  <r>
    <s v="US-2016-163881"/>
    <x v="243"/>
    <d v="2016-11-30T00:00:00"/>
    <x v="1"/>
    <s v="SP-20860"/>
    <s v="Sung Pak"/>
    <x v="1"/>
    <s v="United States"/>
    <x v="2"/>
    <x v="2"/>
    <x v="1"/>
    <s v="FUR-CH-10001394"/>
    <s v="Furniture"/>
    <x v="1"/>
    <s v="Global Leather Executive Chair"/>
    <n v="1684.752"/>
    <n v="6"/>
    <n v="210.59399999999999"/>
    <x v="6"/>
    <x v="0"/>
  </r>
  <r>
    <s v="CA-2015-167010"/>
    <x v="509"/>
    <d v="2015-04-10T00:00:00"/>
    <x v="1"/>
    <s v="VT-21700"/>
    <s v="Valerie Takahito"/>
    <x v="2"/>
    <s v="United States"/>
    <x v="3"/>
    <x v="3"/>
    <x v="2"/>
    <s v="FUR-FU-10001468"/>
    <s v="Furniture"/>
    <x v="3"/>
    <s v="Tenex Antistatic Computer Chair Mats"/>
    <n v="547.13599999999997"/>
    <n v="4"/>
    <n v="-68.391999999999996"/>
    <x v="2"/>
    <x v="6"/>
  </r>
  <r>
    <s v="CA-2015-167010"/>
    <x v="509"/>
    <d v="2015-04-10T00:00:00"/>
    <x v="1"/>
    <s v="VT-21700"/>
    <s v="Valerie Takahito"/>
    <x v="2"/>
    <s v="United States"/>
    <x v="3"/>
    <x v="3"/>
    <x v="2"/>
    <s v="FUR-FU-10001037"/>
    <s v="Furniture"/>
    <x v="3"/>
    <s v="DAX Charcoal/Nickel-Tone Document Frame, 5 x 7"/>
    <n v="7.5839999999999996"/>
    <n v="1"/>
    <n v="2.37"/>
    <x v="2"/>
    <x v="6"/>
  </r>
  <r>
    <s v="CA-2015-167010"/>
    <x v="509"/>
    <d v="2015-04-10T00:00:00"/>
    <x v="1"/>
    <s v="VT-21700"/>
    <s v="Valerie Takahito"/>
    <x v="2"/>
    <s v="United States"/>
    <x v="3"/>
    <x v="3"/>
    <x v="2"/>
    <s v="FUR-BO-10004218"/>
    <s v="Furniture"/>
    <x v="0"/>
    <s v="Bush Heritage Pine Collection 5-Shelf Bookcase, Albany Pine Finish, *Special Order"/>
    <n v="352.45"/>
    <n v="5"/>
    <n v="-211.47"/>
    <x v="2"/>
    <x v="6"/>
  </r>
  <r>
    <s v="CA-2017-148068"/>
    <x v="510"/>
    <d v="2017-09-25T00:00:00"/>
    <x v="1"/>
    <s v="MM-18280"/>
    <s v="Muhammed MacIntyre"/>
    <x v="1"/>
    <s v="United States"/>
    <x v="13"/>
    <x v="7"/>
    <x v="2"/>
    <s v="FUR-FU-10002268"/>
    <s v="Furniture"/>
    <x v="3"/>
    <s v="Ultra Door Push Plate"/>
    <n v="9.82"/>
    <n v="2"/>
    <n v="3.2406000000000001"/>
    <x v="1"/>
    <x v="4"/>
  </r>
  <r>
    <s v="US-2017-142573"/>
    <x v="511"/>
    <d v="2017-07-23T00:00:00"/>
    <x v="1"/>
    <s v="ML-17410"/>
    <s v="Maris LaWare"/>
    <x v="0"/>
    <s v="United States"/>
    <x v="43"/>
    <x v="22"/>
    <x v="1"/>
    <s v="FUR-TA-10001932"/>
    <s v="Furniture"/>
    <x v="2"/>
    <s v="Chromcraft 48&quot; x 96&quot; Racetrack Double Pedestal Table"/>
    <n v="801.6"/>
    <n v="5"/>
    <n v="-448.89600000000002"/>
    <x v="2"/>
    <x v="3"/>
  </r>
  <r>
    <s v="US-2017-142573"/>
    <x v="511"/>
    <d v="2017-07-23T00:00:00"/>
    <x v="1"/>
    <s v="ML-17410"/>
    <s v="Maris LaWare"/>
    <x v="0"/>
    <s v="United States"/>
    <x v="43"/>
    <x v="22"/>
    <x v="1"/>
    <s v="FUR-CH-10004218"/>
    <s v="Furniture"/>
    <x v="1"/>
    <s v="Global Fabric Manager's Chair, Dark Gray"/>
    <n v="161.56800000000001"/>
    <n v="2"/>
    <n v="10.098000000000001"/>
    <x v="2"/>
    <x v="3"/>
  </r>
  <r>
    <s v="US-2017-142573"/>
    <x v="511"/>
    <d v="2017-07-23T00:00:00"/>
    <x v="1"/>
    <s v="ML-17410"/>
    <s v="Maris LaWare"/>
    <x v="0"/>
    <s v="United States"/>
    <x v="43"/>
    <x v="22"/>
    <x v="1"/>
    <s v="FUR-CH-10000513"/>
    <s v="Furniture"/>
    <x v="1"/>
    <s v="High-Back Leather Manager's Chair"/>
    <n v="311.976"/>
    <n v="3"/>
    <n v="-42.896700000000003"/>
    <x v="2"/>
    <x v="3"/>
  </r>
  <r>
    <s v="CA-2014-103940"/>
    <x v="512"/>
    <d v="2014-09-21T00:00:00"/>
    <x v="1"/>
    <s v="BN-11515"/>
    <s v="Bradley Nguyen"/>
    <x v="0"/>
    <s v="United States"/>
    <x v="15"/>
    <x v="13"/>
    <x v="1"/>
    <s v="FUR-FU-10004671"/>
    <s v="Furniture"/>
    <x v="3"/>
    <s v="Executive Impressions 12&quot; Wall Clock"/>
    <n v="35.340000000000003"/>
    <n v="2"/>
    <n v="13.4292"/>
    <x v="4"/>
    <x v="4"/>
  </r>
  <r>
    <s v="CA-2016-162082"/>
    <x v="269"/>
    <d v="2016-03-17T00:00:00"/>
    <x v="2"/>
    <s v="JS-15880"/>
    <s v="John Stevenson"/>
    <x v="0"/>
    <s v="United States"/>
    <x v="226"/>
    <x v="5"/>
    <x v="3"/>
    <s v="FUR-BO-10004409"/>
    <s v="Furniture"/>
    <x v="0"/>
    <s v="Safco Value Mate Series Steel Bookcases, Baked Enamel Finish on Steel, Gray"/>
    <n v="241.33199999999999"/>
    <n v="5"/>
    <n v="-14.196"/>
    <x v="0"/>
    <x v="9"/>
  </r>
  <r>
    <s v="CA-2015-118955"/>
    <x v="513"/>
    <d v="2015-06-20T00:00:00"/>
    <x v="1"/>
    <s v="LS-17230"/>
    <s v="Lycoris Saunders"/>
    <x v="0"/>
    <s v="United States"/>
    <x v="141"/>
    <x v="5"/>
    <x v="3"/>
    <s v="FUR-CH-10001708"/>
    <s v="Furniture"/>
    <x v="1"/>
    <s v="Office Star - Contemporary Swivel Chair with Padded Adjustable Arms and Flex Back"/>
    <n v="197.37200000000001"/>
    <n v="2"/>
    <n v="-25.3764"/>
    <x v="4"/>
    <x v="2"/>
  </r>
  <r>
    <s v="US-2016-143448"/>
    <x v="43"/>
    <d v="2016-12-10T00:00:00"/>
    <x v="3"/>
    <s v="MH-17455"/>
    <s v="Mark Hamilton"/>
    <x v="0"/>
    <s v="United States"/>
    <x v="227"/>
    <x v="6"/>
    <x v="3"/>
    <s v="FUR-CH-10003379"/>
    <s v="Furniture"/>
    <x v="1"/>
    <s v="Global Commerce Series High-Back Swivel/Tilt Chairs"/>
    <n v="1424.9"/>
    <n v="5"/>
    <n v="356.22500000000002"/>
    <x v="7"/>
    <x v="5"/>
  </r>
  <r>
    <s v="CA-2017-117863"/>
    <x v="514"/>
    <d v="2017-05-23T00:00:00"/>
    <x v="1"/>
    <s v="TS-21340"/>
    <s v="Toby Swindell"/>
    <x v="0"/>
    <s v="United States"/>
    <x v="13"/>
    <x v="7"/>
    <x v="2"/>
    <s v="FUR-FU-10002456"/>
    <s v="Furniture"/>
    <x v="3"/>
    <s v="Master Caster Door Stop, Large Neon Orange"/>
    <n v="14.56"/>
    <n v="2"/>
    <n v="6.2607999999999997"/>
    <x v="2"/>
    <x v="7"/>
  </r>
  <r>
    <s v="CA-2016-119963"/>
    <x v="515"/>
    <d v="2016-11-22T00:00:00"/>
    <x v="1"/>
    <s v="SN-20710"/>
    <s v="Steve Nguyen"/>
    <x v="2"/>
    <s v="United States"/>
    <x v="102"/>
    <x v="5"/>
    <x v="3"/>
    <s v="FUR-CH-10003817"/>
    <s v="Furniture"/>
    <x v="1"/>
    <s v="Global Value Steno Chair, Gray"/>
    <n v="255.108"/>
    <n v="6"/>
    <n v="-18.222000000000001"/>
    <x v="4"/>
    <x v="0"/>
  </r>
  <r>
    <s v="CA-2014-133228"/>
    <x v="516"/>
    <d v="2014-04-09T00:00:00"/>
    <x v="1"/>
    <s v="MS-17710"/>
    <s v="Maurice Satty"/>
    <x v="0"/>
    <s v="United States"/>
    <x v="25"/>
    <x v="17"/>
    <x v="3"/>
    <s v="FUR-FU-10004020"/>
    <s v="Furniture"/>
    <x v="3"/>
    <s v="Advantus Panel Wall Acrylic Frame"/>
    <n v="5.47"/>
    <n v="1"/>
    <n v="2.3521000000000001"/>
    <x v="2"/>
    <x v="6"/>
  </r>
  <r>
    <s v="CA-2016-114951"/>
    <x v="517"/>
    <d v="2016-07-03T00:00:00"/>
    <x v="1"/>
    <s v="DN-13690"/>
    <s v="Duane Noonan"/>
    <x v="0"/>
    <s v="United States"/>
    <x v="28"/>
    <x v="2"/>
    <x v="1"/>
    <s v="FUR-FU-10002364"/>
    <s v="Furniture"/>
    <x v="3"/>
    <s v="Eldon Expressions Wood Desk Accessories, Oak"/>
    <n v="22.14"/>
    <n v="3"/>
    <n v="6.4206000000000003"/>
    <x v="1"/>
    <x v="2"/>
  </r>
  <r>
    <s v="CA-2016-156573"/>
    <x v="518"/>
    <d v="2016-06-02T00:00:00"/>
    <x v="1"/>
    <s v="RB-19360"/>
    <s v="Raymond Buch"/>
    <x v="0"/>
    <s v="United States"/>
    <x v="228"/>
    <x v="9"/>
    <x v="0"/>
    <s v="FUR-FU-10001085"/>
    <s v="Furniture"/>
    <x v="3"/>
    <s v="3M Polarizing Light Filter Sleeves"/>
    <n v="44.76"/>
    <n v="3"/>
    <n v="14.547000000000001"/>
    <x v="4"/>
    <x v="7"/>
  </r>
  <r>
    <s v="CA-2017-134838"/>
    <x v="519"/>
    <d v="2017-02-20T00:00:00"/>
    <x v="2"/>
    <s v="ED-13885"/>
    <s v="Emily Ducich"/>
    <x v="2"/>
    <s v="United States"/>
    <x v="2"/>
    <x v="2"/>
    <x v="1"/>
    <s v="FUR-FU-10004018"/>
    <s v="Furniture"/>
    <x v="3"/>
    <s v="Tensor Computer Mounted Lamp"/>
    <n v="44.67"/>
    <n v="3"/>
    <n v="12.0609"/>
    <x v="5"/>
    <x v="11"/>
  </r>
  <r>
    <s v="CA-2016-167556"/>
    <x v="477"/>
    <d v="2016-04-02T00:00:00"/>
    <x v="1"/>
    <s v="JM-15250"/>
    <s v="Janet Martin"/>
    <x v="0"/>
    <s v="United States"/>
    <x v="13"/>
    <x v="7"/>
    <x v="2"/>
    <s v="FUR-FU-10004848"/>
    <s v="Furniture"/>
    <x v="3"/>
    <s v="Howard Miller 13-3/4&quot; Diameter Brushed Chrome Round Wall Clock"/>
    <n v="414"/>
    <n v="8"/>
    <n v="124.2"/>
    <x v="4"/>
    <x v="9"/>
  </r>
  <r>
    <s v="US-2016-116400"/>
    <x v="148"/>
    <d v="2016-10-24T00:00:00"/>
    <x v="2"/>
    <s v="EB-13930"/>
    <s v="Eric Barreto"/>
    <x v="0"/>
    <s v="United States"/>
    <x v="52"/>
    <x v="25"/>
    <x v="0"/>
    <s v="FUR-FU-10003731"/>
    <s v="Furniture"/>
    <x v="3"/>
    <s v="Eldon Expressions Wood and Plastic Desk Accessories, Oak"/>
    <n v="39.92"/>
    <n v="4"/>
    <n v="11.1776"/>
    <x v="3"/>
    <x v="1"/>
  </r>
  <r>
    <s v="CA-2014-114517"/>
    <x v="520"/>
    <d v="2014-12-27T00:00:00"/>
    <x v="1"/>
    <s v="TH-21235"/>
    <s v="Tiffany House"/>
    <x v="1"/>
    <s v="United States"/>
    <x v="13"/>
    <x v="7"/>
    <x v="2"/>
    <s v="FUR-TA-10001676"/>
    <s v="Furniture"/>
    <x v="2"/>
    <s v="Hon 61000 Series Interactive Training Tables"/>
    <n v="53.316000000000003"/>
    <n v="2"/>
    <n v="-19.549199999999999"/>
    <x v="4"/>
    <x v="5"/>
  </r>
  <r>
    <s v="CA-2017-119564"/>
    <x v="521"/>
    <d v="2017-12-20T00:00:00"/>
    <x v="1"/>
    <s v="PL-18925"/>
    <s v="Paul Lucas"/>
    <x v="2"/>
    <s v="United States"/>
    <x v="15"/>
    <x v="13"/>
    <x v="1"/>
    <s v="FUR-FU-10003096"/>
    <s v="Furniture"/>
    <x v="3"/>
    <s v="Master Giant Foot Doorstop, Safety Yellow"/>
    <n v="22.77"/>
    <n v="3"/>
    <n v="9.7911000000000001"/>
    <x v="2"/>
    <x v="5"/>
  </r>
  <r>
    <s v="CA-2016-135265"/>
    <x v="281"/>
    <d v="2016-07-09T00:00:00"/>
    <x v="0"/>
    <s v="CC-12370"/>
    <s v="Christopher Conant"/>
    <x v="0"/>
    <s v="United States"/>
    <x v="2"/>
    <x v="2"/>
    <x v="1"/>
    <s v="FUR-CH-10003061"/>
    <s v="Furniture"/>
    <x v="1"/>
    <s v="Global Leather Task Chair, Black"/>
    <n v="287.96800000000002"/>
    <n v="4"/>
    <n v="-3.5996000000000001"/>
    <x v="3"/>
    <x v="3"/>
  </r>
  <r>
    <s v="CA-2016-108735"/>
    <x v="380"/>
    <d v="2016-04-21T00:00:00"/>
    <x v="1"/>
    <s v="JM-15535"/>
    <s v="Jessica Myrick"/>
    <x v="0"/>
    <s v="United States"/>
    <x v="174"/>
    <x v="2"/>
    <x v="1"/>
    <s v="FUR-BO-10003441"/>
    <s v="Furniture"/>
    <x v="0"/>
    <s v="Bush Westfield Collection Bookcases, Fully Assembled"/>
    <n v="257.49900000000002"/>
    <n v="3"/>
    <n v="24.235199999999999"/>
    <x v="4"/>
    <x v="6"/>
  </r>
  <r>
    <s v="US-2016-159415"/>
    <x v="380"/>
    <d v="2016-04-22T00:00:00"/>
    <x v="1"/>
    <s v="CS-12175"/>
    <s v="Charles Sheldon"/>
    <x v="1"/>
    <s v="United States"/>
    <x v="11"/>
    <x v="9"/>
    <x v="0"/>
    <s v="FUR-FU-10003798"/>
    <s v="Furniture"/>
    <x v="3"/>
    <s v="Ultra Door Kickplate, 8&quot;H x 34&quot;W"/>
    <n v="79.12"/>
    <n v="5"/>
    <n v="13.846"/>
    <x v="2"/>
    <x v="6"/>
  </r>
  <r>
    <s v="CA-2014-122588"/>
    <x v="306"/>
    <d v="2014-11-27T00:00:00"/>
    <x v="0"/>
    <s v="AR-10540"/>
    <s v="Andy Reiter"/>
    <x v="0"/>
    <s v="United States"/>
    <x v="229"/>
    <x v="38"/>
    <x v="2"/>
    <s v="FUR-FU-10001095"/>
    <s v="Furniture"/>
    <x v="3"/>
    <s v="DAX Black Cherry Wood-Tone Poster Frame"/>
    <n v="52.96"/>
    <n v="2"/>
    <n v="20.1248"/>
    <x v="3"/>
    <x v="0"/>
  </r>
  <r>
    <s v="CA-2015-161998"/>
    <x v="522"/>
    <d v="2015-05-05T00:00:00"/>
    <x v="1"/>
    <s v="DB-13120"/>
    <s v="David Bremer"/>
    <x v="1"/>
    <s v="United States"/>
    <x v="26"/>
    <x v="1"/>
    <x v="0"/>
    <s v="FUR-FU-10001095"/>
    <s v="Furniture"/>
    <x v="3"/>
    <s v="DAX Black Cherry Wood-Tone Poster Frame"/>
    <n v="63.552"/>
    <n v="3"/>
    <n v="14.299200000000001"/>
    <x v="4"/>
    <x v="7"/>
  </r>
  <r>
    <s v="CA-2015-105627"/>
    <x v="523"/>
    <d v="2015-03-12T00:00:00"/>
    <x v="1"/>
    <s v="DK-12895"/>
    <s v="Dana Kaydos"/>
    <x v="0"/>
    <s v="United States"/>
    <x v="230"/>
    <x v="16"/>
    <x v="3"/>
    <s v="FUR-BO-10002916"/>
    <s v="Furniture"/>
    <x v="0"/>
    <s v="Rush Hierlooms Collection 1&quot; Thick Stackable Bookcases"/>
    <n v="512.94000000000005"/>
    <n v="3"/>
    <n v="97.458600000000004"/>
    <x v="4"/>
    <x v="9"/>
  </r>
  <r>
    <s v="CA-2015-105627"/>
    <x v="523"/>
    <d v="2015-03-12T00:00:00"/>
    <x v="1"/>
    <s v="DK-12895"/>
    <s v="Dana Kaydos"/>
    <x v="0"/>
    <s v="United States"/>
    <x v="230"/>
    <x v="16"/>
    <x v="3"/>
    <s v="FUR-CH-10002084"/>
    <s v="Furniture"/>
    <x v="1"/>
    <s v="Hon Mobius Operator's Chair"/>
    <n v="860.93"/>
    <n v="7"/>
    <n v="189.40459999999999"/>
    <x v="4"/>
    <x v="9"/>
  </r>
  <r>
    <s v="CA-2015-105627"/>
    <x v="523"/>
    <d v="2015-03-12T00:00:00"/>
    <x v="1"/>
    <s v="DK-12895"/>
    <s v="Dana Kaydos"/>
    <x v="0"/>
    <s v="United States"/>
    <x v="230"/>
    <x v="16"/>
    <x v="3"/>
    <s v="FUR-FU-10000308"/>
    <s v="Furniture"/>
    <x v="3"/>
    <s v="Deflect-o Glass Clear Studded Chair Mats"/>
    <n v="373.08"/>
    <n v="6"/>
    <n v="82.077600000000004"/>
    <x v="4"/>
    <x v="9"/>
  </r>
  <r>
    <s v="US-2015-149629"/>
    <x v="392"/>
    <d v="2015-07-20T00:00:00"/>
    <x v="0"/>
    <s v="MP-17965"/>
    <s v="Michael Paige"/>
    <x v="1"/>
    <s v="United States"/>
    <x v="231"/>
    <x v="1"/>
    <x v="0"/>
    <s v="FUR-BO-10004709"/>
    <s v="Furniture"/>
    <x v="0"/>
    <s v="Bush Westfield Collection Bookcases, Medium Cherry Finish"/>
    <n v="231.92"/>
    <n v="5"/>
    <n v="5.798"/>
    <x v="0"/>
    <x v="3"/>
  </r>
  <r>
    <s v="CA-2014-116834"/>
    <x v="524"/>
    <d v="2014-10-16T00:00:00"/>
    <x v="1"/>
    <s v="Dp-13240"/>
    <s v="Dean percer"/>
    <x v="2"/>
    <s v="United States"/>
    <x v="15"/>
    <x v="13"/>
    <x v="1"/>
    <s v="FUR-FU-10001196"/>
    <s v="Furniture"/>
    <x v="3"/>
    <s v="DAX Cubicle Frames - 8x10"/>
    <n v="63.47"/>
    <n v="11"/>
    <n v="19.041"/>
    <x v="2"/>
    <x v="1"/>
  </r>
  <r>
    <s v="CA-2016-145730"/>
    <x v="492"/>
    <d v="2016-03-08T00:00:00"/>
    <x v="1"/>
    <s v="CC-12220"/>
    <s v="Chris Cortes"/>
    <x v="0"/>
    <s v="United States"/>
    <x v="21"/>
    <x v="5"/>
    <x v="3"/>
    <s v="FUR-TA-10004915"/>
    <s v="Furniture"/>
    <x v="2"/>
    <s v="Office Impressions End Table, 20-1/2&quot;H x 24&quot;W x 20&quot;D"/>
    <n v="637.89599999999996"/>
    <n v="3"/>
    <n v="-127.5792"/>
    <x v="2"/>
    <x v="9"/>
  </r>
  <r>
    <s v="CA-2017-144463"/>
    <x v="143"/>
    <d v="2017-01-05T00:00:00"/>
    <x v="1"/>
    <s v="SC-20725"/>
    <s v="Steven Cartwright"/>
    <x v="0"/>
    <s v="United States"/>
    <x v="2"/>
    <x v="2"/>
    <x v="1"/>
    <s v="FUR-FU-10001215"/>
    <s v="Furniture"/>
    <x v="3"/>
    <s v="Howard Miller 11-1/2&quot; Diameter Brentwood Wall Clock"/>
    <n v="474.43"/>
    <n v="11"/>
    <n v="199.26060000000001"/>
    <x v="4"/>
    <x v="8"/>
  </r>
  <r>
    <s v="CA-2014-154963"/>
    <x v="525"/>
    <d v="2014-06-27T00:00:00"/>
    <x v="1"/>
    <s v="AA-10645"/>
    <s v="Anna Andreadi"/>
    <x v="0"/>
    <s v="United States"/>
    <x v="100"/>
    <x v="3"/>
    <x v="2"/>
    <s v="FUR-CH-10004698"/>
    <s v="Furniture"/>
    <x v="1"/>
    <s v="Padded Folding Chairs, Black, 4/Carton"/>
    <n v="170.05799999999999"/>
    <n v="3"/>
    <n v="-4.8587999999999996"/>
    <x v="2"/>
    <x v="2"/>
  </r>
  <r>
    <s v="CA-2014-154963"/>
    <x v="525"/>
    <d v="2014-06-27T00:00:00"/>
    <x v="1"/>
    <s v="AA-10645"/>
    <s v="Anna Andreadi"/>
    <x v="0"/>
    <s v="United States"/>
    <x v="100"/>
    <x v="3"/>
    <x v="2"/>
    <s v="FUR-CH-10000454"/>
    <s v="Furniture"/>
    <x v="1"/>
    <s v="Hon Deluxe Fabric Upholstered Stacking Chairs, Rounded Back"/>
    <n v="853.93"/>
    <n v="5"/>
    <n v="0"/>
    <x v="2"/>
    <x v="2"/>
  </r>
  <r>
    <s v="CA-2017-130764"/>
    <x v="526"/>
    <d v="2017-10-28T00:00:00"/>
    <x v="2"/>
    <s v="JO-15145"/>
    <s v="Jack O'Briant"/>
    <x v="1"/>
    <s v="United States"/>
    <x v="28"/>
    <x v="2"/>
    <x v="1"/>
    <s v="FUR-BO-10003034"/>
    <s v="Furniture"/>
    <x v="0"/>
    <s v="O'Sullivan Elevations Bookcase, Cherry Finish"/>
    <n v="556.66499999999996"/>
    <n v="5"/>
    <n v="6.5490000000000004"/>
    <x v="5"/>
    <x v="1"/>
  </r>
  <r>
    <s v="CA-2017-124296"/>
    <x v="455"/>
    <d v="2017-12-28T00:00:00"/>
    <x v="1"/>
    <s v="CS-12355"/>
    <s v="Christine Sundaresam"/>
    <x v="0"/>
    <s v="United States"/>
    <x v="120"/>
    <x v="35"/>
    <x v="0"/>
    <s v="FUR-CH-10002439"/>
    <s v="Furniture"/>
    <x v="1"/>
    <s v="Iceberg Nesting Folding Chair, 19w x 6d x 43h"/>
    <n v="232.88"/>
    <n v="4"/>
    <n v="60.5488"/>
    <x v="4"/>
    <x v="5"/>
  </r>
  <r>
    <s v="CA-2014-110786"/>
    <x v="527"/>
    <d v="2015-01-02T00:00:00"/>
    <x v="1"/>
    <s v="AJ-10795"/>
    <s v="Anthony Johnson"/>
    <x v="1"/>
    <s v="United States"/>
    <x v="28"/>
    <x v="2"/>
    <x v="1"/>
    <s v="FUR-FU-10000550"/>
    <s v="Furniture"/>
    <x v="3"/>
    <s v="Stacking Trays by OIC"/>
    <n v="24.9"/>
    <n v="5"/>
    <n v="8.2170000000000005"/>
    <x v="4"/>
    <x v="5"/>
  </r>
  <r>
    <s v="CA-2014-110786"/>
    <x v="527"/>
    <d v="2015-01-02T00:00:00"/>
    <x v="1"/>
    <s v="AJ-10795"/>
    <s v="Anthony Johnson"/>
    <x v="1"/>
    <s v="United States"/>
    <x v="28"/>
    <x v="2"/>
    <x v="1"/>
    <s v="FUR-FU-10000672"/>
    <s v="Furniture"/>
    <x v="3"/>
    <s v="Executive Impressions 10&quot; Spectator Wall Clock"/>
    <n v="70.56"/>
    <n v="6"/>
    <n v="23.990400000000001"/>
    <x v="4"/>
    <x v="5"/>
  </r>
  <r>
    <s v="CA-2015-137750"/>
    <x v="528"/>
    <d v="2015-06-30T00:00:00"/>
    <x v="1"/>
    <s v="JF-15565"/>
    <s v="Jill Fjeld"/>
    <x v="0"/>
    <s v="United States"/>
    <x v="28"/>
    <x v="2"/>
    <x v="1"/>
    <s v="FUR-FU-10001979"/>
    <s v="Furniture"/>
    <x v="3"/>
    <s v="Dana Halogen Swing-Arm Architect Lamp"/>
    <n v="204.85"/>
    <n v="5"/>
    <n v="57.357999999999997"/>
    <x v="2"/>
    <x v="2"/>
  </r>
  <r>
    <s v="CA-2017-136350"/>
    <x v="529"/>
    <d v="2017-06-26T00:00:00"/>
    <x v="0"/>
    <s v="GA-14515"/>
    <s v="George Ashbrook"/>
    <x v="0"/>
    <s v="United States"/>
    <x v="13"/>
    <x v="7"/>
    <x v="2"/>
    <s v="FUR-FU-10003601"/>
    <s v="Furniture"/>
    <x v="3"/>
    <s v="Deflect-o RollaMat Studded, Beveled Mat for Medium Pile Carpeting"/>
    <n v="276.69"/>
    <n v="3"/>
    <n v="49.804200000000002"/>
    <x v="3"/>
    <x v="2"/>
  </r>
  <r>
    <s v="CA-2017-136350"/>
    <x v="529"/>
    <d v="2017-06-26T00:00:00"/>
    <x v="0"/>
    <s v="GA-14515"/>
    <s v="George Ashbrook"/>
    <x v="0"/>
    <s v="United States"/>
    <x v="13"/>
    <x v="7"/>
    <x v="2"/>
    <s v="FUR-CH-10001891"/>
    <s v="Furniture"/>
    <x v="1"/>
    <s v="Global Deluxe Office Fabric Chairs"/>
    <n v="172.76400000000001"/>
    <n v="2"/>
    <n v="32.633200000000002"/>
    <x v="3"/>
    <x v="2"/>
  </r>
  <r>
    <s v="CA-2014-122931"/>
    <x v="189"/>
    <d v="2014-10-03T00:00:00"/>
    <x v="1"/>
    <s v="SM-20950"/>
    <s v="Suzanne McNair"/>
    <x v="1"/>
    <s v="United States"/>
    <x v="3"/>
    <x v="3"/>
    <x v="2"/>
    <s v="FUR-TA-10004175"/>
    <s v="Furniture"/>
    <x v="2"/>
    <s v="Hon 30&quot; x 60&quot; Table with Locking Drawer"/>
    <n v="409.27199999999999"/>
    <n v="2"/>
    <n v="-81.854399999999998"/>
    <x v="4"/>
    <x v="4"/>
  </r>
  <r>
    <s v="CA-2014-122931"/>
    <x v="189"/>
    <d v="2014-10-03T00:00:00"/>
    <x v="1"/>
    <s v="SM-20950"/>
    <s v="Suzanne McNair"/>
    <x v="1"/>
    <s v="United States"/>
    <x v="3"/>
    <x v="3"/>
    <x v="2"/>
    <s v="FUR-TA-10004147"/>
    <s v="Furniture"/>
    <x v="2"/>
    <s v="Hon 4060 Series Tables"/>
    <n v="67.176000000000002"/>
    <n v="1"/>
    <n v="-20.152799999999999"/>
    <x v="4"/>
    <x v="4"/>
  </r>
  <r>
    <s v="CA-2015-124058"/>
    <x v="141"/>
    <d v="2015-11-24T00:00:00"/>
    <x v="1"/>
    <s v="LC-16885"/>
    <s v="Lena Creighton"/>
    <x v="0"/>
    <s v="United States"/>
    <x v="121"/>
    <x v="2"/>
    <x v="1"/>
    <s v="FUR-CH-10000595"/>
    <s v="Furniture"/>
    <x v="1"/>
    <s v="Safco Contoured Stacking Chairs"/>
    <n v="572.16"/>
    <n v="3"/>
    <n v="35.76"/>
    <x v="4"/>
    <x v="0"/>
  </r>
  <r>
    <s v="CA-2016-145303"/>
    <x v="530"/>
    <d v="2016-08-31T00:00:00"/>
    <x v="2"/>
    <s v="TP-21415"/>
    <s v="Tom Prescott"/>
    <x v="0"/>
    <s v="United States"/>
    <x v="144"/>
    <x v="5"/>
    <x v="3"/>
    <s v="FUR-BO-10003159"/>
    <s v="Furniture"/>
    <x v="0"/>
    <s v="Sauder Camden County Collection Libraries, Planked Cherry Finish"/>
    <n v="156.37280000000001"/>
    <n v="2"/>
    <n v="-52.890799999999999"/>
    <x v="0"/>
    <x v="10"/>
  </r>
  <r>
    <s v="CA-2017-108112"/>
    <x v="531"/>
    <d v="2017-11-20T00:00:00"/>
    <x v="1"/>
    <s v="DK-12895"/>
    <s v="Dana Kaydos"/>
    <x v="0"/>
    <s v="United States"/>
    <x v="232"/>
    <x v="1"/>
    <x v="0"/>
    <s v="FUR-FU-10003553"/>
    <s v="Furniture"/>
    <x v="3"/>
    <s v="Howard Miller 13-1/2&quot; Diameter Rosebrook Wall Clock"/>
    <n v="220.06399999999999"/>
    <n v="4"/>
    <n v="55.015999999999998"/>
    <x v="2"/>
    <x v="0"/>
  </r>
  <r>
    <s v="CA-2017-108112"/>
    <x v="531"/>
    <d v="2017-11-20T00:00:00"/>
    <x v="1"/>
    <s v="DK-12895"/>
    <s v="Dana Kaydos"/>
    <x v="0"/>
    <s v="United States"/>
    <x v="232"/>
    <x v="1"/>
    <x v="0"/>
    <s v="FUR-FU-10001488"/>
    <s v="Furniture"/>
    <x v="3"/>
    <s v="Tenex 46&quot; x 60&quot; Computer Anti-Static Chairmat, Rectangular Shaped"/>
    <n v="339.13600000000002"/>
    <n v="4"/>
    <n v="0"/>
    <x v="2"/>
    <x v="0"/>
  </r>
  <r>
    <s v="US-2014-156559"/>
    <x v="532"/>
    <d v="2014-08-26T00:00:00"/>
    <x v="1"/>
    <s v="LH-16900"/>
    <s v="Lena Hernandez"/>
    <x v="0"/>
    <s v="United States"/>
    <x v="93"/>
    <x v="31"/>
    <x v="0"/>
    <s v="FUR-BO-10000711"/>
    <s v="Furniture"/>
    <x v="0"/>
    <s v="Hon Metal Bookcases, Gray"/>
    <n v="638.82000000000005"/>
    <n v="9"/>
    <n v="172.48140000000001"/>
    <x v="1"/>
    <x v="10"/>
  </r>
  <r>
    <s v="CA-2017-137456"/>
    <x v="533"/>
    <d v="2017-12-21T00:00:00"/>
    <x v="3"/>
    <s v="RB-19465"/>
    <s v="Rick Bensley"/>
    <x v="2"/>
    <s v="United States"/>
    <x v="233"/>
    <x v="27"/>
    <x v="3"/>
    <s v="FUR-FU-10001940"/>
    <s v="Furniture"/>
    <x v="3"/>
    <s v="Staple-based wall hangings"/>
    <n v="15.92"/>
    <n v="2"/>
    <n v="7.0048000000000004"/>
    <x v="7"/>
    <x v="5"/>
  </r>
  <r>
    <s v="CA-2015-105599"/>
    <x v="395"/>
    <d v="2015-09-07T00:00:00"/>
    <x v="3"/>
    <s v="MC-17275"/>
    <s v="Marc Crier"/>
    <x v="0"/>
    <s v="United States"/>
    <x v="13"/>
    <x v="7"/>
    <x v="2"/>
    <s v="FUR-TA-10003837"/>
    <s v="Furniture"/>
    <x v="2"/>
    <s v="Anderson Hickey Conga Table Tops &amp; Accessories"/>
    <n v="27.414000000000001"/>
    <n v="3"/>
    <n v="-14.1639"/>
    <x v="7"/>
    <x v="4"/>
  </r>
  <r>
    <s v="CA-2015-153717"/>
    <x v="344"/>
    <d v="2016-01-01T00:00:00"/>
    <x v="1"/>
    <s v="DL-13495"/>
    <s v="Dionis Lloyd"/>
    <x v="1"/>
    <s v="United States"/>
    <x v="25"/>
    <x v="17"/>
    <x v="3"/>
    <s v="FUR-BO-10004360"/>
    <s v="Furniture"/>
    <x v="0"/>
    <s v="Rush Hierlooms Collection Rich Wood Bookcases"/>
    <n v="160.97999999999999"/>
    <n v="1"/>
    <n v="20.927399999999999"/>
    <x v="1"/>
    <x v="5"/>
  </r>
  <r>
    <s v="CA-2017-123239"/>
    <x v="534"/>
    <d v="2017-07-31T00:00:00"/>
    <x v="0"/>
    <s v="MG-18145"/>
    <s v="Mike Gockenbach"/>
    <x v="0"/>
    <s v="United States"/>
    <x v="51"/>
    <x v="1"/>
    <x v="0"/>
    <s v="FUR-FU-10001602"/>
    <s v="Furniture"/>
    <x v="3"/>
    <s v="Eldon Delta Triangular Chair Mat, 52&quot; x 58&quot;, Clear"/>
    <n v="91.031999999999996"/>
    <n v="3"/>
    <n v="-2.2757999999999998"/>
    <x v="4"/>
    <x v="3"/>
  </r>
  <r>
    <s v="CA-2017-127313"/>
    <x v="451"/>
    <d v="2017-12-04T00:00:00"/>
    <x v="2"/>
    <s v="RA-19285"/>
    <s v="Ralph Arnett"/>
    <x v="0"/>
    <s v="United States"/>
    <x v="3"/>
    <x v="3"/>
    <x v="2"/>
    <s v="FUR-FU-10003798"/>
    <s v="Furniture"/>
    <x v="3"/>
    <s v="Ultra Door Kickplate, 8&quot;H x 34&quot;W"/>
    <n v="79.12"/>
    <n v="5"/>
    <n v="13.846"/>
    <x v="0"/>
    <x v="5"/>
  </r>
  <r>
    <s v="CA-2017-112725"/>
    <x v="129"/>
    <d v="2017-02-06T00:00:00"/>
    <x v="1"/>
    <s v="EH-14125"/>
    <s v="Eugene Hildebrand"/>
    <x v="2"/>
    <s v="United States"/>
    <x v="28"/>
    <x v="2"/>
    <x v="1"/>
    <s v="FUR-CH-10000863"/>
    <s v="Furniture"/>
    <x v="1"/>
    <s v="Novimex Swivel Fabric Task Chair"/>
    <n v="120.78400000000001"/>
    <n v="1"/>
    <n v="-13.588200000000001"/>
    <x v="1"/>
    <x v="8"/>
  </r>
  <r>
    <s v="CA-2015-136196"/>
    <x v="44"/>
    <d v="2015-12-04T00:00:00"/>
    <x v="1"/>
    <s v="TP-21415"/>
    <s v="Tom Prescott"/>
    <x v="0"/>
    <s v="United States"/>
    <x v="234"/>
    <x v="7"/>
    <x v="2"/>
    <s v="FUR-FU-10004017"/>
    <s v="Furniture"/>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s v="Furniture"/>
    <x v="1"/>
    <s v="Global Enterprise Series Seating High-Back Swivel/Tilt Chairs"/>
    <n v="433.56799999999998"/>
    <n v="2"/>
    <n v="-65.035200000000003"/>
    <x v="3"/>
    <x v="1"/>
  </r>
  <r>
    <s v="CA-2016-143749"/>
    <x v="28"/>
    <d v="2016-12-07T00:00:00"/>
    <x v="2"/>
    <s v="AG-10300"/>
    <s v="Aleksandra Gannaway"/>
    <x v="1"/>
    <s v="United States"/>
    <x v="20"/>
    <x v="20"/>
    <x v="2"/>
    <s v="FUR-BO-10002853"/>
    <s v="Furniture"/>
    <x v="0"/>
    <s v="O'Sullivan 5-Shelf Heavy-Duty Bookcases"/>
    <n v="81.94"/>
    <n v="1"/>
    <n v="20.484999999999999"/>
    <x v="3"/>
    <x v="5"/>
  </r>
  <r>
    <s v="CA-2015-150875"/>
    <x v="397"/>
    <d v="2015-11-20T00:00:00"/>
    <x v="1"/>
    <s v="HK-14890"/>
    <s v="Heather Kirkland"/>
    <x v="1"/>
    <s v="United States"/>
    <x v="235"/>
    <x v="42"/>
    <x v="1"/>
    <s v="FUR-TA-10000577"/>
    <s v="Furniture"/>
    <x v="2"/>
    <s v="Bretford CR4500 Series Slim Rectangular Table"/>
    <n v="696.42"/>
    <n v="2"/>
    <n v="160.17660000000001"/>
    <x v="4"/>
    <x v="0"/>
  </r>
  <r>
    <s v="CA-2016-124233"/>
    <x v="57"/>
    <d v="2016-04-14T00:00:00"/>
    <x v="1"/>
    <s v="CK-12595"/>
    <s v="Clytie Kelty"/>
    <x v="0"/>
    <s v="United States"/>
    <x v="2"/>
    <x v="2"/>
    <x v="1"/>
    <s v="FUR-FU-10002597"/>
    <s v="Furniture"/>
    <x v="3"/>
    <s v="C-Line Magnetic Cubicle Keepers, Clear Polypropylene"/>
    <n v="24.7"/>
    <n v="5"/>
    <n v="10.374000000000001"/>
    <x v="6"/>
    <x v="6"/>
  </r>
  <r>
    <s v="CA-2014-145387"/>
    <x v="314"/>
    <d v="2014-11-02T00:00:00"/>
    <x v="0"/>
    <s v="AM-10705"/>
    <s v="Anne McFarland"/>
    <x v="0"/>
    <s v="United States"/>
    <x v="236"/>
    <x v="38"/>
    <x v="2"/>
    <s v="FUR-FU-10002364"/>
    <s v="Furniture"/>
    <x v="3"/>
    <s v="Eldon Expressions Wood Desk Accessories, Oak"/>
    <n v="14.76"/>
    <n v="2"/>
    <n v="4.2804000000000002"/>
    <x v="3"/>
    <x v="1"/>
  </r>
  <r>
    <s v="CA-2014-145387"/>
    <x v="314"/>
    <d v="2014-11-02T00:00:00"/>
    <x v="0"/>
    <s v="AM-10705"/>
    <s v="Anne McFarland"/>
    <x v="0"/>
    <s v="United States"/>
    <x v="236"/>
    <x v="38"/>
    <x v="2"/>
    <s v="FUR-FU-10000023"/>
    <s v="Furniture"/>
    <x v="3"/>
    <s v="Eldon Wave Desk Accessories"/>
    <n v="17.670000000000002"/>
    <n v="3"/>
    <n v="7.7747999999999999"/>
    <x v="3"/>
    <x v="1"/>
  </r>
  <r>
    <s v="CA-2014-145387"/>
    <x v="314"/>
    <d v="2014-11-02T00:00:00"/>
    <x v="0"/>
    <s v="AM-10705"/>
    <s v="Anne McFarland"/>
    <x v="0"/>
    <s v="United States"/>
    <x v="236"/>
    <x v="38"/>
    <x v="2"/>
    <s v="FUR-CH-10002320"/>
    <s v="Furniture"/>
    <x v="1"/>
    <s v="Hon Pagoda Stacking Chairs"/>
    <n v="1604.9"/>
    <n v="5"/>
    <n v="481.47"/>
    <x v="3"/>
    <x v="1"/>
  </r>
  <r>
    <s v="CA-2014-145387"/>
    <x v="314"/>
    <d v="2014-11-02T00:00:00"/>
    <x v="0"/>
    <s v="AM-10705"/>
    <s v="Anne McFarland"/>
    <x v="0"/>
    <s v="United States"/>
    <x v="236"/>
    <x v="38"/>
    <x v="2"/>
    <s v="FUR-TA-10003238"/>
    <s v="Furniture"/>
    <x v="2"/>
    <s v="Chromcraft Bull-Nose Wood 48&quot; x 96&quot; Rectangular Conference Tables"/>
    <n v="385.68599999999998"/>
    <n v="1"/>
    <n v="-60.607799999999997"/>
    <x v="3"/>
    <x v="1"/>
  </r>
  <r>
    <s v="CA-2017-149881"/>
    <x v="535"/>
    <d v="2017-04-03T00:00:00"/>
    <x v="2"/>
    <s v="NC-18535"/>
    <s v="Nick Crebassa"/>
    <x v="1"/>
    <s v="United States"/>
    <x v="28"/>
    <x v="2"/>
    <x v="1"/>
    <s v="FUR-BO-10003894"/>
    <s v="Furniture"/>
    <x v="0"/>
    <s v="Safco Value Mate Steel Bookcase, Baked Enamel Finish on Steel, Black"/>
    <n v="482.66399999999999"/>
    <n v="8"/>
    <n v="85.176000000000002"/>
    <x v="3"/>
    <x v="6"/>
  </r>
  <r>
    <s v="CA-2017-134565"/>
    <x v="343"/>
    <d v="2017-06-13T00:00:00"/>
    <x v="0"/>
    <s v="TB-21400"/>
    <s v="Tom Boeckenhauer"/>
    <x v="0"/>
    <s v="United States"/>
    <x v="15"/>
    <x v="13"/>
    <x v="1"/>
    <s v="FUR-BO-10001519"/>
    <s v="Furniture"/>
    <x v="0"/>
    <s v="O'Sullivan 3-Shelf Heavy-Duty Bookcases"/>
    <n v="174.42"/>
    <n v="3"/>
    <n v="41.860799999999998"/>
    <x v="3"/>
    <x v="2"/>
  </r>
  <r>
    <s v="US-2014-102631"/>
    <x v="536"/>
    <d v="2014-12-17T00:00:00"/>
    <x v="1"/>
    <s v="EB-13840"/>
    <s v="Ellis Ballard"/>
    <x v="1"/>
    <s v="United States"/>
    <x v="9"/>
    <x v="8"/>
    <x v="3"/>
    <s v="FUR-FU-10003930"/>
    <s v="Furniture"/>
    <x v="3"/>
    <s v="Howard Miller 12-3/4 Diameter Accuwave DS  Wall Clock"/>
    <n v="94.427999999999997"/>
    <n v="3"/>
    <n v="-42.492600000000003"/>
    <x v="4"/>
    <x v="5"/>
  </r>
  <r>
    <s v="CA-2015-154970"/>
    <x v="537"/>
    <d v="2015-01-10T00:00:00"/>
    <x v="1"/>
    <s v="SR-20740"/>
    <s v="Steven Roelle"/>
    <x v="2"/>
    <s v="United States"/>
    <x v="15"/>
    <x v="13"/>
    <x v="1"/>
    <s v="FUR-CH-10003396"/>
    <s v="Furniture"/>
    <x v="1"/>
    <s v="Global Deluxe Steno Chair"/>
    <n v="61.584000000000003"/>
    <n v="1"/>
    <n v="-6.9282000000000004"/>
    <x v="2"/>
    <x v="8"/>
  </r>
  <r>
    <s v="CA-2017-100223"/>
    <x v="538"/>
    <d v="2017-07-10T00:00:00"/>
    <x v="1"/>
    <s v="LS-16945"/>
    <s v="Linda Southworth"/>
    <x v="1"/>
    <s v="United States"/>
    <x v="144"/>
    <x v="5"/>
    <x v="3"/>
    <s v="FUR-FU-10003601"/>
    <s v="Furniture"/>
    <x v="3"/>
    <s v="Deflect-o RollaMat Studded, Beveled Mat for Medium Pile Carpeting"/>
    <n v="332.02800000000002"/>
    <n v="9"/>
    <n v="-348.62939999999998"/>
    <x v="2"/>
    <x v="3"/>
  </r>
  <r>
    <s v="CA-2017-117702"/>
    <x v="156"/>
    <d v="2017-12-04T00:00:00"/>
    <x v="1"/>
    <s v="LS-16975"/>
    <s v="Lindsay Shagiari"/>
    <x v="2"/>
    <s v="United States"/>
    <x v="237"/>
    <x v="32"/>
    <x v="2"/>
    <s v="FUR-FU-10000576"/>
    <s v="Furniture"/>
    <x v="3"/>
    <s v="Luxo Professional Fluorescent Magnifier Lamp with Clamp-Mount Base"/>
    <n v="1049.2"/>
    <n v="5"/>
    <n v="272.79199999999997"/>
    <x v="6"/>
    <x v="0"/>
  </r>
  <r>
    <s v="CA-2017-117702"/>
    <x v="156"/>
    <d v="2017-12-04T00:00:00"/>
    <x v="1"/>
    <s v="LS-16975"/>
    <s v="Lindsay Shagiari"/>
    <x v="2"/>
    <s v="United States"/>
    <x v="237"/>
    <x v="32"/>
    <x v="2"/>
    <s v="FUR-FU-10004270"/>
    <s v="Furniture"/>
    <x v="3"/>
    <s v="Eldon Image Series Desk Accessories, Burgundy"/>
    <n v="20.9"/>
    <n v="5"/>
    <n v="7.524"/>
    <x v="6"/>
    <x v="0"/>
  </r>
  <r>
    <s v="CA-2016-157336"/>
    <x v="193"/>
    <d v="2016-12-05T00:00:00"/>
    <x v="0"/>
    <s v="SJ-20500"/>
    <s v="Shirley Jackson"/>
    <x v="0"/>
    <s v="United States"/>
    <x v="130"/>
    <x v="19"/>
    <x v="2"/>
    <s v="FUR-CH-10004997"/>
    <s v="Furniture"/>
    <x v="1"/>
    <s v="Hon Every-Day Series Multi-Task Chairs"/>
    <n v="751.92"/>
    <n v="4"/>
    <n v="150.38399999999999"/>
    <x v="4"/>
    <x v="5"/>
  </r>
  <r>
    <s v="CA-2014-168130"/>
    <x v="539"/>
    <d v="2014-09-19T00:00:00"/>
    <x v="3"/>
    <s v="BS-11365"/>
    <s v="Bill Shonely"/>
    <x v="1"/>
    <s v="United States"/>
    <x v="13"/>
    <x v="7"/>
    <x v="2"/>
    <s v="FUR-CH-10000988"/>
    <s v="Furniture"/>
    <x v="1"/>
    <s v="Hon Olson Stacker Stools"/>
    <n v="887.10299999999995"/>
    <n v="7"/>
    <n v="177.42060000000001"/>
    <x v="7"/>
    <x v="4"/>
  </r>
  <r>
    <s v="CA-2017-163160"/>
    <x v="540"/>
    <d v="2017-10-16T00:00:00"/>
    <x v="2"/>
    <s v="TS-21610"/>
    <s v="Troy Staebel"/>
    <x v="0"/>
    <s v="United States"/>
    <x v="234"/>
    <x v="8"/>
    <x v="3"/>
    <s v="FUR-FU-10001424"/>
    <s v="Furniture"/>
    <x v="3"/>
    <s v="Dax Clear Box Frame"/>
    <n v="10.476000000000001"/>
    <n v="3"/>
    <n v="-6.8094000000000001"/>
    <x v="0"/>
    <x v="1"/>
  </r>
  <r>
    <s v="CA-2016-124793"/>
    <x v="269"/>
    <d v="2016-03-16T00:00:00"/>
    <x v="2"/>
    <s v="MM-18280"/>
    <s v="Muhammed MacIntyre"/>
    <x v="1"/>
    <s v="United States"/>
    <x v="15"/>
    <x v="13"/>
    <x v="1"/>
    <s v="FUR-CH-10002880"/>
    <s v="Furniture"/>
    <x v="1"/>
    <s v="Global High-Back Leather Tilter, Burgundy"/>
    <n v="196.78399999999999"/>
    <n v="2"/>
    <n v="-22.138200000000001"/>
    <x v="3"/>
    <x v="9"/>
  </r>
  <r>
    <s v="US-2016-131611"/>
    <x v="541"/>
    <d v="2016-11-09T00:00:00"/>
    <x v="1"/>
    <s v="EP-13915"/>
    <s v="Emily Phan"/>
    <x v="0"/>
    <s v="United States"/>
    <x v="6"/>
    <x v="5"/>
    <x v="3"/>
    <s v="FUR-TA-10002774"/>
    <s v="Furniture"/>
    <x v="2"/>
    <s v="Laminate Occasional Tables"/>
    <n v="863.12800000000004"/>
    <n v="8"/>
    <n v="-160.29519999999999"/>
    <x v="4"/>
    <x v="0"/>
  </r>
  <r>
    <s v="US-2016-131611"/>
    <x v="541"/>
    <d v="2016-11-09T00:00:00"/>
    <x v="1"/>
    <s v="EP-13915"/>
    <s v="Emily Phan"/>
    <x v="0"/>
    <s v="United States"/>
    <x v="6"/>
    <x v="5"/>
    <x v="3"/>
    <s v="FUR-BO-10000780"/>
    <s v="Furniture"/>
    <x v="0"/>
    <s v="O'Sullivan Plantations 2-Door Library in Landvery Oak"/>
    <n v="956.66480000000001"/>
    <n v="7"/>
    <n v="-225.0976"/>
    <x v="4"/>
    <x v="0"/>
  </r>
  <r>
    <s v="US-2017-124821"/>
    <x v="542"/>
    <d v="2017-06-29T00:00:00"/>
    <x v="0"/>
    <s v="AM-10705"/>
    <s v="Anne McFarland"/>
    <x v="0"/>
    <s v="United States"/>
    <x v="15"/>
    <x v="13"/>
    <x v="1"/>
    <s v="FUR-TA-10000688"/>
    <s v="Furniture"/>
    <x v="2"/>
    <s v="Chromcraft Bull-Nose Wood Round Conference Table Top, Wood Base"/>
    <n v="871.4"/>
    <n v="4"/>
    <n v="148.13800000000001"/>
    <x v="4"/>
    <x v="2"/>
  </r>
  <r>
    <s v="CA-2015-166975"/>
    <x v="543"/>
    <d v="2015-11-30T00:00:00"/>
    <x v="1"/>
    <s v="SH-20635"/>
    <s v="Stefanie Holloman"/>
    <x v="1"/>
    <s v="United States"/>
    <x v="38"/>
    <x v="9"/>
    <x v="0"/>
    <s v="FUR-FU-10003930"/>
    <s v="Furniture"/>
    <x v="3"/>
    <s v="Howard Miller 12-3/4 Diameter Accuwave DS  Wall Clock"/>
    <n v="692.47199999999998"/>
    <n v="11"/>
    <n v="190.4298"/>
    <x v="4"/>
    <x v="0"/>
  </r>
  <r>
    <s v="CA-2016-123806"/>
    <x v="243"/>
    <d v="2016-11-27T00:00:00"/>
    <x v="0"/>
    <s v="LA-16780"/>
    <s v="Laura Armstrong"/>
    <x v="1"/>
    <s v="United States"/>
    <x v="237"/>
    <x v="32"/>
    <x v="2"/>
    <s v="FUR-FU-10000965"/>
    <s v="Furniture"/>
    <x v="3"/>
    <s v="Howard Miller 11-1/2&quot; Diameter Ridgewood Wall Clock"/>
    <n v="207.76"/>
    <n v="4"/>
    <n v="85.181600000000003"/>
    <x v="0"/>
    <x v="0"/>
  </r>
  <r>
    <s v="US-2016-107440"/>
    <x v="544"/>
    <d v="2016-04-20T00:00:00"/>
    <x v="1"/>
    <s v="BS-11365"/>
    <s v="Bill Shonely"/>
    <x v="1"/>
    <s v="United States"/>
    <x v="174"/>
    <x v="18"/>
    <x v="2"/>
    <s v="FUR-FU-10000550"/>
    <s v="Furniture"/>
    <x v="3"/>
    <s v="Stacking Trays by OIC"/>
    <n v="9.9600000000000009"/>
    <n v="2"/>
    <n v="3.2867999999999999"/>
    <x v="4"/>
    <x v="6"/>
  </r>
  <r>
    <s v="CA-2014-166989"/>
    <x v="545"/>
    <d v="2014-11-18T00:00:00"/>
    <x v="1"/>
    <s v="RM-19675"/>
    <s v="Robert Marley"/>
    <x v="2"/>
    <s v="United States"/>
    <x v="13"/>
    <x v="7"/>
    <x v="2"/>
    <s v="FUR-CH-10001797"/>
    <s v="Furniture"/>
    <x v="1"/>
    <s v="Safco Chair Connectors, 6/Carton"/>
    <n v="69.263999999999996"/>
    <n v="2"/>
    <n v="14.622400000000001"/>
    <x v="4"/>
    <x v="0"/>
  </r>
  <r>
    <s v="CA-2015-105690"/>
    <x v="32"/>
    <d v="2015-11-26T00:00:00"/>
    <x v="0"/>
    <s v="CA-11965"/>
    <s v="Carol Adams"/>
    <x v="1"/>
    <s v="United States"/>
    <x v="238"/>
    <x v="5"/>
    <x v="3"/>
    <s v="FUR-BO-10003965"/>
    <s v="Furniture"/>
    <x v="0"/>
    <s v="O'Sullivan Manor Hill 2-Door Library in Brianna Oak"/>
    <n v="246.1328"/>
    <n v="2"/>
    <n v="-76.011600000000001"/>
    <x v="2"/>
    <x v="0"/>
  </r>
  <r>
    <s v="CA-2017-102407"/>
    <x v="13"/>
    <d v="2017-12-13T00:00:00"/>
    <x v="0"/>
    <s v="AT-10435"/>
    <s v="Alyssa Tate"/>
    <x v="2"/>
    <s v="United States"/>
    <x v="2"/>
    <x v="2"/>
    <x v="1"/>
    <s v="FUR-TA-10003748"/>
    <s v="Furniture"/>
    <x v="2"/>
    <s v="Bevis 36 x 72 Conference Tables"/>
    <n v="896.32799999999997"/>
    <n v="9"/>
    <n v="22.408200000000001"/>
    <x v="4"/>
    <x v="5"/>
  </r>
  <r>
    <s v="CA-2017-101581"/>
    <x v="546"/>
    <d v="2017-10-27T00:00:00"/>
    <x v="1"/>
    <s v="DW-13195"/>
    <s v="David Wiener"/>
    <x v="1"/>
    <s v="United States"/>
    <x v="125"/>
    <x v="36"/>
    <x v="1"/>
    <s v="FUR-TA-10002607"/>
    <s v="Furniture"/>
    <x v="2"/>
    <s v="KI Conference Tables"/>
    <n v="177.22499999999999"/>
    <n v="5"/>
    <n v="-120.51300000000001"/>
    <x v="2"/>
    <x v="1"/>
  </r>
  <r>
    <s v="CA-2017-169124"/>
    <x v="209"/>
    <d v="2017-07-10T00:00:00"/>
    <x v="1"/>
    <s v="MB-17305"/>
    <s v="Maria Bertelson"/>
    <x v="0"/>
    <s v="United States"/>
    <x v="239"/>
    <x v="2"/>
    <x v="1"/>
    <s v="FUR-FU-10001215"/>
    <s v="Furniture"/>
    <x v="3"/>
    <s v="Howard Miller 11-1/2&quot; Diameter Brentwood Wall Clock"/>
    <n v="129.38999999999999"/>
    <n v="3"/>
    <n v="54.343800000000002"/>
    <x v="1"/>
    <x v="3"/>
  </r>
  <r>
    <s v="CA-2017-129021"/>
    <x v="547"/>
    <d v="2017-08-26T00:00:00"/>
    <x v="0"/>
    <s v="PO-18850"/>
    <s v="Patrick O'Brill"/>
    <x v="0"/>
    <s v="United States"/>
    <x v="199"/>
    <x v="1"/>
    <x v="0"/>
    <s v="FUR-FU-10001852"/>
    <s v="Furniture"/>
    <x v="3"/>
    <s v="Eldon Regeneration Recycled Desk Accessories, Smoke"/>
    <n v="2.7839999999999998"/>
    <n v="2"/>
    <n v="0.41760000000000003"/>
    <x v="0"/>
    <x v="10"/>
  </r>
  <r>
    <s v="CA-2014-162278"/>
    <x v="548"/>
    <d v="2014-10-30T00:00:00"/>
    <x v="0"/>
    <s v="AH-10585"/>
    <s v="Angele Hood"/>
    <x v="0"/>
    <s v="United States"/>
    <x v="15"/>
    <x v="13"/>
    <x v="1"/>
    <s v="FUR-FU-10000448"/>
    <s v="Furniture"/>
    <x v="3"/>
    <s v="Tenex Chairmats For Use With Carpeted Floors"/>
    <n v="63.92"/>
    <n v="4"/>
    <n v="3.1960000000000002"/>
    <x v="4"/>
    <x v="1"/>
  </r>
  <r>
    <s v="CA-2014-125829"/>
    <x v="53"/>
    <d v="2014-11-11T00:00:00"/>
    <x v="1"/>
    <s v="WB-21850"/>
    <s v="William Brown"/>
    <x v="0"/>
    <s v="United States"/>
    <x v="2"/>
    <x v="2"/>
    <x v="1"/>
    <s v="FUR-TA-10002041"/>
    <s v="Furniture"/>
    <x v="2"/>
    <s v="Bevis Round Conference Table Top, X-Base"/>
    <n v="573.72799999999995"/>
    <n v="4"/>
    <n v="-64.544399999999996"/>
    <x v="1"/>
    <x v="0"/>
  </r>
  <r>
    <s v="US-2017-136189"/>
    <x v="549"/>
    <d v="2017-12-11T00:00:00"/>
    <x v="1"/>
    <s v="DC-13285"/>
    <s v="Debra Catini"/>
    <x v="0"/>
    <s v="United States"/>
    <x v="52"/>
    <x v="25"/>
    <x v="0"/>
    <s v="FUR-FU-10000175"/>
    <s v="Furniture"/>
    <x v="3"/>
    <s v="DAX Wood Document Frame."/>
    <n v="82.38"/>
    <n v="6"/>
    <n v="25.537800000000001"/>
    <x v="4"/>
    <x v="5"/>
  </r>
  <r>
    <s v="CA-2015-154795"/>
    <x v="274"/>
    <d v="2015-12-24T00:00:00"/>
    <x v="1"/>
    <s v="GZ-14470"/>
    <s v="Gary Zandusky"/>
    <x v="0"/>
    <s v="United States"/>
    <x v="240"/>
    <x v="22"/>
    <x v="1"/>
    <s v="FUR-FU-10002088"/>
    <s v="Furniture"/>
    <x v="3"/>
    <s v="Nu-Dell Float Frame 11 x 14 1/2"/>
    <n v="14.368"/>
    <n v="2"/>
    <n v="3.9512"/>
    <x v="4"/>
    <x v="5"/>
  </r>
  <r>
    <s v="CA-2016-120355"/>
    <x v="126"/>
    <d v="2016-09-25T00:00:00"/>
    <x v="1"/>
    <s v="MM-17260"/>
    <s v="Magdelene Morse"/>
    <x v="0"/>
    <s v="United States"/>
    <x v="241"/>
    <x v="7"/>
    <x v="2"/>
    <s v="FUR-CH-10001394"/>
    <s v="Furniture"/>
    <x v="1"/>
    <s v="Global Leather Executive Chair"/>
    <n v="631.78200000000004"/>
    <n v="2"/>
    <n v="140.39599999999999"/>
    <x v="1"/>
    <x v="4"/>
  </r>
  <r>
    <s v="CA-2016-120355"/>
    <x v="126"/>
    <d v="2016-09-25T00:00:00"/>
    <x v="1"/>
    <s v="MM-17260"/>
    <s v="Magdelene Morse"/>
    <x v="0"/>
    <s v="United States"/>
    <x v="241"/>
    <x v="7"/>
    <x v="2"/>
    <s v="FUR-FU-10004053"/>
    <s v="Furniture"/>
    <x v="3"/>
    <s v="DAX Two-Tone Silver Metal Document Frame"/>
    <n v="60.72"/>
    <n v="3"/>
    <n v="26.1096"/>
    <x v="1"/>
    <x v="4"/>
  </r>
  <r>
    <s v="CA-2017-162565"/>
    <x v="246"/>
    <d v="2017-12-11T00:00:00"/>
    <x v="3"/>
    <s v="RR-19315"/>
    <s v="Ralph Ritter"/>
    <x v="0"/>
    <s v="United States"/>
    <x v="14"/>
    <x v="8"/>
    <x v="3"/>
    <s v="FUR-FU-10004306"/>
    <s v="Furniture"/>
    <x v="3"/>
    <s v="Electrix Halogen Magnifier Lamp"/>
    <n v="77.72"/>
    <n v="1"/>
    <n v="-66.061999999999998"/>
    <x v="7"/>
    <x v="5"/>
  </r>
  <r>
    <s v="CA-2017-162565"/>
    <x v="246"/>
    <d v="2017-12-11T00:00:00"/>
    <x v="3"/>
    <s v="RR-19315"/>
    <s v="Ralph Ritter"/>
    <x v="0"/>
    <s v="United States"/>
    <x v="14"/>
    <x v="8"/>
    <x v="3"/>
    <s v="FUR-CH-10003973"/>
    <s v="Furniture"/>
    <x v="1"/>
    <s v="GuestStacker Chair with Chrome Finish Legs"/>
    <n v="520.46400000000006"/>
    <n v="2"/>
    <n v="-14.8704"/>
    <x v="7"/>
    <x v="5"/>
  </r>
  <r>
    <s v="CA-2014-166954"/>
    <x v="550"/>
    <d v="2014-04-30T00:00:00"/>
    <x v="1"/>
    <s v="BT-11305"/>
    <s v="Beth Thompson"/>
    <x v="2"/>
    <s v="United States"/>
    <x v="242"/>
    <x v="2"/>
    <x v="1"/>
    <s v="FUR-FU-10003708"/>
    <s v="Furniture"/>
    <x v="3"/>
    <s v="Tenex Traditional Chairmats for Medium Pile Carpet, Standard Lip, 36&quot; x 48&quot;"/>
    <n v="303.25"/>
    <n v="5"/>
    <n v="63.682499999999997"/>
    <x v="2"/>
    <x v="6"/>
  </r>
  <r>
    <s v="CA-2014-166954"/>
    <x v="550"/>
    <d v="2014-04-30T00:00:00"/>
    <x v="1"/>
    <s v="BT-11305"/>
    <s v="Beth Thompson"/>
    <x v="2"/>
    <s v="United States"/>
    <x v="242"/>
    <x v="2"/>
    <x v="1"/>
    <s v="FUR-CH-10003973"/>
    <s v="Furniture"/>
    <x v="1"/>
    <s v="GuestStacker Chair with Chrome Finish Legs"/>
    <n v="1487.04"/>
    <n v="5"/>
    <n v="148.70400000000001"/>
    <x v="2"/>
    <x v="6"/>
  </r>
  <r>
    <s v="CA-2015-152891"/>
    <x v="551"/>
    <d v="2015-10-30T00:00:00"/>
    <x v="1"/>
    <s v="TB-21625"/>
    <s v="Trudy Brown"/>
    <x v="0"/>
    <s v="United States"/>
    <x v="28"/>
    <x v="2"/>
    <x v="1"/>
    <s v="FUR-TA-10001857"/>
    <s v="Furniture"/>
    <x v="2"/>
    <s v="Balt Solid Wood Rectangular Table"/>
    <n v="253.17599999999999"/>
    <n v="3"/>
    <n v="-31.646999999999998"/>
    <x v="2"/>
    <x v="1"/>
  </r>
  <r>
    <s v="US-2015-122784"/>
    <x v="552"/>
    <d v="2015-07-27T00:00:00"/>
    <x v="1"/>
    <s v="RA-19915"/>
    <s v="Russell Applegate"/>
    <x v="0"/>
    <s v="United States"/>
    <x v="185"/>
    <x v="8"/>
    <x v="3"/>
    <s v="FUR-BO-10004690"/>
    <s v="Furniture"/>
    <x v="0"/>
    <s v="O'Sullivan Cherrywood Estates Traditional Barrister Bookcase"/>
    <n v="384.94400000000002"/>
    <n v="4"/>
    <n v="-126.4816"/>
    <x v="1"/>
    <x v="3"/>
  </r>
  <r>
    <s v="US-2015-122784"/>
    <x v="552"/>
    <d v="2015-07-27T00:00:00"/>
    <x v="1"/>
    <s v="RA-19915"/>
    <s v="Russell Applegate"/>
    <x v="0"/>
    <s v="United States"/>
    <x v="185"/>
    <x v="8"/>
    <x v="3"/>
    <s v="FUR-BO-10002545"/>
    <s v="Furniture"/>
    <x v="0"/>
    <s v="Atlantic Metals Mobile 3-Shelf Bookcases, Custom Colors"/>
    <n v="913.43"/>
    <n v="5"/>
    <n v="-52.195999999999998"/>
    <x v="1"/>
    <x v="3"/>
  </r>
  <r>
    <s v="CA-2017-111556"/>
    <x v="93"/>
    <d v="2017-11-22T00:00:00"/>
    <x v="2"/>
    <s v="CD-11920"/>
    <s v="Carlos Daly"/>
    <x v="0"/>
    <s v="United States"/>
    <x v="13"/>
    <x v="7"/>
    <x v="2"/>
    <s v="FUR-BO-10003159"/>
    <s v="Furniture"/>
    <x v="0"/>
    <s v="Sauder Camden County Collection Libraries, Planked Cherry Finish"/>
    <n v="183.96799999999999"/>
    <n v="2"/>
    <n v="-25.2956"/>
    <x v="3"/>
    <x v="0"/>
  </r>
  <r>
    <s v="US-2014-138758"/>
    <x v="553"/>
    <d v="2014-07-11T00:00:00"/>
    <x v="1"/>
    <s v="JL-15835"/>
    <s v="John Lee"/>
    <x v="0"/>
    <s v="United States"/>
    <x v="3"/>
    <x v="3"/>
    <x v="2"/>
    <s v="FUR-CH-10002880"/>
    <s v="Furniture"/>
    <x v="1"/>
    <s v="Global High-Back Leather Tilter, Burgundy"/>
    <n v="172.18600000000001"/>
    <n v="2"/>
    <n v="-46.736199999999997"/>
    <x v="4"/>
    <x v="3"/>
  </r>
  <r>
    <s v="US-2014-138758"/>
    <x v="553"/>
    <d v="2014-07-11T00:00:00"/>
    <x v="1"/>
    <s v="JL-15835"/>
    <s v="John Lee"/>
    <x v="0"/>
    <s v="United States"/>
    <x v="3"/>
    <x v="3"/>
    <x v="2"/>
    <s v="FUR-FU-10003039"/>
    <s v="Furniture"/>
    <x v="3"/>
    <s v="Howard Miller 11-1/2&quot; Diameter Grantwood Wall Clock"/>
    <n v="69.007999999999996"/>
    <n v="2"/>
    <n v="12.0764"/>
    <x v="4"/>
    <x v="3"/>
  </r>
  <r>
    <s v="CA-2016-131737"/>
    <x v="554"/>
    <d v="2016-03-17T00:00:00"/>
    <x v="3"/>
    <s v="GZ-14470"/>
    <s v="Gary Zandusky"/>
    <x v="0"/>
    <s v="United States"/>
    <x v="11"/>
    <x v="32"/>
    <x v="2"/>
    <s v="FUR-FU-10004306"/>
    <s v="Furniture"/>
    <x v="3"/>
    <s v="Electrix Halogen Magnifier Lamp"/>
    <n v="971.5"/>
    <n v="5"/>
    <n v="252.59"/>
    <x v="7"/>
    <x v="9"/>
  </r>
  <r>
    <s v="CA-2014-160157"/>
    <x v="191"/>
    <d v="2014-12-27T00:00:00"/>
    <x v="1"/>
    <s v="MH-17455"/>
    <s v="Mark Hamilton"/>
    <x v="0"/>
    <s v="United States"/>
    <x v="243"/>
    <x v="15"/>
    <x v="2"/>
    <s v="FUR-FU-10003773"/>
    <s v="Furniture"/>
    <x v="3"/>
    <s v="Eldon Cleatmat Plus Chair Mats for High Pile Carpets"/>
    <n v="190.84800000000001"/>
    <n v="3"/>
    <n v="-21.470400000000001"/>
    <x v="1"/>
    <x v="5"/>
  </r>
  <r>
    <s v="CA-2017-159464"/>
    <x v="514"/>
    <d v="2017-05-19T00:00:00"/>
    <x v="2"/>
    <s v="TB-21355"/>
    <s v="Todd Boyes"/>
    <x v="1"/>
    <s v="United States"/>
    <x v="244"/>
    <x v="24"/>
    <x v="0"/>
    <s v="FUR-BO-10003546"/>
    <s v="Furniture"/>
    <x v="0"/>
    <s v="Hon 4-Shelf Metal Bookcases"/>
    <n v="302.94"/>
    <n v="3"/>
    <n v="75.734999999999999"/>
    <x v="5"/>
    <x v="7"/>
  </r>
  <r>
    <s v="CA-2017-119452"/>
    <x v="555"/>
    <d v="2017-03-27T00:00:00"/>
    <x v="1"/>
    <s v="CL-12565"/>
    <s v="Clay Ludtke"/>
    <x v="0"/>
    <s v="United States"/>
    <x v="169"/>
    <x v="37"/>
    <x v="3"/>
    <s v="FUR-CH-10004495"/>
    <s v="Furniture"/>
    <x v="1"/>
    <s v="Global Leather and Oak Executive Chair, Black"/>
    <n v="1805.88"/>
    <n v="6"/>
    <n v="523.70519999999999"/>
    <x v="6"/>
    <x v="9"/>
  </r>
  <r>
    <s v="CA-2016-168893"/>
    <x v="361"/>
    <d v="2016-11-08T00:00:00"/>
    <x v="0"/>
    <s v="AP-10915"/>
    <s v="Arthur Prichep"/>
    <x v="0"/>
    <s v="United States"/>
    <x v="0"/>
    <x v="0"/>
    <x v="0"/>
    <s v="FUR-FU-10002885"/>
    <s v="Furniture"/>
    <x v="3"/>
    <s v="Magna Visual Magnetic Picture Hangers"/>
    <n v="24.1"/>
    <n v="5"/>
    <n v="9.1579999999999995"/>
    <x v="2"/>
    <x v="0"/>
  </r>
  <r>
    <s v="CA-2016-168893"/>
    <x v="361"/>
    <d v="2016-11-08T00:00:00"/>
    <x v="0"/>
    <s v="AP-10915"/>
    <s v="Arthur Prichep"/>
    <x v="0"/>
    <s v="United States"/>
    <x v="0"/>
    <x v="0"/>
    <x v="0"/>
    <s v="FUR-TA-10003392"/>
    <s v="Furniture"/>
    <x v="2"/>
    <s v="Global Adaptabilities Conference Tables"/>
    <n v="842.94"/>
    <n v="3"/>
    <n v="160.15860000000001"/>
    <x v="2"/>
    <x v="0"/>
  </r>
  <r>
    <s v="CA-2015-121965"/>
    <x v="556"/>
    <d v="2015-06-23T00:00:00"/>
    <x v="1"/>
    <s v="LH-17155"/>
    <s v="Logan Haushalter"/>
    <x v="0"/>
    <s v="United States"/>
    <x v="2"/>
    <x v="2"/>
    <x v="1"/>
    <s v="FUR-FU-10000732"/>
    <s v="Furniture"/>
    <x v="3"/>
    <s v="Eldon 200 Class Desk Accessories"/>
    <n v="12.56"/>
    <n v="2"/>
    <n v="4.0191999999999997"/>
    <x v="4"/>
    <x v="2"/>
  </r>
  <r>
    <s v="CA-2016-147137"/>
    <x v="557"/>
    <d v="2016-07-06T00:00:00"/>
    <x v="2"/>
    <s v="AA-10645"/>
    <s v="Anna Andreadi"/>
    <x v="0"/>
    <s v="United States"/>
    <x v="28"/>
    <x v="2"/>
    <x v="1"/>
    <s v="FUR-FU-10000221"/>
    <s v="Furniture"/>
    <x v="3"/>
    <s v="Master Caster Door Stop, Brown"/>
    <n v="25.4"/>
    <n v="5"/>
    <n v="8.6359999999999992"/>
    <x v="3"/>
    <x v="3"/>
  </r>
  <r>
    <s v="CA-2016-147137"/>
    <x v="557"/>
    <d v="2016-07-06T00:00:00"/>
    <x v="2"/>
    <s v="AA-10645"/>
    <s v="Anna Andreadi"/>
    <x v="0"/>
    <s v="United States"/>
    <x v="28"/>
    <x v="2"/>
    <x v="1"/>
    <s v="FUR-BO-10001811"/>
    <s v="Furniture"/>
    <x v="0"/>
    <s v="Atlantic Metals Mobile 5-Shelf Bookcases, Custom Colors"/>
    <n v="1279.165"/>
    <n v="5"/>
    <n v="225.73500000000001"/>
    <x v="3"/>
    <x v="3"/>
  </r>
  <r>
    <s v="US-2015-146745"/>
    <x v="558"/>
    <d v="2015-09-08T00:00:00"/>
    <x v="1"/>
    <s v="AS-10630"/>
    <s v="Ann Steele"/>
    <x v="2"/>
    <s v="United States"/>
    <x v="28"/>
    <x v="2"/>
    <x v="1"/>
    <s v="FUR-CH-10002372"/>
    <s v="Furniture"/>
    <x v="1"/>
    <s v="Office Star - Ergonomically Designed Knee Chair"/>
    <n v="129.56800000000001"/>
    <n v="2"/>
    <n v="-12.956799999999999"/>
    <x v="2"/>
    <x v="4"/>
  </r>
  <r>
    <s v="US-2017-125717"/>
    <x v="559"/>
    <d v="2017-10-01T00:00:00"/>
    <x v="2"/>
    <s v="DS-13030"/>
    <s v="Darrin Sayre"/>
    <x v="2"/>
    <s v="United States"/>
    <x v="14"/>
    <x v="12"/>
    <x v="1"/>
    <s v="FUR-FU-10001979"/>
    <s v="Furniture"/>
    <x v="3"/>
    <s v="Dana Halogen Swing-Arm Architect Lamp"/>
    <n v="32.776000000000003"/>
    <n v="1"/>
    <n v="3.2776000000000001"/>
    <x v="0"/>
    <x v="4"/>
  </r>
  <r>
    <s v="CA-2017-168641"/>
    <x v="241"/>
    <d v="2017-12-01T00:00:00"/>
    <x v="1"/>
    <s v="KA-16525"/>
    <s v="Kelly Andreada"/>
    <x v="0"/>
    <s v="United States"/>
    <x v="13"/>
    <x v="7"/>
    <x v="2"/>
    <s v="FUR-BO-10000780"/>
    <s v="Furniture"/>
    <x v="0"/>
    <s v="O'Sullivan Plantations 2-Door Library in Landvery Oak"/>
    <n v="321.56799999999998"/>
    <n v="2"/>
    <n v="-16.078399999999998"/>
    <x v="1"/>
    <x v="0"/>
  </r>
  <r>
    <s v="CA-2017-156895"/>
    <x v="258"/>
    <d v="2017-05-12T00:00:00"/>
    <x v="1"/>
    <s v="DJ-13510"/>
    <s v="Don Jones"/>
    <x v="1"/>
    <s v="United States"/>
    <x v="3"/>
    <x v="3"/>
    <x v="2"/>
    <s v="FUR-CH-10003535"/>
    <s v="Furniture"/>
    <x v="1"/>
    <s v="Global Armless Task Chair, Royal Blue"/>
    <n v="128.05799999999999"/>
    <n v="3"/>
    <n v="-23.7822"/>
    <x v="4"/>
    <x v="7"/>
  </r>
  <r>
    <s v="CA-2017-121300"/>
    <x v="560"/>
    <d v="2017-09-29T00:00:00"/>
    <x v="3"/>
    <s v="MG-17680"/>
    <s v="Maureen Gastineau"/>
    <x v="2"/>
    <s v="United States"/>
    <x v="245"/>
    <x v="15"/>
    <x v="2"/>
    <s v="FUR-CH-10003774"/>
    <s v="Furniture"/>
    <x v="1"/>
    <s v="Global Wood Trimmed Manager's Task Chair, Khaki"/>
    <n v="63.686"/>
    <n v="1"/>
    <n v="-15.4666"/>
    <x v="7"/>
    <x v="4"/>
  </r>
  <r>
    <s v="CA-2017-121300"/>
    <x v="560"/>
    <d v="2017-09-29T00:00:00"/>
    <x v="3"/>
    <s v="MG-17680"/>
    <s v="Maureen Gastineau"/>
    <x v="2"/>
    <s v="United States"/>
    <x v="245"/>
    <x v="15"/>
    <x v="2"/>
    <s v="FUR-TA-10004442"/>
    <s v="Furniture"/>
    <x v="2"/>
    <s v="Riverside Furniture Stanwyck Manor Table Series"/>
    <n v="344.22"/>
    <n v="2"/>
    <n v="-189.321"/>
    <x v="7"/>
    <x v="4"/>
  </r>
  <r>
    <s v="CA-2017-121300"/>
    <x v="560"/>
    <d v="2017-09-29T00:00:00"/>
    <x v="3"/>
    <s v="MG-17680"/>
    <s v="Maureen Gastineau"/>
    <x v="2"/>
    <s v="United States"/>
    <x v="245"/>
    <x v="15"/>
    <x v="2"/>
    <s v="FUR-FU-10004586"/>
    <s v="Furniture"/>
    <x v="3"/>
    <s v="G.E. Longer-Life Indoor Recessed Floodlight Bulbs"/>
    <n v="21.248000000000001"/>
    <n v="4"/>
    <n v="7.4367999999999999"/>
    <x v="7"/>
    <x v="4"/>
  </r>
  <r>
    <s v="CA-2017-130211"/>
    <x v="546"/>
    <d v="2017-10-22T00:00:00"/>
    <x v="3"/>
    <s v="BD-11620"/>
    <s v="Brian DeCherney"/>
    <x v="0"/>
    <s v="United States"/>
    <x v="246"/>
    <x v="37"/>
    <x v="3"/>
    <s v="FUR-TA-10003748"/>
    <s v="Furniture"/>
    <x v="2"/>
    <s v="Bevis 36 x 72 Conference Tables"/>
    <n v="248.98"/>
    <n v="2"/>
    <n v="54.775599999999997"/>
    <x v="7"/>
    <x v="1"/>
  </r>
  <r>
    <s v="CA-2017-105921"/>
    <x v="561"/>
    <d v="2017-08-21T00:00:00"/>
    <x v="1"/>
    <s v="JM-15250"/>
    <s v="Janet Martin"/>
    <x v="0"/>
    <s v="United States"/>
    <x v="2"/>
    <x v="2"/>
    <x v="1"/>
    <s v="FUR-TA-10001095"/>
    <s v="Furniture"/>
    <x v="2"/>
    <s v="Chromcraft Round Conference Tables"/>
    <n v="418.29599999999999"/>
    <n v="3"/>
    <n v="5.2286999999999999"/>
    <x v="1"/>
    <x v="10"/>
  </r>
  <r>
    <s v="CA-2014-150798"/>
    <x v="280"/>
    <d v="2014-12-03T00:00:00"/>
    <x v="0"/>
    <s v="JK-15730"/>
    <s v="Joe Kamberova"/>
    <x v="0"/>
    <s v="United States"/>
    <x v="29"/>
    <x v="15"/>
    <x v="2"/>
    <s v="FUR-FU-10000221"/>
    <s v="Furniture"/>
    <x v="3"/>
    <s v="Master Caster Door Stop, Brown"/>
    <n v="8.1280000000000001"/>
    <n v="2"/>
    <n v="1.4224000000000001"/>
    <x v="3"/>
    <x v="5"/>
  </r>
  <r>
    <s v="CA-2014-150798"/>
    <x v="280"/>
    <d v="2014-12-03T00:00:00"/>
    <x v="0"/>
    <s v="JK-15730"/>
    <s v="Joe Kamberova"/>
    <x v="0"/>
    <s v="United States"/>
    <x v="29"/>
    <x v="15"/>
    <x v="2"/>
    <s v="FUR-CH-10000015"/>
    <s v="Furniture"/>
    <x v="1"/>
    <s v="Hon Multipurpose Stacking Arm Chairs"/>
    <n v="909.72"/>
    <n v="6"/>
    <n v="-51.984000000000002"/>
    <x v="3"/>
    <x v="5"/>
  </r>
  <r>
    <s v="CA-2017-112753"/>
    <x v="562"/>
    <d v="2017-06-23T00:00:00"/>
    <x v="1"/>
    <s v="CC-12670"/>
    <s v="Craig Carreira"/>
    <x v="0"/>
    <s v="United States"/>
    <x v="2"/>
    <x v="2"/>
    <x v="1"/>
    <s v="FUR-BO-10004015"/>
    <s v="Furniture"/>
    <x v="0"/>
    <s v="Bush Andora Bookcase, Maple/Graphite Gray Finish"/>
    <n v="917.92349999999999"/>
    <n v="9"/>
    <n v="75.593699999999998"/>
    <x v="2"/>
    <x v="2"/>
  </r>
  <r>
    <s v="US-2014-138247"/>
    <x v="109"/>
    <d v="2014-12-29T00:00:00"/>
    <x v="1"/>
    <s v="BF-11170"/>
    <s v="Ben Ferrer"/>
    <x v="2"/>
    <s v="United States"/>
    <x v="2"/>
    <x v="2"/>
    <x v="1"/>
    <s v="FUR-FU-10002554"/>
    <s v="Furniture"/>
    <x v="3"/>
    <s v="Westinghouse Floor Lamp with Metal Mesh Shade, Black"/>
    <n v="23.99"/>
    <n v="1"/>
    <n v="5.5176999999999996"/>
    <x v="2"/>
    <x v="5"/>
  </r>
  <r>
    <s v="CA-2017-167003"/>
    <x v="563"/>
    <d v="2017-05-29T00:00:00"/>
    <x v="1"/>
    <s v="VS-21820"/>
    <s v="Vivek Sundaresam"/>
    <x v="0"/>
    <s v="United States"/>
    <x v="2"/>
    <x v="2"/>
    <x v="1"/>
    <s v="FUR-TA-10001520"/>
    <s v="Furniture"/>
    <x v="2"/>
    <s v="Lesro Sheffield Collection Coffee Table, End Table, Center Table, Corner Table"/>
    <n v="171.28800000000001"/>
    <n v="3"/>
    <n v="-6.4233000000000002"/>
    <x v="6"/>
    <x v="7"/>
  </r>
  <r>
    <s v="CA-2016-119935"/>
    <x v="480"/>
    <d v="2016-11-14T00:00:00"/>
    <x v="1"/>
    <s v="KM-16225"/>
    <s v="Kalyca Meade"/>
    <x v="1"/>
    <s v="United States"/>
    <x v="76"/>
    <x v="23"/>
    <x v="3"/>
    <s v="FUR-FU-10001085"/>
    <s v="Furniture"/>
    <x v="3"/>
    <s v="3M Polarizing Light Filter Sleeves"/>
    <n v="37.299999999999997"/>
    <n v="2"/>
    <n v="17.158000000000001"/>
    <x v="4"/>
    <x v="0"/>
  </r>
  <r>
    <s v="CA-2016-120873"/>
    <x v="78"/>
    <d v="2016-11-01T00:00:00"/>
    <x v="0"/>
    <s v="BW-11200"/>
    <s v="Ben Wallace"/>
    <x v="0"/>
    <s v="United States"/>
    <x v="247"/>
    <x v="25"/>
    <x v="0"/>
    <s v="FUR-CH-10000847"/>
    <s v="Furniture"/>
    <x v="1"/>
    <s v="Global Executive Mid-Back Manager's Chair"/>
    <n v="290.98"/>
    <n v="1"/>
    <n v="75.654799999999994"/>
    <x v="2"/>
    <x v="1"/>
  </r>
  <r>
    <s v="CA-2014-109491"/>
    <x v="564"/>
    <d v="2014-02-26T00:00:00"/>
    <x v="1"/>
    <s v="LC-16930"/>
    <s v="Linda Cazamias"/>
    <x v="1"/>
    <s v="United States"/>
    <x v="52"/>
    <x v="6"/>
    <x v="3"/>
    <s v="FUR-FU-10000221"/>
    <s v="Furniture"/>
    <x v="3"/>
    <s v="Master Caster Door Stop, Brown"/>
    <n v="20.32"/>
    <n v="4"/>
    <n v="6.9088000000000003"/>
    <x v="6"/>
    <x v="11"/>
  </r>
  <r>
    <s v="CA-2014-107454"/>
    <x v="565"/>
    <d v="2014-11-06T00:00:00"/>
    <x v="1"/>
    <s v="RD-19720"/>
    <s v="Roger Demir"/>
    <x v="0"/>
    <s v="United States"/>
    <x v="13"/>
    <x v="7"/>
    <x v="2"/>
    <s v="FUR-FU-10004018"/>
    <s v="Furniture"/>
    <x v="3"/>
    <s v="Tensor Computer Mounted Lamp"/>
    <n v="89.34"/>
    <n v="6"/>
    <n v="24.1218"/>
    <x v="4"/>
    <x v="0"/>
  </r>
  <r>
    <s v="US-2017-105046"/>
    <x v="357"/>
    <d v="2017-07-23T00:00:00"/>
    <x v="1"/>
    <s v="BE-11335"/>
    <s v="Bill Eplett"/>
    <x v="2"/>
    <s v="United States"/>
    <x v="248"/>
    <x v="7"/>
    <x v="2"/>
    <s v="FUR-FU-10004848"/>
    <s v="Furniture"/>
    <x v="3"/>
    <s v="DAX Solid Wood Frames"/>
    <n v="39.08"/>
    <n v="4"/>
    <n v="14.4596"/>
    <x v="6"/>
    <x v="3"/>
  </r>
  <r>
    <s v="CA-2016-118759"/>
    <x v="566"/>
    <d v="2016-11-17T00:00:00"/>
    <x v="2"/>
    <s v="MB-17305"/>
    <s v="Maria Bertelson"/>
    <x v="0"/>
    <s v="United States"/>
    <x v="13"/>
    <x v="7"/>
    <x v="2"/>
    <s v="FUR-CH-10002335"/>
    <s v="Furniture"/>
    <x v="1"/>
    <s v="Hon GuestStacker Chair"/>
    <n v="408.00599999999997"/>
    <n v="2"/>
    <n v="72.534400000000005"/>
    <x v="0"/>
    <x v="0"/>
  </r>
  <r>
    <s v="CA-2014-140403"/>
    <x v="567"/>
    <d v="2014-10-10T00:00:00"/>
    <x v="3"/>
    <s v="TN-21040"/>
    <s v="Tanja Norvell"/>
    <x v="2"/>
    <s v="United States"/>
    <x v="249"/>
    <x v="2"/>
    <x v="1"/>
    <s v="FUR-CH-10002774"/>
    <s v="Furniture"/>
    <x v="1"/>
    <s v="Global Deluxe Stacking Chair, Gray"/>
    <n v="122.352"/>
    <n v="3"/>
    <n v="13.7646"/>
    <x v="7"/>
    <x v="1"/>
  </r>
  <r>
    <s v="CA-2017-138464"/>
    <x v="220"/>
    <d v="2017-07-12T00:00:00"/>
    <x v="1"/>
    <s v="VF-21715"/>
    <s v="Vicky Freymann"/>
    <x v="2"/>
    <s v="United States"/>
    <x v="15"/>
    <x v="13"/>
    <x v="1"/>
    <s v="FUR-FU-10003142"/>
    <s v="Furniture"/>
    <x v="3"/>
    <s v="Master Big Foot Doorstop, Beige"/>
    <n v="15.84"/>
    <n v="3"/>
    <n v="4.9104000000000001"/>
    <x v="4"/>
    <x v="3"/>
  </r>
  <r>
    <s v="CA-2015-104129"/>
    <x v="568"/>
    <d v="2015-03-02T00:00:00"/>
    <x v="1"/>
    <s v="ES-14080"/>
    <s v="Erin Smith"/>
    <x v="1"/>
    <s v="United States"/>
    <x v="134"/>
    <x v="38"/>
    <x v="2"/>
    <s v="FUR-TA-10004152"/>
    <s v="Furniture"/>
    <x v="2"/>
    <s v="Barricks 18&quot; x 48&quot; Non-Folding Utility Table with Bottom Storage Shelf"/>
    <n v="493.92"/>
    <n v="7"/>
    <n v="-28.224"/>
    <x v="0"/>
    <x v="11"/>
  </r>
  <r>
    <s v="CA-2015-126557"/>
    <x v="569"/>
    <d v="2015-07-17T00:00:00"/>
    <x v="0"/>
    <s v="RL-19615"/>
    <s v="Rob Lucas"/>
    <x v="0"/>
    <s v="United States"/>
    <x v="9"/>
    <x v="8"/>
    <x v="3"/>
    <s v="FUR-CH-10004477"/>
    <s v="Furniture"/>
    <x v="1"/>
    <s v="Global Push Button Manager's Chair, Indigo"/>
    <n v="383.60700000000003"/>
    <n v="9"/>
    <n v="-5.4801000000000002"/>
    <x v="2"/>
    <x v="3"/>
  </r>
  <r>
    <s v="CA-2015-126557"/>
    <x v="569"/>
    <d v="2015-07-17T00:00:00"/>
    <x v="0"/>
    <s v="RL-19615"/>
    <s v="Rob Lucas"/>
    <x v="0"/>
    <s v="United States"/>
    <x v="9"/>
    <x v="8"/>
    <x v="3"/>
    <s v="FUR-FU-10001861"/>
    <s v="Furniture"/>
    <x v="3"/>
    <s v="Floodlight Indoor Halogen Bulbs, 1 Bulb per Pack, 60 Watts"/>
    <n v="7.76"/>
    <n v="1"/>
    <n v="-2.1339999999999999"/>
    <x v="2"/>
    <x v="3"/>
  </r>
  <r>
    <s v="US-2014-165862"/>
    <x v="570"/>
    <d v="2014-07-17T00:00:00"/>
    <x v="1"/>
    <s v="GK-14620"/>
    <s v="Grace Kelly"/>
    <x v="1"/>
    <s v="United States"/>
    <x v="2"/>
    <x v="2"/>
    <x v="1"/>
    <s v="FUR-TA-10002855"/>
    <s v="Furniture"/>
    <x v="2"/>
    <s v="Bevis Round Conference Table Top &amp; Single Column Base"/>
    <n v="351.21600000000001"/>
    <n v="3"/>
    <n v="4.3902000000000001"/>
    <x v="4"/>
    <x v="3"/>
  </r>
  <r>
    <s v="US-2014-106334"/>
    <x v="421"/>
    <d v="2015-01-02T00:00:00"/>
    <x v="1"/>
    <s v="JF-15490"/>
    <s v="Jeremy Farry"/>
    <x v="0"/>
    <s v="United States"/>
    <x v="28"/>
    <x v="2"/>
    <x v="1"/>
    <s v="FUR-CH-10004886"/>
    <s v="Furniture"/>
    <x v="1"/>
    <s v="Bevis Steel Folding Chairs"/>
    <n v="230.28"/>
    <n v="3"/>
    <n v="23.027999999999999"/>
    <x v="6"/>
    <x v="5"/>
  </r>
  <r>
    <s v="CA-2014-110219"/>
    <x v="571"/>
    <d v="2014-05-08T00:00:00"/>
    <x v="2"/>
    <s v="EB-13870"/>
    <s v="Emily Burns"/>
    <x v="0"/>
    <s v="United States"/>
    <x v="21"/>
    <x v="5"/>
    <x v="3"/>
    <s v="FUR-CH-10001146"/>
    <s v="Furniture"/>
    <x v="1"/>
    <s v="Global Value Mid-Back Manager's Chair, Gray"/>
    <n v="127.869"/>
    <n v="3"/>
    <n v="-9.1334999999999997"/>
    <x v="0"/>
    <x v="7"/>
  </r>
  <r>
    <s v="CA-2015-118871"/>
    <x v="463"/>
    <d v="2015-12-09T00:00:00"/>
    <x v="0"/>
    <s v="HM-14860"/>
    <s v="Harry Marie"/>
    <x v="1"/>
    <s v="United States"/>
    <x v="2"/>
    <x v="2"/>
    <x v="1"/>
    <s v="FUR-FU-10002111"/>
    <s v="Furniture"/>
    <x v="3"/>
    <s v="Master Caster Door Stop, Large Brown"/>
    <n v="36.4"/>
    <n v="5"/>
    <n v="13.832000000000001"/>
    <x v="2"/>
    <x v="5"/>
  </r>
  <r>
    <s v="CA-2017-129490"/>
    <x v="572"/>
    <d v="2017-09-30T00:00:00"/>
    <x v="1"/>
    <s v="SJ-20125"/>
    <s v="Sanjit Jacobs"/>
    <x v="2"/>
    <s v="United States"/>
    <x v="232"/>
    <x v="1"/>
    <x v="0"/>
    <s v="FUR-CH-10003298"/>
    <s v="Furniture"/>
    <x v="1"/>
    <s v="Office Star - Contemporary Task Swivel chair with Loop Arms, Charcoal"/>
    <n v="419.13600000000002"/>
    <n v="4"/>
    <n v="-57.6312"/>
    <x v="4"/>
    <x v="4"/>
  </r>
  <r>
    <s v="CA-2014-169460"/>
    <x v="573"/>
    <d v="2014-04-21T00:00:00"/>
    <x v="0"/>
    <s v="NF-18595"/>
    <s v="Nicole Fjeld"/>
    <x v="2"/>
    <s v="United States"/>
    <x v="124"/>
    <x v="2"/>
    <x v="1"/>
    <s v="FUR-FU-10004017"/>
    <s v="Furniture"/>
    <x v="3"/>
    <s v="Executive Impressions 13&quot; Chairman Wall Clock"/>
    <n v="76.14"/>
    <n v="3"/>
    <n v="26.649000000000001"/>
    <x v="3"/>
    <x v="6"/>
  </r>
  <r>
    <s v="CA-2016-139395"/>
    <x v="574"/>
    <d v="2016-12-18T00:00:00"/>
    <x v="1"/>
    <s v="MG-17650"/>
    <s v="Matthew Grinstein"/>
    <x v="2"/>
    <s v="United States"/>
    <x v="38"/>
    <x v="17"/>
    <x v="3"/>
    <s v="FUR-FU-10003724"/>
    <s v="Furniture"/>
    <x v="3"/>
    <s v="Westinghouse Clip-On Gooseneck Lamps"/>
    <n v="33.479999999999997"/>
    <n v="4"/>
    <n v="8.7048000000000005"/>
    <x v="6"/>
    <x v="5"/>
  </r>
  <r>
    <s v="CA-2016-120250"/>
    <x v="107"/>
    <d v="2016-09-22T00:00:00"/>
    <x v="2"/>
    <s v="AP-10720"/>
    <s v="Anne Pryor"/>
    <x v="2"/>
    <s v="United States"/>
    <x v="3"/>
    <x v="3"/>
    <x v="2"/>
    <s v="FUR-FU-10003424"/>
    <s v="Furniture"/>
    <x v="3"/>
    <s v="Nu-Dell Oak Frame"/>
    <n v="25.632000000000001"/>
    <n v="3"/>
    <n v="3.8448000000000002"/>
    <x v="0"/>
    <x v="4"/>
  </r>
  <r>
    <s v="US-2017-163790"/>
    <x v="575"/>
    <d v="2017-11-04T00:00:00"/>
    <x v="0"/>
    <s v="NL-18310"/>
    <s v="Nancy Lomonaco"/>
    <x v="2"/>
    <s v="United States"/>
    <x v="250"/>
    <x v="2"/>
    <x v="1"/>
    <s v="FUR-FU-10002508"/>
    <s v="Furniture"/>
    <x v="3"/>
    <s v="Document Clip Frames"/>
    <n v="25.02"/>
    <n v="3"/>
    <n v="10.5084"/>
    <x v="3"/>
    <x v="0"/>
  </r>
  <r>
    <s v="CA-2016-129868"/>
    <x v="576"/>
    <d v="2016-12-31T00:00:00"/>
    <x v="1"/>
    <s v="MC-18130"/>
    <s v="Mike Caudle"/>
    <x v="1"/>
    <s v="United States"/>
    <x v="2"/>
    <x v="2"/>
    <x v="1"/>
    <s v="FUR-CH-10003535"/>
    <s v="Furniture"/>
    <x v="1"/>
    <s v="Global Armless Task Chair, Royal Blue"/>
    <n v="146.352"/>
    <n v="3"/>
    <n v="-5.4882"/>
    <x v="2"/>
    <x v="5"/>
  </r>
  <r>
    <s v="CA-2016-129868"/>
    <x v="576"/>
    <d v="2016-12-31T00:00:00"/>
    <x v="1"/>
    <s v="MC-18130"/>
    <s v="Mike Caudle"/>
    <x v="1"/>
    <s v="United States"/>
    <x v="2"/>
    <x v="2"/>
    <x v="1"/>
    <s v="FUR-TA-10003473"/>
    <s v="Furniture"/>
    <x v="2"/>
    <s v="Bretford Rectangular Conference Table Tops"/>
    <n v="902.71199999999999"/>
    <n v="3"/>
    <n v="33.851700000000001"/>
    <x v="2"/>
    <x v="5"/>
  </r>
  <r>
    <s v="CA-2015-146948"/>
    <x v="370"/>
    <d v="2015-07-20T00:00:00"/>
    <x v="1"/>
    <s v="MG-17890"/>
    <s v="Michael Granlund"/>
    <x v="2"/>
    <s v="United States"/>
    <x v="237"/>
    <x v="32"/>
    <x v="2"/>
    <s v="FUR-CH-10004853"/>
    <s v="Furniture"/>
    <x v="1"/>
    <s v="Global Manager's Adjustable Task Chair, Storm"/>
    <n v="150.97999999999999"/>
    <n v="1"/>
    <n v="43.784199999999998"/>
    <x v="4"/>
    <x v="3"/>
  </r>
  <r>
    <s v="US-2017-141852"/>
    <x v="17"/>
    <d v="2017-11-14T00:00:00"/>
    <x v="1"/>
    <s v="JE-15745"/>
    <s v="Joel Eaton"/>
    <x v="0"/>
    <s v="United States"/>
    <x v="64"/>
    <x v="2"/>
    <x v="1"/>
    <s v="FUR-FU-10000023"/>
    <s v="Furniture"/>
    <x v="3"/>
    <s v="Eldon Wave Desk Accessories"/>
    <n v="47.12"/>
    <n v="8"/>
    <n v="20.732800000000001"/>
    <x v="2"/>
    <x v="0"/>
  </r>
  <r>
    <s v="CA-2015-117800"/>
    <x v="231"/>
    <d v="2015-09-26T00:00:00"/>
    <x v="1"/>
    <s v="TH-21550"/>
    <s v="Tracy Hopkins"/>
    <x v="2"/>
    <s v="United States"/>
    <x v="114"/>
    <x v="20"/>
    <x v="2"/>
    <s v="FUR-CH-10000785"/>
    <s v="Furniture"/>
    <x v="1"/>
    <s v="Global Ergonomic Managers Chair"/>
    <n v="542.94000000000005"/>
    <n v="3"/>
    <n v="141.1644"/>
    <x v="2"/>
    <x v="4"/>
  </r>
  <r>
    <s v="CA-2017-147228"/>
    <x v="198"/>
    <d v="2017-09-14T00:00:00"/>
    <x v="1"/>
    <s v="SO-20335"/>
    <s v="Sean O'Donnell"/>
    <x v="0"/>
    <s v="United States"/>
    <x v="11"/>
    <x v="9"/>
    <x v="0"/>
    <s v="FUR-FU-10000023"/>
    <s v="Furniture"/>
    <x v="3"/>
    <s v="Eldon Wave Desk Accessories"/>
    <n v="14.135999999999999"/>
    <n v="3"/>
    <n v="4.2408000000000001"/>
    <x v="2"/>
    <x v="4"/>
  </r>
  <r>
    <s v="US-2015-126235"/>
    <x v="233"/>
    <d v="2015-10-15T00:00:00"/>
    <x v="3"/>
    <s v="GA-14725"/>
    <s v="Guy Armstrong"/>
    <x v="0"/>
    <s v="United States"/>
    <x v="189"/>
    <x v="17"/>
    <x v="3"/>
    <s v="FUR-FU-10000719"/>
    <s v="Furniture"/>
    <x v="3"/>
    <s v="DAX Cubicle Frames, 8-1/2 x 11"/>
    <n v="17.14"/>
    <n v="2"/>
    <n v="6.1703999999999999"/>
    <x v="7"/>
    <x v="1"/>
  </r>
  <r>
    <s v="CA-2017-168396"/>
    <x v="309"/>
    <d v="2017-08-08T00:00:00"/>
    <x v="0"/>
    <s v="BD-11725"/>
    <s v="Bruce Degenhardt"/>
    <x v="0"/>
    <s v="United States"/>
    <x v="28"/>
    <x v="2"/>
    <x v="1"/>
    <s v="FUR-FU-10000723"/>
    <s v="Furniture"/>
    <x v="3"/>
    <s v="Deflect-o EconoMat Studded, No Bevel Mat for Low Pile Carpeting"/>
    <n v="123.96"/>
    <n v="3"/>
    <n v="11.1564"/>
    <x v="2"/>
    <x v="10"/>
  </r>
  <r>
    <s v="CA-2015-130456"/>
    <x v="130"/>
    <d v="2015-08-26T00:00:00"/>
    <x v="1"/>
    <s v="DS-13180"/>
    <s v="David Smith"/>
    <x v="1"/>
    <s v="United States"/>
    <x v="28"/>
    <x v="2"/>
    <x v="1"/>
    <s v="FUR-BO-10003893"/>
    <s v="Furniture"/>
    <x v="0"/>
    <s v="Sauder Camden County Collection Library"/>
    <n v="586.39800000000002"/>
    <n v="6"/>
    <n v="34.494"/>
    <x v="2"/>
    <x v="10"/>
  </r>
  <r>
    <s v="CA-2017-130141"/>
    <x v="546"/>
    <d v="2017-10-24T00:00:00"/>
    <x v="0"/>
    <s v="HA-14905"/>
    <s v="Helen Abelman"/>
    <x v="0"/>
    <s v="United States"/>
    <x v="200"/>
    <x v="12"/>
    <x v="1"/>
    <s v="FUR-CH-10000749"/>
    <s v="Furniture"/>
    <x v="1"/>
    <s v="Office Star - Ergonomic Mid Back Chair with 2-Way Adjustable Arms"/>
    <n v="579.13599999999997"/>
    <n v="4"/>
    <n v="-28.956800000000001"/>
    <x v="3"/>
    <x v="1"/>
  </r>
  <r>
    <s v="CA-2016-143910"/>
    <x v="577"/>
    <d v="2016-08-16T00:00:00"/>
    <x v="1"/>
    <s v="BC-11125"/>
    <s v="Becky Castell"/>
    <x v="2"/>
    <s v="United States"/>
    <x v="13"/>
    <x v="7"/>
    <x v="2"/>
    <s v="FUR-CH-10000225"/>
    <s v="Furniture"/>
    <x v="1"/>
    <s v="Global Geo Office Task Chair, Gray"/>
    <n v="145.76400000000001"/>
    <n v="2"/>
    <n v="-8.0980000000000008"/>
    <x v="4"/>
    <x v="10"/>
  </r>
  <r>
    <s v="CA-2016-139556"/>
    <x v="578"/>
    <d v="2016-05-01T00:00:00"/>
    <x v="1"/>
    <s v="DB-13360"/>
    <s v="Dennis Bolton"/>
    <x v="2"/>
    <s v="United States"/>
    <x v="13"/>
    <x v="7"/>
    <x v="2"/>
    <s v="FUR-CH-10004983"/>
    <s v="Furniture"/>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s v="Furniture"/>
    <x v="1"/>
    <s v="Global Leather Highback Executive Chair with Pneumatic Height Adjustment, Black"/>
    <n v="844.11599999999999"/>
    <n v="6"/>
    <n v="-36.176400000000001"/>
    <x v="4"/>
    <x v="7"/>
  </r>
  <r>
    <s v="CA-2016-116547"/>
    <x v="579"/>
    <d v="2016-01-17T00:00:00"/>
    <x v="1"/>
    <s v="KB-16585"/>
    <s v="Ken Black"/>
    <x v="1"/>
    <s v="United States"/>
    <x v="15"/>
    <x v="13"/>
    <x v="1"/>
    <s v="FUR-FU-10000076"/>
    <s v="Furniture"/>
    <x v="3"/>
    <s v="24-Hour Round Wall Clock"/>
    <n v="79.92"/>
    <n v="4"/>
    <n v="34.365600000000001"/>
    <x v="1"/>
    <x v="8"/>
  </r>
  <r>
    <s v="US-2017-133200"/>
    <x v="580"/>
    <d v="2017-05-11T00:00:00"/>
    <x v="1"/>
    <s v="DB-13555"/>
    <s v="Dorothy Badders"/>
    <x v="1"/>
    <s v="United States"/>
    <x v="50"/>
    <x v="5"/>
    <x v="3"/>
    <s v="FUR-BO-10001601"/>
    <s v="Furniture"/>
    <x v="0"/>
    <s v="Sauder Mission Library with Doors, Fruitwood Finish"/>
    <n v="623.46479999999997"/>
    <n v="7"/>
    <n v="-119.1918"/>
    <x v="2"/>
    <x v="7"/>
  </r>
  <r>
    <s v="CA-2016-133550"/>
    <x v="581"/>
    <d v="2016-08-06T00:00:00"/>
    <x v="1"/>
    <s v="KL-16645"/>
    <s v="Ken Lonsdale"/>
    <x v="0"/>
    <s v="United States"/>
    <x v="25"/>
    <x v="17"/>
    <x v="3"/>
    <s v="FUR-FU-10002918"/>
    <s v="Furniture"/>
    <x v="3"/>
    <s v="Eldon ClusterMat Chair Mat with Cordless Antistatic Protection"/>
    <n v="272.94"/>
    <n v="3"/>
    <n v="30.023399999999999"/>
    <x v="6"/>
    <x v="3"/>
  </r>
  <r>
    <s v="CA-2017-139416"/>
    <x v="582"/>
    <d v="2017-03-29T00:00:00"/>
    <x v="0"/>
    <s v="AG-10270"/>
    <s v="Alejandro Grove"/>
    <x v="0"/>
    <s v="United States"/>
    <x v="3"/>
    <x v="3"/>
    <x v="2"/>
    <s v="FUR-FU-10003832"/>
    <s v="Furniture"/>
    <x v="3"/>
    <s v="Eldon Expressions Punched Metal &amp; Wood Desk Accessories, Black &amp; Cherry"/>
    <n v="15.007999999999999"/>
    <n v="2"/>
    <n v="1.5007999999999999"/>
    <x v="3"/>
    <x v="9"/>
  </r>
  <r>
    <s v="CA-2016-159912"/>
    <x v="583"/>
    <d v="2016-09-03T00:00:00"/>
    <x v="1"/>
    <s v="GB-14530"/>
    <s v="George Bell"/>
    <x v="1"/>
    <s v="United States"/>
    <x v="3"/>
    <x v="3"/>
    <x v="2"/>
    <s v="FUR-TA-10004152"/>
    <s v="Furniture"/>
    <x v="2"/>
    <s v="Barricks 18&quot; x 48&quot; Non-Folding Utility Table with Bottom Storage Shelf"/>
    <n v="241.92"/>
    <n v="4"/>
    <n v="-56.448"/>
    <x v="2"/>
    <x v="10"/>
  </r>
  <r>
    <s v="CA-2016-159912"/>
    <x v="583"/>
    <d v="2016-09-03T00:00:00"/>
    <x v="1"/>
    <s v="GB-14530"/>
    <s v="George Bell"/>
    <x v="1"/>
    <s v="United States"/>
    <x v="3"/>
    <x v="3"/>
    <x v="2"/>
    <s v="FUR-BO-10002853"/>
    <s v="Furniture"/>
    <x v="0"/>
    <s v="O'Sullivan 5-Shelf Heavy-Duty Bookcases"/>
    <n v="163.88"/>
    <n v="4"/>
    <n v="-81.94"/>
    <x v="2"/>
    <x v="10"/>
  </r>
  <r>
    <s v="CA-2014-138681"/>
    <x v="191"/>
    <d v="2014-12-22T00:00:00"/>
    <x v="2"/>
    <s v="CT-11995"/>
    <s v="Carol Triggs"/>
    <x v="0"/>
    <s v="United States"/>
    <x v="104"/>
    <x v="22"/>
    <x v="1"/>
    <s v="FUR-FU-10001876"/>
    <s v="Furniture"/>
    <x v="3"/>
    <s v="Computer Room Manger, 14&quot;"/>
    <n v="51.968000000000004"/>
    <n v="2"/>
    <n v="10.393599999999999"/>
    <x v="3"/>
    <x v="5"/>
  </r>
  <r>
    <s v="CA-2014-138681"/>
    <x v="191"/>
    <d v="2014-12-22T00:00:00"/>
    <x v="2"/>
    <s v="CT-11995"/>
    <s v="Carol Triggs"/>
    <x v="0"/>
    <s v="United States"/>
    <x v="104"/>
    <x v="22"/>
    <x v="1"/>
    <s v="FUR-CH-10004860"/>
    <s v="Furniture"/>
    <x v="1"/>
    <s v="Global Low Back Tilter Chair"/>
    <n v="242.352"/>
    <n v="3"/>
    <n v="-42.4116"/>
    <x v="3"/>
    <x v="5"/>
  </r>
  <r>
    <s v="US-2015-138121"/>
    <x v="584"/>
    <d v="2015-12-17T00:00:00"/>
    <x v="3"/>
    <s v="JL-15835"/>
    <s v="John Lee"/>
    <x v="0"/>
    <s v="United States"/>
    <x v="25"/>
    <x v="17"/>
    <x v="3"/>
    <s v="FUR-CH-10003846"/>
    <s v="Furniture"/>
    <x v="1"/>
    <s v="Hon Valutask Swivel Chairs"/>
    <n v="302.94"/>
    <n v="3"/>
    <n v="48.470399999999998"/>
    <x v="7"/>
    <x v="5"/>
  </r>
  <r>
    <s v="US-2015-138121"/>
    <x v="584"/>
    <d v="2015-12-17T00:00:00"/>
    <x v="3"/>
    <s v="JL-15835"/>
    <s v="John Lee"/>
    <x v="0"/>
    <s v="United States"/>
    <x v="25"/>
    <x v="17"/>
    <x v="3"/>
    <s v="FUR-CH-10004875"/>
    <s v="Furniture"/>
    <x v="1"/>
    <s v="Harbour Creations 67200 Series Stacking Chairs"/>
    <n v="142.36000000000001"/>
    <n v="2"/>
    <n v="38.437199999999997"/>
    <x v="7"/>
    <x v="5"/>
  </r>
  <r>
    <s v="US-2015-138121"/>
    <x v="584"/>
    <d v="2015-12-17T00:00:00"/>
    <x v="3"/>
    <s v="JL-15835"/>
    <s v="John Lee"/>
    <x v="0"/>
    <s v="United States"/>
    <x v="25"/>
    <x v="17"/>
    <x v="3"/>
    <s v="FUR-CH-10003817"/>
    <s v="Furniture"/>
    <x v="1"/>
    <s v="Global Value Steno Chair, Gray"/>
    <n v="546.66"/>
    <n v="9"/>
    <n v="136.66499999999999"/>
    <x v="7"/>
    <x v="5"/>
  </r>
  <r>
    <s v="US-2015-138121"/>
    <x v="584"/>
    <d v="2015-12-17T00:00:00"/>
    <x v="3"/>
    <s v="JL-15835"/>
    <s v="John Lee"/>
    <x v="0"/>
    <s v="United States"/>
    <x v="25"/>
    <x v="17"/>
    <x v="3"/>
    <s v="FUR-FU-10002116"/>
    <s v="Furniture"/>
    <x v="3"/>
    <s v="Tenex Carpeted, Granite-Look or Clear Contemporary Contour Shape Chair Mats"/>
    <n v="212.13"/>
    <n v="3"/>
    <n v="14.8491"/>
    <x v="7"/>
    <x v="5"/>
  </r>
  <r>
    <s v="CA-2017-140298"/>
    <x v="585"/>
    <d v="2017-05-17T00:00:00"/>
    <x v="1"/>
    <s v="JK-16120"/>
    <s v="Julie Kriz"/>
    <x v="2"/>
    <s v="United States"/>
    <x v="198"/>
    <x v="5"/>
    <x v="3"/>
    <s v="FUR-FU-10001967"/>
    <s v="Furniture"/>
    <x v="3"/>
    <s v="Telescoping Adjustable Floor Lamp"/>
    <n v="7.9960000000000004"/>
    <n v="1"/>
    <n v="-6.9965000000000002"/>
    <x v="6"/>
    <x v="7"/>
  </r>
  <r>
    <s v="CA-2016-158435"/>
    <x v="586"/>
    <d v="2016-05-18T00:00:00"/>
    <x v="2"/>
    <s v="AG-10900"/>
    <s v="Arthur Gainer"/>
    <x v="0"/>
    <s v="United States"/>
    <x v="251"/>
    <x v="19"/>
    <x v="2"/>
    <s v="FUR-FU-10003975"/>
    <s v="Furniture"/>
    <x v="3"/>
    <s v="Eldon Advantage Chair Mats for Low to Medium Pile Carpets"/>
    <n v="173.24"/>
    <n v="4"/>
    <n v="17.324000000000002"/>
    <x v="5"/>
    <x v="7"/>
  </r>
  <r>
    <s v="CA-2014-108273"/>
    <x v="439"/>
    <d v="2014-12-21T00:00:00"/>
    <x v="1"/>
    <s v="EJ-13720"/>
    <s v="Ed Jacobs"/>
    <x v="0"/>
    <s v="United States"/>
    <x v="156"/>
    <x v="5"/>
    <x v="3"/>
    <s v="FUR-FU-10002116"/>
    <s v="Furniture"/>
    <x v="3"/>
    <s v="Tenex Carpeted, Granite-Look or Clear Contemporary Contour Shape Chair Mats"/>
    <n v="56.567999999999998"/>
    <n v="2"/>
    <n v="-74.952600000000004"/>
    <x v="2"/>
    <x v="5"/>
  </r>
  <r>
    <s v="CA-2017-143126"/>
    <x v="587"/>
    <d v="2017-12-07T00:00:00"/>
    <x v="0"/>
    <s v="CM-12655"/>
    <s v="Corinna Mitchell"/>
    <x v="2"/>
    <s v="United States"/>
    <x v="15"/>
    <x v="13"/>
    <x v="1"/>
    <s v="FUR-TA-10002958"/>
    <s v="Furniture"/>
    <x v="2"/>
    <s v="Bevis Oval Conference Table, Walnut"/>
    <n v="521.96"/>
    <n v="2"/>
    <n v="88.733199999999997"/>
    <x v="4"/>
    <x v="5"/>
  </r>
  <r>
    <s v="CA-2014-106229"/>
    <x v="588"/>
    <d v="2014-06-11T00:00:00"/>
    <x v="0"/>
    <s v="NR-18550"/>
    <s v="Nick Radford"/>
    <x v="0"/>
    <s v="United States"/>
    <x v="14"/>
    <x v="8"/>
    <x v="3"/>
    <s v="FUR-TA-10002041"/>
    <s v="Furniture"/>
    <x v="2"/>
    <s v="Bevis Round Conference Table Top, X-Base"/>
    <n v="268.935"/>
    <n v="3"/>
    <n v="-209.76929999999999"/>
    <x v="4"/>
    <x v="2"/>
  </r>
  <r>
    <s v="CA-2014-119151"/>
    <x v="306"/>
    <d v="2014-11-29T00:00:00"/>
    <x v="0"/>
    <s v="MP-18175"/>
    <s v="Mike Pelletier"/>
    <x v="2"/>
    <s v="United States"/>
    <x v="13"/>
    <x v="7"/>
    <x v="2"/>
    <s v="FUR-BO-10003159"/>
    <s v="Furniture"/>
    <x v="0"/>
    <s v="Sauder Camden County Collection Libraries, Planked Cherry Finish"/>
    <n v="275.952"/>
    <n v="3"/>
    <n v="-37.943399999999997"/>
    <x v="4"/>
    <x v="0"/>
  </r>
  <r>
    <s v="US-2015-103996"/>
    <x v="165"/>
    <d v="2015-03-31T00:00:00"/>
    <x v="0"/>
    <s v="RB-19435"/>
    <s v="Richard Bierner"/>
    <x v="0"/>
    <s v="United States"/>
    <x v="53"/>
    <x v="2"/>
    <x v="1"/>
    <s v="FUR-FU-10004586"/>
    <s v="Furniture"/>
    <x v="3"/>
    <s v="G.E. Longer-Life Indoor Recessed Floodlight Bulbs"/>
    <n v="19.920000000000002"/>
    <n v="3"/>
    <n v="9.5616000000000003"/>
    <x v="3"/>
    <x v="9"/>
  </r>
  <r>
    <s v="CA-2016-120530"/>
    <x v="589"/>
    <d v="2016-04-12T00:00:00"/>
    <x v="1"/>
    <s v="Dl-13600"/>
    <s v="Dorris liebe"/>
    <x v="1"/>
    <s v="United States"/>
    <x v="13"/>
    <x v="7"/>
    <x v="2"/>
    <s v="FUR-CH-10000454"/>
    <s v="Furniture"/>
    <x v="1"/>
    <s v="Hon Deluxe Fabric Upholstered Stacking Chairs, Rounded Back"/>
    <n v="658.74599999999998"/>
    <n v="3"/>
    <n v="146.38800000000001"/>
    <x v="2"/>
    <x v="6"/>
  </r>
  <r>
    <s v="CA-2015-105725"/>
    <x v="590"/>
    <d v="2015-02-24T00:00:00"/>
    <x v="1"/>
    <s v="GT-14755"/>
    <s v="Guy Thornton"/>
    <x v="0"/>
    <s v="United States"/>
    <x v="62"/>
    <x v="2"/>
    <x v="1"/>
    <s v="FUR-TA-10001676"/>
    <s v="Furniture"/>
    <x v="2"/>
    <s v="Hon 61000 Series Interactive Training Tables"/>
    <n v="35.543999999999997"/>
    <n v="1"/>
    <n v="-0.88859999999999995"/>
    <x v="6"/>
    <x v="11"/>
  </r>
  <r>
    <s v="CA-2016-120005"/>
    <x v="492"/>
    <d v="2016-03-03T00:00:00"/>
    <x v="3"/>
    <s v="TS-21160"/>
    <s v="Theresa Swint"/>
    <x v="1"/>
    <s v="United States"/>
    <x v="28"/>
    <x v="2"/>
    <x v="1"/>
    <s v="FUR-FU-10000672"/>
    <s v="Furniture"/>
    <x v="3"/>
    <s v="Executive Impressions 10&quot; Spectator Wall Clock"/>
    <n v="35.28"/>
    <n v="3"/>
    <n v="11.995200000000001"/>
    <x v="7"/>
    <x v="9"/>
  </r>
  <r>
    <s v="CA-2017-103499"/>
    <x v="93"/>
    <d v="2017-11-24T00:00:00"/>
    <x v="1"/>
    <s v="ES-14020"/>
    <s v="Erica Smith"/>
    <x v="0"/>
    <s v="United States"/>
    <x v="38"/>
    <x v="9"/>
    <x v="0"/>
    <s v="FUR-CH-10001482"/>
    <s v="Furniture"/>
    <x v="1"/>
    <s v="Office Star - Mesh Screen back chair with Vinyl seat"/>
    <n v="209.56800000000001"/>
    <n v="2"/>
    <n v="-23.5764"/>
    <x v="4"/>
    <x v="0"/>
  </r>
  <r>
    <s v="CA-2017-119746"/>
    <x v="68"/>
    <d v="2017-11-27T00:00:00"/>
    <x v="1"/>
    <s v="CM-12385"/>
    <s v="Christopher Martinez"/>
    <x v="0"/>
    <s v="United States"/>
    <x v="9"/>
    <x v="8"/>
    <x v="3"/>
    <s v="FUR-FU-10004909"/>
    <s v="Furniture"/>
    <x v="3"/>
    <s v="Contemporary Wood/Metal Frame"/>
    <n v="6.4640000000000004"/>
    <n v="1"/>
    <n v="-4.04"/>
    <x v="4"/>
    <x v="0"/>
  </r>
  <r>
    <s v="CA-2014-150301"/>
    <x v="591"/>
    <d v="2014-07-10T00:00:00"/>
    <x v="2"/>
    <s v="MH-18025"/>
    <s v="Michelle Huthwaite"/>
    <x v="0"/>
    <s v="United States"/>
    <x v="252"/>
    <x v="7"/>
    <x v="2"/>
    <s v="FUR-CH-10002647"/>
    <s v="Furniture"/>
    <x v="1"/>
    <s v="Situations Contoured Folding Chairs, 4/Set"/>
    <n v="63.881999999999998"/>
    <n v="1"/>
    <n v="10.647"/>
    <x v="3"/>
    <x v="3"/>
  </r>
  <r>
    <s v="CA-2014-159310"/>
    <x v="592"/>
    <d v="2014-11-12T00:00:00"/>
    <x v="1"/>
    <s v="SC-20725"/>
    <s v="Steven Cartwright"/>
    <x v="0"/>
    <s v="United States"/>
    <x v="6"/>
    <x v="5"/>
    <x v="3"/>
    <s v="FUR-CH-10002758"/>
    <s v="Furniture"/>
    <x v="1"/>
    <s v="Hon Deluxe Fabric Upholstered Stacking Chairs, Squared Back"/>
    <n v="683.14400000000001"/>
    <n v="4"/>
    <n v="0"/>
    <x v="2"/>
    <x v="0"/>
  </r>
  <r>
    <s v="CA-2015-104346"/>
    <x v="593"/>
    <d v="2015-12-16T00:00:00"/>
    <x v="1"/>
    <s v="IM-15070"/>
    <s v="Irene Maddox"/>
    <x v="0"/>
    <s v="United States"/>
    <x v="30"/>
    <x v="12"/>
    <x v="1"/>
    <s v="FUR-BO-10003450"/>
    <s v="Furniture"/>
    <x v="0"/>
    <s v="Bush Westfield Collection Bookcases, Dark Cherry Finish"/>
    <n v="69.575999999999993"/>
    <n v="4"/>
    <n v="-143.79040000000001"/>
    <x v="2"/>
    <x v="5"/>
  </r>
  <r>
    <s v="CA-2015-104346"/>
    <x v="593"/>
    <d v="2015-12-16T00:00:00"/>
    <x v="1"/>
    <s v="IM-15070"/>
    <s v="Irene Maddox"/>
    <x v="0"/>
    <s v="United States"/>
    <x v="30"/>
    <x v="12"/>
    <x v="1"/>
    <s v="FUR-FU-10002456"/>
    <s v="Furniture"/>
    <x v="3"/>
    <s v="Master Caster Door Stop, Large Neon Orange"/>
    <n v="52.415999999999997"/>
    <n v="9"/>
    <n v="15.069599999999999"/>
    <x v="2"/>
    <x v="5"/>
  </r>
  <r>
    <s v="CA-2015-104346"/>
    <x v="593"/>
    <d v="2015-12-16T00:00:00"/>
    <x v="1"/>
    <s v="IM-15070"/>
    <s v="Irene Maddox"/>
    <x v="0"/>
    <s v="United States"/>
    <x v="30"/>
    <x v="12"/>
    <x v="1"/>
    <s v="FUR-FU-10001473"/>
    <s v="Furniture"/>
    <x v="3"/>
    <s v="DAX Wood Document Frame"/>
    <n v="54.92"/>
    <n v="5"/>
    <n v="10.984"/>
    <x v="2"/>
    <x v="5"/>
  </r>
  <r>
    <s v="CA-2015-104346"/>
    <x v="593"/>
    <d v="2015-12-16T00:00:00"/>
    <x v="1"/>
    <s v="IM-15070"/>
    <s v="Irene Maddox"/>
    <x v="0"/>
    <s v="United States"/>
    <x v="30"/>
    <x v="12"/>
    <x v="1"/>
    <s v="FUR-TA-10000849"/>
    <s v="Furniture"/>
    <x v="2"/>
    <s v="Bevis Rectangular Conference Tables"/>
    <n v="364.95"/>
    <n v="5"/>
    <n v="-248.166"/>
    <x v="2"/>
    <x v="5"/>
  </r>
  <r>
    <s v="CA-2015-144722"/>
    <x v="253"/>
    <d v="2015-03-23T00:00:00"/>
    <x v="1"/>
    <s v="MF-18250"/>
    <s v="Monica Federle"/>
    <x v="1"/>
    <s v="United States"/>
    <x v="2"/>
    <x v="2"/>
    <x v="1"/>
    <s v="FUR-FU-10001215"/>
    <s v="Furniture"/>
    <x v="3"/>
    <s v="Howard Miller 11-1/2&quot; Diameter Brentwood Wall Clock"/>
    <n v="43.13"/>
    <n v="1"/>
    <n v="18.114599999999999"/>
    <x v="1"/>
    <x v="9"/>
  </r>
  <r>
    <s v="US-2016-148901"/>
    <x v="326"/>
    <d v="2016-05-19T00:00:00"/>
    <x v="1"/>
    <s v="MK-17905"/>
    <s v="Michael Kennedy"/>
    <x v="1"/>
    <s v="United States"/>
    <x v="51"/>
    <x v="1"/>
    <x v="0"/>
    <s v="FUR-FU-10002396"/>
    <s v="Furniture"/>
    <x v="3"/>
    <s v="DAX Copper Panel Document Frame, 5 x 7 Size"/>
    <n v="30.192"/>
    <n v="3"/>
    <n v="8.3027999999999995"/>
    <x v="2"/>
    <x v="7"/>
  </r>
  <r>
    <s v="CA-2017-136364"/>
    <x v="594"/>
    <d v="2017-07-17T00:00:00"/>
    <x v="0"/>
    <s v="MH-17455"/>
    <s v="Mark Hamilton"/>
    <x v="0"/>
    <s v="United States"/>
    <x v="3"/>
    <x v="3"/>
    <x v="2"/>
    <s v="FUR-FU-10002501"/>
    <s v="Furniture"/>
    <x v="3"/>
    <s v="Nu-Dell Executive Frame"/>
    <n v="91.007999999999996"/>
    <n v="9"/>
    <n v="19.339200000000002"/>
    <x v="4"/>
    <x v="3"/>
  </r>
  <r>
    <s v="CA-2016-121370"/>
    <x v="566"/>
    <d v="2016-11-19T00:00:00"/>
    <x v="0"/>
    <s v="EB-14110"/>
    <s v="Eugene Barchas"/>
    <x v="0"/>
    <s v="United States"/>
    <x v="3"/>
    <x v="3"/>
    <x v="2"/>
    <s v="FUR-CH-10000785"/>
    <s v="Furniture"/>
    <x v="1"/>
    <s v="Global Ergonomic Managers Chair"/>
    <n v="380.05799999999999"/>
    <n v="3"/>
    <n v="-21.717600000000001"/>
    <x v="2"/>
    <x v="0"/>
  </r>
  <r>
    <s v="CA-2016-121370"/>
    <x v="566"/>
    <d v="2016-11-19T00:00:00"/>
    <x v="0"/>
    <s v="EB-14110"/>
    <s v="Eugene Barchas"/>
    <x v="0"/>
    <s v="United States"/>
    <x v="3"/>
    <x v="3"/>
    <x v="2"/>
    <s v="FUR-FU-10002813"/>
    <s v="Furniture"/>
    <x v="3"/>
    <s v="DAX Contemporary Wood Frame with Silver Metal Mat, Desktop, 11 x 14 Size"/>
    <n v="48.576000000000001"/>
    <n v="3"/>
    <n v="9.7151999999999994"/>
    <x v="2"/>
    <x v="0"/>
  </r>
  <r>
    <s v="CA-2016-140018"/>
    <x v="431"/>
    <d v="2016-11-26T00:00:00"/>
    <x v="1"/>
    <s v="CK-12205"/>
    <s v="Chloris Kastensmidt"/>
    <x v="0"/>
    <s v="United States"/>
    <x v="29"/>
    <x v="15"/>
    <x v="2"/>
    <s v="FUR-CH-10003817"/>
    <s v="Furniture"/>
    <x v="1"/>
    <s v="Global Value Steno Chair, Gray"/>
    <n v="127.554"/>
    <n v="3"/>
    <n v="-9.1110000000000007"/>
    <x v="2"/>
    <x v="0"/>
  </r>
  <r>
    <s v="CA-2016-140018"/>
    <x v="431"/>
    <d v="2016-11-26T00:00:00"/>
    <x v="1"/>
    <s v="CK-12205"/>
    <s v="Chloris Kastensmidt"/>
    <x v="0"/>
    <s v="United States"/>
    <x v="29"/>
    <x v="15"/>
    <x v="2"/>
    <s v="FUR-FU-10001876"/>
    <s v="Furniture"/>
    <x v="3"/>
    <s v="Computer Room Manger, 14&quot;"/>
    <n v="77.951999999999998"/>
    <n v="3"/>
    <n v="15.590400000000001"/>
    <x v="2"/>
    <x v="0"/>
  </r>
  <r>
    <s v="CA-2017-154123"/>
    <x v="93"/>
    <d v="2017-11-25T00:00:00"/>
    <x v="1"/>
    <s v="SC-20050"/>
    <s v="Sample Company A"/>
    <x v="2"/>
    <s v="United States"/>
    <x v="0"/>
    <x v="0"/>
    <x v="0"/>
    <s v="FUR-FU-10000629"/>
    <s v="Furniture"/>
    <x v="3"/>
    <s v="9-3/4 Diameter Round Wall Clock"/>
    <n v="27.58"/>
    <n v="2"/>
    <n v="11.583600000000001"/>
    <x v="2"/>
    <x v="0"/>
  </r>
  <r>
    <s v="CA-2014-107818"/>
    <x v="30"/>
    <d v="2014-09-14T00:00:00"/>
    <x v="1"/>
    <s v="MC-17275"/>
    <s v="Marc Crier"/>
    <x v="0"/>
    <s v="United States"/>
    <x v="253"/>
    <x v="13"/>
    <x v="1"/>
    <s v="FUR-CH-10000454"/>
    <s v="Furniture"/>
    <x v="1"/>
    <s v="Hon Deluxe Fabric Upholstered Stacking Chairs, Rounded Back"/>
    <n v="975.92"/>
    <n v="5"/>
    <n v="121.99"/>
    <x v="6"/>
    <x v="4"/>
  </r>
  <r>
    <s v="CA-2014-113320"/>
    <x v="202"/>
    <d v="2014-12-15T00:00:00"/>
    <x v="0"/>
    <s v="LH-17155"/>
    <s v="Logan Haushalter"/>
    <x v="0"/>
    <s v="United States"/>
    <x v="121"/>
    <x v="2"/>
    <x v="1"/>
    <s v="FUR-FU-10004270"/>
    <s v="Furniture"/>
    <x v="3"/>
    <s v="Eldon Image Series Desk Accessories, Burgundy"/>
    <n v="12.54"/>
    <n v="3"/>
    <n v="4.5144000000000002"/>
    <x v="0"/>
    <x v="5"/>
  </r>
  <r>
    <s v="CA-2014-113320"/>
    <x v="202"/>
    <d v="2014-12-15T00:00:00"/>
    <x v="0"/>
    <s v="LH-17155"/>
    <s v="Logan Haushalter"/>
    <x v="0"/>
    <s v="United States"/>
    <x v="121"/>
    <x v="2"/>
    <x v="1"/>
    <s v="FUR-FU-10001706"/>
    <s v="Furniture"/>
    <x v="3"/>
    <s v="Longer-Life Soft White Bulbs"/>
    <n v="9.24"/>
    <n v="3"/>
    <n v="4.4352"/>
    <x v="0"/>
    <x v="5"/>
  </r>
  <r>
    <s v="CA-2015-137526"/>
    <x v="595"/>
    <d v="2015-01-17T00:00:00"/>
    <x v="1"/>
    <s v="PB-19150"/>
    <s v="Philip Brown"/>
    <x v="0"/>
    <s v="United States"/>
    <x v="2"/>
    <x v="2"/>
    <x v="1"/>
    <s v="FUR-FU-10001861"/>
    <s v="Furniture"/>
    <x v="3"/>
    <s v="Floodlight Indoor Halogen Bulbs, 1 Bulb per Pack, 60 Watts"/>
    <n v="77.599999999999994"/>
    <n v="4"/>
    <n v="38.024000000000001"/>
    <x v="4"/>
    <x v="8"/>
  </r>
  <r>
    <s v="CA-2015-137526"/>
    <x v="595"/>
    <d v="2015-01-17T00:00:00"/>
    <x v="1"/>
    <s v="PB-19150"/>
    <s v="Philip Brown"/>
    <x v="0"/>
    <s v="United States"/>
    <x v="2"/>
    <x v="2"/>
    <x v="1"/>
    <s v="FUR-FU-10004845"/>
    <s v="Furniture"/>
    <x v="3"/>
    <s v="Deflect-o EconoMat Nonstudded, No Bevel Mat"/>
    <n v="464.85"/>
    <n v="9"/>
    <n v="92.97"/>
    <x v="4"/>
    <x v="8"/>
  </r>
  <r>
    <s v="CA-2017-122490"/>
    <x v="596"/>
    <d v="2017-11-18T00:00:00"/>
    <x v="1"/>
    <s v="TT-21070"/>
    <s v="Ted Trevino"/>
    <x v="0"/>
    <s v="United States"/>
    <x v="15"/>
    <x v="13"/>
    <x v="1"/>
    <s v="FUR-CH-10001215"/>
    <s v="Furniture"/>
    <x v="1"/>
    <s v="Global Troy Executive Leather Low-Back Tilter"/>
    <n v="2404.7040000000002"/>
    <n v="6"/>
    <n v="150.29400000000001"/>
    <x v="2"/>
    <x v="0"/>
  </r>
  <r>
    <s v="CA-2017-143567"/>
    <x v="575"/>
    <d v="2017-11-05T00:00:00"/>
    <x v="0"/>
    <s v="TB-21175"/>
    <s v="Thomas Boland"/>
    <x v="1"/>
    <s v="United States"/>
    <x v="0"/>
    <x v="0"/>
    <x v="0"/>
    <s v="FUR-CH-10000454"/>
    <s v="Furniture"/>
    <x v="1"/>
    <s v="Hon Deluxe Fabric Upholstered Stacking Chairs, Rounded Back"/>
    <n v="975.92"/>
    <n v="4"/>
    <n v="292.77600000000001"/>
    <x v="0"/>
    <x v="0"/>
  </r>
  <r>
    <s v="CA-2016-163167"/>
    <x v="597"/>
    <d v="2016-12-01T00:00:00"/>
    <x v="0"/>
    <s v="RF-19345"/>
    <s v="Randy Ferguson"/>
    <x v="1"/>
    <s v="United States"/>
    <x v="254"/>
    <x v="24"/>
    <x v="0"/>
    <s v="FUR-CH-10004477"/>
    <s v="Furniture"/>
    <x v="1"/>
    <s v="Global Push Button Manager's Chair, Indigo"/>
    <n v="182.67"/>
    <n v="3"/>
    <n v="52.974299999999999"/>
    <x v="0"/>
    <x v="0"/>
  </r>
  <r>
    <s v="US-2014-122021"/>
    <x v="384"/>
    <d v="2014-10-17T00:00:00"/>
    <x v="2"/>
    <s v="AC-10660"/>
    <s v="Anna Chung"/>
    <x v="0"/>
    <s v="United States"/>
    <x v="255"/>
    <x v="15"/>
    <x v="2"/>
    <s v="FUR-CH-10003761"/>
    <s v="Furniture"/>
    <x v="1"/>
    <s v="Global Italian Leather Office Chair"/>
    <n v="183.37200000000001"/>
    <n v="2"/>
    <n v="-7.8587999999999996"/>
    <x v="3"/>
    <x v="1"/>
  </r>
  <r>
    <s v="US-2014-161613"/>
    <x v="280"/>
    <d v="2014-12-03T00:00:00"/>
    <x v="0"/>
    <s v="MC-17605"/>
    <s v="Matt Connell"/>
    <x v="1"/>
    <s v="United States"/>
    <x v="6"/>
    <x v="5"/>
    <x v="3"/>
    <s v="FUR-CH-10003746"/>
    <s v="Furniture"/>
    <x v="1"/>
    <s v="Hon 4070 Series Pagoda Round Back Stacking Chairs"/>
    <n v="674.05799999999999"/>
    <n v="3"/>
    <n v="-19.258800000000001"/>
    <x v="3"/>
    <x v="5"/>
  </r>
  <r>
    <s v="CA-2017-163125"/>
    <x v="224"/>
    <d v="2017-10-11T00:00:00"/>
    <x v="0"/>
    <s v="MB-17305"/>
    <s v="Maria Bertelson"/>
    <x v="0"/>
    <s v="United States"/>
    <x v="256"/>
    <x v="5"/>
    <x v="3"/>
    <s v="FUR-CH-10001802"/>
    <s v="Furniture"/>
    <x v="1"/>
    <s v="Hon Every-Day Chair Series Swivel Task Chairs"/>
    <n v="254.05799999999999"/>
    <n v="3"/>
    <n v="-32.6646"/>
    <x v="3"/>
    <x v="1"/>
  </r>
  <r>
    <s v="CA-2016-160304"/>
    <x v="598"/>
    <d v="2016-01-07T00:00:00"/>
    <x v="1"/>
    <s v="BM-11575"/>
    <s v="Brendan Murry"/>
    <x v="1"/>
    <s v="United States"/>
    <x v="257"/>
    <x v="32"/>
    <x v="2"/>
    <s v="FUR-BO-10004709"/>
    <s v="Furniture"/>
    <x v="0"/>
    <s v="Bush Westfield Collection Bookcases, Medium Cherry Finish"/>
    <n v="173.94"/>
    <n v="3"/>
    <n v="38.266800000000003"/>
    <x v="2"/>
    <x v="8"/>
  </r>
  <r>
    <s v="CA-2017-117653"/>
    <x v="66"/>
    <d v="2017-10-23T00:00:00"/>
    <x v="1"/>
    <s v="MO-17500"/>
    <s v="Mary O'Rourke"/>
    <x v="0"/>
    <s v="United States"/>
    <x v="9"/>
    <x v="8"/>
    <x v="3"/>
    <s v="FUR-TA-10003008"/>
    <s v="Furniture"/>
    <x v="2"/>
    <s v="Lesro Round Back Collection Coffee Table, End Table"/>
    <n v="91.275000000000006"/>
    <n v="1"/>
    <n v="-67.543499999999995"/>
    <x v="4"/>
    <x v="1"/>
  </r>
  <r>
    <s v="CA-2017-143245"/>
    <x v="451"/>
    <d v="2017-12-06T00:00:00"/>
    <x v="1"/>
    <s v="AD-10180"/>
    <s v="Alan Dominguez"/>
    <x v="2"/>
    <s v="United States"/>
    <x v="130"/>
    <x v="19"/>
    <x v="2"/>
    <s v="FUR-CH-10000155"/>
    <s v="Furniture"/>
    <x v="1"/>
    <s v="Global Comet Stacking Armless Chair"/>
    <n v="897.15"/>
    <n v="3"/>
    <n v="251.202"/>
    <x v="2"/>
    <x v="5"/>
  </r>
  <r>
    <s v="CA-2014-157147"/>
    <x v="424"/>
    <d v="2014-01-18T00:00:00"/>
    <x v="1"/>
    <s v="BD-11605"/>
    <s v="Brian Dahlen"/>
    <x v="0"/>
    <s v="United States"/>
    <x v="28"/>
    <x v="2"/>
    <x v="1"/>
    <s v="FUR-BO-10003034"/>
    <s v="Furniture"/>
    <x v="0"/>
    <s v="O'Sullivan Elevations Bookcase, Cherry Finish"/>
    <n v="333.99900000000002"/>
    <n v="3"/>
    <n v="3.9293999999999998"/>
    <x v="2"/>
    <x v="8"/>
  </r>
  <r>
    <s v="CA-2015-156482"/>
    <x v="599"/>
    <d v="2015-02-13T00:00:00"/>
    <x v="1"/>
    <s v="IL-15100"/>
    <s v="Ivan Liston"/>
    <x v="0"/>
    <s v="United States"/>
    <x v="16"/>
    <x v="14"/>
    <x v="2"/>
    <s v="FUR-CH-10001708"/>
    <s v="Furniture"/>
    <x v="1"/>
    <s v="Office Star - Contemporary Swivel Chair with Padded Adjustable Arms and Flex Back"/>
    <n v="1268.82"/>
    <n v="9"/>
    <n v="266.4522"/>
    <x v="1"/>
    <x v="11"/>
  </r>
  <r>
    <s v="CA-2015-156482"/>
    <x v="599"/>
    <d v="2015-02-13T00:00:00"/>
    <x v="1"/>
    <s v="IL-15100"/>
    <s v="Ivan Liston"/>
    <x v="0"/>
    <s v="United States"/>
    <x v="16"/>
    <x v="14"/>
    <x v="2"/>
    <s v="FUR-BO-10002598"/>
    <s v="Furniture"/>
    <x v="0"/>
    <s v="Hon Metal Bookcases, Putty"/>
    <n v="283.92"/>
    <n v="4"/>
    <n v="82.336799999999997"/>
    <x v="1"/>
    <x v="11"/>
  </r>
  <r>
    <s v="CA-2017-107125"/>
    <x v="152"/>
    <d v="2017-12-02T00:00:00"/>
    <x v="1"/>
    <s v="BD-11320"/>
    <s v="Bill Donatelli"/>
    <x v="0"/>
    <s v="United States"/>
    <x v="2"/>
    <x v="2"/>
    <x v="1"/>
    <s v="FUR-FU-10000732"/>
    <s v="Furniture"/>
    <x v="3"/>
    <s v="Eldon 200 Class Desk Accessories"/>
    <n v="18.84"/>
    <n v="3"/>
    <n v="6.0288000000000004"/>
    <x v="2"/>
    <x v="0"/>
  </r>
  <r>
    <s v="CA-2014-160262"/>
    <x v="2"/>
    <d v="2014-06-13T00:00:00"/>
    <x v="0"/>
    <s v="TS-21205"/>
    <s v="Thomas Seio"/>
    <x v="1"/>
    <s v="United States"/>
    <x v="111"/>
    <x v="34"/>
    <x v="1"/>
    <s v="FUR-FU-10002685"/>
    <s v="Furniture"/>
    <x v="3"/>
    <s v="Executive Impressions 13-1/2&quot; Indoor/Outdoor Wall Clock"/>
    <n v="37.4"/>
    <n v="2"/>
    <n v="14.212"/>
    <x v="4"/>
    <x v="2"/>
  </r>
  <r>
    <s v="CA-2014-156587"/>
    <x v="600"/>
    <d v="2014-03-08T00:00:00"/>
    <x v="2"/>
    <s v="AB-10015"/>
    <s v="Aaron Bergman"/>
    <x v="0"/>
    <s v="United States"/>
    <x v="15"/>
    <x v="13"/>
    <x v="1"/>
    <s v="FUR-CH-10004477"/>
    <s v="Furniture"/>
    <x v="1"/>
    <s v="Global Push Button Manager's Chair, Indigo"/>
    <n v="48.712000000000003"/>
    <n v="1"/>
    <n v="5.4801000000000002"/>
    <x v="5"/>
    <x v="9"/>
  </r>
  <r>
    <s v="CA-2015-122406"/>
    <x v="601"/>
    <d v="2015-08-05T00:00:00"/>
    <x v="0"/>
    <s v="BE-11455"/>
    <s v="Brad Eason"/>
    <x v="2"/>
    <s v="United States"/>
    <x v="134"/>
    <x v="38"/>
    <x v="2"/>
    <s v="FUR-CH-10001973"/>
    <s v="Furniture"/>
    <x v="1"/>
    <s v="Office Star Flex Back Scooter Chair with White Frame"/>
    <n v="110.98"/>
    <n v="1"/>
    <n v="15.5372"/>
    <x v="0"/>
    <x v="10"/>
  </r>
  <r>
    <s v="US-2016-153815"/>
    <x v="24"/>
    <d v="2016-11-09T00:00:00"/>
    <x v="2"/>
    <s v="KL-16555"/>
    <s v="Kelly Lampkin"/>
    <x v="1"/>
    <s v="United States"/>
    <x v="51"/>
    <x v="1"/>
    <x v="0"/>
    <s v="FUR-CH-10000513"/>
    <s v="Furniture"/>
    <x v="1"/>
    <s v="High-Back Leather Manager's Chair"/>
    <n v="207.98400000000001"/>
    <n v="2"/>
    <n v="-28.597799999999999"/>
    <x v="0"/>
    <x v="0"/>
  </r>
  <r>
    <s v="US-2016-153815"/>
    <x v="24"/>
    <d v="2016-11-09T00:00:00"/>
    <x v="2"/>
    <s v="KL-16555"/>
    <s v="Kelly Lampkin"/>
    <x v="1"/>
    <s v="United States"/>
    <x v="51"/>
    <x v="1"/>
    <x v="0"/>
    <s v="FUR-FU-10004090"/>
    <s v="Furniture"/>
    <x v="3"/>
    <s v="Executive Impressions 14&quot; Contract Wall Clock"/>
    <n v="35.567999999999998"/>
    <n v="2"/>
    <n v="5.7797999999999998"/>
    <x v="0"/>
    <x v="0"/>
  </r>
  <r>
    <s v="CA-2016-149279"/>
    <x v="602"/>
    <d v="2016-04-28T00:00:00"/>
    <x v="1"/>
    <s v="CL-12700"/>
    <s v="Craig Leslie"/>
    <x v="2"/>
    <s v="United States"/>
    <x v="30"/>
    <x v="12"/>
    <x v="1"/>
    <s v="FUR-CH-10004287"/>
    <s v="Furniture"/>
    <x v="1"/>
    <s v="SAFCO Arco Folding Chair"/>
    <n v="1325.76"/>
    <n v="6"/>
    <n v="149.148"/>
    <x v="4"/>
    <x v="6"/>
  </r>
  <r>
    <s v="CA-2015-153038"/>
    <x v="603"/>
    <d v="2015-12-25T00:00:00"/>
    <x v="1"/>
    <s v="RB-19645"/>
    <s v="Robert Barroso"/>
    <x v="1"/>
    <s v="United States"/>
    <x v="10"/>
    <x v="9"/>
    <x v="0"/>
    <s v="FUR-FU-10000221"/>
    <s v="Furniture"/>
    <x v="3"/>
    <s v="Master Caster Door Stop, Brown"/>
    <n v="20.32"/>
    <n v="5"/>
    <n v="3.556"/>
    <x v="1"/>
    <x v="5"/>
  </r>
  <r>
    <s v="US-2017-139647"/>
    <x v="585"/>
    <d v="2017-05-13T00:00:00"/>
    <x v="2"/>
    <s v="TS-21370"/>
    <s v="Todd Sumrall"/>
    <x v="1"/>
    <s v="United States"/>
    <x v="43"/>
    <x v="22"/>
    <x v="1"/>
    <s v="FUR-BO-10004467"/>
    <s v="Furniture"/>
    <x v="0"/>
    <s v="Bestar Classic Bookcase"/>
    <n v="209.97900000000001"/>
    <n v="7"/>
    <n v="-356.96429999999998"/>
    <x v="3"/>
    <x v="7"/>
  </r>
  <r>
    <s v="CA-2014-153850"/>
    <x v="168"/>
    <d v="2014-11-29T00:00:00"/>
    <x v="1"/>
    <s v="TH-21100"/>
    <s v="Thea Hendricks"/>
    <x v="0"/>
    <s v="United States"/>
    <x v="219"/>
    <x v="15"/>
    <x v="2"/>
    <s v="FUR-FU-10002960"/>
    <s v="Furniture"/>
    <x v="3"/>
    <s v="Eldon 200 Class Desk Accessories, Burgundy"/>
    <n v="35.167999999999999"/>
    <n v="7"/>
    <n v="9.6712000000000007"/>
    <x v="2"/>
    <x v="0"/>
  </r>
  <r>
    <s v="CA-2014-127558"/>
    <x v="604"/>
    <d v="2014-11-18T00:00:00"/>
    <x v="2"/>
    <s v="SS-20410"/>
    <s v="Shahid Shariari"/>
    <x v="0"/>
    <s v="United States"/>
    <x v="2"/>
    <x v="2"/>
    <x v="1"/>
    <s v="FUR-FU-10002505"/>
    <s v="Furniture"/>
    <x v="3"/>
    <s v="Eldon 100 Class Desk Accessories"/>
    <n v="10.11"/>
    <n v="3"/>
    <n v="3.2351999999999999"/>
    <x v="0"/>
    <x v="0"/>
  </r>
  <r>
    <s v="CA-2016-133795"/>
    <x v="105"/>
    <d v="2016-12-24T00:00:00"/>
    <x v="1"/>
    <s v="JE-15475"/>
    <s v="Jeremy Ellison"/>
    <x v="0"/>
    <s v="United States"/>
    <x v="53"/>
    <x v="2"/>
    <x v="1"/>
    <s v="FUR-FU-10003731"/>
    <s v="Furniture"/>
    <x v="3"/>
    <s v="Eldon Expressions Wood and Plastic Desk Accessories, Oak"/>
    <n v="39.92"/>
    <n v="4"/>
    <n v="11.1776"/>
    <x v="6"/>
    <x v="5"/>
  </r>
  <r>
    <s v="US-2017-130953"/>
    <x v="605"/>
    <d v="2017-08-03T00:00:00"/>
    <x v="1"/>
    <s v="RF-19735"/>
    <s v="Roland Fjeld"/>
    <x v="0"/>
    <s v="United States"/>
    <x v="258"/>
    <x v="37"/>
    <x v="3"/>
    <s v="FUR-CH-10004626"/>
    <s v="Furniture"/>
    <x v="1"/>
    <s v="Office Star Flex Back Scooter Chair with Aluminum Finish Frame"/>
    <n v="302.67"/>
    <n v="3"/>
    <n v="72.640799999999999"/>
    <x v="2"/>
    <x v="3"/>
  </r>
  <r>
    <s v="CA-2016-155166"/>
    <x v="576"/>
    <d v="2017-01-02T00:00:00"/>
    <x v="1"/>
    <s v="BB-11545"/>
    <s v="Brenda Bowman"/>
    <x v="1"/>
    <s v="United States"/>
    <x v="109"/>
    <x v="18"/>
    <x v="2"/>
    <s v="FUR-CH-10003968"/>
    <s v="Furniture"/>
    <x v="1"/>
    <s v="Novimex Turbo Task Chair"/>
    <n v="212.94"/>
    <n v="3"/>
    <n v="25.552800000000001"/>
    <x v="1"/>
    <x v="5"/>
  </r>
  <r>
    <s v="CA-2015-103954"/>
    <x v="38"/>
    <d v="2015-08-13T00:00:00"/>
    <x v="0"/>
    <s v="HR-14770"/>
    <s v="Hallie Redmond"/>
    <x v="2"/>
    <s v="United States"/>
    <x v="79"/>
    <x v="16"/>
    <x v="3"/>
    <s v="FUR-BO-10004690"/>
    <s v="Furniture"/>
    <x v="0"/>
    <s v="O'Sullivan Cherrywood Estates Traditional Barrister Bookcase"/>
    <n v="687.4"/>
    <n v="5"/>
    <n v="48.118000000000002"/>
    <x v="4"/>
    <x v="10"/>
  </r>
  <r>
    <s v="CA-2014-169803"/>
    <x v="226"/>
    <d v="2014-04-12T00:00:00"/>
    <x v="1"/>
    <s v="SC-20260"/>
    <s v="Scott Cohen"/>
    <x v="1"/>
    <s v="United States"/>
    <x v="15"/>
    <x v="13"/>
    <x v="1"/>
    <s v="FUR-TA-10000688"/>
    <s v="Furniture"/>
    <x v="2"/>
    <s v="Chromcraft Bull-Nose Wood Round Conference Table Top, Wood Base"/>
    <n v="653.54999999999995"/>
    <n v="3"/>
    <n v="111.1035"/>
    <x v="6"/>
    <x v="6"/>
  </r>
  <r>
    <s v="CA-2015-136469"/>
    <x v="312"/>
    <d v="2015-07-12T00:00:00"/>
    <x v="2"/>
    <s v="TS-21370"/>
    <s v="Todd Sumrall"/>
    <x v="1"/>
    <s v="United States"/>
    <x v="16"/>
    <x v="14"/>
    <x v="2"/>
    <s v="FUR-TA-10001520"/>
    <s v="Furniture"/>
    <x v="2"/>
    <s v="Lesro Sheffield Collection Coffee Table, End Table, Center Table, Corner Table"/>
    <n v="199.83600000000001"/>
    <n v="4"/>
    <n v="-37.112400000000001"/>
    <x v="5"/>
    <x v="3"/>
  </r>
  <r>
    <s v="CA-2016-158694"/>
    <x v="480"/>
    <d v="2016-11-13T00:00:00"/>
    <x v="0"/>
    <s v="AI-10855"/>
    <s v="Arianne Irving"/>
    <x v="0"/>
    <s v="United States"/>
    <x v="2"/>
    <x v="2"/>
    <x v="1"/>
    <s v="FUR-FU-10000965"/>
    <s v="Furniture"/>
    <x v="3"/>
    <s v="Howard Miller 11-1/2&quot; Diameter Ridgewood Wall Clock"/>
    <n v="467.46"/>
    <n v="9"/>
    <n v="191.65860000000001"/>
    <x v="0"/>
    <x v="0"/>
  </r>
  <r>
    <s v="CA-2015-141243"/>
    <x v="606"/>
    <d v="2015-01-08T00:00:00"/>
    <x v="0"/>
    <s v="AH-10465"/>
    <s v="Amy Hunt"/>
    <x v="0"/>
    <s v="United States"/>
    <x v="144"/>
    <x v="5"/>
    <x v="3"/>
    <s v="FUR-BO-10003272"/>
    <s v="Furniture"/>
    <x v="0"/>
    <s v="O'Sullivan Living Dimensions 5-Shelf Bookcases"/>
    <n v="1352.3976"/>
    <n v="9"/>
    <n v="-437.54039999999998"/>
    <x v="2"/>
    <x v="8"/>
  </r>
  <r>
    <s v="CA-2015-136798"/>
    <x v="190"/>
    <d v="2015-05-12T00:00:00"/>
    <x v="1"/>
    <s v="DL-12925"/>
    <s v="Daniel Lacy"/>
    <x v="0"/>
    <s v="United States"/>
    <x v="12"/>
    <x v="11"/>
    <x v="3"/>
    <s v="FUR-FU-10000723"/>
    <s v="Furniture"/>
    <x v="3"/>
    <s v="Deflect-o EconoMat Studded, No Bevel Mat for Low Pile Carpeting"/>
    <n v="123.96"/>
    <n v="3"/>
    <n v="11.1564"/>
    <x v="4"/>
    <x v="7"/>
  </r>
  <r>
    <s v="CA-2017-142090"/>
    <x v="147"/>
    <d v="2017-12-07T00:00:00"/>
    <x v="1"/>
    <s v="SC-20380"/>
    <s v="Shahid Collister"/>
    <x v="0"/>
    <s v="United States"/>
    <x v="259"/>
    <x v="30"/>
    <x v="0"/>
    <s v="FUR-TA-10001889"/>
    <s v="Furniture"/>
    <x v="2"/>
    <s v="Bush Advantage Collection Racetrack Conference Table"/>
    <n v="1781.682"/>
    <n v="7"/>
    <n v="-653.28340000000003"/>
    <x v="1"/>
    <x v="0"/>
  </r>
  <r>
    <s v="CA-2014-124478"/>
    <x v="98"/>
    <d v="2014-08-12T00:00:00"/>
    <x v="1"/>
    <s v="MA-17560"/>
    <s v="Matt Abelman"/>
    <x v="2"/>
    <s v="United States"/>
    <x v="65"/>
    <x v="17"/>
    <x v="3"/>
    <s v="FUR-FU-10002088"/>
    <s v="Furniture"/>
    <x v="3"/>
    <s v="Nu-Dell Float Frame 11 x 14 1/2"/>
    <n v="53.88"/>
    <n v="6"/>
    <n v="22.6296"/>
    <x v="4"/>
    <x v="10"/>
  </r>
  <r>
    <s v="CA-2014-134572"/>
    <x v="607"/>
    <d v="2014-04-22T00:00:00"/>
    <x v="0"/>
    <s v="SV-20365"/>
    <s v="Seth Vernon"/>
    <x v="0"/>
    <s v="United States"/>
    <x v="6"/>
    <x v="5"/>
    <x v="3"/>
    <s v="FUR-TA-10001705"/>
    <s v="Furniture"/>
    <x v="2"/>
    <s v="Bush Advantage Collection Round Conference Table"/>
    <n v="744.1"/>
    <n v="5"/>
    <n v="-95.67"/>
    <x v="3"/>
    <x v="6"/>
  </r>
  <r>
    <s v="CA-2014-134572"/>
    <x v="607"/>
    <d v="2014-04-22T00:00:00"/>
    <x v="0"/>
    <s v="SV-20365"/>
    <s v="Seth Vernon"/>
    <x v="0"/>
    <s v="United States"/>
    <x v="6"/>
    <x v="5"/>
    <x v="3"/>
    <s v="FUR-TA-10004442"/>
    <s v="Furniture"/>
    <x v="2"/>
    <s v="Riverside Furniture Stanwyck Manor Table Series"/>
    <n v="401.59"/>
    <n v="2"/>
    <n v="-131.95099999999999"/>
    <x v="3"/>
    <x v="6"/>
  </r>
  <r>
    <s v="US-2017-133312"/>
    <x v="608"/>
    <d v="2017-11-29T00:00:00"/>
    <x v="1"/>
    <s v="BD-11500"/>
    <s v="Bradley Drucker"/>
    <x v="0"/>
    <s v="United States"/>
    <x v="28"/>
    <x v="2"/>
    <x v="1"/>
    <s v="FUR-BO-10002213"/>
    <s v="Furniture"/>
    <x v="0"/>
    <s v="Sauder Forest Hills Library, Woodland Oak Finish"/>
    <n v="359.49900000000002"/>
    <n v="3"/>
    <n v="-29.605799999999999"/>
    <x v="4"/>
    <x v="0"/>
  </r>
  <r>
    <s v="US-2014-140452"/>
    <x v="387"/>
    <d v="2014-12-10T00:00:00"/>
    <x v="1"/>
    <s v="BK-11260"/>
    <s v="Berenike Kampe"/>
    <x v="0"/>
    <s v="United States"/>
    <x v="9"/>
    <x v="8"/>
    <x v="3"/>
    <s v="FUR-TA-10004086"/>
    <s v="Furniture"/>
    <x v="2"/>
    <s v="KI Adjustable-Height Table"/>
    <n v="214.95"/>
    <n v="5"/>
    <n v="-120.372"/>
    <x v="4"/>
    <x v="5"/>
  </r>
  <r>
    <s v="US-2014-140452"/>
    <x v="387"/>
    <d v="2014-12-10T00:00:00"/>
    <x v="1"/>
    <s v="BK-11260"/>
    <s v="Berenike Kampe"/>
    <x v="0"/>
    <s v="United States"/>
    <x v="9"/>
    <x v="8"/>
    <x v="3"/>
    <s v="FUR-FU-10002088"/>
    <s v="Furniture"/>
    <x v="3"/>
    <s v="Nu-Dell Float Frame 11 x 14 1/2"/>
    <n v="10.776"/>
    <n v="3"/>
    <n v="-4.8491999999999997"/>
    <x v="4"/>
    <x v="5"/>
  </r>
  <r>
    <s v="CA-2014-116568"/>
    <x v="609"/>
    <d v="2014-12-20T00:00:00"/>
    <x v="1"/>
    <s v="BM-11785"/>
    <s v="Bryan Mills"/>
    <x v="0"/>
    <s v="United States"/>
    <x v="260"/>
    <x v="1"/>
    <x v="0"/>
    <s v="FUR-CH-10002439"/>
    <s v="Furniture"/>
    <x v="1"/>
    <s v="Iceberg Nesting Folding Chair, 19w x 6d x 43h"/>
    <n v="186.304"/>
    <n v="4"/>
    <n v="13.972799999999999"/>
    <x v="6"/>
    <x v="5"/>
  </r>
  <r>
    <s v="CA-2015-153073"/>
    <x v="18"/>
    <d v="2015-11-13T00:00:00"/>
    <x v="3"/>
    <s v="HA-14905"/>
    <s v="Helen Abelman"/>
    <x v="0"/>
    <s v="United States"/>
    <x v="9"/>
    <x v="8"/>
    <x v="3"/>
    <s v="FUR-FU-10001025"/>
    <s v="Furniture"/>
    <x v="3"/>
    <s v="Eldon Imˆge Series Desk Accessories, Clear"/>
    <n v="17.495999999999999"/>
    <n v="9"/>
    <n v="-7.4358000000000004"/>
    <x v="7"/>
    <x v="0"/>
  </r>
  <r>
    <s v="CA-2014-160766"/>
    <x v="94"/>
    <d v="2014-09-14T00:00:00"/>
    <x v="3"/>
    <s v="DM-13015"/>
    <s v="Darrin Martin"/>
    <x v="0"/>
    <s v="United States"/>
    <x v="13"/>
    <x v="7"/>
    <x v="2"/>
    <s v="FUR-TA-10001039"/>
    <s v="Furniture"/>
    <x v="2"/>
    <s v="KI Adjustable-Height Table"/>
    <n v="464.29199999999997"/>
    <n v="9"/>
    <n v="-108.3348"/>
    <x v="7"/>
    <x v="4"/>
  </r>
  <r>
    <s v="CA-2017-146626"/>
    <x v="297"/>
    <d v="2018-01-05T00:00:00"/>
    <x v="1"/>
    <s v="BP-11185"/>
    <s v="Ben Peterman"/>
    <x v="1"/>
    <s v="United States"/>
    <x v="261"/>
    <x v="2"/>
    <x v="1"/>
    <s v="FUR-FU-10002501"/>
    <s v="Furniture"/>
    <x v="3"/>
    <s v="Nu-Dell Executive Frame"/>
    <n v="101.12"/>
    <n v="8"/>
    <n v="37.414400000000001"/>
    <x v="1"/>
    <x v="5"/>
  </r>
  <r>
    <s v="CA-2016-128972"/>
    <x v="282"/>
    <d v="2016-11-17T00:00:00"/>
    <x v="1"/>
    <s v="TS-21430"/>
    <s v="Tom Stivers"/>
    <x v="1"/>
    <s v="United States"/>
    <x v="258"/>
    <x v="37"/>
    <x v="3"/>
    <s v="FUR-FU-10003096"/>
    <s v="Furniture"/>
    <x v="3"/>
    <s v="Master Giant Foot Doorstop, Safety Yellow"/>
    <n v="30.36"/>
    <n v="4"/>
    <n v="13.0548"/>
    <x v="4"/>
    <x v="0"/>
  </r>
  <r>
    <s v="CA-2016-111213"/>
    <x v="610"/>
    <d v="2016-04-05T00:00:00"/>
    <x v="1"/>
    <s v="FP-14320"/>
    <s v="Frank Preis"/>
    <x v="0"/>
    <s v="United States"/>
    <x v="13"/>
    <x v="7"/>
    <x v="2"/>
    <s v="FUR-CH-10000454"/>
    <s v="Furniture"/>
    <x v="1"/>
    <s v="Hon Deluxe Fabric Upholstered Stacking Chairs, Rounded Back"/>
    <n v="1317.492"/>
    <n v="6"/>
    <n v="292.77600000000001"/>
    <x v="4"/>
    <x v="6"/>
  </r>
  <r>
    <s v="CA-2017-161333"/>
    <x v="611"/>
    <d v="2017-02-07T00:00:00"/>
    <x v="1"/>
    <s v="JL-15835"/>
    <s v="John Lee"/>
    <x v="0"/>
    <s v="United States"/>
    <x v="2"/>
    <x v="2"/>
    <x v="1"/>
    <s v="FUR-FU-10003039"/>
    <s v="Furniture"/>
    <x v="3"/>
    <s v="Howard Miller 11-1/2&quot; Diameter Grantwood Wall Clock"/>
    <n v="86.26"/>
    <n v="2"/>
    <n v="29.328399999999998"/>
    <x v="2"/>
    <x v="11"/>
  </r>
  <r>
    <s v="CA-2017-128734"/>
    <x v="455"/>
    <d v="2017-12-31T00:00:00"/>
    <x v="1"/>
    <s v="JL-15175"/>
    <s v="James Lanier"/>
    <x v="2"/>
    <s v="United States"/>
    <x v="262"/>
    <x v="22"/>
    <x v="1"/>
    <s v="FUR-FU-10001731"/>
    <s v="Furniture"/>
    <x v="3"/>
    <s v="Acrylic Self-Standing Desk Frames"/>
    <n v="8.5440000000000005"/>
    <n v="4"/>
    <n v="1.9224000000000001"/>
    <x v="1"/>
    <x v="5"/>
  </r>
  <r>
    <s v="CA-2017-128734"/>
    <x v="455"/>
    <d v="2017-12-31T00:00:00"/>
    <x v="1"/>
    <s v="JL-15175"/>
    <s v="James Lanier"/>
    <x v="2"/>
    <s v="United States"/>
    <x v="262"/>
    <x v="22"/>
    <x v="1"/>
    <s v="FUR-CH-10001394"/>
    <s v="Furniture"/>
    <x v="1"/>
    <s v="Global Leather Executive Chair"/>
    <n v="842.37599999999998"/>
    <n v="3"/>
    <n v="105.297"/>
    <x v="1"/>
    <x v="5"/>
  </r>
  <r>
    <s v="US-2015-124219"/>
    <x v="612"/>
    <d v="2015-08-08T00:00:00"/>
    <x v="2"/>
    <s v="KW-16570"/>
    <s v="Kelly Williams"/>
    <x v="0"/>
    <s v="United States"/>
    <x v="263"/>
    <x v="23"/>
    <x v="3"/>
    <s v="FUR-FU-10000305"/>
    <s v="Furniture"/>
    <x v="3"/>
    <s v="Tenex V2T-RE Standard Weight Series Chair Mat, 45&quot; x 53&quot;, Lip 25&quot; x 12&quot;"/>
    <n v="212.94"/>
    <n v="3"/>
    <n v="34.070399999999999"/>
    <x v="5"/>
    <x v="10"/>
  </r>
  <r>
    <s v="CA-2017-163006"/>
    <x v="254"/>
    <d v="2017-07-04T00:00:00"/>
    <x v="0"/>
    <s v="GH-14410"/>
    <s v="Gary Hansen"/>
    <x v="2"/>
    <s v="United States"/>
    <x v="9"/>
    <x v="8"/>
    <x v="3"/>
    <s v="FUR-CH-10000229"/>
    <s v="Furniture"/>
    <x v="1"/>
    <s v="Global Enterprise Series Seating High-Back Swivel/Tilt Chairs"/>
    <n v="569.05799999999999"/>
    <n v="3"/>
    <n v="-178.8468"/>
    <x v="4"/>
    <x v="2"/>
  </r>
  <r>
    <s v="CA-2017-163006"/>
    <x v="254"/>
    <d v="2017-07-04T00:00:00"/>
    <x v="0"/>
    <s v="GH-14410"/>
    <s v="Gary Hansen"/>
    <x v="2"/>
    <s v="United States"/>
    <x v="9"/>
    <x v="8"/>
    <x v="3"/>
    <s v="FUR-FU-10003799"/>
    <s v="Furniture"/>
    <x v="3"/>
    <s v="Seth Thomas 13 1/2&quot; Wall Clock"/>
    <n v="14.224"/>
    <n v="2"/>
    <n v="-10.3124"/>
    <x v="4"/>
    <x v="2"/>
  </r>
  <r>
    <s v="CA-2014-111192"/>
    <x v="613"/>
    <d v="2014-08-05T00:00:00"/>
    <x v="1"/>
    <s v="TS-21430"/>
    <s v="Tom Stivers"/>
    <x v="1"/>
    <s v="United States"/>
    <x v="15"/>
    <x v="13"/>
    <x v="1"/>
    <s v="FUR-BO-10002916"/>
    <s v="Furniture"/>
    <x v="0"/>
    <s v="Rush Hierlooms Collection 1&quot; Thick Stackable Bookcases"/>
    <n v="1367.84"/>
    <n v="8"/>
    <n v="259.88959999999997"/>
    <x v="6"/>
    <x v="3"/>
  </r>
  <r>
    <s v="CA-2016-115378"/>
    <x v="515"/>
    <d v="2016-11-23T00:00:00"/>
    <x v="0"/>
    <s v="AJ-10945"/>
    <s v="Ashley Jarboe"/>
    <x v="0"/>
    <s v="United States"/>
    <x v="264"/>
    <x v="17"/>
    <x v="3"/>
    <s v="FUR-CH-10000863"/>
    <s v="Furniture"/>
    <x v="1"/>
    <s v="Novimex Swivel Fabric Task Chair"/>
    <n v="301.95999999999998"/>
    <n v="2"/>
    <n v="33.215600000000002"/>
    <x v="2"/>
    <x v="0"/>
  </r>
  <r>
    <s v="CA-2015-161627"/>
    <x v="171"/>
    <d v="2015-07-11T00:00:00"/>
    <x v="1"/>
    <s v="SJ-20215"/>
    <s v="Sarah Jordon"/>
    <x v="0"/>
    <s v="United States"/>
    <x v="102"/>
    <x v="2"/>
    <x v="1"/>
    <s v="FUR-CH-10003968"/>
    <s v="Furniture"/>
    <x v="1"/>
    <s v="Novimex Turbo Task Chair"/>
    <n v="170.352"/>
    <n v="3"/>
    <n v="-17.0352"/>
    <x v="2"/>
    <x v="3"/>
  </r>
  <r>
    <s v="CA-2014-121006"/>
    <x v="448"/>
    <d v="2014-11-16T00:00:00"/>
    <x v="1"/>
    <s v="SC-20020"/>
    <s v="Sam Craven"/>
    <x v="0"/>
    <s v="United States"/>
    <x v="265"/>
    <x v="17"/>
    <x v="3"/>
    <s v="FUR-CH-10004997"/>
    <s v="Furniture"/>
    <x v="1"/>
    <s v="Hon Every-Day Series Multi-Task Chairs"/>
    <n v="563.94000000000005"/>
    <n v="3"/>
    <n v="112.788"/>
    <x v="6"/>
    <x v="0"/>
  </r>
  <r>
    <s v="CA-2016-122903"/>
    <x v="614"/>
    <d v="2016-05-29T00:00:00"/>
    <x v="0"/>
    <s v="LA-16780"/>
    <s v="Laura Armstrong"/>
    <x v="1"/>
    <s v="United States"/>
    <x v="25"/>
    <x v="17"/>
    <x v="3"/>
    <s v="FUR-CH-10002024"/>
    <s v="Furniture"/>
    <x v="1"/>
    <s v="HON 5400 Series Task Chairs for Big and Tall"/>
    <n v="3504.9"/>
    <n v="5"/>
    <n v="700.98"/>
    <x v="3"/>
    <x v="7"/>
  </r>
  <r>
    <s v="CA-2017-106432"/>
    <x v="66"/>
    <d v="2017-10-24T00:00:00"/>
    <x v="1"/>
    <s v="CA-12265"/>
    <s v="Christina Anderson"/>
    <x v="0"/>
    <s v="United States"/>
    <x v="266"/>
    <x v="5"/>
    <x v="3"/>
    <s v="FUR-BO-10004360"/>
    <s v="Furniture"/>
    <x v="0"/>
    <s v="Rush Hierlooms Collection Rich Wood Bookcases"/>
    <n v="328.39920000000001"/>
    <n v="3"/>
    <n v="-91.758600000000001"/>
    <x v="2"/>
    <x v="1"/>
  </r>
  <r>
    <s v="US-2015-120502"/>
    <x v="315"/>
    <d v="2015-04-19T00:00:00"/>
    <x v="1"/>
    <s v="BT-11395"/>
    <s v="Bill Tyler"/>
    <x v="1"/>
    <s v="United States"/>
    <x v="2"/>
    <x v="2"/>
    <x v="1"/>
    <s v="FUR-FU-10004973"/>
    <s v="Furniture"/>
    <x v="3"/>
    <s v="Flat Face Poster Frame"/>
    <n v="37.68"/>
    <n v="2"/>
    <n v="15.8256"/>
    <x v="6"/>
    <x v="6"/>
  </r>
  <r>
    <s v="CA-2015-115567"/>
    <x v="615"/>
    <d v="2015-09-18T00:00:00"/>
    <x v="1"/>
    <s v="ZC-21910"/>
    <s v="Zuschuss Carroll"/>
    <x v="0"/>
    <s v="United States"/>
    <x v="29"/>
    <x v="6"/>
    <x v="3"/>
    <s v="FUR-CH-10000015"/>
    <s v="Furniture"/>
    <x v="1"/>
    <s v="Hon Multipurpose Stacking Arm Chairs"/>
    <n v="1516.2"/>
    <n v="7"/>
    <n v="394.21199999999999"/>
    <x v="2"/>
    <x v="4"/>
  </r>
  <r>
    <s v="CA-2014-101560"/>
    <x v="616"/>
    <d v="2014-12-01T00:00:00"/>
    <x v="0"/>
    <s v="CS-12250"/>
    <s v="Chris Selesnick"/>
    <x v="1"/>
    <s v="United States"/>
    <x v="11"/>
    <x v="10"/>
    <x v="0"/>
    <s v="FUR-FU-10003773"/>
    <s v="Furniture"/>
    <x v="3"/>
    <s v="Eldon Cleatmat Plus Chair Mats for High Pile Carpets"/>
    <n v="397.6"/>
    <n v="5"/>
    <n v="43.735999999999997"/>
    <x v="0"/>
    <x v="0"/>
  </r>
  <r>
    <s v="CA-2015-142454"/>
    <x v="617"/>
    <d v="2015-08-19T00:00:00"/>
    <x v="1"/>
    <s v="RE-19450"/>
    <s v="Richard Eichhorn"/>
    <x v="0"/>
    <s v="United States"/>
    <x v="121"/>
    <x v="2"/>
    <x v="1"/>
    <s v="FUR-FU-10004018"/>
    <s v="Furniture"/>
    <x v="3"/>
    <s v="Tensor Computer Mounted Lamp"/>
    <n v="104.23"/>
    <n v="7"/>
    <n v="28.142099999999999"/>
    <x v="4"/>
    <x v="10"/>
  </r>
  <r>
    <s v="CA-2017-145653"/>
    <x v="449"/>
    <d v="2017-09-01T00:00:00"/>
    <x v="3"/>
    <s v="CA-12775"/>
    <s v="Cynthia Arntzen"/>
    <x v="0"/>
    <s v="United States"/>
    <x v="25"/>
    <x v="17"/>
    <x v="3"/>
    <s v="FUR-CH-10004875"/>
    <s v="Furniture"/>
    <x v="1"/>
    <s v="Harbour Creations 67200 Series Stacking Chairs"/>
    <n v="498.26"/>
    <n v="7"/>
    <n v="134.53020000000001"/>
    <x v="7"/>
    <x v="4"/>
  </r>
  <r>
    <s v="CA-2014-140487"/>
    <x v="618"/>
    <d v="2014-06-20T00:00:00"/>
    <x v="1"/>
    <s v="SR-20425"/>
    <s v="Sharelle Roach"/>
    <x v="2"/>
    <s v="United States"/>
    <x v="25"/>
    <x v="17"/>
    <x v="3"/>
    <s v="FUR-BO-10000711"/>
    <s v="Furniture"/>
    <x v="0"/>
    <s v="Hon Metal Bookcases, Gray"/>
    <n v="212.94"/>
    <n v="3"/>
    <n v="57.4938"/>
    <x v="6"/>
    <x v="2"/>
  </r>
  <r>
    <s v="CA-2016-119865"/>
    <x v="619"/>
    <d v="2016-06-26T00:00:00"/>
    <x v="1"/>
    <s v="AS-10090"/>
    <s v="Adam Shillingsburg"/>
    <x v="0"/>
    <s v="United States"/>
    <x v="13"/>
    <x v="7"/>
    <x v="2"/>
    <s v="FUR-BO-10003272"/>
    <s v="Furniture"/>
    <x v="0"/>
    <s v="O'Sullivan Living Dimensions 5-Shelf Bookcases"/>
    <n v="353.56799999999998"/>
    <n v="2"/>
    <n v="-44.195999999999998"/>
    <x v="2"/>
    <x v="2"/>
  </r>
  <r>
    <s v="CA-2017-124436"/>
    <x v="620"/>
    <d v="2017-03-22T00:00:00"/>
    <x v="0"/>
    <s v="SA-20830"/>
    <s v="Sue Ann Reed"/>
    <x v="0"/>
    <s v="United States"/>
    <x v="99"/>
    <x v="2"/>
    <x v="1"/>
    <s v="FUR-TA-10001095"/>
    <s v="Furniture"/>
    <x v="2"/>
    <s v="Chromcraft Round Conference Tables"/>
    <n v="697.16"/>
    <n v="5"/>
    <n v="8.7144999999999992"/>
    <x v="0"/>
    <x v="9"/>
  </r>
  <r>
    <s v="CA-2017-124436"/>
    <x v="620"/>
    <d v="2017-03-22T00:00:00"/>
    <x v="0"/>
    <s v="SA-20830"/>
    <s v="Sue Ann Reed"/>
    <x v="0"/>
    <s v="United States"/>
    <x v="99"/>
    <x v="2"/>
    <x v="1"/>
    <s v="FUR-FU-10001185"/>
    <s v="Furniture"/>
    <x v="3"/>
    <s v="Advantus Employee of the Month Certificate Frame, 11 x 13-1/2"/>
    <n v="30.93"/>
    <n v="1"/>
    <n v="12.6813"/>
    <x v="0"/>
    <x v="9"/>
  </r>
  <r>
    <s v="CA-2014-115084"/>
    <x v="305"/>
    <d v="2014-10-22T00:00:00"/>
    <x v="1"/>
    <s v="LS-17200"/>
    <s v="Luke Schmidt"/>
    <x v="1"/>
    <s v="United States"/>
    <x v="267"/>
    <x v="31"/>
    <x v="0"/>
    <s v="FUR-CH-10004626"/>
    <s v="Furniture"/>
    <x v="1"/>
    <s v="Office Star Flex Back Scooter Chair with Aluminum Finish Frame"/>
    <n v="605.34"/>
    <n v="6"/>
    <n v="145.2816"/>
    <x v="4"/>
    <x v="1"/>
  </r>
  <r>
    <s v="CA-2017-131037"/>
    <x v="621"/>
    <d v="2017-08-23T00:00:00"/>
    <x v="2"/>
    <s v="TM-21490"/>
    <s v="Tony Molinari"/>
    <x v="0"/>
    <s v="United States"/>
    <x v="28"/>
    <x v="2"/>
    <x v="1"/>
    <s v="FUR-TA-10001768"/>
    <s v="Furniture"/>
    <x v="2"/>
    <s v="Hon Racetrack Conference Tables"/>
    <n v="210.00800000000001"/>
    <n v="1"/>
    <n v="2.6251000000000002"/>
    <x v="5"/>
    <x v="10"/>
  </r>
  <r>
    <s v="CA-2014-166744"/>
    <x v="23"/>
    <d v="2014-09-24T00:00:00"/>
    <x v="1"/>
    <s v="DN-13690"/>
    <s v="Duane Noonan"/>
    <x v="0"/>
    <s v="United States"/>
    <x v="11"/>
    <x v="32"/>
    <x v="2"/>
    <s v="FUR-FU-10004952"/>
    <s v="Furniture"/>
    <x v="3"/>
    <s v="C-Line Cubicle Keepers Polyproplyene Holder w/Velcro Back, 8-1/2x11, 25/Bx"/>
    <n v="164.22"/>
    <n v="3"/>
    <n v="50.908200000000001"/>
    <x v="4"/>
    <x v="4"/>
  </r>
  <r>
    <s v="CA-2014-166744"/>
    <x v="23"/>
    <d v="2014-09-24T00:00:00"/>
    <x v="1"/>
    <s v="DN-13690"/>
    <s v="Duane Noonan"/>
    <x v="0"/>
    <s v="United States"/>
    <x v="11"/>
    <x v="32"/>
    <x v="2"/>
    <s v="FUR-BO-10001337"/>
    <s v="Furniture"/>
    <x v="0"/>
    <s v="O'Sullivan Living Dimensions 2-Shelf Bookcases"/>
    <n v="362.94"/>
    <n v="3"/>
    <n v="36.293999999999997"/>
    <x v="4"/>
    <x v="4"/>
  </r>
  <r>
    <s v="CA-2016-156265"/>
    <x v="622"/>
    <d v="2016-08-04T00:00:00"/>
    <x v="0"/>
    <s v="BF-11020"/>
    <s v="Barry Franzšsisch"/>
    <x v="1"/>
    <s v="United States"/>
    <x v="2"/>
    <x v="2"/>
    <x v="1"/>
    <s v="FUR-TA-10001691"/>
    <s v="Furniture"/>
    <x v="2"/>
    <s v="Barricks Non-Folding Utility Table with Steel Legs, Laminate Tops"/>
    <n v="136.464"/>
    <n v="2"/>
    <n v="15.3522"/>
    <x v="3"/>
    <x v="10"/>
  </r>
  <r>
    <s v="CA-2015-125185"/>
    <x v="298"/>
    <d v="2015-03-07T00:00:00"/>
    <x v="0"/>
    <s v="AH-10195"/>
    <s v="Alan Haines"/>
    <x v="1"/>
    <s v="United States"/>
    <x v="268"/>
    <x v="3"/>
    <x v="2"/>
    <s v="FUR-CH-10002647"/>
    <s v="Furniture"/>
    <x v="1"/>
    <s v="Situations Contoured Folding Chairs, 4/Set"/>
    <n v="99.372"/>
    <n v="2"/>
    <n v="-7.0979999999999999"/>
    <x v="3"/>
    <x v="9"/>
  </r>
  <r>
    <s v="CA-2015-125185"/>
    <x v="298"/>
    <d v="2015-03-07T00:00:00"/>
    <x v="0"/>
    <s v="AH-10195"/>
    <s v="Alan Haines"/>
    <x v="1"/>
    <s v="United States"/>
    <x v="268"/>
    <x v="3"/>
    <x v="2"/>
    <s v="FUR-FU-10003247"/>
    <s v="Furniture"/>
    <x v="3"/>
    <s v="36X48 HARDFLOOR CHAIRMAT"/>
    <n v="33.567999999999998"/>
    <n v="2"/>
    <n v="-5.4547999999999996"/>
    <x v="3"/>
    <x v="9"/>
  </r>
  <r>
    <s v="CA-2014-105165"/>
    <x v="266"/>
    <d v="2014-09-10T00:00:00"/>
    <x v="2"/>
    <s v="SZ-20035"/>
    <s v="Sam Zeldin"/>
    <x v="2"/>
    <s v="United States"/>
    <x v="6"/>
    <x v="5"/>
    <x v="3"/>
    <s v="FUR-TA-10004154"/>
    <s v="Furniture"/>
    <x v="2"/>
    <s v="Riverside Furniture Oval Coffee Table, Oval End Table, End Table with Drawer"/>
    <n v="200.79499999999999"/>
    <n v="1"/>
    <n v="-22.948"/>
    <x v="0"/>
    <x v="4"/>
  </r>
  <r>
    <s v="CA-2017-144484"/>
    <x v="91"/>
    <d v="2017-09-11T00:00:00"/>
    <x v="3"/>
    <s v="CB-12025"/>
    <s v="Cassandra Brandow"/>
    <x v="0"/>
    <s v="United States"/>
    <x v="28"/>
    <x v="2"/>
    <x v="1"/>
    <s v="FUR-FU-10000260"/>
    <s v="Furniture"/>
    <x v="3"/>
    <s v="6&quot; Cubicle Wall Clock, Black"/>
    <n v="32.36"/>
    <n v="4"/>
    <n v="11.6496"/>
    <x v="7"/>
    <x v="4"/>
  </r>
  <r>
    <s v="CA-2017-125913"/>
    <x v="623"/>
    <d v="2017-01-16T00:00:00"/>
    <x v="3"/>
    <s v="JO-15145"/>
    <s v="Jack O'Briant"/>
    <x v="1"/>
    <s v="United States"/>
    <x v="2"/>
    <x v="2"/>
    <x v="1"/>
    <s v="FUR-FU-10001487"/>
    <s v="Furniture"/>
    <x v="3"/>
    <s v="Eldon Expressions Wood and Plastic Desk Accessories, Cherry Wood"/>
    <n v="27.92"/>
    <n v="4"/>
    <n v="8.0968"/>
    <x v="7"/>
    <x v="8"/>
  </r>
  <r>
    <s v="CA-2017-125913"/>
    <x v="623"/>
    <d v="2017-01-16T00:00:00"/>
    <x v="3"/>
    <s v="JO-15145"/>
    <s v="Jack O'Briant"/>
    <x v="1"/>
    <s v="United States"/>
    <x v="2"/>
    <x v="2"/>
    <x v="1"/>
    <s v="FUR-TA-10001520"/>
    <s v="Furniture"/>
    <x v="2"/>
    <s v="Lesro Sheffield Collection Coffee Table, End Table, Center Table, Corner Table"/>
    <n v="399.67200000000003"/>
    <n v="7"/>
    <n v="-14.9877"/>
    <x v="7"/>
    <x v="8"/>
  </r>
  <r>
    <s v="CA-2015-162887"/>
    <x v="86"/>
    <d v="2015-11-09T00:00:00"/>
    <x v="0"/>
    <s v="SV-20785"/>
    <s v="Stewart Visinsky"/>
    <x v="0"/>
    <s v="United States"/>
    <x v="259"/>
    <x v="43"/>
    <x v="2"/>
    <s v="FUR-CH-10000595"/>
    <s v="Furniture"/>
    <x v="1"/>
    <s v="Safco Contoured Stacking Chairs"/>
    <n v="715.2"/>
    <n v="3"/>
    <n v="178.8"/>
    <x v="3"/>
    <x v="0"/>
  </r>
  <r>
    <s v="CA-2014-113859"/>
    <x v="624"/>
    <d v="2014-09-17T00:00:00"/>
    <x v="1"/>
    <s v="BC-11125"/>
    <s v="Becky Castell"/>
    <x v="2"/>
    <s v="United States"/>
    <x v="221"/>
    <x v="5"/>
    <x v="3"/>
    <s v="FUR-CH-10004698"/>
    <s v="Furniture"/>
    <x v="1"/>
    <s v="Padded Folding Chairs, Black, 4/Carton"/>
    <n v="340.11599999999999"/>
    <n v="6"/>
    <n v="-9.7175999999999991"/>
    <x v="4"/>
    <x v="4"/>
  </r>
  <r>
    <s v="CA-2015-105158"/>
    <x v="278"/>
    <d v="2015-09-10T00:00:00"/>
    <x v="1"/>
    <s v="SP-20860"/>
    <s v="Sung Pak"/>
    <x v="1"/>
    <s v="United States"/>
    <x v="77"/>
    <x v="11"/>
    <x v="3"/>
    <s v="FUR-FU-10001706"/>
    <s v="Furniture"/>
    <x v="3"/>
    <s v="Longer-Life Soft White Bulbs"/>
    <n v="6.16"/>
    <n v="2"/>
    <n v="2.9567999999999999"/>
    <x v="2"/>
    <x v="4"/>
  </r>
  <r>
    <s v="CA-2017-105991"/>
    <x v="625"/>
    <d v="2017-05-06T00:00:00"/>
    <x v="2"/>
    <s v="LH-17020"/>
    <s v="Lisa Hazard"/>
    <x v="0"/>
    <s v="United States"/>
    <x v="74"/>
    <x v="12"/>
    <x v="1"/>
    <s v="FUR-BO-10004467"/>
    <s v="Furniture"/>
    <x v="0"/>
    <s v="Bestar Classic Bookcase"/>
    <n v="89.991"/>
    <n v="3"/>
    <n v="-152.9847"/>
    <x v="5"/>
    <x v="7"/>
  </r>
  <r>
    <s v="CA-2014-146283"/>
    <x v="30"/>
    <d v="2014-09-15T00:00:00"/>
    <x v="1"/>
    <s v="KT-16465"/>
    <s v="Kean Takahito"/>
    <x v="0"/>
    <s v="United States"/>
    <x v="6"/>
    <x v="5"/>
    <x v="3"/>
    <s v="FUR-CH-10004287"/>
    <s v="Furniture"/>
    <x v="1"/>
    <s v="SAFCO Arco Folding Chair"/>
    <n v="966.7"/>
    <n v="5"/>
    <n v="-13.81"/>
    <x v="1"/>
    <x v="4"/>
  </r>
  <r>
    <s v="CA-2015-111073"/>
    <x v="626"/>
    <d v="2015-12-30T00:00:00"/>
    <x v="1"/>
    <s v="MC-18100"/>
    <s v="Mick Crebagga"/>
    <x v="0"/>
    <s v="United States"/>
    <x v="23"/>
    <x v="15"/>
    <x v="2"/>
    <s v="FUR-TA-10004086"/>
    <s v="Furniture"/>
    <x v="2"/>
    <s v="KI Adjustable-Height Table"/>
    <n v="51.588000000000001"/>
    <n v="1"/>
    <n v="-15.4764"/>
    <x v="4"/>
    <x v="5"/>
  </r>
  <r>
    <s v="CA-2017-108791"/>
    <x v="534"/>
    <d v="2017-07-31T00:00:00"/>
    <x v="1"/>
    <s v="TM-21490"/>
    <s v="Tony Molinari"/>
    <x v="0"/>
    <s v="United States"/>
    <x v="90"/>
    <x v="7"/>
    <x v="2"/>
    <s v="FUR-FU-10004018"/>
    <s v="Furniture"/>
    <x v="3"/>
    <s v="Tensor Computer Mounted Lamp"/>
    <n v="14.89"/>
    <n v="1"/>
    <n v="4.0202999999999998"/>
    <x v="4"/>
    <x v="3"/>
  </r>
  <r>
    <s v="CA-2016-113831"/>
    <x v="82"/>
    <d v="2016-06-03T00:00:00"/>
    <x v="1"/>
    <s v="AH-10690"/>
    <s v="Anna HŠberlin"/>
    <x v="1"/>
    <s v="United States"/>
    <x v="76"/>
    <x v="25"/>
    <x v="0"/>
    <s v="FUR-TA-10002645"/>
    <s v="Furniture"/>
    <x v="2"/>
    <s v="Hon Rectangular Conference Tables"/>
    <n v="2275.5"/>
    <n v="10"/>
    <n v="386.83499999999998"/>
    <x v="4"/>
    <x v="7"/>
  </r>
  <r>
    <s v="US-2014-139500"/>
    <x v="627"/>
    <d v="2014-11-20T00:00:00"/>
    <x v="1"/>
    <s v="AB-10165"/>
    <s v="Alan Barnes"/>
    <x v="0"/>
    <s v="United States"/>
    <x v="42"/>
    <x v="8"/>
    <x v="3"/>
    <s v="FUR-CH-10002017"/>
    <s v="Furniture"/>
    <x v="1"/>
    <s v="SAFCO Optional Arm Kit for Workspace Cribbage Stacking Chair"/>
    <n v="37.295999999999999"/>
    <n v="2"/>
    <n v="-1.0656000000000001"/>
    <x v="4"/>
    <x v="0"/>
  </r>
  <r>
    <s v="US-2014-166310"/>
    <x v="628"/>
    <d v="2014-09-23T00:00:00"/>
    <x v="2"/>
    <s v="JS-15940"/>
    <s v="Joni Sundaresam"/>
    <x v="2"/>
    <s v="United States"/>
    <x v="269"/>
    <x v="5"/>
    <x v="3"/>
    <s v="FUR-FU-10001546"/>
    <s v="Furniture"/>
    <x v="3"/>
    <s v="Dana Swing-Arm Lamps"/>
    <n v="8.5440000000000005"/>
    <n v="2"/>
    <n v="-7.476"/>
    <x v="3"/>
    <x v="4"/>
  </r>
  <r>
    <s v="US-2016-168410"/>
    <x v="629"/>
    <d v="2016-02-26T00:00:00"/>
    <x v="1"/>
    <s v="BV-11245"/>
    <s v="Benjamin Venier"/>
    <x v="1"/>
    <s v="United States"/>
    <x v="64"/>
    <x v="7"/>
    <x v="2"/>
    <s v="FUR-FU-10000629"/>
    <s v="Furniture"/>
    <x v="3"/>
    <s v="9-3/4 Diameter Round Wall Clock"/>
    <n v="68.95"/>
    <n v="5"/>
    <n v="28.959"/>
    <x v="2"/>
    <x v="11"/>
  </r>
  <r>
    <s v="CA-2017-131254"/>
    <x v="49"/>
    <d v="2017-11-21T00:00:00"/>
    <x v="2"/>
    <s v="NC-18415"/>
    <s v="Nathan Cano"/>
    <x v="0"/>
    <s v="United States"/>
    <x v="6"/>
    <x v="5"/>
    <x v="3"/>
    <s v="FUR-CH-10003774"/>
    <s v="Furniture"/>
    <x v="1"/>
    <s v="Global Wood Trimmed Manager's Task Chair, Khaki"/>
    <n v="191.05799999999999"/>
    <n v="3"/>
    <n v="-46.399799999999999"/>
    <x v="3"/>
    <x v="0"/>
  </r>
  <r>
    <s v="CA-2017-137876"/>
    <x v="393"/>
    <d v="2017-05-05T00:00:00"/>
    <x v="1"/>
    <s v="DJ-13510"/>
    <s v="Don Jones"/>
    <x v="1"/>
    <s v="United States"/>
    <x v="28"/>
    <x v="2"/>
    <x v="1"/>
    <s v="FUR-FU-10000222"/>
    <s v="Furniture"/>
    <x v="3"/>
    <s v="Seth Thomas 16&quot; Steel Case Clock"/>
    <n v="64.959999999999994"/>
    <n v="2"/>
    <n v="21.436800000000002"/>
    <x v="2"/>
    <x v="6"/>
  </r>
  <r>
    <s v="CA-2016-154060"/>
    <x v="630"/>
    <d v="2016-05-08T00:00:00"/>
    <x v="1"/>
    <s v="DL-12865"/>
    <s v="Dan Lawera"/>
    <x v="0"/>
    <s v="United States"/>
    <x v="224"/>
    <x v="30"/>
    <x v="0"/>
    <s v="FUR-CH-10002304"/>
    <s v="Furniture"/>
    <x v="1"/>
    <s v="Global Stack Chair without Arms, Black"/>
    <n v="187.05600000000001"/>
    <n v="9"/>
    <n v="11.691000000000001"/>
    <x v="6"/>
    <x v="7"/>
  </r>
  <r>
    <s v="US-2017-162558"/>
    <x v="125"/>
    <d v="2017-10-05T00:00:00"/>
    <x v="2"/>
    <s v="Dp-13240"/>
    <s v="Dean percer"/>
    <x v="2"/>
    <s v="United States"/>
    <x v="270"/>
    <x v="9"/>
    <x v="0"/>
    <s v="FUR-FU-10002364"/>
    <s v="Furniture"/>
    <x v="3"/>
    <s v="Eldon Expressions Wood Desk Accessories, Oak"/>
    <n v="11.808"/>
    <n v="2"/>
    <n v="1.3284"/>
    <x v="0"/>
    <x v="1"/>
  </r>
  <r>
    <s v="US-2017-162558"/>
    <x v="125"/>
    <d v="2017-10-05T00:00:00"/>
    <x v="2"/>
    <s v="Dp-13240"/>
    <s v="Dean percer"/>
    <x v="2"/>
    <s v="United States"/>
    <x v="270"/>
    <x v="9"/>
    <x v="0"/>
    <s v="FUR-FU-10004864"/>
    <s v="Furniture"/>
    <x v="3"/>
    <s v="Eldon 500 Class Desk Accessories"/>
    <n v="9.6560000000000006"/>
    <n v="1"/>
    <n v="1.5690999999999999"/>
    <x v="0"/>
    <x v="1"/>
  </r>
  <r>
    <s v="US-2017-162558"/>
    <x v="125"/>
    <d v="2017-10-05T00:00:00"/>
    <x v="2"/>
    <s v="Dp-13240"/>
    <s v="Dean percer"/>
    <x v="2"/>
    <s v="United States"/>
    <x v="270"/>
    <x v="9"/>
    <x v="0"/>
    <s v="FUR-TA-10000198"/>
    <s v="Furniture"/>
    <x v="2"/>
    <s v="Chromcraft Bull-Nose Wood Oval Conference Tables &amp; Bases"/>
    <n v="2314.116"/>
    <n v="7"/>
    <n v="-1002.7836"/>
    <x v="0"/>
    <x v="1"/>
  </r>
  <r>
    <s v="US-2017-162558"/>
    <x v="125"/>
    <d v="2017-10-05T00:00:00"/>
    <x v="2"/>
    <s v="Dp-13240"/>
    <s v="Dean percer"/>
    <x v="2"/>
    <s v="United States"/>
    <x v="270"/>
    <x v="9"/>
    <x v="0"/>
    <s v="FUR-FU-10003691"/>
    <s v="Furniture"/>
    <x v="3"/>
    <s v="Eldon Image Series Desk Accessories, Ebony"/>
    <n v="19.760000000000002"/>
    <n v="2"/>
    <n v="5.9279999999999999"/>
    <x v="0"/>
    <x v="1"/>
  </r>
  <r>
    <s v="CA-2015-119508"/>
    <x v="463"/>
    <d v="2015-12-09T00:00:00"/>
    <x v="1"/>
    <s v="TZ-21580"/>
    <s v="Tracy Zic"/>
    <x v="0"/>
    <s v="United States"/>
    <x v="174"/>
    <x v="2"/>
    <x v="1"/>
    <s v="FUR-FU-10004270"/>
    <s v="Furniture"/>
    <x v="3"/>
    <s v="Eldon Image Series Desk Accessories, Burgundy"/>
    <n v="25.08"/>
    <n v="6"/>
    <n v="9.0288000000000004"/>
    <x v="2"/>
    <x v="5"/>
  </r>
  <r>
    <s v="CA-2016-123120"/>
    <x v="631"/>
    <d v="2016-09-08T00:00:00"/>
    <x v="1"/>
    <s v="CV-12295"/>
    <s v="Christina VanderZanden"/>
    <x v="0"/>
    <s v="United States"/>
    <x v="13"/>
    <x v="7"/>
    <x v="2"/>
    <s v="FUR-FU-10004748"/>
    <s v="Furniture"/>
    <x v="3"/>
    <s v="Howard Miller 16&quot; Diameter Gallery Wall Clock"/>
    <n v="63.94"/>
    <n v="1"/>
    <n v="24.936599999999999"/>
    <x v="4"/>
    <x v="4"/>
  </r>
  <r>
    <s v="CA-2014-103331"/>
    <x v="632"/>
    <d v="2014-09-01T00:00:00"/>
    <x v="1"/>
    <s v="KB-16315"/>
    <s v="Karl Braun"/>
    <x v="0"/>
    <s v="United States"/>
    <x v="19"/>
    <x v="14"/>
    <x v="2"/>
    <s v="FUR-FU-10001731"/>
    <s v="Furniture"/>
    <x v="3"/>
    <s v="Acrylic Self-Standing Desk Frames"/>
    <n v="10.68"/>
    <n v="4"/>
    <n v="4.0583999999999998"/>
    <x v="6"/>
    <x v="10"/>
  </r>
  <r>
    <s v="CA-2014-113768"/>
    <x v="633"/>
    <d v="2014-05-19T00:00:00"/>
    <x v="1"/>
    <s v="AH-10030"/>
    <s v="Aaron Hawkins"/>
    <x v="1"/>
    <s v="United States"/>
    <x v="2"/>
    <x v="2"/>
    <x v="1"/>
    <s v="FUR-CH-10002439"/>
    <s v="Furniture"/>
    <x v="1"/>
    <s v="Iceberg Nesting Folding Chair, 19w x 6d x 43h"/>
    <n v="279.45600000000002"/>
    <n v="6"/>
    <n v="20.959199999999999"/>
    <x v="6"/>
    <x v="7"/>
  </r>
  <r>
    <s v="US-2017-126060"/>
    <x v="438"/>
    <d v="2017-04-18T00:00:00"/>
    <x v="1"/>
    <s v="DW-13585"/>
    <s v="Dorothy Wardle"/>
    <x v="1"/>
    <s v="United States"/>
    <x v="160"/>
    <x v="30"/>
    <x v="0"/>
    <s v="FUR-BO-10003433"/>
    <s v="Furniture"/>
    <x v="0"/>
    <s v="Sauder Cornerstone Collection Library"/>
    <n v="198.27199999999999"/>
    <n v="8"/>
    <n v="-32.219200000000001"/>
    <x v="4"/>
    <x v="6"/>
  </r>
  <r>
    <s v="CA-2016-122017"/>
    <x v="353"/>
    <d v="2017-01-02T00:00:00"/>
    <x v="1"/>
    <s v="CD-11920"/>
    <s v="Carlos Daly"/>
    <x v="0"/>
    <s v="United States"/>
    <x v="271"/>
    <x v="44"/>
    <x v="3"/>
    <s v="FUR-FU-10000672"/>
    <s v="Furniture"/>
    <x v="3"/>
    <s v="Executive Impressions 10&quot; Spectator Wall Clock"/>
    <n v="70.56"/>
    <n v="6"/>
    <n v="23.990400000000001"/>
    <x v="4"/>
    <x v="5"/>
  </r>
  <r>
    <s v="US-2017-136721"/>
    <x v="403"/>
    <d v="2017-04-12T00:00:00"/>
    <x v="1"/>
    <s v="NH-18610"/>
    <s v="Nicole Hansen"/>
    <x v="1"/>
    <s v="United States"/>
    <x v="272"/>
    <x v="17"/>
    <x v="3"/>
    <s v="FUR-FU-10004665"/>
    <s v="Furniture"/>
    <x v="3"/>
    <s v="3M Polarizing Task Lamp with Clamp Arm, Light Gray"/>
    <n v="273.95999999999998"/>
    <n v="2"/>
    <n v="71.229600000000005"/>
    <x v="4"/>
    <x v="6"/>
  </r>
  <r>
    <s v="US-2017-136721"/>
    <x v="403"/>
    <d v="2017-04-12T00:00:00"/>
    <x v="1"/>
    <s v="NH-18610"/>
    <s v="Nicole Hansen"/>
    <x v="1"/>
    <s v="United States"/>
    <x v="272"/>
    <x v="17"/>
    <x v="3"/>
    <s v="FUR-FU-10004188"/>
    <s v="Furniture"/>
    <x v="3"/>
    <s v="Luxo Professional Combination Clamp-On Lamps"/>
    <n v="306.89999999999998"/>
    <n v="3"/>
    <n v="79.793999999999997"/>
    <x v="4"/>
    <x v="6"/>
  </r>
  <r>
    <s v="CA-2015-118738"/>
    <x v="634"/>
    <d v="2015-10-30T00:00:00"/>
    <x v="1"/>
    <s v="AG-10495"/>
    <s v="Andrew Gjertsen"/>
    <x v="1"/>
    <s v="United States"/>
    <x v="6"/>
    <x v="5"/>
    <x v="3"/>
    <s v="FUR-TA-10002607"/>
    <s v="Furniture"/>
    <x v="2"/>
    <s v="KI Conference Tables"/>
    <n v="347.36099999999999"/>
    <n v="7"/>
    <n v="-69.472200000000001"/>
    <x v="6"/>
    <x v="1"/>
  </r>
  <r>
    <s v="US-2014-123183"/>
    <x v="635"/>
    <d v="2014-11-25T00:00:00"/>
    <x v="1"/>
    <s v="GR-14560"/>
    <s v="Georgia Rosenberg"/>
    <x v="1"/>
    <s v="United States"/>
    <x v="16"/>
    <x v="14"/>
    <x v="2"/>
    <s v="FUR-BO-10000362"/>
    <s v="Furniture"/>
    <x v="0"/>
    <s v="Sauder Inglewood Library Bookcases"/>
    <n v="1025.8800000000001"/>
    <n v="6"/>
    <n v="235.95240000000001"/>
    <x v="6"/>
    <x v="0"/>
  </r>
  <r>
    <s v="US-2016-147340"/>
    <x v="211"/>
    <d v="2016-09-24T00:00:00"/>
    <x v="3"/>
    <s v="EB-13750"/>
    <s v="Edward Becker"/>
    <x v="1"/>
    <s v="United States"/>
    <x v="28"/>
    <x v="2"/>
    <x v="1"/>
    <s v="FUR-FU-10002501"/>
    <s v="Furniture"/>
    <x v="3"/>
    <s v="Nu-Dell Executive Frame"/>
    <n v="63.2"/>
    <n v="5"/>
    <n v="23.384"/>
    <x v="7"/>
    <x v="4"/>
  </r>
  <r>
    <s v="CA-2016-117681"/>
    <x v="636"/>
    <d v="2016-04-14T00:00:00"/>
    <x v="1"/>
    <s v="HF-14995"/>
    <s v="Herbert Flentye"/>
    <x v="0"/>
    <s v="United States"/>
    <x v="2"/>
    <x v="2"/>
    <x v="1"/>
    <s v="FUR-BO-10001798"/>
    <s v="Furniture"/>
    <x v="0"/>
    <s v="Bush Somerset Collection Bookcase"/>
    <n v="556.66499999999996"/>
    <n v="5"/>
    <n v="6.5490000000000004"/>
    <x v="2"/>
    <x v="6"/>
  </r>
  <r>
    <s v="CA-2016-153598"/>
    <x v="122"/>
    <d v="2016-12-06T00:00:00"/>
    <x v="2"/>
    <s v="NM-18520"/>
    <s v="Neoma Murray"/>
    <x v="0"/>
    <s v="United States"/>
    <x v="2"/>
    <x v="2"/>
    <x v="1"/>
    <s v="FUR-FU-10001085"/>
    <s v="Furniture"/>
    <x v="3"/>
    <s v="3M Polarizing Light Filter Sleeves"/>
    <n v="111.9"/>
    <n v="6"/>
    <n v="51.473999999999997"/>
    <x v="0"/>
    <x v="5"/>
  </r>
  <r>
    <s v="US-2016-108497"/>
    <x v="184"/>
    <d v="2016-06-14T00:00:00"/>
    <x v="3"/>
    <s v="MH-17290"/>
    <s v="Marc Harrigan"/>
    <x v="2"/>
    <s v="United States"/>
    <x v="2"/>
    <x v="2"/>
    <x v="1"/>
    <s v="FUR-BO-10004218"/>
    <s v="Furniture"/>
    <x v="0"/>
    <s v="Bush Heritage Pine Collection 5-Shelf Bookcase, Albany Pine Finish, *Special Order"/>
    <n v="599.16499999999996"/>
    <n v="5"/>
    <n v="35.244999999999997"/>
    <x v="7"/>
    <x v="2"/>
  </r>
  <r>
    <s v="CA-2014-136861"/>
    <x v="637"/>
    <d v="2014-09-07T00:00:00"/>
    <x v="2"/>
    <s v="PR-18880"/>
    <s v="Patrick Ryan"/>
    <x v="0"/>
    <s v="United States"/>
    <x v="66"/>
    <x v="1"/>
    <x v="0"/>
    <s v="FUR-FU-10001967"/>
    <s v="Furniture"/>
    <x v="3"/>
    <s v="Telescoping Adjustable Floor Lamp"/>
    <n v="31.984000000000002"/>
    <n v="2"/>
    <n v="1.9990000000000001"/>
    <x v="3"/>
    <x v="4"/>
  </r>
  <r>
    <s v="CA-2014-103317"/>
    <x v="638"/>
    <d v="2014-07-08T00:00:00"/>
    <x v="2"/>
    <s v="DM-13525"/>
    <s v="Don Miller"/>
    <x v="1"/>
    <s v="United States"/>
    <x v="273"/>
    <x v="1"/>
    <x v="0"/>
    <s v="FUR-FU-10001591"/>
    <s v="Furniture"/>
    <x v="3"/>
    <s v="Advantus Panel Wall Certificate Holder - 8.5x11"/>
    <n v="19.52"/>
    <n v="2"/>
    <n v="5.3680000000000003"/>
    <x v="0"/>
    <x v="3"/>
  </r>
  <r>
    <s v="CA-2014-103317"/>
    <x v="638"/>
    <d v="2014-07-08T00:00:00"/>
    <x v="2"/>
    <s v="DM-13525"/>
    <s v="Don Miller"/>
    <x v="1"/>
    <s v="United States"/>
    <x v="273"/>
    <x v="1"/>
    <x v="0"/>
    <s v="FUR-FU-10003192"/>
    <s v="Furniture"/>
    <x v="3"/>
    <s v="Luxo Adjustable Task Clamp Lamp"/>
    <n v="213.21600000000001"/>
    <n v="3"/>
    <n v="15.991199999999999"/>
    <x v="0"/>
    <x v="3"/>
  </r>
  <r>
    <s v="US-2014-119081"/>
    <x v="639"/>
    <d v="2014-09-19T00:00:00"/>
    <x v="1"/>
    <s v="TA-21385"/>
    <s v="Tom Ashbrook"/>
    <x v="2"/>
    <s v="United States"/>
    <x v="274"/>
    <x v="44"/>
    <x v="3"/>
    <s v="FUR-FU-10003464"/>
    <s v="Furniture"/>
    <x v="3"/>
    <s v="Seth Thomas 8 1/2&quot; Cubicle Clock"/>
    <n v="40.56"/>
    <n v="2"/>
    <n v="12.979200000000001"/>
    <x v="1"/>
    <x v="4"/>
  </r>
  <r>
    <s v="CA-2017-130631"/>
    <x v="297"/>
    <d v="2018-01-02T00:00:00"/>
    <x v="1"/>
    <s v="BS-11755"/>
    <s v="Bruce Stewart"/>
    <x v="0"/>
    <s v="United States"/>
    <x v="71"/>
    <x v="13"/>
    <x v="1"/>
    <s v="FUR-FU-10004093"/>
    <s v="Furniture"/>
    <x v="3"/>
    <s v="Hand-Finished Solid Wood Document Frame"/>
    <n v="68.459999999999994"/>
    <n v="2"/>
    <n v="20.538"/>
    <x v="4"/>
    <x v="5"/>
  </r>
  <r>
    <s v="CA-2017-116680"/>
    <x v="362"/>
    <d v="2017-09-06T00:00:00"/>
    <x v="0"/>
    <s v="PK-19075"/>
    <s v="Pete Kriz"/>
    <x v="0"/>
    <s v="United States"/>
    <x v="28"/>
    <x v="2"/>
    <x v="1"/>
    <s v="FUR-TA-10001771"/>
    <s v="Furniture"/>
    <x v="2"/>
    <s v="Bush Cubix Conference Tables, Fully Assembled"/>
    <n v="1478.2719999999999"/>
    <n v="8"/>
    <n v="92.391999999999996"/>
    <x v="3"/>
    <x v="4"/>
  </r>
  <r>
    <s v="CA-2017-101574"/>
    <x v="559"/>
    <d v="2017-10-04T00:00:00"/>
    <x v="1"/>
    <s v="BD-11725"/>
    <s v="Bruce Degenhardt"/>
    <x v="0"/>
    <s v="United States"/>
    <x v="2"/>
    <x v="2"/>
    <x v="1"/>
    <s v="FUR-FU-10001706"/>
    <s v="Furniture"/>
    <x v="3"/>
    <s v="Longer-Life Soft White Bulbs"/>
    <n v="9.24"/>
    <n v="3"/>
    <n v="4.4352"/>
    <x v="6"/>
    <x v="4"/>
  </r>
  <r>
    <s v="CA-2014-146591"/>
    <x v="640"/>
    <d v="2014-01-20T00:00:00"/>
    <x v="2"/>
    <s v="TS-21340"/>
    <s v="Toby Swindell"/>
    <x v="0"/>
    <s v="United States"/>
    <x v="163"/>
    <x v="22"/>
    <x v="1"/>
    <s v="FUR-BO-10001972"/>
    <s v="Furniture"/>
    <x v="0"/>
    <s v="O'Sullivan 4-Shelf Bookcase in Odessa Pine"/>
    <n v="181.47"/>
    <n v="5"/>
    <n v="-320.59699999999998"/>
    <x v="5"/>
    <x v="8"/>
  </r>
  <r>
    <s v="CA-2016-122448"/>
    <x v="641"/>
    <d v="2016-06-14T00:00:00"/>
    <x v="1"/>
    <s v="DB-13210"/>
    <s v="Dean Braden"/>
    <x v="0"/>
    <s v="United States"/>
    <x v="28"/>
    <x v="2"/>
    <x v="1"/>
    <s v="FUR-CH-10002774"/>
    <s v="Furniture"/>
    <x v="1"/>
    <s v="Global Deluxe Stacking Chair, Gray"/>
    <n v="122.352"/>
    <n v="3"/>
    <n v="13.7646"/>
    <x v="2"/>
    <x v="2"/>
  </r>
  <r>
    <s v="CA-2014-132451"/>
    <x v="218"/>
    <d v="2014-09-27T00:00:00"/>
    <x v="2"/>
    <s v="KF-16285"/>
    <s v="Karen Ferguson"/>
    <x v="2"/>
    <s v="United States"/>
    <x v="53"/>
    <x v="2"/>
    <x v="1"/>
    <s v="FUR-CH-10000454"/>
    <s v="Furniture"/>
    <x v="1"/>
    <s v="Hon Deluxe Fabric Upholstered Stacking Chairs, Rounded Back"/>
    <n v="585.55200000000002"/>
    <n v="3"/>
    <n v="73.194000000000003"/>
    <x v="5"/>
    <x v="4"/>
  </r>
  <r>
    <s v="CA-2017-116946"/>
    <x v="642"/>
    <d v="2017-12-23T00:00:00"/>
    <x v="1"/>
    <s v="TS-21505"/>
    <s v="Tony Sayre"/>
    <x v="0"/>
    <s v="United States"/>
    <x v="47"/>
    <x v="12"/>
    <x v="1"/>
    <s v="FUR-FU-10000320"/>
    <s v="Furniture"/>
    <x v="3"/>
    <s v="OIC Stacking Trays"/>
    <n v="13.36"/>
    <n v="5"/>
    <n v="4.008"/>
    <x v="4"/>
    <x v="5"/>
  </r>
  <r>
    <s v="CA-2017-116946"/>
    <x v="642"/>
    <d v="2017-12-23T00:00:00"/>
    <x v="1"/>
    <s v="TS-21505"/>
    <s v="Tony Sayre"/>
    <x v="0"/>
    <s v="United States"/>
    <x v="47"/>
    <x v="12"/>
    <x v="1"/>
    <s v="FUR-BO-10000468"/>
    <s v="Furniture"/>
    <x v="0"/>
    <s v="O'Sullivan 2-Shelf Heavy-Duty Bookcases"/>
    <n v="102.018"/>
    <n v="7"/>
    <n v="-183.63239999999999"/>
    <x v="4"/>
    <x v="5"/>
  </r>
  <r>
    <s v="CA-2017-148999"/>
    <x v="129"/>
    <d v="2017-02-04T00:00:00"/>
    <x v="1"/>
    <s v="EB-13870"/>
    <s v="Emily Burns"/>
    <x v="0"/>
    <s v="United States"/>
    <x v="89"/>
    <x v="1"/>
    <x v="0"/>
    <s v="FUR-CH-10002044"/>
    <s v="Furniture"/>
    <x v="1"/>
    <s v="Office Star - Contemporary Task Swivel chair with 2-way adjustable arms, Plum"/>
    <n v="419.13600000000002"/>
    <n v="4"/>
    <n v="-68.1096"/>
    <x v="2"/>
    <x v="8"/>
  </r>
  <r>
    <s v="CA-2017-134495"/>
    <x v="535"/>
    <d v="2017-04-04T00:00:00"/>
    <x v="0"/>
    <s v="BF-11020"/>
    <s v="Barry Franzšsisch"/>
    <x v="1"/>
    <s v="United States"/>
    <x v="51"/>
    <x v="1"/>
    <x v="0"/>
    <s v="FUR-CH-10003774"/>
    <s v="Furniture"/>
    <x v="1"/>
    <s v="Global Wood Trimmed Manager's Task Chair, Khaki"/>
    <n v="218.352"/>
    <n v="3"/>
    <n v="-19.105799999999999"/>
    <x v="0"/>
    <x v="6"/>
  </r>
  <r>
    <s v="CA-2014-105249"/>
    <x v="616"/>
    <d v="2014-11-28T00:00:00"/>
    <x v="3"/>
    <s v="DH-13675"/>
    <s v="Duane Huffman"/>
    <x v="2"/>
    <s v="United States"/>
    <x v="28"/>
    <x v="2"/>
    <x v="1"/>
    <s v="FUR-BO-10000330"/>
    <s v="Furniture"/>
    <x v="0"/>
    <s v="Sauder Camden County Barrister Bookcase, Planked Cherry Finish"/>
    <n v="411.33199999999999"/>
    <n v="4"/>
    <n v="-4.8391999999999999"/>
    <x v="7"/>
    <x v="0"/>
  </r>
  <r>
    <s v="CA-2017-164378"/>
    <x v="316"/>
    <d v="2017-07-18T00:00:00"/>
    <x v="0"/>
    <s v="MM-18055"/>
    <s v="Michelle Moray"/>
    <x v="0"/>
    <s v="United States"/>
    <x v="13"/>
    <x v="7"/>
    <x v="2"/>
    <s v="FUR-CH-10002084"/>
    <s v="Furniture"/>
    <x v="1"/>
    <s v="Hon Mobius Operator's Chair"/>
    <n v="664.14599999999996"/>
    <n v="6"/>
    <n v="88.552800000000005"/>
    <x v="0"/>
    <x v="3"/>
  </r>
  <r>
    <s v="CA-2017-127782"/>
    <x v="575"/>
    <d v="2017-11-06T00:00:00"/>
    <x v="1"/>
    <s v="TH-21115"/>
    <s v="Thea Hudgings"/>
    <x v="1"/>
    <s v="United States"/>
    <x v="3"/>
    <x v="3"/>
    <x v="2"/>
    <s v="FUR-FU-10001847"/>
    <s v="Furniture"/>
    <x v="3"/>
    <s v="Eldon Image Series Black Desk Accessories"/>
    <n v="3.3119999999999998"/>
    <n v="1"/>
    <n v="0.66239999999999999"/>
    <x v="4"/>
    <x v="0"/>
  </r>
  <r>
    <s v="CA-2015-168529"/>
    <x v="643"/>
    <d v="2015-10-12T00:00:00"/>
    <x v="1"/>
    <s v="MB-17305"/>
    <s v="Maria Bertelson"/>
    <x v="0"/>
    <s v="United States"/>
    <x v="28"/>
    <x v="2"/>
    <x v="1"/>
    <s v="FUR-FU-10001588"/>
    <s v="Furniture"/>
    <x v="3"/>
    <s v="Deflect-o SuperTray Unbreakable Stackable Tray, Letter, Black"/>
    <n v="145.9"/>
    <n v="5"/>
    <n v="62.737000000000002"/>
    <x v="4"/>
    <x v="1"/>
  </r>
  <r>
    <s v="CA-2017-117667"/>
    <x v="423"/>
    <d v="2017-12-09T00:00:00"/>
    <x v="1"/>
    <s v="MS-17980"/>
    <s v="Michael Stewart"/>
    <x v="1"/>
    <s v="United States"/>
    <x v="3"/>
    <x v="3"/>
    <x v="2"/>
    <s v="FUR-CH-10004540"/>
    <s v="Furniture"/>
    <x v="1"/>
    <s v="Global Chrome Stack Chair"/>
    <n v="239.96"/>
    <n v="10"/>
    <n v="-10.284000000000001"/>
    <x v="2"/>
    <x v="5"/>
  </r>
  <r>
    <s v="CA-2017-117667"/>
    <x v="423"/>
    <d v="2017-12-09T00:00:00"/>
    <x v="1"/>
    <s v="MS-17980"/>
    <s v="Michael Stewart"/>
    <x v="1"/>
    <s v="United States"/>
    <x v="3"/>
    <x v="3"/>
    <x v="2"/>
    <s v="FUR-FU-10004093"/>
    <s v="Furniture"/>
    <x v="3"/>
    <s v="Hand-Finished Solid Wood Document Frame"/>
    <n v="54.768000000000001"/>
    <n v="2"/>
    <n v="6.8460000000000001"/>
    <x v="2"/>
    <x v="5"/>
  </r>
  <r>
    <s v="US-2017-150595"/>
    <x v="644"/>
    <d v="2017-05-26T00:00:00"/>
    <x v="1"/>
    <s v="LE-16810"/>
    <s v="Laurel Elliston"/>
    <x v="0"/>
    <s v="United States"/>
    <x v="9"/>
    <x v="8"/>
    <x v="3"/>
    <s v="FUR-CH-10000513"/>
    <s v="Furniture"/>
    <x v="1"/>
    <s v="High-Back Leather Manager's Chair"/>
    <n v="181.98599999999999"/>
    <n v="2"/>
    <n v="-54.595799999999997"/>
    <x v="4"/>
    <x v="7"/>
  </r>
  <r>
    <s v="CA-2016-134936"/>
    <x v="645"/>
    <d v="2016-12-25T00:00:00"/>
    <x v="1"/>
    <s v="ES-14080"/>
    <s v="Erin Smith"/>
    <x v="1"/>
    <s v="United States"/>
    <x v="104"/>
    <x v="22"/>
    <x v="1"/>
    <s v="FUR-TA-10001086"/>
    <s v="Furniture"/>
    <x v="2"/>
    <s v="SAFCO PlanMaster Boards, 60w x 37-1/2d, White Melamine"/>
    <n v="455.97"/>
    <n v="6"/>
    <n v="-218.8656"/>
    <x v="6"/>
    <x v="5"/>
  </r>
  <r>
    <s v="CA-2017-151008"/>
    <x v="87"/>
    <d v="2017-09-08T00:00:00"/>
    <x v="2"/>
    <s v="JM-16195"/>
    <s v="Justin MacKendrick"/>
    <x v="0"/>
    <s v="United States"/>
    <x v="275"/>
    <x v="4"/>
    <x v="1"/>
    <s v="FUR-FU-10002396"/>
    <s v="Furniture"/>
    <x v="3"/>
    <s v="DAX Copper Panel Document Frame, 5 x 7 Size"/>
    <n v="25.16"/>
    <n v="2"/>
    <n v="10.5672"/>
    <x v="5"/>
    <x v="4"/>
  </r>
  <r>
    <s v="US-2014-159618"/>
    <x v="352"/>
    <d v="2014-11-16T00:00:00"/>
    <x v="1"/>
    <s v="DB-12970"/>
    <s v="Darren Budd"/>
    <x v="1"/>
    <s v="United States"/>
    <x v="6"/>
    <x v="5"/>
    <x v="3"/>
    <s v="FUR-BO-10004467"/>
    <s v="Furniture"/>
    <x v="0"/>
    <s v="Bestar Classic Bookcase"/>
    <n v="67.993200000000002"/>
    <n v="1"/>
    <n v="-12.998699999999999"/>
    <x v="4"/>
    <x v="0"/>
  </r>
  <r>
    <s v="CA-2017-116113"/>
    <x v="125"/>
    <d v="2017-10-06T00:00:00"/>
    <x v="0"/>
    <s v="JW-15220"/>
    <s v="Jane Waco"/>
    <x v="1"/>
    <s v="United States"/>
    <x v="132"/>
    <x v="33"/>
    <x v="0"/>
    <s v="FUR-FU-10002963"/>
    <s v="Furniture"/>
    <x v="3"/>
    <s v="Master Caster Door Stop, Gray"/>
    <n v="10.16"/>
    <n v="2"/>
    <n v="3.4544000000000001"/>
    <x v="4"/>
    <x v="1"/>
  </r>
  <r>
    <s v="CA-2015-125066"/>
    <x v="646"/>
    <d v="2015-12-18T00:00:00"/>
    <x v="1"/>
    <s v="KD-16495"/>
    <s v="Keith Dawkins"/>
    <x v="1"/>
    <s v="United States"/>
    <x v="38"/>
    <x v="21"/>
    <x v="0"/>
    <s v="FUR-FU-10003829"/>
    <s v="Furniture"/>
    <x v="3"/>
    <s v="Stackable Trays"/>
    <n v="6.16"/>
    <n v="2"/>
    <n v="1.9712000000000001"/>
    <x v="4"/>
    <x v="5"/>
  </r>
  <r>
    <s v="CA-2017-157966"/>
    <x v="647"/>
    <d v="2017-03-13T00:00:00"/>
    <x v="3"/>
    <s v="SU-20665"/>
    <s v="Stephanie Ulpright"/>
    <x v="2"/>
    <s v="United States"/>
    <x v="9"/>
    <x v="8"/>
    <x v="3"/>
    <s v="FUR-CH-10003606"/>
    <s v="Furniture"/>
    <x v="1"/>
    <s v="SAFCO Folding Chair Trolley"/>
    <n v="89.768000000000001"/>
    <n v="1"/>
    <n v="-2.5648"/>
    <x v="7"/>
    <x v="9"/>
  </r>
  <r>
    <s v="CA-2016-136686"/>
    <x v="574"/>
    <d v="2016-12-16T00:00:00"/>
    <x v="1"/>
    <s v="RF-19840"/>
    <s v="Roy Franzšsisch"/>
    <x v="0"/>
    <s v="United States"/>
    <x v="102"/>
    <x v="2"/>
    <x v="1"/>
    <s v="FUR-FU-10004864"/>
    <s v="Furniture"/>
    <x v="3"/>
    <s v="Howard Miller 14-1/2&quot; Diameter Chrome Round Wall Clock"/>
    <n v="383.64"/>
    <n v="6"/>
    <n v="122.76479999999999"/>
    <x v="4"/>
    <x v="5"/>
  </r>
  <r>
    <s v="CA-2017-137498"/>
    <x v="198"/>
    <d v="2017-09-14T00:00:00"/>
    <x v="0"/>
    <s v="LC-17050"/>
    <s v="Liz Carlisle"/>
    <x v="0"/>
    <s v="United States"/>
    <x v="2"/>
    <x v="2"/>
    <x v="1"/>
    <s v="FUR-CH-10003833"/>
    <s v="Furniture"/>
    <x v="1"/>
    <s v="Novimex Fabric Task Chair"/>
    <n v="243.92"/>
    <n v="5"/>
    <n v="-15.244999999999999"/>
    <x v="2"/>
    <x v="4"/>
  </r>
  <r>
    <s v="CA-2017-163818"/>
    <x v="648"/>
    <d v="2017-10-08T00:00:00"/>
    <x v="1"/>
    <s v="PS-18970"/>
    <s v="Paul Stevenson"/>
    <x v="2"/>
    <s v="United States"/>
    <x v="218"/>
    <x v="32"/>
    <x v="2"/>
    <s v="FUR-FU-10000076"/>
    <s v="Furniture"/>
    <x v="3"/>
    <s v="24-Hour Round Wall Clock"/>
    <n v="19.98"/>
    <n v="1"/>
    <n v="8.5914000000000001"/>
    <x v="4"/>
    <x v="1"/>
  </r>
  <r>
    <s v="CA-2014-116673"/>
    <x v="256"/>
    <d v="2014-12-19T00:00:00"/>
    <x v="0"/>
    <s v="JO-15280"/>
    <s v="Jas O'Carroll"/>
    <x v="0"/>
    <s v="United States"/>
    <x v="53"/>
    <x v="2"/>
    <x v="1"/>
    <s v="FUR-FU-10003829"/>
    <s v="Furniture"/>
    <x v="3"/>
    <s v="Stackable Trays"/>
    <n v="6.16"/>
    <n v="2"/>
    <n v="1.9712000000000001"/>
    <x v="4"/>
    <x v="5"/>
  </r>
  <r>
    <s v="CA-2014-164742"/>
    <x v="137"/>
    <d v="2014-10-18T00:00:00"/>
    <x v="0"/>
    <s v="ML-17395"/>
    <s v="Marina Lichtenstein"/>
    <x v="1"/>
    <s v="United States"/>
    <x v="174"/>
    <x v="18"/>
    <x v="2"/>
    <s v="FUR-CH-10002880"/>
    <s v="Furniture"/>
    <x v="1"/>
    <s v="Global High-Back Leather Tilter, Burgundy"/>
    <n v="245.98"/>
    <n v="2"/>
    <n v="27.0578"/>
    <x v="2"/>
    <x v="1"/>
  </r>
  <r>
    <s v="CA-2016-134516"/>
    <x v="649"/>
    <d v="2016-09-25T00:00:00"/>
    <x v="1"/>
    <s v="FM-14215"/>
    <s v="Filia McAdams"/>
    <x v="1"/>
    <s v="United States"/>
    <x v="224"/>
    <x v="30"/>
    <x v="0"/>
    <s v="FUR-FU-10001546"/>
    <s v="Furniture"/>
    <x v="3"/>
    <s v="Dana Swing-Arm Lamps"/>
    <n v="17.088000000000001"/>
    <n v="2"/>
    <n v="1.0680000000000001"/>
    <x v="2"/>
    <x v="4"/>
  </r>
  <r>
    <s v="CA-2016-134516"/>
    <x v="649"/>
    <d v="2016-09-25T00:00:00"/>
    <x v="1"/>
    <s v="FM-14215"/>
    <s v="Filia McAdams"/>
    <x v="1"/>
    <s v="United States"/>
    <x v="224"/>
    <x v="30"/>
    <x v="0"/>
    <s v="FUR-CH-10002880"/>
    <s v="Furniture"/>
    <x v="1"/>
    <s v="Global High-Back Leather Tilter, Burgundy"/>
    <n v="98.391999999999996"/>
    <n v="1"/>
    <n v="-11.069100000000001"/>
    <x v="2"/>
    <x v="4"/>
  </r>
  <r>
    <s v="CA-2017-125745"/>
    <x v="254"/>
    <d v="2017-07-04T00:00:00"/>
    <x v="1"/>
    <s v="DV-13045"/>
    <s v="Darrin Van Huff"/>
    <x v="1"/>
    <s v="United States"/>
    <x v="10"/>
    <x v="9"/>
    <x v="0"/>
    <s v="FUR-FU-10001591"/>
    <s v="Furniture"/>
    <x v="3"/>
    <s v="Advantus Panel Wall Certificate Holder - 8.5x11"/>
    <n v="19.52"/>
    <n v="2"/>
    <n v="5.3680000000000003"/>
    <x v="4"/>
    <x v="2"/>
  </r>
  <r>
    <s v="US-2016-124163"/>
    <x v="228"/>
    <d v="2016-09-30T00:00:00"/>
    <x v="1"/>
    <s v="SC-20695"/>
    <s v="Steve Chapman"/>
    <x v="1"/>
    <s v="United States"/>
    <x v="276"/>
    <x v="16"/>
    <x v="3"/>
    <s v="FUR-CH-10004218"/>
    <s v="Furniture"/>
    <x v="1"/>
    <s v="Global Fabric Manager's Chair, Dark Gray"/>
    <n v="201.96"/>
    <n v="2"/>
    <n v="50.49"/>
    <x v="2"/>
    <x v="4"/>
  </r>
  <r>
    <s v="US-2016-124163"/>
    <x v="228"/>
    <d v="2016-09-30T00:00:00"/>
    <x v="1"/>
    <s v="SC-20695"/>
    <s v="Steve Chapman"/>
    <x v="1"/>
    <s v="United States"/>
    <x v="276"/>
    <x v="16"/>
    <x v="3"/>
    <s v="FUR-FU-10000755"/>
    <s v="Furniture"/>
    <x v="3"/>
    <s v="Eldon Expressions Mahogany Wood Desk Collection"/>
    <n v="68.64"/>
    <n v="11"/>
    <n v="17.16"/>
    <x v="2"/>
    <x v="4"/>
  </r>
  <r>
    <s v="CA-2014-126683"/>
    <x v="189"/>
    <d v="2014-10-01T00:00:00"/>
    <x v="0"/>
    <s v="PP-18955"/>
    <s v="Paul Prost"/>
    <x v="2"/>
    <s v="United States"/>
    <x v="15"/>
    <x v="13"/>
    <x v="1"/>
    <s v="FUR-FU-10001706"/>
    <s v="Furniture"/>
    <x v="3"/>
    <s v="Longer-Life Soft White Bulbs"/>
    <n v="6.16"/>
    <n v="2"/>
    <n v="2.9567999999999999"/>
    <x v="3"/>
    <x v="4"/>
  </r>
  <r>
    <s v="CA-2014-126683"/>
    <x v="189"/>
    <d v="2014-10-01T00:00:00"/>
    <x v="0"/>
    <s v="PP-18955"/>
    <s v="Paul Prost"/>
    <x v="2"/>
    <s v="United States"/>
    <x v="15"/>
    <x v="13"/>
    <x v="1"/>
    <s v="FUR-TA-10002958"/>
    <s v="Furniture"/>
    <x v="2"/>
    <s v="Bevis Oval Conference Table, Walnut"/>
    <n v="2348.8200000000002"/>
    <n v="9"/>
    <n v="399.29939999999999"/>
    <x v="3"/>
    <x v="4"/>
  </r>
  <r>
    <s v="CA-2017-148810"/>
    <x v="332"/>
    <d v="2017-07-01T00:00:00"/>
    <x v="1"/>
    <s v="DR-12880"/>
    <s v="Dan Reichenbach"/>
    <x v="1"/>
    <s v="United States"/>
    <x v="89"/>
    <x v="1"/>
    <x v="0"/>
    <s v="FUR-CH-10001545"/>
    <s v="Furniture"/>
    <x v="1"/>
    <s v="Hon Comfortask Task/Swivel Chairs"/>
    <n v="273.55200000000002"/>
    <n v="3"/>
    <n v="-13.6776"/>
    <x v="2"/>
    <x v="2"/>
  </r>
  <r>
    <s v="US-2016-146066"/>
    <x v="650"/>
    <d v="2016-08-23T00:00:00"/>
    <x v="0"/>
    <s v="RB-19465"/>
    <s v="Rick Bensley"/>
    <x v="2"/>
    <s v="United States"/>
    <x v="3"/>
    <x v="3"/>
    <x v="2"/>
    <s v="FUR-TA-10002530"/>
    <s v="Furniture"/>
    <x v="2"/>
    <s v="Iceberg OfficeWorks 42&quot; Round Tables"/>
    <n v="815.29200000000003"/>
    <n v="9"/>
    <n v="-339.70499999999998"/>
    <x v="3"/>
    <x v="10"/>
  </r>
  <r>
    <s v="CA-2014-127614"/>
    <x v="651"/>
    <d v="2014-02-15T00:00:00"/>
    <x v="1"/>
    <s v="NF-18385"/>
    <s v="Natalie Fritzler"/>
    <x v="0"/>
    <s v="United States"/>
    <x v="180"/>
    <x v="25"/>
    <x v="0"/>
    <s v="FUR-TA-10003715"/>
    <s v="Furniture"/>
    <x v="2"/>
    <s v="Hon 2111 Invitation Series Corner Table"/>
    <n v="1256.22"/>
    <n v="6"/>
    <n v="75.373199999999997"/>
    <x v="4"/>
    <x v="11"/>
  </r>
  <r>
    <s v="CA-2017-113208"/>
    <x v="292"/>
    <d v="2017-04-02T00:00:00"/>
    <x v="1"/>
    <s v="ML-18040"/>
    <s v="Michelle Lonsdale"/>
    <x v="1"/>
    <s v="United States"/>
    <x v="54"/>
    <x v="17"/>
    <x v="3"/>
    <s v="FUR-FU-10004245"/>
    <s v="Furniture"/>
    <x v="3"/>
    <s v="Career Cubicle Clock, 8 1/4&quot;, Black"/>
    <n v="60.84"/>
    <n v="3"/>
    <n v="23.119199999999999"/>
    <x v="1"/>
    <x v="9"/>
  </r>
  <r>
    <s v="CA-2014-154893"/>
    <x v="652"/>
    <d v="2014-12-27T00:00:00"/>
    <x v="1"/>
    <s v="GM-14440"/>
    <s v="Gary McGarr"/>
    <x v="0"/>
    <s v="United States"/>
    <x v="53"/>
    <x v="2"/>
    <x v="1"/>
    <s v="FUR-CH-10004287"/>
    <s v="Furniture"/>
    <x v="1"/>
    <s v="SAFCO Arco Folding Chair"/>
    <n v="1325.76"/>
    <n v="6"/>
    <n v="149.148"/>
    <x v="6"/>
    <x v="5"/>
  </r>
  <r>
    <s v="CA-2014-154893"/>
    <x v="652"/>
    <d v="2014-12-27T00:00:00"/>
    <x v="1"/>
    <s v="GM-14440"/>
    <s v="Gary McGarr"/>
    <x v="0"/>
    <s v="United States"/>
    <x v="53"/>
    <x v="2"/>
    <x v="1"/>
    <s v="FUR-CH-10000595"/>
    <s v="Furniture"/>
    <x v="1"/>
    <s v="Safco Contoured Stacking Chairs"/>
    <n v="572.16"/>
    <n v="3"/>
    <n v="35.76"/>
    <x v="6"/>
    <x v="5"/>
  </r>
  <r>
    <s v="CA-2016-127985"/>
    <x v="610"/>
    <d v="2016-04-05T00:00:00"/>
    <x v="0"/>
    <s v="DB-12910"/>
    <s v="Daniel Byrd"/>
    <x v="2"/>
    <s v="United States"/>
    <x v="29"/>
    <x v="24"/>
    <x v="0"/>
    <s v="FUR-FU-10003274"/>
    <s v="Furniture"/>
    <x v="3"/>
    <s v="Regeneration Desk Collection"/>
    <n v="7.04"/>
    <n v="4"/>
    <n v="3.0975999999999999"/>
    <x v="4"/>
    <x v="6"/>
  </r>
  <r>
    <s v="CA-2017-127117"/>
    <x v="438"/>
    <d v="2017-04-19T00:00:00"/>
    <x v="1"/>
    <s v="HM-14860"/>
    <s v="Harry Marie"/>
    <x v="1"/>
    <s v="United States"/>
    <x v="277"/>
    <x v="18"/>
    <x v="2"/>
    <s v="FUR-FU-10004018"/>
    <s v="Furniture"/>
    <x v="3"/>
    <s v="Tensor Computer Mounted Lamp"/>
    <n v="74.45"/>
    <n v="5"/>
    <n v="20.101500000000001"/>
    <x v="2"/>
    <x v="6"/>
  </r>
  <r>
    <s v="CA-2015-104241"/>
    <x v="653"/>
    <d v="2015-01-09T00:00:00"/>
    <x v="1"/>
    <s v="AG-10495"/>
    <s v="Andrew Gjertsen"/>
    <x v="1"/>
    <s v="United States"/>
    <x v="166"/>
    <x v="25"/>
    <x v="0"/>
    <s v="FUR-FU-10001473"/>
    <s v="Furniture"/>
    <x v="3"/>
    <s v="DAX Wood Document Frame"/>
    <n v="192.22"/>
    <n v="14"/>
    <n v="69.199200000000005"/>
    <x v="2"/>
    <x v="8"/>
  </r>
  <r>
    <s v="CA-2017-142342"/>
    <x v="357"/>
    <d v="2017-07-19T00:00:00"/>
    <x v="0"/>
    <s v="AJ-10795"/>
    <s v="Anthony Johnson"/>
    <x v="1"/>
    <s v="United States"/>
    <x v="278"/>
    <x v="2"/>
    <x v="1"/>
    <s v="FUR-BO-10002613"/>
    <s v="Furniture"/>
    <x v="0"/>
    <s v="Atlantic Metals Mobile 4-Shelf Bookcases, Custom Colors"/>
    <n v="1194.165"/>
    <n v="5"/>
    <n v="210.73500000000001"/>
    <x v="3"/>
    <x v="3"/>
  </r>
  <r>
    <s v="CA-2016-145261"/>
    <x v="105"/>
    <d v="2016-12-21T00:00:00"/>
    <x v="2"/>
    <s v="AH-10120"/>
    <s v="Adrian Hane"/>
    <x v="2"/>
    <s v="United States"/>
    <x v="279"/>
    <x v="36"/>
    <x v="1"/>
    <s v="FUR-TA-10002530"/>
    <s v="Furniture"/>
    <x v="2"/>
    <s v="Iceberg OfficeWorks 42&quot; Round Tables"/>
    <n v="377.45"/>
    <n v="5"/>
    <n v="-264.21499999999997"/>
    <x v="0"/>
    <x v="5"/>
  </r>
  <r>
    <s v="CA-2016-108875"/>
    <x v="211"/>
    <d v="2016-10-01T00:00:00"/>
    <x v="1"/>
    <s v="CL-12700"/>
    <s v="Craig Leslie"/>
    <x v="2"/>
    <s v="United States"/>
    <x v="14"/>
    <x v="12"/>
    <x v="1"/>
    <s v="FUR-FU-10002671"/>
    <s v="Furniture"/>
    <x v="3"/>
    <s v="Electrix 20W Halogen Replacement Bulb for Zoom-In Desk Lamp"/>
    <n v="21.44"/>
    <n v="2"/>
    <n v="7.5039999999999996"/>
    <x v="1"/>
    <x v="4"/>
  </r>
  <r>
    <s v="CA-2015-141012"/>
    <x v="654"/>
    <d v="2015-06-11T00:00:00"/>
    <x v="0"/>
    <s v="TG-21640"/>
    <s v="Trudy Glocke"/>
    <x v="0"/>
    <s v="United States"/>
    <x v="280"/>
    <x v="42"/>
    <x v="1"/>
    <s v="FUR-FU-10003192"/>
    <s v="Furniture"/>
    <x v="3"/>
    <s v="Luxo Adjustable Task Clamp Lamp"/>
    <n v="355.36"/>
    <n v="4"/>
    <n v="92.393600000000006"/>
    <x v="3"/>
    <x v="2"/>
  </r>
  <r>
    <s v="CA-2014-126802"/>
    <x v="527"/>
    <d v="2015-01-05T00:00:00"/>
    <x v="1"/>
    <s v="ZC-21910"/>
    <s v="Zuschuss Carroll"/>
    <x v="0"/>
    <s v="United States"/>
    <x v="9"/>
    <x v="8"/>
    <x v="3"/>
    <s v="FUR-FU-10000193"/>
    <s v="Furniture"/>
    <x v="3"/>
    <s v="Tenex Chairmats For Use with Hard Floors"/>
    <n v="38.975999999999999"/>
    <n v="3"/>
    <n v="-50.668799999999997"/>
    <x v="1"/>
    <x v="5"/>
  </r>
  <r>
    <s v="CA-2014-131541"/>
    <x v="655"/>
    <d v="2014-07-28T00:00:00"/>
    <x v="3"/>
    <s v="CK-12205"/>
    <s v="Chloris Kastensmidt"/>
    <x v="0"/>
    <s v="United States"/>
    <x v="281"/>
    <x v="1"/>
    <x v="0"/>
    <s v="FUR-FU-10003623"/>
    <s v="Furniture"/>
    <x v="3"/>
    <s v="DataProducts Ampli Magnifier Task Lamp, Black,"/>
    <n v="129.88800000000001"/>
    <n v="6"/>
    <n v="12.988799999999999"/>
    <x v="7"/>
    <x v="3"/>
  </r>
  <r>
    <s v="CA-2015-119550"/>
    <x v="626"/>
    <d v="2015-12-31T00:00:00"/>
    <x v="1"/>
    <s v="RB-19705"/>
    <s v="Roger Barcio"/>
    <x v="2"/>
    <s v="United States"/>
    <x v="6"/>
    <x v="5"/>
    <x v="3"/>
    <s v="FUR-CH-10002044"/>
    <s v="Furniture"/>
    <x v="1"/>
    <s v="Office Star - Contemporary Task Swivel chair with 2-way adjustable arms, Plum"/>
    <n v="275.05799999999999"/>
    <n v="3"/>
    <n v="-90.376199999999997"/>
    <x v="2"/>
    <x v="5"/>
  </r>
  <r>
    <s v="US-2015-138093"/>
    <x v="479"/>
    <d v="2015-12-16T00:00:00"/>
    <x v="1"/>
    <s v="KM-16225"/>
    <s v="Kalyca Meade"/>
    <x v="1"/>
    <s v="United States"/>
    <x v="237"/>
    <x v="32"/>
    <x v="2"/>
    <s v="FUR-CH-10000785"/>
    <s v="Furniture"/>
    <x v="1"/>
    <s v="Global Ergonomic Managers Chair"/>
    <n v="542.94000000000005"/>
    <n v="3"/>
    <n v="141.1644"/>
    <x v="6"/>
    <x v="5"/>
  </r>
  <r>
    <s v="CA-2016-126165"/>
    <x v="399"/>
    <d v="2016-05-07T00:00:00"/>
    <x v="0"/>
    <s v="AH-10465"/>
    <s v="Amy Hunt"/>
    <x v="0"/>
    <s v="United States"/>
    <x v="28"/>
    <x v="2"/>
    <x v="1"/>
    <s v="FUR-TA-10001676"/>
    <s v="Furniture"/>
    <x v="2"/>
    <s v="Hon 61000 Series Interactive Training Tables"/>
    <n v="71.087999999999994"/>
    <n v="2"/>
    <n v="-1.7771999999999999"/>
    <x v="3"/>
    <x v="7"/>
  </r>
  <r>
    <s v="US-2014-123519"/>
    <x v="609"/>
    <d v="2014-12-21T00:00:00"/>
    <x v="1"/>
    <s v="SS-20875"/>
    <s v="Sung Shariari"/>
    <x v="0"/>
    <s v="United States"/>
    <x v="149"/>
    <x v="15"/>
    <x v="2"/>
    <s v="FUR-TA-10002645"/>
    <s v="Furniture"/>
    <x v="2"/>
    <s v="Hon Rectangular Conference Tables"/>
    <n v="136.53"/>
    <n v="1"/>
    <n v="-52.336500000000001"/>
    <x v="1"/>
    <x v="5"/>
  </r>
  <r>
    <s v="US-2015-160857"/>
    <x v="190"/>
    <d v="2015-05-15T00:00:00"/>
    <x v="1"/>
    <s v="NW-18400"/>
    <s v="Natalie Webber"/>
    <x v="0"/>
    <s v="United States"/>
    <x v="13"/>
    <x v="7"/>
    <x v="2"/>
    <s v="FUR-FU-10001095"/>
    <s v="Furniture"/>
    <x v="3"/>
    <s v="DAX Black Cherry Wood-Tone Poster Frame"/>
    <n v="79.44"/>
    <n v="3"/>
    <n v="30.187200000000001"/>
    <x v="1"/>
    <x v="7"/>
  </r>
  <r>
    <s v="US-2015-160857"/>
    <x v="190"/>
    <d v="2015-05-15T00:00:00"/>
    <x v="1"/>
    <s v="NW-18400"/>
    <s v="Natalie Webber"/>
    <x v="0"/>
    <s v="United States"/>
    <x v="13"/>
    <x v="7"/>
    <x v="2"/>
    <s v="FUR-CH-10002647"/>
    <s v="Furniture"/>
    <x v="1"/>
    <s v="Situations Contoured Folding Chairs, 4/Set"/>
    <n v="127.764"/>
    <n v="2"/>
    <n v="21.294"/>
    <x v="1"/>
    <x v="7"/>
  </r>
  <r>
    <s v="CA-2017-117324"/>
    <x v="64"/>
    <d v="2017-12-13T00:00:00"/>
    <x v="1"/>
    <s v="JP-15520"/>
    <s v="Jeremy Pistek"/>
    <x v="0"/>
    <s v="United States"/>
    <x v="123"/>
    <x v="16"/>
    <x v="3"/>
    <s v="FUR-BO-10003159"/>
    <s v="Furniture"/>
    <x v="0"/>
    <s v="Sauder Camden County Collection Libraries, Planked Cherry Finish"/>
    <n v="459.92"/>
    <n v="4"/>
    <n v="41.392800000000001"/>
    <x v="2"/>
    <x v="5"/>
  </r>
  <r>
    <s v="CA-2017-143574"/>
    <x v="656"/>
    <d v="2017-07-02T00:00:00"/>
    <x v="2"/>
    <s v="DR-12880"/>
    <s v="Dan Reichenbach"/>
    <x v="1"/>
    <s v="United States"/>
    <x v="282"/>
    <x v="19"/>
    <x v="2"/>
    <s v="FUR-BO-10002598"/>
    <s v="Furniture"/>
    <x v="0"/>
    <s v="Hon Metal Bookcases, Putty"/>
    <n v="638.82000000000005"/>
    <n v="9"/>
    <n v="185.2578"/>
    <x v="0"/>
    <x v="2"/>
  </r>
  <r>
    <s v="CA-2017-143574"/>
    <x v="656"/>
    <d v="2017-07-02T00:00:00"/>
    <x v="2"/>
    <s v="DR-12880"/>
    <s v="Dan Reichenbach"/>
    <x v="1"/>
    <s v="United States"/>
    <x v="282"/>
    <x v="19"/>
    <x v="2"/>
    <s v="FUR-FU-10003976"/>
    <s v="Furniture"/>
    <x v="3"/>
    <s v="DAX Executive Solid Wood Document Frame, Desktop or Hang, Mahogany, 5 x 7"/>
    <n v="25.16"/>
    <n v="2"/>
    <n v="8.5543999999999993"/>
    <x v="0"/>
    <x v="2"/>
  </r>
  <r>
    <s v="CA-2014-148614"/>
    <x v="187"/>
    <d v="2014-01-25T00:00:00"/>
    <x v="1"/>
    <s v="MV-17485"/>
    <s v="Mark Van Huff"/>
    <x v="0"/>
    <s v="United States"/>
    <x v="2"/>
    <x v="2"/>
    <x v="1"/>
    <s v="FUR-FU-10003194"/>
    <s v="Furniture"/>
    <x v="3"/>
    <s v="Eldon Expressions Desk Accessory, Wood Pencil Holder, Oak"/>
    <n v="19.3"/>
    <n v="2"/>
    <n v="5.79"/>
    <x v="2"/>
    <x v="8"/>
  </r>
  <r>
    <s v="US-2017-147886"/>
    <x v="657"/>
    <d v="2017-03-31T00:00:00"/>
    <x v="2"/>
    <s v="DH-13075"/>
    <s v="Dave Hallsten"/>
    <x v="1"/>
    <s v="United States"/>
    <x v="130"/>
    <x v="2"/>
    <x v="1"/>
    <s v="FUR-FU-10001095"/>
    <s v="Furniture"/>
    <x v="3"/>
    <s v="DAX Black Cherry Wood-Tone Poster Frame"/>
    <n v="26.48"/>
    <n v="1"/>
    <n v="10.0624"/>
    <x v="0"/>
    <x v="9"/>
  </r>
  <r>
    <s v="US-2017-147886"/>
    <x v="657"/>
    <d v="2017-03-31T00:00:00"/>
    <x v="2"/>
    <s v="DH-13075"/>
    <s v="Dave Hallsten"/>
    <x v="1"/>
    <s v="United States"/>
    <x v="130"/>
    <x v="2"/>
    <x v="1"/>
    <s v="FUR-FU-10003829"/>
    <s v="Furniture"/>
    <x v="3"/>
    <s v="Stackable Trays"/>
    <n v="21.56"/>
    <n v="7"/>
    <n v="6.8992000000000004"/>
    <x v="0"/>
    <x v="9"/>
  </r>
  <r>
    <s v="CA-2014-145800"/>
    <x v="658"/>
    <d v="2014-06-05T00:00:00"/>
    <x v="1"/>
    <s v="SS-20410"/>
    <s v="Shahid Shariari"/>
    <x v="0"/>
    <s v="United States"/>
    <x v="283"/>
    <x v="8"/>
    <x v="3"/>
    <s v="FUR-TA-10001539"/>
    <s v="Furniture"/>
    <x v="2"/>
    <s v="Chromcraft Rectangular Conference Tables"/>
    <n v="355.45499999999998"/>
    <n v="3"/>
    <n v="-184.8366"/>
    <x v="6"/>
    <x v="7"/>
  </r>
  <r>
    <s v="CA-2016-118514"/>
    <x v="659"/>
    <d v="2016-02-10T00:00:00"/>
    <x v="1"/>
    <s v="LC-17050"/>
    <s v="Liz Carlisle"/>
    <x v="0"/>
    <s v="United States"/>
    <x v="52"/>
    <x v="0"/>
    <x v="0"/>
    <s v="FUR-CH-10000015"/>
    <s v="Furniture"/>
    <x v="1"/>
    <s v="Hon Multipurpose Stacking Arm Chairs"/>
    <n v="866.4"/>
    <n v="4"/>
    <n v="225.26400000000001"/>
    <x v="1"/>
    <x v="11"/>
  </r>
  <r>
    <s v="CA-2015-119634"/>
    <x v="660"/>
    <d v="2015-08-16T00:00:00"/>
    <x v="1"/>
    <s v="BW-11065"/>
    <s v="Barry Weirich"/>
    <x v="0"/>
    <s v="United States"/>
    <x v="168"/>
    <x v="30"/>
    <x v="0"/>
    <s v="FUR-FU-10004270"/>
    <s v="Furniture"/>
    <x v="3"/>
    <s v="Executive Impressions 13&quot; Clairmont Wall Clock"/>
    <n v="46.152000000000001"/>
    <n v="3"/>
    <n v="12.1149"/>
    <x v="2"/>
    <x v="10"/>
  </r>
  <r>
    <s v="CA-2017-158169"/>
    <x v="661"/>
    <d v="2017-08-15T00:00:00"/>
    <x v="2"/>
    <s v="JM-16195"/>
    <s v="Justin MacKendrick"/>
    <x v="0"/>
    <s v="United States"/>
    <x v="284"/>
    <x v="2"/>
    <x v="1"/>
    <s v="FUR-FU-10001473"/>
    <s v="Furniture"/>
    <x v="3"/>
    <s v="DAX Wood Document Frame"/>
    <n v="54.92"/>
    <n v="4"/>
    <n v="19.7712"/>
    <x v="0"/>
    <x v="10"/>
  </r>
  <r>
    <s v="CA-2015-162047"/>
    <x v="240"/>
    <d v="2015-11-05T00:00:00"/>
    <x v="2"/>
    <s v="FH-14365"/>
    <s v="Fred Hopkins"/>
    <x v="1"/>
    <s v="United States"/>
    <x v="62"/>
    <x v="7"/>
    <x v="2"/>
    <s v="FUR-CH-10004983"/>
    <s v="Furniture"/>
    <x v="1"/>
    <s v="Office Star - Mid Back Dual function Ergonomic High Back Chair with 2-Way Adjustable Arms"/>
    <n v="1448.82"/>
    <n v="10"/>
    <n v="209.274"/>
    <x v="3"/>
    <x v="0"/>
  </r>
  <r>
    <s v="CA-2015-103835"/>
    <x v="262"/>
    <d v="2015-09-28T00:00:00"/>
    <x v="1"/>
    <s v="SC-20440"/>
    <s v="Shaun Chance"/>
    <x v="1"/>
    <s v="United States"/>
    <x v="2"/>
    <x v="2"/>
    <x v="1"/>
    <s v="FUR-FU-10000010"/>
    <s v="Furniture"/>
    <x v="3"/>
    <s v="DAX Value U-Channel Document Frames, Easel Back"/>
    <n v="14.91"/>
    <n v="3"/>
    <n v="4.6220999999999997"/>
    <x v="4"/>
    <x v="4"/>
  </r>
  <r>
    <s v="CA-2016-142398"/>
    <x v="188"/>
    <d v="2016-04-16T00:00:00"/>
    <x v="1"/>
    <s v="BP-11290"/>
    <s v="Beth Paige"/>
    <x v="0"/>
    <s v="United States"/>
    <x v="2"/>
    <x v="2"/>
    <x v="1"/>
    <s v="FUR-CH-10001545"/>
    <s v="Furniture"/>
    <x v="1"/>
    <s v="Hon Comfortask Task/Swivel Chairs"/>
    <n v="638.28800000000001"/>
    <n v="7"/>
    <n v="-31.914400000000001"/>
    <x v="4"/>
    <x v="6"/>
  </r>
  <r>
    <s v="CA-2014-105270"/>
    <x v="163"/>
    <d v="2014-11-18T00:00:00"/>
    <x v="1"/>
    <s v="AP-10915"/>
    <s v="Arthur Prichep"/>
    <x v="0"/>
    <s v="United States"/>
    <x v="2"/>
    <x v="2"/>
    <x v="1"/>
    <s v="FUR-CH-10000988"/>
    <s v="Furniture"/>
    <x v="1"/>
    <s v="Hon Olson Stacker Stools"/>
    <n v="112.648"/>
    <n v="1"/>
    <n v="11.264799999999999"/>
    <x v="1"/>
    <x v="0"/>
  </r>
  <r>
    <s v="CA-2017-141117"/>
    <x v="125"/>
    <d v="2017-10-08T00:00:00"/>
    <x v="1"/>
    <s v="JK-16090"/>
    <s v="Juliana Krohn"/>
    <x v="0"/>
    <s v="United States"/>
    <x v="76"/>
    <x v="36"/>
    <x v="1"/>
    <s v="FUR-BO-10001972"/>
    <s v="Furniture"/>
    <x v="0"/>
    <s v="O'Sullivan 4-Shelf Bookcase in Odessa Pine"/>
    <n v="217.76400000000001"/>
    <n v="6"/>
    <n v="-384.71640000000002"/>
    <x v="6"/>
    <x v="1"/>
  </r>
  <r>
    <s v="CA-2017-115070"/>
    <x v="662"/>
    <d v="2017-04-14T00:00:00"/>
    <x v="0"/>
    <s v="MG-18205"/>
    <s v="Mitch Gastineau"/>
    <x v="1"/>
    <s v="United States"/>
    <x v="51"/>
    <x v="1"/>
    <x v="0"/>
    <s v="FUR-FU-10003829"/>
    <s v="Furniture"/>
    <x v="3"/>
    <s v="Stackable Trays"/>
    <n v="12.32"/>
    <n v="5"/>
    <n v="1.8480000000000001"/>
    <x v="4"/>
    <x v="6"/>
  </r>
  <r>
    <s v="CA-2017-140186"/>
    <x v="560"/>
    <d v="2017-10-02T00:00:00"/>
    <x v="2"/>
    <s v="PG-18820"/>
    <s v="Patrick Gardner"/>
    <x v="0"/>
    <s v="United States"/>
    <x v="175"/>
    <x v="2"/>
    <x v="1"/>
    <s v="FUR-CH-10002961"/>
    <s v="Furniture"/>
    <x v="1"/>
    <s v="Leather Task Chair, Black"/>
    <n v="72.784000000000006"/>
    <n v="1"/>
    <n v="0"/>
    <x v="0"/>
    <x v="4"/>
  </r>
  <r>
    <s v="CA-2017-140186"/>
    <x v="560"/>
    <d v="2017-10-02T00:00:00"/>
    <x v="2"/>
    <s v="PG-18820"/>
    <s v="Patrick Gardner"/>
    <x v="0"/>
    <s v="United States"/>
    <x v="175"/>
    <x v="2"/>
    <x v="1"/>
    <s v="FUR-FU-10004848"/>
    <s v="Furniture"/>
    <x v="3"/>
    <s v="Howard Miller 13-3/4&quot; Diameter Brushed Chrome Round Wall Clock"/>
    <n v="51.75"/>
    <n v="1"/>
    <n v="15.525"/>
    <x v="0"/>
    <x v="4"/>
  </r>
  <r>
    <s v="CA-2014-124856"/>
    <x v="189"/>
    <d v="2014-10-03T00:00:00"/>
    <x v="0"/>
    <s v="LD-17005"/>
    <s v="Lisa DeCherney"/>
    <x v="0"/>
    <s v="United States"/>
    <x v="13"/>
    <x v="7"/>
    <x v="2"/>
    <s v="FUR-FU-10000521"/>
    <s v="Furniture"/>
    <x v="3"/>
    <s v="Seth Thomas 14&quot; Putty-Colored Wall Clock"/>
    <n v="117.36"/>
    <n v="4"/>
    <n v="36.381599999999999"/>
    <x v="4"/>
    <x v="4"/>
  </r>
  <r>
    <s v="CA-2014-166716"/>
    <x v="663"/>
    <d v="2014-08-25T00:00:00"/>
    <x v="0"/>
    <s v="CR-12730"/>
    <s v="Craig Reiter"/>
    <x v="0"/>
    <s v="United States"/>
    <x v="9"/>
    <x v="8"/>
    <x v="3"/>
    <s v="FUR-CH-10004495"/>
    <s v="Furniture"/>
    <x v="1"/>
    <s v="Global Leather and Oak Executive Chair, Black"/>
    <n v="421.37200000000001"/>
    <n v="2"/>
    <n v="-6.0195999999999996"/>
    <x v="2"/>
    <x v="10"/>
  </r>
  <r>
    <s v="CA-2017-113873"/>
    <x v="596"/>
    <d v="2017-11-19T00:00:00"/>
    <x v="1"/>
    <s v="KE-16420"/>
    <s v="Katrina Edelman"/>
    <x v="1"/>
    <s v="United States"/>
    <x v="144"/>
    <x v="5"/>
    <x v="3"/>
    <s v="FUR-BO-10003441"/>
    <s v="Furniture"/>
    <x v="0"/>
    <s v="Bush Westfield Collection Bookcases, Fully Assembled"/>
    <n v="205.9992"/>
    <n v="3"/>
    <n v="-27.264600000000002"/>
    <x v="6"/>
    <x v="0"/>
  </r>
  <r>
    <s v="CA-2016-125017"/>
    <x v="664"/>
    <d v="2016-02-11T00:00:00"/>
    <x v="1"/>
    <s v="KB-16240"/>
    <s v="Karen Bern"/>
    <x v="1"/>
    <s v="United States"/>
    <x v="196"/>
    <x v="9"/>
    <x v="0"/>
    <s v="FUR-FU-10000723"/>
    <s v="Furniture"/>
    <x v="3"/>
    <s v="Deflect-o EconoMat Studded, No Bevel Mat for Low Pile Carpeting"/>
    <n v="132.22399999999999"/>
    <n v="4"/>
    <n v="-18.180800000000001"/>
    <x v="2"/>
    <x v="11"/>
  </r>
  <r>
    <s v="US-2015-163279"/>
    <x v="665"/>
    <d v="2015-03-26T00:00:00"/>
    <x v="1"/>
    <s v="JD-16150"/>
    <s v="Justin Deggeller"/>
    <x v="1"/>
    <s v="United States"/>
    <x v="53"/>
    <x v="2"/>
    <x v="1"/>
    <s v="FUR-FU-10000747"/>
    <s v="Furniture"/>
    <x v="3"/>
    <s v="Tenex B1-RE Series Chair Mats for Low Pile Carpets"/>
    <n v="91.96"/>
    <n v="2"/>
    <n v="15.6332"/>
    <x v="4"/>
    <x v="9"/>
  </r>
  <r>
    <s v="CA-2017-117632"/>
    <x v="666"/>
    <d v="2017-05-18T00:00:00"/>
    <x v="1"/>
    <s v="CS-12175"/>
    <s v="Charles Sheldon"/>
    <x v="1"/>
    <s v="United States"/>
    <x v="28"/>
    <x v="2"/>
    <x v="1"/>
    <s v="FUR-TA-10001520"/>
    <s v="Furniture"/>
    <x v="2"/>
    <s v="Lesro Sheffield Collection Coffee Table, End Table, Center Table, Corner Table"/>
    <n v="285.48"/>
    <n v="5"/>
    <n v="-10.705500000000001"/>
    <x v="6"/>
    <x v="7"/>
  </r>
  <r>
    <s v="CA-2017-161067"/>
    <x v="667"/>
    <d v="2017-09-06T00:00:00"/>
    <x v="0"/>
    <s v="KB-16405"/>
    <s v="Katrina Bavinger"/>
    <x v="2"/>
    <s v="United States"/>
    <x v="13"/>
    <x v="7"/>
    <x v="2"/>
    <s v="FUR-CH-10004626"/>
    <s v="Furniture"/>
    <x v="1"/>
    <s v="Office Star Flex Back Scooter Chair with Aluminum Finish Frame"/>
    <n v="90.801000000000002"/>
    <n v="1"/>
    <n v="14.124599999999999"/>
    <x v="0"/>
    <x v="4"/>
  </r>
  <r>
    <s v="CA-2017-161067"/>
    <x v="667"/>
    <d v="2017-09-06T00:00:00"/>
    <x v="0"/>
    <s v="KB-16405"/>
    <s v="Katrina Bavinger"/>
    <x v="2"/>
    <s v="United States"/>
    <x v="13"/>
    <x v="7"/>
    <x v="2"/>
    <s v="FUR-CH-10004860"/>
    <s v="Furniture"/>
    <x v="1"/>
    <s v="Global Low Back Tilter Chair"/>
    <n v="181.76400000000001"/>
    <n v="2"/>
    <n v="-8.0784000000000002"/>
    <x v="0"/>
    <x v="4"/>
  </r>
  <r>
    <s v="CA-2016-122063"/>
    <x v="122"/>
    <d v="2016-12-07T00:00:00"/>
    <x v="1"/>
    <s v="MM-17920"/>
    <s v="Michael Moore"/>
    <x v="0"/>
    <s v="United States"/>
    <x v="52"/>
    <x v="6"/>
    <x v="3"/>
    <s v="FUR-TA-10004575"/>
    <s v="Furniture"/>
    <x v="2"/>
    <s v="Hon 5100 Series Wood Tables"/>
    <n v="581.96"/>
    <n v="2"/>
    <n v="104.75279999999999"/>
    <x v="4"/>
    <x v="5"/>
  </r>
  <r>
    <s v="CA-2016-122063"/>
    <x v="122"/>
    <d v="2016-12-07T00:00:00"/>
    <x v="1"/>
    <s v="MM-17920"/>
    <s v="Michael Moore"/>
    <x v="0"/>
    <s v="United States"/>
    <x v="52"/>
    <x v="6"/>
    <x v="3"/>
    <s v="FUR-CH-10004754"/>
    <s v="Furniture"/>
    <x v="1"/>
    <s v="Global Stack Chair with Arms, Black"/>
    <n v="29.98"/>
    <n v="1"/>
    <n v="8.0945999999999998"/>
    <x v="4"/>
    <x v="5"/>
  </r>
  <r>
    <s v="CA-2016-142895"/>
    <x v="668"/>
    <d v="2016-07-26T00:00:00"/>
    <x v="1"/>
    <s v="BP-11290"/>
    <s v="Beth Paige"/>
    <x v="0"/>
    <s v="United States"/>
    <x v="41"/>
    <x v="30"/>
    <x v="0"/>
    <s v="FUR-CH-10002961"/>
    <s v="Furniture"/>
    <x v="1"/>
    <s v="Leather Task Chair, Black"/>
    <n v="363.92"/>
    <n v="5"/>
    <n v="0"/>
    <x v="2"/>
    <x v="3"/>
  </r>
  <r>
    <s v="CA-2015-134992"/>
    <x v="159"/>
    <d v="2015-09-26T00:00:00"/>
    <x v="0"/>
    <s v="MG-17875"/>
    <s v="Michael Grace"/>
    <x v="2"/>
    <s v="United States"/>
    <x v="58"/>
    <x v="25"/>
    <x v="0"/>
    <s v="FUR-FU-10002554"/>
    <s v="Furniture"/>
    <x v="3"/>
    <s v="Westinghouse Floor Lamp with Metal Mesh Shade, Black"/>
    <n v="47.98"/>
    <n v="2"/>
    <n v="11.035399999999999"/>
    <x v="4"/>
    <x v="4"/>
  </r>
  <r>
    <s v="CA-2015-126725"/>
    <x v="669"/>
    <d v="2015-11-21T00:00:00"/>
    <x v="1"/>
    <s v="BS-11665"/>
    <s v="Brian Stugart"/>
    <x v="0"/>
    <s v="United States"/>
    <x v="53"/>
    <x v="2"/>
    <x v="1"/>
    <s v="FUR-FU-10002813"/>
    <s v="Furniture"/>
    <x v="3"/>
    <s v="DAX Contemporary Wood Frame with Silver Metal Mat, Desktop, 11 x 14 Size"/>
    <n v="80.959999999999994"/>
    <n v="4"/>
    <n v="29.145600000000002"/>
    <x v="4"/>
    <x v="0"/>
  </r>
  <r>
    <s v="CA-2015-126725"/>
    <x v="669"/>
    <d v="2015-11-21T00:00:00"/>
    <x v="1"/>
    <s v="BS-11665"/>
    <s v="Brian Stugart"/>
    <x v="0"/>
    <s v="United States"/>
    <x v="53"/>
    <x v="2"/>
    <x v="1"/>
    <s v="FUR-CH-10001708"/>
    <s v="Furniture"/>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s v="Furniture"/>
    <x v="3"/>
    <s v="Advantus Panel Wall Certificate Holder - 8.5x11"/>
    <n v="36.6"/>
    <n v="3"/>
    <n v="15.372"/>
    <x v="4"/>
    <x v="0"/>
  </r>
  <r>
    <s v="CA-2015-121783"/>
    <x v="670"/>
    <d v="2015-11-14T00:00:00"/>
    <x v="1"/>
    <s v="PO-19180"/>
    <s v="Philisse Overcash"/>
    <x v="2"/>
    <s v="United States"/>
    <x v="18"/>
    <x v="11"/>
    <x v="3"/>
    <s v="FUR-FU-10004351"/>
    <s v="Furniture"/>
    <x v="3"/>
    <s v="Staple-based wall hangings"/>
    <n v="29.22"/>
    <n v="3"/>
    <n v="12.8568"/>
    <x v="4"/>
    <x v="0"/>
  </r>
  <r>
    <s v="CA-2015-112214"/>
    <x v="671"/>
    <d v="2015-08-11T00:00:00"/>
    <x v="1"/>
    <s v="AH-10690"/>
    <s v="Anna HŠberlin"/>
    <x v="1"/>
    <s v="United States"/>
    <x v="144"/>
    <x v="5"/>
    <x v="3"/>
    <s v="FUR-FU-10002364"/>
    <s v="Furniture"/>
    <x v="3"/>
    <s v="Eldon Expressions Wood Desk Accessories, Oak"/>
    <n v="14.76"/>
    <n v="5"/>
    <n v="-11.439"/>
    <x v="6"/>
    <x v="10"/>
  </r>
  <r>
    <s v="US-2017-153255"/>
    <x v="667"/>
    <d v="2017-09-07T00:00:00"/>
    <x v="0"/>
    <s v="JK-15730"/>
    <s v="Joe Kamberova"/>
    <x v="0"/>
    <s v="United States"/>
    <x v="41"/>
    <x v="2"/>
    <x v="1"/>
    <s v="FUR-BO-10004218"/>
    <s v="Furniture"/>
    <x v="0"/>
    <s v="Bush Heritage Pine Collection 5-Shelf Bookcase, Albany Pine Finish, *Special Order"/>
    <n v="239.666"/>
    <n v="2"/>
    <n v="14.098000000000001"/>
    <x v="4"/>
    <x v="4"/>
  </r>
  <r>
    <s v="CA-2015-108119"/>
    <x v="341"/>
    <d v="2015-11-08T00:00:00"/>
    <x v="1"/>
    <s v="MS-17530"/>
    <s v="MaryBeth Skach"/>
    <x v="0"/>
    <s v="United States"/>
    <x v="285"/>
    <x v="31"/>
    <x v="0"/>
    <s v="FUR-TA-10002530"/>
    <s v="Furniture"/>
    <x v="2"/>
    <s v="Iceberg OfficeWorks 42&quot; Round Tables"/>
    <n v="301.95999999999998"/>
    <n v="2"/>
    <n v="45.293999999999997"/>
    <x v="1"/>
    <x v="0"/>
  </r>
  <r>
    <s v="US-2014-117968"/>
    <x v="31"/>
    <d v="2014-08-07T00:00:00"/>
    <x v="0"/>
    <s v="RS-19420"/>
    <s v="Ricardo Sperren"/>
    <x v="1"/>
    <s v="United States"/>
    <x v="286"/>
    <x v="19"/>
    <x v="2"/>
    <s v="FUR-CH-10002335"/>
    <s v="Furniture"/>
    <x v="1"/>
    <s v="Hon GuestStacker Chair"/>
    <n v="1133.3499999999999"/>
    <n v="5"/>
    <n v="294.67099999999999"/>
    <x v="3"/>
    <x v="10"/>
  </r>
  <r>
    <s v="CA-2016-152247"/>
    <x v="267"/>
    <d v="2016-11-12T00:00:00"/>
    <x v="1"/>
    <s v="MA-17995"/>
    <s v="Michelle Arnett"/>
    <x v="2"/>
    <s v="United States"/>
    <x v="287"/>
    <x v="45"/>
    <x v="1"/>
    <s v="FUR-CH-10001215"/>
    <s v="Furniture"/>
    <x v="1"/>
    <s v="Global Troy Executive Leather Low-Back Tilter"/>
    <n v="1603.136"/>
    <n v="4"/>
    <n v="100.196"/>
    <x v="2"/>
    <x v="0"/>
  </r>
  <r>
    <s v="CA-2016-128223"/>
    <x v="184"/>
    <d v="2016-06-14T00:00:00"/>
    <x v="3"/>
    <s v="EB-13705"/>
    <s v="Ed Braxton"/>
    <x v="1"/>
    <s v="United States"/>
    <x v="261"/>
    <x v="2"/>
    <x v="1"/>
    <s v="FUR-TA-10001771"/>
    <s v="Furniture"/>
    <x v="2"/>
    <s v="Bush Cubix Conference Tables, Fully Assembled"/>
    <n v="1293.4880000000001"/>
    <n v="7"/>
    <n v="80.843000000000004"/>
    <x v="7"/>
    <x v="2"/>
  </r>
  <r>
    <s v="CA-2016-154235"/>
    <x v="211"/>
    <d v="2016-09-28T00:00:00"/>
    <x v="1"/>
    <s v="RD-19900"/>
    <s v="Ruben Dartt"/>
    <x v="0"/>
    <s v="United States"/>
    <x v="17"/>
    <x v="6"/>
    <x v="3"/>
    <s v="FUR-FU-10004006"/>
    <s v="Furniture"/>
    <x v="3"/>
    <s v="Deflect-o DuraMat Lighweight, Studded, Beveled Mat for Low Pile Carpeting"/>
    <n v="127.95"/>
    <n v="3"/>
    <n v="21.7515"/>
    <x v="4"/>
    <x v="4"/>
  </r>
  <r>
    <s v="CA-2016-133935"/>
    <x v="126"/>
    <d v="2016-09-22T00:00:00"/>
    <x v="1"/>
    <s v="JW-15220"/>
    <s v="Jane Waco"/>
    <x v="1"/>
    <s v="United States"/>
    <x v="53"/>
    <x v="2"/>
    <x v="1"/>
    <s v="FUR-CH-10001215"/>
    <s v="Furniture"/>
    <x v="1"/>
    <s v="Global Troy Executive Leather Low-Back Tilter"/>
    <n v="801.56799999999998"/>
    <n v="2"/>
    <n v="50.097999999999999"/>
    <x v="4"/>
    <x v="4"/>
  </r>
  <r>
    <s v="CA-2016-133935"/>
    <x v="126"/>
    <d v="2016-09-22T00:00:00"/>
    <x v="1"/>
    <s v="JW-15220"/>
    <s v="Jane Waco"/>
    <x v="1"/>
    <s v="United States"/>
    <x v="53"/>
    <x v="2"/>
    <x v="1"/>
    <s v="FUR-CH-10002880"/>
    <s v="Furniture"/>
    <x v="1"/>
    <s v="Global High-Back Leather Tilter, Burgundy"/>
    <n v="885.52800000000002"/>
    <n v="9"/>
    <n v="-99.621899999999997"/>
    <x v="4"/>
    <x v="4"/>
  </r>
  <r>
    <s v="CA-2016-136301"/>
    <x v="345"/>
    <d v="2016-03-15T00:00:00"/>
    <x v="0"/>
    <s v="EH-13765"/>
    <s v="Edward Hooks"/>
    <x v="1"/>
    <s v="United States"/>
    <x v="28"/>
    <x v="2"/>
    <x v="1"/>
    <s v="FUR-FU-10004712"/>
    <s v="Furniture"/>
    <x v="3"/>
    <s v="Westinghouse Mesh Shade Clip-On Gooseneck Lamp, Black"/>
    <n v="28.28"/>
    <n v="2"/>
    <n v="7.3528000000000002"/>
    <x v="3"/>
    <x v="9"/>
  </r>
  <r>
    <s v="CA-2016-167682"/>
    <x v="672"/>
    <d v="2016-04-09T00:00:00"/>
    <x v="1"/>
    <s v="ZD-21925"/>
    <s v="Zuschuss Donatelli"/>
    <x v="0"/>
    <s v="United States"/>
    <x v="52"/>
    <x v="6"/>
    <x v="3"/>
    <s v="FUR-FU-10003799"/>
    <s v="Furniture"/>
    <x v="3"/>
    <s v="Seth Thomas 13 1/2&quot; Wall Clock"/>
    <n v="71.12"/>
    <n v="4"/>
    <n v="22.0472"/>
    <x v="6"/>
    <x v="6"/>
  </r>
  <r>
    <s v="CA-2016-159639"/>
    <x v="673"/>
    <d v="2016-12-02T00:00:00"/>
    <x v="1"/>
    <s v="PC-18745"/>
    <s v="Pamela Coakley"/>
    <x v="1"/>
    <s v="United States"/>
    <x v="162"/>
    <x v="18"/>
    <x v="2"/>
    <s v="FUR-FU-10001889"/>
    <s v="Furniture"/>
    <x v="3"/>
    <s v="Ultra Door Pull Handle"/>
    <n v="31.56"/>
    <n v="3"/>
    <n v="10.4148"/>
    <x v="2"/>
    <x v="0"/>
  </r>
  <r>
    <s v="US-2016-113985"/>
    <x v="674"/>
    <d v="2016-12-07T00:00:00"/>
    <x v="1"/>
    <s v="KD-16495"/>
    <s v="Keith Dawkins"/>
    <x v="1"/>
    <s v="United States"/>
    <x v="124"/>
    <x v="2"/>
    <x v="1"/>
    <s v="FUR-FU-10003026"/>
    <s v="Furniture"/>
    <x v="3"/>
    <s v="Eldon Regeneration Recycled Desk Accessories, Black"/>
    <n v="14.52"/>
    <n v="3"/>
    <n v="5.6627999999999998"/>
    <x v="2"/>
    <x v="5"/>
  </r>
  <r>
    <s v="US-2015-126977"/>
    <x v="5"/>
    <d v="2015-09-23T00:00:00"/>
    <x v="1"/>
    <s v="PF-19120"/>
    <s v="Peter Fuller"/>
    <x v="0"/>
    <s v="United States"/>
    <x v="13"/>
    <x v="7"/>
    <x v="2"/>
    <s v="FUR-CH-10001973"/>
    <s v="Furniture"/>
    <x v="1"/>
    <s v="Office Star Flex Back Scooter Chair with White Frame"/>
    <n v="199.76400000000001"/>
    <n v="2"/>
    <n v="8.8783999999999992"/>
    <x v="6"/>
    <x v="4"/>
  </r>
  <r>
    <s v="US-2015-126977"/>
    <x v="5"/>
    <d v="2015-09-23T00:00:00"/>
    <x v="1"/>
    <s v="PF-19120"/>
    <s v="Peter Fuller"/>
    <x v="0"/>
    <s v="United States"/>
    <x v="13"/>
    <x v="7"/>
    <x v="2"/>
    <s v="FUR-BO-10004834"/>
    <s v="Furniture"/>
    <x v="0"/>
    <s v="Riverside Palais Royal Lawyers Bookcase, Royale Cherry Finish"/>
    <n v="4228.7039999999997"/>
    <n v="6"/>
    <n v="158.57640000000001"/>
    <x v="6"/>
    <x v="4"/>
  </r>
  <r>
    <s v="US-2015-126977"/>
    <x v="5"/>
    <d v="2015-09-23T00:00:00"/>
    <x v="1"/>
    <s v="PF-19120"/>
    <s v="Peter Fuller"/>
    <x v="0"/>
    <s v="United States"/>
    <x v="13"/>
    <x v="7"/>
    <x v="2"/>
    <s v="FUR-BO-10002213"/>
    <s v="Furniture"/>
    <x v="0"/>
    <s v="DMI Eclipse Executive Suite Bookcases"/>
    <n v="2003.92"/>
    <n v="5"/>
    <n v="-25.048999999999999"/>
    <x v="6"/>
    <x v="4"/>
  </r>
  <r>
    <s v="CA-2016-130288"/>
    <x v="675"/>
    <d v="2016-11-30T00:00:00"/>
    <x v="0"/>
    <s v="DK-13225"/>
    <s v="Dean Katz"/>
    <x v="1"/>
    <s v="United States"/>
    <x v="13"/>
    <x v="7"/>
    <x v="2"/>
    <s v="FUR-TA-10002958"/>
    <s v="Furniture"/>
    <x v="2"/>
    <s v="Bevis Oval Conference Table, Walnut"/>
    <n v="313.17599999999999"/>
    <n v="2"/>
    <n v="-120.0508"/>
    <x v="4"/>
    <x v="0"/>
  </r>
  <r>
    <s v="US-2014-118997"/>
    <x v="676"/>
    <d v="2014-04-12T00:00:00"/>
    <x v="1"/>
    <s v="RA-19885"/>
    <s v="Ruben Ausman"/>
    <x v="1"/>
    <s v="United States"/>
    <x v="42"/>
    <x v="33"/>
    <x v="0"/>
    <s v="FUR-TA-10001086"/>
    <s v="Furniture"/>
    <x v="2"/>
    <s v="SAFCO PlanMaster Boards, 60w x 37-1/2d, White Melamine"/>
    <n v="1215.92"/>
    <n v="8"/>
    <n v="316.13920000000002"/>
    <x v="4"/>
    <x v="6"/>
  </r>
  <r>
    <s v="CA-2014-114314"/>
    <x v="524"/>
    <d v="2014-10-15T00:00:00"/>
    <x v="1"/>
    <s v="DB-13555"/>
    <s v="Dorothy Badders"/>
    <x v="1"/>
    <s v="United States"/>
    <x v="160"/>
    <x v="31"/>
    <x v="0"/>
    <s v="FUR-FU-10002107"/>
    <s v="Furniture"/>
    <x v="3"/>
    <s v="Eldon Pizzaz Desk Accessories"/>
    <n v="8.92"/>
    <n v="4"/>
    <n v="3.9247999999999998"/>
    <x v="4"/>
    <x v="1"/>
  </r>
  <r>
    <s v="US-2017-169551"/>
    <x v="677"/>
    <d v="2017-07-09T00:00:00"/>
    <x v="2"/>
    <s v="RL-19615"/>
    <s v="Rob Lucas"/>
    <x v="0"/>
    <s v="United States"/>
    <x v="3"/>
    <x v="3"/>
    <x v="2"/>
    <s v="FUR-BO-10001519"/>
    <s v="Furniture"/>
    <x v="0"/>
    <s v="O'Sullivan 3-Shelf Heavy-Duty Bookcases"/>
    <n v="87.21"/>
    <n v="3"/>
    <n v="-45.349200000000003"/>
    <x v="3"/>
    <x v="3"/>
  </r>
  <r>
    <s v="CA-2016-103107"/>
    <x v="557"/>
    <d v="2016-07-04T00:00:00"/>
    <x v="3"/>
    <s v="RB-19465"/>
    <s v="Rick Bensley"/>
    <x v="2"/>
    <s v="United States"/>
    <x v="15"/>
    <x v="13"/>
    <x v="1"/>
    <s v="FUR-FU-10000221"/>
    <s v="Furniture"/>
    <x v="3"/>
    <s v="Master Caster Door Stop, Brown"/>
    <n v="25.4"/>
    <n v="5"/>
    <n v="8.6359999999999992"/>
    <x v="7"/>
    <x v="3"/>
  </r>
  <r>
    <s v="CA-2014-104178"/>
    <x v="678"/>
    <d v="2014-08-29T00:00:00"/>
    <x v="1"/>
    <s v="JM-15265"/>
    <s v="Janet Molinari"/>
    <x v="1"/>
    <s v="United States"/>
    <x v="2"/>
    <x v="2"/>
    <x v="1"/>
    <s v="FUR-FU-10000771"/>
    <s v="Furniture"/>
    <x v="3"/>
    <s v="Eldon 200 Class Desk Accessories, Smoke"/>
    <n v="6.28"/>
    <n v="1"/>
    <n v="2.6375999999999999"/>
    <x v="4"/>
    <x v="10"/>
  </r>
  <r>
    <s v="CA-2014-155796"/>
    <x v="163"/>
    <d v="2014-11-15T00:00:00"/>
    <x v="0"/>
    <s v="TS-21430"/>
    <s v="Tom Stivers"/>
    <x v="1"/>
    <s v="United States"/>
    <x v="288"/>
    <x v="3"/>
    <x v="2"/>
    <s v="FUR-FU-10000409"/>
    <s v="Furniture"/>
    <x v="3"/>
    <s v="GE 4 Foot Flourescent Tube, 40 Watt"/>
    <n v="23.968"/>
    <n v="2"/>
    <n v="7.7896000000000001"/>
    <x v="4"/>
    <x v="0"/>
  </r>
  <r>
    <s v="CA-2014-155796"/>
    <x v="163"/>
    <d v="2014-11-15T00:00:00"/>
    <x v="0"/>
    <s v="TS-21430"/>
    <s v="Tom Stivers"/>
    <x v="1"/>
    <s v="United States"/>
    <x v="288"/>
    <x v="3"/>
    <x v="2"/>
    <s v="FUR-BO-10002545"/>
    <s v="Furniture"/>
    <x v="0"/>
    <s v="Atlantic Metals Mobile 3-Shelf Bookcases, Custom Colors"/>
    <n v="521.96"/>
    <n v="4"/>
    <n v="-250.54079999999999"/>
    <x v="4"/>
    <x v="0"/>
  </r>
  <r>
    <s v="CA-2016-127138"/>
    <x v="679"/>
    <d v="2016-03-15T00:00:00"/>
    <x v="0"/>
    <s v="DK-13225"/>
    <s v="Dean Katz"/>
    <x v="1"/>
    <s v="United States"/>
    <x v="28"/>
    <x v="2"/>
    <x v="1"/>
    <s v="FUR-CH-10003746"/>
    <s v="Furniture"/>
    <x v="1"/>
    <s v="Hon 4070 Series Pagoda Round Back Stacking Chairs"/>
    <n v="770.35199999999998"/>
    <n v="3"/>
    <n v="77.035200000000003"/>
    <x v="0"/>
    <x v="9"/>
  </r>
  <r>
    <s v="CA-2017-150602"/>
    <x v="436"/>
    <d v="2017-02-14T00:00:00"/>
    <x v="0"/>
    <s v="ML-17395"/>
    <s v="Marina Lichtenstein"/>
    <x v="1"/>
    <s v="United States"/>
    <x v="2"/>
    <x v="2"/>
    <x v="1"/>
    <s v="FUR-FU-10003142"/>
    <s v="Furniture"/>
    <x v="3"/>
    <s v="Master Big Foot Doorstop, Beige"/>
    <n v="21.12"/>
    <n v="4"/>
    <n v="6.5472000000000001"/>
    <x v="2"/>
    <x v="11"/>
  </r>
  <r>
    <s v="CA-2014-141726"/>
    <x v="435"/>
    <d v="2014-07-22T00:00:00"/>
    <x v="2"/>
    <s v="CC-12145"/>
    <s v="Charles Crestani"/>
    <x v="0"/>
    <s v="United States"/>
    <x v="53"/>
    <x v="2"/>
    <x v="1"/>
    <s v="FUR-FU-10003577"/>
    <s v="Furniture"/>
    <x v="3"/>
    <s v="Nu-Dell Leatherette Frames"/>
    <n v="43.02"/>
    <n v="3"/>
    <n v="15.4872"/>
    <x v="3"/>
    <x v="3"/>
  </r>
  <r>
    <s v="CA-2017-115105"/>
    <x v="335"/>
    <d v="2017-02-11T00:00:00"/>
    <x v="1"/>
    <s v="BD-11770"/>
    <s v="Bryan Davis"/>
    <x v="0"/>
    <s v="United States"/>
    <x v="13"/>
    <x v="7"/>
    <x v="2"/>
    <s v="FUR-BO-10001811"/>
    <s v="Furniture"/>
    <x v="0"/>
    <s v="Atlantic Metals Mobile 5-Shelf Bookcases, Custom Colors"/>
    <n v="240.78399999999999"/>
    <n v="1"/>
    <n v="30.097999999999999"/>
    <x v="2"/>
    <x v="11"/>
  </r>
  <r>
    <s v="CA-2014-117765"/>
    <x v="266"/>
    <d v="2014-09-13T00:00:00"/>
    <x v="1"/>
    <s v="RB-19465"/>
    <s v="Rick Bensley"/>
    <x v="2"/>
    <s v="United States"/>
    <x v="169"/>
    <x v="37"/>
    <x v="3"/>
    <s v="FUR-TA-10001039"/>
    <s v="Furniture"/>
    <x v="2"/>
    <s v="KI Adjustable-Height Table"/>
    <n v="429.9"/>
    <n v="5"/>
    <n v="111.774"/>
    <x v="6"/>
    <x v="4"/>
  </r>
  <r>
    <s v="CA-2014-117765"/>
    <x v="266"/>
    <d v="2014-09-13T00:00:00"/>
    <x v="1"/>
    <s v="RB-19465"/>
    <s v="Rick Bensley"/>
    <x v="2"/>
    <s v="United States"/>
    <x v="169"/>
    <x v="37"/>
    <x v="3"/>
    <s v="FUR-CH-10004698"/>
    <s v="Furniture"/>
    <x v="1"/>
    <s v="Padded Folding Chairs, Black, 4/Carton"/>
    <n v="161.96"/>
    <n v="2"/>
    <n v="45.348799999999997"/>
    <x v="6"/>
    <x v="4"/>
  </r>
  <r>
    <s v="CA-2016-163776"/>
    <x v="680"/>
    <d v="2016-07-25T00:00:00"/>
    <x v="1"/>
    <s v="JS-16030"/>
    <s v="Joy Smith"/>
    <x v="0"/>
    <s v="United States"/>
    <x v="289"/>
    <x v="21"/>
    <x v="0"/>
    <s v="FUR-FU-10001185"/>
    <s v="Furniture"/>
    <x v="3"/>
    <s v="Advantus Employee of the Month Certificate Frame, 11 x 13-1/2"/>
    <n v="185.58"/>
    <n v="6"/>
    <n v="76.087800000000001"/>
    <x v="6"/>
    <x v="3"/>
  </r>
  <r>
    <s v="CA-2016-163776"/>
    <x v="680"/>
    <d v="2016-07-25T00:00:00"/>
    <x v="1"/>
    <s v="JS-16030"/>
    <s v="Joy Smith"/>
    <x v="0"/>
    <s v="United States"/>
    <x v="289"/>
    <x v="21"/>
    <x v="0"/>
    <s v="FUR-BO-10003546"/>
    <s v="Furniture"/>
    <x v="0"/>
    <s v="Hon 4-Shelf Metal Bookcases"/>
    <n v="504.9"/>
    <n v="5"/>
    <n v="126.22499999999999"/>
    <x v="6"/>
    <x v="3"/>
  </r>
  <r>
    <s v="US-2017-163300"/>
    <x v="102"/>
    <d v="2017-09-21T00:00:00"/>
    <x v="1"/>
    <s v="ES-14020"/>
    <s v="Erica Smith"/>
    <x v="0"/>
    <s v="United States"/>
    <x v="2"/>
    <x v="2"/>
    <x v="1"/>
    <s v="FUR-CH-10003396"/>
    <s v="Furniture"/>
    <x v="1"/>
    <s v="Global Deluxe Steno Chair"/>
    <n v="184.75200000000001"/>
    <n v="3"/>
    <n v="-20.784600000000001"/>
    <x v="6"/>
    <x v="4"/>
  </r>
  <r>
    <s v="CA-2016-162187"/>
    <x v="106"/>
    <d v="2016-12-11T00:00:00"/>
    <x v="3"/>
    <s v="NS-18640"/>
    <s v="Noel Staavos"/>
    <x v="1"/>
    <s v="United States"/>
    <x v="29"/>
    <x v="15"/>
    <x v="2"/>
    <s v="FUR-CH-10003298"/>
    <s v="Furniture"/>
    <x v="1"/>
    <s v="Office Star - Contemporary Task Swivel chair with Loop Arms, Charcoal"/>
    <n v="458.43"/>
    <n v="5"/>
    <n v="-137.529"/>
    <x v="7"/>
    <x v="5"/>
  </r>
  <r>
    <s v="CA-2016-162187"/>
    <x v="106"/>
    <d v="2016-12-11T00:00:00"/>
    <x v="3"/>
    <s v="NS-18640"/>
    <s v="Noel Staavos"/>
    <x v="1"/>
    <s v="United States"/>
    <x v="29"/>
    <x v="15"/>
    <x v="2"/>
    <s v="FUR-TA-10003008"/>
    <s v="Furniture"/>
    <x v="2"/>
    <s v="Lesro Round Back Collection Coffee Table, End Table"/>
    <n v="328.59"/>
    <n v="3"/>
    <n v="-147.8655"/>
    <x v="7"/>
    <x v="5"/>
  </r>
  <r>
    <s v="US-2014-112991"/>
    <x v="681"/>
    <d v="2014-12-14T00:00:00"/>
    <x v="1"/>
    <s v="SH-19975"/>
    <s v="Sally Hughsby"/>
    <x v="1"/>
    <s v="United States"/>
    <x v="290"/>
    <x v="42"/>
    <x v="1"/>
    <s v="FUR-CH-10001708"/>
    <s v="Furniture"/>
    <x v="1"/>
    <s v="Office Star - Contemporary Swivel Chair with Padded Adjustable Arms and Flex Back"/>
    <n v="338.35199999999998"/>
    <n v="3"/>
    <n v="4.2294"/>
    <x v="4"/>
    <x v="5"/>
  </r>
  <r>
    <s v="CA-2014-124079"/>
    <x v="536"/>
    <d v="2014-12-17T00:00:00"/>
    <x v="1"/>
    <s v="RF-19345"/>
    <s v="Randy Ferguson"/>
    <x v="1"/>
    <s v="United States"/>
    <x v="43"/>
    <x v="22"/>
    <x v="1"/>
    <s v="FUR-FU-10002553"/>
    <s v="Furniture"/>
    <x v="3"/>
    <s v="Electrix Incandescent Magnifying Lamp, Black"/>
    <n v="87.96"/>
    <n v="3"/>
    <n v="7.6965000000000003"/>
    <x v="4"/>
    <x v="5"/>
  </r>
  <r>
    <s v="CA-2017-107244"/>
    <x v="87"/>
    <d v="2017-09-11T00:00:00"/>
    <x v="1"/>
    <s v="AG-10390"/>
    <s v="Allen Goldenen"/>
    <x v="0"/>
    <s v="United States"/>
    <x v="2"/>
    <x v="2"/>
    <x v="1"/>
    <s v="FUR-FU-10002597"/>
    <s v="Furniture"/>
    <x v="3"/>
    <s v="C-Line Magnetic Cubicle Keepers, Clear Polypropylene"/>
    <n v="19.760000000000002"/>
    <n v="4"/>
    <n v="8.2992000000000008"/>
    <x v="4"/>
    <x v="4"/>
  </r>
  <r>
    <s v="CA-2015-100657"/>
    <x v="46"/>
    <d v="2015-11-07T00:00:00"/>
    <x v="1"/>
    <s v="SW-20245"/>
    <s v="Scot Wooten"/>
    <x v="0"/>
    <s v="United States"/>
    <x v="8"/>
    <x v="7"/>
    <x v="2"/>
    <s v="FUR-CH-10003535"/>
    <s v="Furniture"/>
    <x v="1"/>
    <s v="Global Armless Task Chair, Royal Blue"/>
    <n v="109.764"/>
    <n v="2"/>
    <n v="8.5372000000000003"/>
    <x v="2"/>
    <x v="0"/>
  </r>
  <r>
    <s v="CA-2017-129028"/>
    <x v="535"/>
    <d v="2017-04-03T00:00:00"/>
    <x v="2"/>
    <s v="GB-14530"/>
    <s v="George Bell"/>
    <x v="1"/>
    <s v="United States"/>
    <x v="73"/>
    <x v="10"/>
    <x v="0"/>
    <s v="FUR-FU-10004006"/>
    <s v="Furniture"/>
    <x v="3"/>
    <s v="Deflect-o DuraMat Lighweight, Studded, Beveled Mat for Low Pile Carpeting"/>
    <n v="127.95"/>
    <n v="3"/>
    <n v="21.7515"/>
    <x v="3"/>
    <x v="6"/>
  </r>
  <r>
    <s v="CA-2014-102652"/>
    <x v="226"/>
    <d v="2014-04-12T00:00:00"/>
    <x v="1"/>
    <s v="AY-10555"/>
    <s v="Andy Yotov"/>
    <x v="1"/>
    <s v="United States"/>
    <x v="2"/>
    <x v="2"/>
    <x v="1"/>
    <s v="FUR-FU-10000747"/>
    <s v="Furniture"/>
    <x v="3"/>
    <s v="Tenex B1-RE Series Chair Mats for Low Pile Carpets"/>
    <n v="91.96"/>
    <n v="2"/>
    <n v="15.6332"/>
    <x v="6"/>
    <x v="6"/>
  </r>
  <r>
    <s v="CA-2014-102652"/>
    <x v="226"/>
    <d v="2014-04-12T00:00:00"/>
    <x v="1"/>
    <s v="AY-10555"/>
    <s v="Andy Yotov"/>
    <x v="1"/>
    <s v="United States"/>
    <x v="2"/>
    <x v="2"/>
    <x v="1"/>
    <s v="FUR-FU-10001918"/>
    <s v="Furniture"/>
    <x v="3"/>
    <s v="C-Line Cubicle Keepers Polyproplyene Holder With Velcro Backings"/>
    <n v="33.11"/>
    <n v="7"/>
    <n v="12.9129"/>
    <x v="6"/>
    <x v="6"/>
  </r>
  <r>
    <s v="US-2017-152492"/>
    <x v="682"/>
    <d v="2017-07-06T00:00:00"/>
    <x v="3"/>
    <s v="AH-10585"/>
    <s v="Angele Hood"/>
    <x v="0"/>
    <s v="United States"/>
    <x v="89"/>
    <x v="1"/>
    <x v="0"/>
    <s v="FUR-CH-10000155"/>
    <s v="Furniture"/>
    <x v="1"/>
    <s v="Global Comet Stacking Armless Chair"/>
    <n v="239.24"/>
    <n v="1"/>
    <n v="23.923999999999999"/>
    <x v="7"/>
    <x v="3"/>
  </r>
  <r>
    <s v="CA-2016-101168"/>
    <x v="683"/>
    <d v="2017-01-01T00:00:00"/>
    <x v="1"/>
    <s v="SS-20140"/>
    <s v="Saphhira Shifley"/>
    <x v="1"/>
    <s v="United States"/>
    <x v="291"/>
    <x v="28"/>
    <x v="2"/>
    <s v="FUR-FU-10003142"/>
    <s v="Furniture"/>
    <x v="3"/>
    <s v="Master Big Foot Doorstop, Beige"/>
    <n v="21.12"/>
    <n v="4"/>
    <n v="6.5472000000000001"/>
    <x v="1"/>
    <x v="5"/>
  </r>
  <r>
    <s v="CA-2015-130253"/>
    <x v="646"/>
    <d v="2015-12-18T00:00:00"/>
    <x v="1"/>
    <s v="PP-18955"/>
    <s v="Paul Prost"/>
    <x v="2"/>
    <s v="United States"/>
    <x v="2"/>
    <x v="2"/>
    <x v="1"/>
    <s v="FUR-FU-10002963"/>
    <s v="Furniture"/>
    <x v="3"/>
    <s v="Master Caster Door Stop, Gray"/>
    <n v="15.24"/>
    <n v="3"/>
    <n v="5.1816000000000004"/>
    <x v="4"/>
    <x v="5"/>
  </r>
  <r>
    <s v="CA-2016-131205"/>
    <x v="631"/>
    <d v="2016-09-08T00:00:00"/>
    <x v="1"/>
    <s v="AA-10645"/>
    <s v="Anna Andreadi"/>
    <x v="0"/>
    <s v="United States"/>
    <x v="292"/>
    <x v="0"/>
    <x v="0"/>
    <s v="FUR-FU-10003347"/>
    <s v="Furniture"/>
    <x v="3"/>
    <s v="Coloredge Poster Frame"/>
    <n v="42.6"/>
    <n v="3"/>
    <n v="16.614000000000001"/>
    <x v="4"/>
    <x v="4"/>
  </r>
  <r>
    <s v="CA-2016-117912"/>
    <x v="684"/>
    <d v="2016-02-08T00:00:00"/>
    <x v="1"/>
    <s v="TB-21520"/>
    <s v="Tracy Blumstein"/>
    <x v="0"/>
    <s v="United States"/>
    <x v="293"/>
    <x v="22"/>
    <x v="1"/>
    <s v="FUR-FU-10002088"/>
    <s v="Furniture"/>
    <x v="3"/>
    <s v="Nu-Dell Float Frame 11 x 14 1/2"/>
    <n v="14.368"/>
    <n v="2"/>
    <n v="3.9512"/>
    <x v="4"/>
    <x v="11"/>
  </r>
  <r>
    <s v="CA-2017-145702"/>
    <x v="405"/>
    <d v="2017-05-24T00:00:00"/>
    <x v="0"/>
    <s v="AH-10075"/>
    <s v="Adam Hart"/>
    <x v="1"/>
    <s v="United States"/>
    <x v="270"/>
    <x v="9"/>
    <x v="0"/>
    <s v="FUR-CH-10001482"/>
    <s v="Furniture"/>
    <x v="1"/>
    <s v="Office Star - Mesh Screen back chair with Vinyl seat"/>
    <n v="314.35199999999998"/>
    <n v="3"/>
    <n v="-35.364600000000003"/>
    <x v="2"/>
    <x v="7"/>
  </r>
  <r>
    <s v="CA-2015-113215"/>
    <x v="558"/>
    <d v="2015-09-08T00:00:00"/>
    <x v="1"/>
    <s v="CP-12085"/>
    <s v="Cathy Prescott"/>
    <x v="1"/>
    <s v="United States"/>
    <x v="104"/>
    <x v="22"/>
    <x v="1"/>
    <s v="FUR-FU-10002937"/>
    <s v="Furniture"/>
    <x v="3"/>
    <s v="GE 48&quot; Fluorescent Tube, Cool White Energy Saver, 34 Watts, 30/Box"/>
    <n v="238.15199999999999"/>
    <n v="3"/>
    <n v="89.307000000000002"/>
    <x v="2"/>
    <x v="4"/>
  </r>
  <r>
    <s v="CA-2016-154662"/>
    <x v="641"/>
    <d v="2016-06-16T00:00:00"/>
    <x v="1"/>
    <s v="BF-11215"/>
    <s v="Benjamin Farhat"/>
    <x v="2"/>
    <s v="United States"/>
    <x v="12"/>
    <x v="11"/>
    <x v="3"/>
    <s v="FUR-TA-10001771"/>
    <s v="Furniture"/>
    <x v="2"/>
    <s v="Bush Cubix Conference Tables, Fully Assembled"/>
    <n v="692.94"/>
    <n v="3"/>
    <n v="173.23500000000001"/>
    <x v="1"/>
    <x v="2"/>
  </r>
  <r>
    <s v="CA-2016-124016"/>
    <x v="348"/>
    <d v="2016-09-26T00:00:00"/>
    <x v="0"/>
    <s v="JS-15940"/>
    <s v="Joni Sundaresam"/>
    <x v="2"/>
    <s v="United States"/>
    <x v="68"/>
    <x v="15"/>
    <x v="2"/>
    <s v="FUR-FU-10004963"/>
    <s v="Furniture"/>
    <x v="3"/>
    <s v="Eldon 400 Class Desk Accessories, Black Carbon"/>
    <n v="28"/>
    <n v="4"/>
    <n v="7.7"/>
    <x v="0"/>
    <x v="4"/>
  </r>
  <r>
    <s v="CA-2017-166695"/>
    <x v="685"/>
    <d v="2017-05-24T00:00:00"/>
    <x v="1"/>
    <s v="CC-12430"/>
    <s v="Chuck Clark"/>
    <x v="2"/>
    <s v="United States"/>
    <x v="174"/>
    <x v="2"/>
    <x v="1"/>
    <s v="FUR-CH-10000225"/>
    <s v="Furniture"/>
    <x v="1"/>
    <s v="Global Geo Office Task Chair, Gray"/>
    <n v="518.27200000000005"/>
    <n v="8"/>
    <n v="-97.176000000000002"/>
    <x v="4"/>
    <x v="7"/>
  </r>
  <r>
    <s v="CA-2017-166695"/>
    <x v="685"/>
    <d v="2017-05-24T00:00:00"/>
    <x v="1"/>
    <s v="CC-12430"/>
    <s v="Chuck Clark"/>
    <x v="2"/>
    <s v="United States"/>
    <x v="174"/>
    <x v="2"/>
    <x v="1"/>
    <s v="FUR-FU-10002191"/>
    <s v="Furniture"/>
    <x v="3"/>
    <s v="G.E. Halogen Desk Lamp Bulbs"/>
    <n v="6.98"/>
    <n v="1"/>
    <n v="3.3504"/>
    <x v="4"/>
    <x v="7"/>
  </r>
  <r>
    <s v="CA-2016-151561"/>
    <x v="686"/>
    <d v="2016-09-07T00:00:00"/>
    <x v="1"/>
    <s v="PG-18820"/>
    <s v="Patrick Gardner"/>
    <x v="0"/>
    <s v="United States"/>
    <x v="13"/>
    <x v="7"/>
    <x v="2"/>
    <s v="FUR-FU-10004864"/>
    <s v="Furniture"/>
    <x v="3"/>
    <s v="Howard Miller 14-1/2&quot; Diameter Chrome Round Wall Clock"/>
    <n v="191.82"/>
    <n v="3"/>
    <n v="61.382399999999997"/>
    <x v="6"/>
    <x v="4"/>
  </r>
  <r>
    <s v="US-2014-165589"/>
    <x v="687"/>
    <d v="2014-02-18T00:00:00"/>
    <x v="3"/>
    <s v="TB-21595"/>
    <s v="Troy Blackwell"/>
    <x v="0"/>
    <s v="United States"/>
    <x v="294"/>
    <x v="5"/>
    <x v="3"/>
    <s v="FUR-FU-10002396"/>
    <s v="Furniture"/>
    <x v="3"/>
    <s v="DAX Copper Panel Document Frame, 5 x 7 Size"/>
    <n v="25.16"/>
    <n v="5"/>
    <n v="-11.321999999999999"/>
    <x v="7"/>
    <x v="11"/>
  </r>
  <r>
    <s v="CA-2015-114048"/>
    <x v="646"/>
    <d v="2015-12-18T00:00:00"/>
    <x v="1"/>
    <s v="EH-13945"/>
    <s v="Eric Hoffmann"/>
    <x v="0"/>
    <s v="United States"/>
    <x v="46"/>
    <x v="2"/>
    <x v="1"/>
    <s v="FUR-FU-10004351"/>
    <s v="Furniture"/>
    <x v="3"/>
    <s v="Staple-based wall hangings"/>
    <n v="29.22"/>
    <n v="3"/>
    <n v="12.8568"/>
    <x v="4"/>
    <x v="5"/>
  </r>
  <r>
    <s v="CA-2017-100111"/>
    <x v="688"/>
    <d v="2017-09-26T00:00:00"/>
    <x v="1"/>
    <s v="SV-20365"/>
    <s v="Seth Vernon"/>
    <x v="0"/>
    <s v="United States"/>
    <x v="13"/>
    <x v="7"/>
    <x v="2"/>
    <s v="FUR-CH-10003846"/>
    <s v="Furniture"/>
    <x v="1"/>
    <s v="Hon Valutask Swivel Chairs"/>
    <n v="272.64600000000002"/>
    <n v="3"/>
    <n v="18.176400000000001"/>
    <x v="6"/>
    <x v="4"/>
  </r>
  <r>
    <s v="CA-2017-100111"/>
    <x v="688"/>
    <d v="2017-09-26T00:00:00"/>
    <x v="1"/>
    <s v="SV-20365"/>
    <s v="Seth Vernon"/>
    <x v="0"/>
    <s v="United States"/>
    <x v="13"/>
    <x v="7"/>
    <x v="2"/>
    <s v="FUR-CH-10003061"/>
    <s v="Furniture"/>
    <x v="1"/>
    <s v="Global Leather Task Chair, Black"/>
    <n v="80.991"/>
    <n v="1"/>
    <n v="8.0991"/>
    <x v="6"/>
    <x v="4"/>
  </r>
  <r>
    <s v="CA-2017-100111"/>
    <x v="688"/>
    <d v="2017-09-26T00:00:00"/>
    <x v="1"/>
    <s v="SV-20365"/>
    <s v="Seth Vernon"/>
    <x v="0"/>
    <s v="United States"/>
    <x v="13"/>
    <x v="7"/>
    <x v="2"/>
    <s v="FUR-CH-10004086"/>
    <s v="Furniture"/>
    <x v="1"/>
    <s v="Hon 4070 Series Pagoda Armless Upholstered Stacking Chairs"/>
    <n v="2888.127"/>
    <n v="11"/>
    <n v="609.71569999999997"/>
    <x v="6"/>
    <x v="4"/>
  </r>
  <r>
    <s v="CA-2017-100111"/>
    <x v="688"/>
    <d v="2017-09-26T00:00:00"/>
    <x v="1"/>
    <s v="SV-20365"/>
    <s v="Seth Vernon"/>
    <x v="0"/>
    <s v="United States"/>
    <x v="13"/>
    <x v="7"/>
    <x v="2"/>
    <s v="FUR-CH-10001215"/>
    <s v="Furniture"/>
    <x v="1"/>
    <s v="Global Troy Executive Leather Low-Back Tilter"/>
    <n v="2254.41"/>
    <n v="5"/>
    <n v="375.73500000000001"/>
    <x v="6"/>
    <x v="4"/>
  </r>
  <r>
    <s v="US-2017-132381"/>
    <x v="621"/>
    <d v="2017-08-24T00:00:00"/>
    <x v="2"/>
    <s v="Dp-13240"/>
    <s v="Dean percer"/>
    <x v="2"/>
    <s v="United States"/>
    <x v="3"/>
    <x v="3"/>
    <x v="2"/>
    <s v="FUR-TA-10002356"/>
    <s v="Furniture"/>
    <x v="2"/>
    <s v="Bevis Boat-Shaped Conference Table"/>
    <n v="314.53199999999998"/>
    <n v="2"/>
    <n v="-83.875200000000007"/>
    <x v="3"/>
    <x v="10"/>
  </r>
  <r>
    <s v="CA-2016-124590"/>
    <x v="689"/>
    <d v="2016-11-16T00:00:00"/>
    <x v="1"/>
    <s v="SP-20920"/>
    <s v="Susan Pistek"/>
    <x v="0"/>
    <s v="United States"/>
    <x v="255"/>
    <x v="15"/>
    <x v="2"/>
    <s v="FUR-CH-10004495"/>
    <s v="Furniture"/>
    <x v="1"/>
    <s v="Global Leather and Oak Executive Chair, Black"/>
    <n v="1474.8019999999999"/>
    <n v="7"/>
    <n v="-21.0686"/>
    <x v="4"/>
    <x v="0"/>
  </r>
  <r>
    <s v="CA-2016-124590"/>
    <x v="689"/>
    <d v="2016-11-16T00:00:00"/>
    <x v="1"/>
    <s v="SP-20920"/>
    <s v="Susan Pistek"/>
    <x v="0"/>
    <s v="United States"/>
    <x v="255"/>
    <x v="15"/>
    <x v="2"/>
    <s v="FUR-CH-10000454"/>
    <s v="Furniture"/>
    <x v="1"/>
    <s v="Hon Deluxe Fabric Upholstered Stacking Chairs, Rounded Back"/>
    <n v="1537.0740000000001"/>
    <n v="9"/>
    <n v="0"/>
    <x v="4"/>
    <x v="0"/>
  </r>
  <r>
    <s v="CA-2016-124590"/>
    <x v="689"/>
    <d v="2016-11-16T00:00:00"/>
    <x v="1"/>
    <s v="SP-20920"/>
    <s v="Susan Pistek"/>
    <x v="0"/>
    <s v="United States"/>
    <x v="255"/>
    <x v="15"/>
    <x v="2"/>
    <s v="FUR-CH-10003746"/>
    <s v="Furniture"/>
    <x v="1"/>
    <s v="Hon 4070 Series Pagoda Round Back Stacking Chairs"/>
    <n v="449.37200000000001"/>
    <n v="2"/>
    <n v="-12.8392"/>
    <x v="4"/>
    <x v="0"/>
  </r>
  <r>
    <s v="CA-2017-143378"/>
    <x v="690"/>
    <d v="2017-09-25T00:00:00"/>
    <x v="1"/>
    <s v="JR-16210"/>
    <s v="Justin Ritter"/>
    <x v="1"/>
    <s v="United States"/>
    <x v="76"/>
    <x v="36"/>
    <x v="1"/>
    <s v="FUR-FU-10004864"/>
    <s v="Furniture"/>
    <x v="3"/>
    <s v="Howard Miller 14-1/2&quot; Diameter Chrome Round Wall Clock"/>
    <n v="409.21600000000001"/>
    <n v="8"/>
    <n v="61.382399999999997"/>
    <x v="6"/>
    <x v="4"/>
  </r>
  <r>
    <s v="CA-2017-143378"/>
    <x v="690"/>
    <d v="2017-09-25T00:00:00"/>
    <x v="1"/>
    <s v="JR-16210"/>
    <s v="Justin Ritter"/>
    <x v="1"/>
    <s v="United States"/>
    <x v="76"/>
    <x v="36"/>
    <x v="1"/>
    <s v="FUR-BO-10001972"/>
    <s v="Furniture"/>
    <x v="0"/>
    <s v="O'Sullivan 4-Shelf Bookcase in Odessa Pine"/>
    <n v="72.587999999999994"/>
    <n v="2"/>
    <n v="-128.2388"/>
    <x v="6"/>
    <x v="4"/>
  </r>
  <r>
    <s v="CA-2016-124100"/>
    <x v="691"/>
    <d v="2016-04-06T00:00:00"/>
    <x v="1"/>
    <s v="EH-13990"/>
    <s v="Erica Hackney"/>
    <x v="0"/>
    <s v="United States"/>
    <x v="13"/>
    <x v="7"/>
    <x v="2"/>
    <s v="FUR-CH-10003817"/>
    <s v="Furniture"/>
    <x v="1"/>
    <s v="Global Value Steno Chair, Gray"/>
    <n v="327.99599999999998"/>
    <n v="6"/>
    <n v="54.665999999999997"/>
    <x v="6"/>
    <x v="9"/>
  </r>
  <r>
    <s v="CA-2014-163447"/>
    <x v="421"/>
    <d v="2014-12-31T00:00:00"/>
    <x v="1"/>
    <s v="TB-21190"/>
    <s v="Thomas Brumley"/>
    <x v="2"/>
    <s v="United States"/>
    <x v="13"/>
    <x v="7"/>
    <x v="2"/>
    <s v="FUR-CH-10004477"/>
    <s v="Furniture"/>
    <x v="1"/>
    <s v="Global Push Button Manager's Chair, Indigo"/>
    <n v="767.21400000000006"/>
    <n v="14"/>
    <n v="161.9674"/>
    <x v="4"/>
    <x v="5"/>
  </r>
  <r>
    <s v="CA-2016-148096"/>
    <x v="692"/>
    <d v="2016-08-19T00:00:00"/>
    <x v="2"/>
    <s v="AO-10810"/>
    <s v="Anthony O'Donnell"/>
    <x v="1"/>
    <s v="United States"/>
    <x v="2"/>
    <x v="2"/>
    <x v="1"/>
    <s v="FUR-TA-10004152"/>
    <s v="Furniture"/>
    <x v="2"/>
    <s v="Barricks 18&quot; x 48&quot; Non-Folding Utility Table with Bottom Storage Shelf"/>
    <n v="161.28"/>
    <n v="2"/>
    <n v="12.096"/>
    <x v="0"/>
    <x v="10"/>
  </r>
  <r>
    <s v="CA-2014-131247"/>
    <x v="693"/>
    <d v="2014-04-04T00:00:00"/>
    <x v="1"/>
    <s v="GA-14725"/>
    <s v="Guy Armstrong"/>
    <x v="0"/>
    <s v="United States"/>
    <x v="28"/>
    <x v="2"/>
    <x v="1"/>
    <s v="FUR-BO-10001337"/>
    <s v="Furniture"/>
    <x v="0"/>
    <s v="O'Sullivan Living Dimensions 2-Shelf Bookcases"/>
    <n v="205.666"/>
    <n v="2"/>
    <n v="-12.098000000000001"/>
    <x v="2"/>
    <x v="9"/>
  </r>
  <r>
    <s v="CA-2017-101322"/>
    <x v="158"/>
    <d v="2017-12-31T00:00:00"/>
    <x v="2"/>
    <s v="JG-15310"/>
    <s v="Jason Gross"/>
    <x v="1"/>
    <s v="United States"/>
    <x v="62"/>
    <x v="2"/>
    <x v="1"/>
    <s v="FUR-CH-10003968"/>
    <s v="Furniture"/>
    <x v="1"/>
    <s v="Novimex Turbo Task Chair"/>
    <n v="340.70400000000001"/>
    <n v="6"/>
    <n v="-34.070399999999999"/>
    <x v="0"/>
    <x v="5"/>
  </r>
  <r>
    <s v="US-2016-106600"/>
    <x v="57"/>
    <d v="2016-04-11T00:00:00"/>
    <x v="2"/>
    <s v="RM-19375"/>
    <s v="Raymond Messe"/>
    <x v="0"/>
    <s v="United States"/>
    <x v="29"/>
    <x v="24"/>
    <x v="0"/>
    <s v="FUR-BO-10001608"/>
    <s v="Furniture"/>
    <x v="0"/>
    <s v="Hon Metal Bookcases, Black"/>
    <n v="354.9"/>
    <n v="5"/>
    <n v="88.724999999999994"/>
    <x v="0"/>
    <x v="6"/>
  </r>
  <r>
    <s v="CA-2014-111871"/>
    <x v="385"/>
    <d v="2014-03-21T00:00:00"/>
    <x v="0"/>
    <s v="EK-13795"/>
    <s v="Eileen Kiefer"/>
    <x v="2"/>
    <s v="United States"/>
    <x v="28"/>
    <x v="2"/>
    <x v="1"/>
    <s v="FUR-BO-10004218"/>
    <s v="Furniture"/>
    <x v="0"/>
    <s v="Bush Heritage Pine Collection 5-Shelf Bookcase, Albany Pine Finish, *Special Order"/>
    <n v="1198.33"/>
    <n v="10"/>
    <n v="70.489999999999995"/>
    <x v="0"/>
    <x v="9"/>
  </r>
  <r>
    <s v="CA-2017-151484"/>
    <x v="333"/>
    <d v="2017-04-23T00:00:00"/>
    <x v="2"/>
    <s v="CV-12805"/>
    <s v="Cynthia Voltz"/>
    <x v="1"/>
    <s v="United States"/>
    <x v="3"/>
    <x v="3"/>
    <x v="2"/>
    <s v="FUR-FU-10001876"/>
    <s v="Furniture"/>
    <x v="3"/>
    <s v="Computer Room Manger, 14&quot;"/>
    <n v="51.968000000000004"/>
    <n v="2"/>
    <n v="10.393599999999999"/>
    <x v="0"/>
    <x v="6"/>
  </r>
  <r>
    <s v="CA-2017-151484"/>
    <x v="333"/>
    <d v="2017-04-23T00:00:00"/>
    <x v="2"/>
    <s v="CV-12805"/>
    <s v="Cynthia Voltz"/>
    <x v="1"/>
    <s v="United States"/>
    <x v="3"/>
    <x v="3"/>
    <x v="2"/>
    <s v="FUR-FU-10004671"/>
    <s v="Furniture"/>
    <x v="3"/>
    <s v="Executive Impressions 12&quot; Wall Clock"/>
    <n v="42.408000000000001"/>
    <n v="3"/>
    <n v="9.5418000000000003"/>
    <x v="0"/>
    <x v="6"/>
  </r>
  <r>
    <s v="CA-2014-103989"/>
    <x v="694"/>
    <d v="2014-03-21T00:00:00"/>
    <x v="2"/>
    <s v="MC-17605"/>
    <s v="Matt Connell"/>
    <x v="1"/>
    <s v="United States"/>
    <x v="49"/>
    <x v="1"/>
    <x v="0"/>
    <s v="FUR-FU-10003981"/>
    <s v="Furniture"/>
    <x v="3"/>
    <s v="Eldon Wave Desk Accessories"/>
    <n v="4.992"/>
    <n v="3"/>
    <n v="1.3728"/>
    <x v="3"/>
    <x v="9"/>
  </r>
  <r>
    <s v="CA-2014-103989"/>
    <x v="694"/>
    <d v="2014-03-21T00:00:00"/>
    <x v="2"/>
    <s v="MC-17605"/>
    <s v="Matt Connell"/>
    <x v="1"/>
    <s v="United States"/>
    <x v="49"/>
    <x v="1"/>
    <x v="0"/>
    <s v="FUR-FU-10002508"/>
    <s v="Furniture"/>
    <x v="3"/>
    <s v="Document Clip Frames"/>
    <n v="20.015999999999998"/>
    <n v="3"/>
    <n v="5.5044000000000004"/>
    <x v="3"/>
    <x v="9"/>
  </r>
  <r>
    <s v="CA-2015-158421"/>
    <x v="231"/>
    <d v="2015-09-26T00:00:00"/>
    <x v="1"/>
    <s v="GB-14575"/>
    <s v="Giulietta Baptist"/>
    <x v="0"/>
    <s v="United States"/>
    <x v="11"/>
    <x v="10"/>
    <x v="0"/>
    <s v="FUR-CH-10000309"/>
    <s v="Furniture"/>
    <x v="1"/>
    <s v="Global Comet Stacking Arm Chair"/>
    <n v="1690.04"/>
    <n v="4"/>
    <n v="422.51"/>
    <x v="2"/>
    <x v="4"/>
  </r>
  <r>
    <s v="CA-2016-143609"/>
    <x v="106"/>
    <d v="2016-12-13T00:00:00"/>
    <x v="2"/>
    <s v="DB-13270"/>
    <s v="Deborah Brumfield"/>
    <x v="2"/>
    <s v="United States"/>
    <x v="295"/>
    <x v="36"/>
    <x v="1"/>
    <s v="FUR-CH-10004218"/>
    <s v="Furniture"/>
    <x v="1"/>
    <s v="Global Fabric Manager's Chair, Dark Gray"/>
    <n v="403.92"/>
    <n v="5"/>
    <n v="25.245000000000001"/>
    <x v="3"/>
    <x v="5"/>
  </r>
  <r>
    <s v="CA-2016-157259"/>
    <x v="695"/>
    <d v="2016-12-28T00:00:00"/>
    <x v="1"/>
    <s v="JM-15535"/>
    <s v="Jessica Myrick"/>
    <x v="0"/>
    <s v="United States"/>
    <x v="13"/>
    <x v="7"/>
    <x v="2"/>
    <s v="FUR-FU-10003192"/>
    <s v="Furniture"/>
    <x v="3"/>
    <s v="Luxo Adjustable Task Clamp Lamp"/>
    <n v="799.56"/>
    <n v="9"/>
    <n v="207.88560000000001"/>
    <x v="4"/>
    <x v="5"/>
  </r>
  <r>
    <s v="CA-2016-118332"/>
    <x v="696"/>
    <d v="2016-12-23T00:00:00"/>
    <x v="1"/>
    <s v="PK-19075"/>
    <s v="Pete Kriz"/>
    <x v="0"/>
    <s v="United States"/>
    <x v="278"/>
    <x v="2"/>
    <x v="1"/>
    <s v="FUR-CH-10001708"/>
    <s v="Furniture"/>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s v="Furniture"/>
    <x v="3"/>
    <s v="Magna Visual Magnetic Picture Hangers"/>
    <n v="7.7119999999999997"/>
    <n v="2"/>
    <n v="1.7352000000000001"/>
    <x v="3"/>
    <x v="5"/>
  </r>
  <r>
    <s v="CA-2016-133697"/>
    <x v="697"/>
    <d v="2016-10-24T00:00:00"/>
    <x v="0"/>
    <s v="CM-12445"/>
    <s v="Chuck Magee"/>
    <x v="0"/>
    <s v="United States"/>
    <x v="6"/>
    <x v="5"/>
    <x v="3"/>
    <s v="FUR-CH-10002372"/>
    <s v="Furniture"/>
    <x v="1"/>
    <s v="Office Star - Ergonomically Designed Knee Chair"/>
    <n v="56.686"/>
    <n v="1"/>
    <n v="-14.5764"/>
    <x v="4"/>
    <x v="1"/>
  </r>
  <r>
    <s v="CA-2017-119809"/>
    <x v="100"/>
    <d v="2017-08-25T00:00:00"/>
    <x v="1"/>
    <s v="YS-21880"/>
    <s v="Yana Sorensen"/>
    <x v="1"/>
    <s v="United States"/>
    <x v="15"/>
    <x v="13"/>
    <x v="1"/>
    <s v="FUR-FU-10001475"/>
    <s v="Furniture"/>
    <x v="3"/>
    <s v="Contract Clock, 14&quot;, Brown"/>
    <n v="65.94"/>
    <n v="3"/>
    <n v="22.419599999999999"/>
    <x v="1"/>
    <x v="10"/>
  </r>
  <r>
    <s v="CA-2015-161711"/>
    <x v="44"/>
    <d v="2015-12-03T00:00:00"/>
    <x v="1"/>
    <s v="MC-17425"/>
    <s v="Mark Cousins"/>
    <x v="1"/>
    <s v="United States"/>
    <x v="13"/>
    <x v="7"/>
    <x v="2"/>
    <s v="FUR-FU-10000087"/>
    <s v="Furniture"/>
    <x v="3"/>
    <s v="Executive Impressions 14&quot; Two-Color Numerals Wall Clock"/>
    <n v="68.16"/>
    <n v="3"/>
    <n v="27.945599999999999"/>
    <x v="2"/>
    <x v="0"/>
  </r>
  <r>
    <s v="CA-2017-140627"/>
    <x v="340"/>
    <d v="2017-12-27T00:00:00"/>
    <x v="1"/>
    <s v="DK-12985"/>
    <s v="Darren Koutras"/>
    <x v="0"/>
    <s v="United States"/>
    <x v="296"/>
    <x v="9"/>
    <x v="0"/>
    <s v="FUR-FU-10000087"/>
    <s v="Furniture"/>
    <x v="3"/>
    <s v="Executive Impressions 14&quot; Two-Color Numerals Wall Clock"/>
    <n v="72.703999999999994"/>
    <n v="4"/>
    <n v="19.084800000000001"/>
    <x v="4"/>
    <x v="5"/>
  </r>
  <r>
    <s v="CA-2015-133445"/>
    <x v="698"/>
    <d v="2015-10-09T00:00:00"/>
    <x v="1"/>
    <s v="JF-15490"/>
    <s v="Jeremy Farry"/>
    <x v="0"/>
    <s v="United States"/>
    <x v="295"/>
    <x v="36"/>
    <x v="1"/>
    <s v="FUR-BO-10003660"/>
    <s v="Furniture"/>
    <x v="0"/>
    <s v="Bush Cubix Collection Bookcases, Fully Assembled"/>
    <n v="66.293999999999997"/>
    <n v="1"/>
    <n v="-103.86060000000001"/>
    <x v="4"/>
    <x v="1"/>
  </r>
  <r>
    <s v="CA-2015-133445"/>
    <x v="698"/>
    <d v="2015-10-09T00:00:00"/>
    <x v="1"/>
    <s v="JF-15490"/>
    <s v="Jeremy Farry"/>
    <x v="0"/>
    <s v="United States"/>
    <x v="295"/>
    <x v="36"/>
    <x v="1"/>
    <s v="FUR-CH-10000422"/>
    <s v="Furniture"/>
    <x v="1"/>
    <s v="Global Highback Leather Tilter in Burgundy"/>
    <n v="291.16800000000001"/>
    <n v="4"/>
    <n v="-14.558400000000001"/>
    <x v="4"/>
    <x v="1"/>
  </r>
  <r>
    <s v="US-2017-142188"/>
    <x v="91"/>
    <d v="2017-09-11T00:00:00"/>
    <x v="3"/>
    <s v="JF-15415"/>
    <s v="Jennifer Ferguson"/>
    <x v="0"/>
    <s v="United States"/>
    <x v="15"/>
    <x v="13"/>
    <x v="1"/>
    <s v="FUR-CH-10003199"/>
    <s v="Furniture"/>
    <x v="1"/>
    <s v="Office Star - Contemporary Task Swivel Chair"/>
    <n v="177.56800000000001"/>
    <n v="2"/>
    <n v="8.8783999999999992"/>
    <x v="7"/>
    <x v="4"/>
  </r>
  <r>
    <s v="CA-2015-134075"/>
    <x v="132"/>
    <d v="2015-12-16T00:00:00"/>
    <x v="1"/>
    <s v="HA-14905"/>
    <s v="Helen Abelman"/>
    <x v="0"/>
    <s v="United States"/>
    <x v="124"/>
    <x v="2"/>
    <x v="1"/>
    <s v="FUR-FU-10004597"/>
    <s v="Furniture"/>
    <x v="3"/>
    <s v="Eldon Cleatmat Chair Mats for Medium Pile Carpets"/>
    <n v="166.5"/>
    <n v="3"/>
    <n v="21.645"/>
    <x v="4"/>
    <x v="5"/>
  </r>
  <r>
    <s v="CA-2017-141572"/>
    <x v="15"/>
    <d v="2017-05-31T00:00:00"/>
    <x v="0"/>
    <s v="LO-17170"/>
    <s v="Lori Olson"/>
    <x v="1"/>
    <s v="United States"/>
    <x v="41"/>
    <x v="28"/>
    <x v="2"/>
    <s v="FUR-FU-10001185"/>
    <s v="Furniture"/>
    <x v="3"/>
    <s v="Advantus Employee of the Month Certificate Frame, 11 x 13-1/2"/>
    <n v="247.44"/>
    <n v="8"/>
    <n v="101.4504"/>
    <x v="0"/>
    <x v="7"/>
  </r>
  <r>
    <s v="CA-2015-112305"/>
    <x v="141"/>
    <d v="2015-11-25T00:00:00"/>
    <x v="1"/>
    <s v="KB-16405"/>
    <s v="Katrina Bavinger"/>
    <x v="2"/>
    <s v="United States"/>
    <x v="15"/>
    <x v="13"/>
    <x v="1"/>
    <s v="FUR-FU-10002364"/>
    <s v="Furniture"/>
    <x v="3"/>
    <s v="Eldon Expressions Wood Desk Accessories, Oak"/>
    <n v="22.14"/>
    <n v="3"/>
    <n v="6.4206000000000003"/>
    <x v="2"/>
    <x v="0"/>
  </r>
  <r>
    <s v="CA-2017-121580"/>
    <x v="464"/>
    <d v="2017-06-04T00:00:00"/>
    <x v="1"/>
    <s v="ML-17410"/>
    <s v="Maris LaWare"/>
    <x v="0"/>
    <s v="United States"/>
    <x v="29"/>
    <x v="6"/>
    <x v="3"/>
    <s v="FUR-FU-10003981"/>
    <s v="Furniture"/>
    <x v="3"/>
    <s v="Eldon Wave Desk Accessories"/>
    <n v="6.24"/>
    <n v="3"/>
    <n v="2.6208"/>
    <x v="6"/>
    <x v="7"/>
  </r>
  <r>
    <s v="CA-2015-151624"/>
    <x v="699"/>
    <d v="2015-09-14T00:00:00"/>
    <x v="1"/>
    <s v="VW-21775"/>
    <s v="Victoria Wilson"/>
    <x v="1"/>
    <s v="United States"/>
    <x v="132"/>
    <x v="33"/>
    <x v="0"/>
    <s v="FUR-FU-10001731"/>
    <s v="Furniture"/>
    <x v="3"/>
    <s v="Acrylic Self-Standing Desk Frames"/>
    <n v="21.36"/>
    <n v="8"/>
    <n v="8.1167999999999996"/>
    <x v="6"/>
    <x v="4"/>
  </r>
  <r>
    <s v="CA-2017-102379"/>
    <x v="308"/>
    <d v="2017-12-06T00:00:00"/>
    <x v="1"/>
    <s v="BB-11545"/>
    <s v="Brenda Bowman"/>
    <x v="1"/>
    <s v="United States"/>
    <x v="121"/>
    <x v="2"/>
    <x v="1"/>
    <s v="FUR-CH-10004983"/>
    <s v="Furniture"/>
    <x v="1"/>
    <s v="Office Star - Mid Back Dual function Ergonomic High Back Chair with 2-Way Adjustable Arms"/>
    <n v="1159.056"/>
    <n v="9"/>
    <n v="43.464599999999997"/>
    <x v="4"/>
    <x v="5"/>
  </r>
  <r>
    <s v="US-2016-139087"/>
    <x v="700"/>
    <d v="2016-07-22T00:00:00"/>
    <x v="0"/>
    <s v="DK-13375"/>
    <s v="Dennis Kane"/>
    <x v="0"/>
    <s v="United States"/>
    <x v="15"/>
    <x v="13"/>
    <x v="1"/>
    <s v="FUR-FU-10001847"/>
    <s v="Furniture"/>
    <x v="3"/>
    <s v="Eldon Image Series Black Desk Accessories"/>
    <n v="12.42"/>
    <n v="3"/>
    <n v="4.4711999999999996"/>
    <x v="2"/>
    <x v="3"/>
  </r>
  <r>
    <s v="US-2016-139087"/>
    <x v="700"/>
    <d v="2016-07-22T00:00:00"/>
    <x v="0"/>
    <s v="DK-13375"/>
    <s v="Dennis Kane"/>
    <x v="0"/>
    <s v="United States"/>
    <x v="15"/>
    <x v="13"/>
    <x v="1"/>
    <s v="FUR-FU-10004164"/>
    <s v="Furniture"/>
    <x v="3"/>
    <s v="Eldon 300 Class Desk Accessories, Black"/>
    <n v="24.75"/>
    <n v="5"/>
    <n v="10.89"/>
    <x v="2"/>
    <x v="3"/>
  </r>
  <r>
    <s v="CA-2015-116484"/>
    <x v="141"/>
    <d v="2015-11-26T00:00:00"/>
    <x v="1"/>
    <s v="JK-15205"/>
    <s v="Jamie Kunitz"/>
    <x v="0"/>
    <s v="United States"/>
    <x v="149"/>
    <x v="15"/>
    <x v="2"/>
    <s v="FUR-FU-10002874"/>
    <s v="Furniture"/>
    <x v="3"/>
    <s v="Ultra Commercial Grade Dual Valve Door Closer"/>
    <n v="63.823999999999998"/>
    <n v="2"/>
    <n v="9.5736000000000008"/>
    <x v="6"/>
    <x v="0"/>
  </r>
  <r>
    <s v="CA-2016-100944"/>
    <x v="211"/>
    <d v="2016-09-28T00:00:00"/>
    <x v="1"/>
    <s v="EH-13765"/>
    <s v="Edward Hooks"/>
    <x v="1"/>
    <s v="United States"/>
    <x v="2"/>
    <x v="2"/>
    <x v="1"/>
    <s v="FUR-CH-10000988"/>
    <s v="Furniture"/>
    <x v="1"/>
    <s v="Hon Olson Stacker Stools"/>
    <n v="563.24"/>
    <n v="5"/>
    <n v="56.323999999999998"/>
    <x v="4"/>
    <x v="4"/>
  </r>
  <r>
    <s v="CA-2016-125080"/>
    <x v="59"/>
    <d v="2016-10-26T00:00:00"/>
    <x v="1"/>
    <s v="VW-21775"/>
    <s v="Victoria Wilson"/>
    <x v="1"/>
    <s v="United States"/>
    <x v="174"/>
    <x v="15"/>
    <x v="2"/>
    <s v="FUR-TA-10003238"/>
    <s v="Furniture"/>
    <x v="2"/>
    <s v="Chromcraft Bull-Nose Wood 48&quot; x 96&quot; Rectangular Conference Tables"/>
    <n v="661.17600000000004"/>
    <n v="2"/>
    <n v="-231.41159999999999"/>
    <x v="2"/>
    <x v="1"/>
  </r>
  <r>
    <s v="CA-2014-100090"/>
    <x v="591"/>
    <d v="2014-07-12T00:00:00"/>
    <x v="1"/>
    <s v="EB-13705"/>
    <s v="Ed Braxton"/>
    <x v="1"/>
    <s v="United States"/>
    <x v="28"/>
    <x v="2"/>
    <x v="1"/>
    <s v="FUR-TA-10003715"/>
    <s v="Furniture"/>
    <x v="2"/>
    <s v="Hon 2111 Invitation Series Corner Table"/>
    <n v="502.488"/>
    <n v="3"/>
    <n v="-87.935400000000001"/>
    <x v="4"/>
    <x v="3"/>
  </r>
  <r>
    <s v="US-2015-139675"/>
    <x v="310"/>
    <d v="2015-03-18T00:00:00"/>
    <x v="0"/>
    <s v="NF-18595"/>
    <s v="Nicole Fjeld"/>
    <x v="2"/>
    <s v="United States"/>
    <x v="297"/>
    <x v="2"/>
    <x v="1"/>
    <s v="FUR-CH-10004063"/>
    <s v="Furniture"/>
    <x v="1"/>
    <s v="Global Deluxe High-Back Manager's Chair"/>
    <n v="915.13599999999997"/>
    <n v="4"/>
    <n v="102.9528"/>
    <x v="2"/>
    <x v="9"/>
  </r>
  <r>
    <s v="US-2015-139675"/>
    <x v="310"/>
    <d v="2015-03-18T00:00:00"/>
    <x v="0"/>
    <s v="NF-18595"/>
    <s v="Nicole Fjeld"/>
    <x v="2"/>
    <s v="United States"/>
    <x v="297"/>
    <x v="2"/>
    <x v="1"/>
    <s v="FUR-FU-10001979"/>
    <s v="Furniture"/>
    <x v="3"/>
    <s v="Dana Halogen Swing-Arm Architect Lamp"/>
    <n v="327.76"/>
    <n v="8"/>
    <n v="91.772800000000004"/>
    <x v="2"/>
    <x v="9"/>
  </r>
  <r>
    <s v="CA-2017-143756"/>
    <x v="308"/>
    <d v="2017-12-05T00:00:00"/>
    <x v="2"/>
    <s v="ME-17725"/>
    <s v="Max Engle"/>
    <x v="0"/>
    <s v="United States"/>
    <x v="279"/>
    <x v="25"/>
    <x v="0"/>
    <s v="FUR-CH-10001854"/>
    <s v="Furniture"/>
    <x v="1"/>
    <s v="Office Star - Professional Matrix Back Chair with 2-to-1 Synchro Tilt and Mesh Fabric Seat"/>
    <n v="701.96"/>
    <n v="2"/>
    <n v="168.47040000000001"/>
    <x v="0"/>
    <x v="5"/>
  </r>
  <r>
    <s v="CA-2017-107314"/>
    <x v="147"/>
    <d v="2017-12-03T00:00:00"/>
    <x v="2"/>
    <s v="MZ-17335"/>
    <s v="Maria Zettner"/>
    <x v="2"/>
    <s v="United States"/>
    <x v="28"/>
    <x v="2"/>
    <x v="1"/>
    <s v="FUR-FU-10003489"/>
    <s v="Furniture"/>
    <x v="3"/>
    <s v="Contemporary Borderless Frame"/>
    <n v="25.83"/>
    <n v="3"/>
    <n v="9.5571000000000002"/>
    <x v="0"/>
    <x v="0"/>
  </r>
  <r>
    <s v="CA-2016-163328"/>
    <x v="114"/>
    <d v="2016-11-06T00:00:00"/>
    <x v="0"/>
    <s v="TP-21565"/>
    <s v="Tracy Poddar"/>
    <x v="1"/>
    <s v="United States"/>
    <x v="298"/>
    <x v="36"/>
    <x v="1"/>
    <s v="FUR-CH-10003298"/>
    <s v="Furniture"/>
    <x v="1"/>
    <s v="Office Star - Contemporary Task Swivel chair with Loop Arms, Charcoal"/>
    <n v="104.78400000000001"/>
    <n v="1"/>
    <n v="-14.4078"/>
    <x v="3"/>
    <x v="0"/>
  </r>
  <r>
    <s v="CA-2016-163328"/>
    <x v="114"/>
    <d v="2016-11-06T00:00:00"/>
    <x v="0"/>
    <s v="TP-21565"/>
    <s v="Tracy Poddar"/>
    <x v="1"/>
    <s v="United States"/>
    <x v="298"/>
    <x v="36"/>
    <x v="1"/>
    <s v="FUR-CH-10000229"/>
    <s v="Furniture"/>
    <x v="1"/>
    <s v="Global Enterprise Series Seating High-Back Swivel/Tilt Chairs"/>
    <n v="650.35199999999998"/>
    <n v="3"/>
    <n v="-97.552800000000005"/>
    <x v="3"/>
    <x v="0"/>
  </r>
  <r>
    <s v="CA-2014-112837"/>
    <x v="701"/>
    <d v="2014-09-16T00:00:00"/>
    <x v="1"/>
    <s v="LW-17125"/>
    <s v="Liz Willingham"/>
    <x v="0"/>
    <s v="United States"/>
    <x v="299"/>
    <x v="2"/>
    <x v="1"/>
    <s v="FUR-FU-10004006"/>
    <s v="Furniture"/>
    <x v="3"/>
    <s v="Deflect-o DuraMat Lighweight, Studded, Beveled Mat for Low Pile Carpeting"/>
    <n v="127.95"/>
    <n v="3"/>
    <n v="21.7515"/>
    <x v="2"/>
    <x v="4"/>
  </r>
  <r>
    <s v="CA-2014-167927"/>
    <x v="187"/>
    <d v="2014-01-26T00:00:00"/>
    <x v="1"/>
    <s v="XP-21865"/>
    <s v="Xylona Preis"/>
    <x v="0"/>
    <s v="United States"/>
    <x v="300"/>
    <x v="17"/>
    <x v="3"/>
    <s v="FUR-FU-10002918"/>
    <s v="Furniture"/>
    <x v="3"/>
    <s v="Eldon ClusterMat Chair Mat with Cordless Antistatic Protection"/>
    <n v="272.94"/>
    <n v="3"/>
    <n v="30.023399999999999"/>
    <x v="6"/>
    <x v="8"/>
  </r>
  <r>
    <s v="CA-2014-167927"/>
    <x v="187"/>
    <d v="2014-01-26T00:00:00"/>
    <x v="1"/>
    <s v="XP-21865"/>
    <s v="Xylona Preis"/>
    <x v="0"/>
    <s v="United States"/>
    <x v="300"/>
    <x v="17"/>
    <x v="3"/>
    <s v="FUR-FU-10002268"/>
    <s v="Furniture"/>
    <x v="3"/>
    <s v="Ultra Door Push Plate"/>
    <n v="14.73"/>
    <n v="3"/>
    <n v="4.8609"/>
    <x v="6"/>
    <x v="8"/>
  </r>
  <r>
    <s v="CA-2016-165995"/>
    <x v="55"/>
    <d v="2016-09-06T00:00:00"/>
    <x v="1"/>
    <s v="BG-11740"/>
    <s v="Bruce Geld"/>
    <x v="0"/>
    <s v="United States"/>
    <x v="2"/>
    <x v="2"/>
    <x v="1"/>
    <s v="FUR-FU-10000672"/>
    <s v="Furniture"/>
    <x v="3"/>
    <s v="Executive Impressions 10&quot; Spectator Wall Clock"/>
    <n v="47.04"/>
    <n v="4"/>
    <n v="15.993600000000001"/>
    <x v="1"/>
    <x v="10"/>
  </r>
  <r>
    <s v="CA-2017-143112"/>
    <x v="702"/>
    <d v="2017-10-09T00:00:00"/>
    <x v="1"/>
    <s v="TS-21370"/>
    <s v="Todd Sumrall"/>
    <x v="1"/>
    <s v="United States"/>
    <x v="13"/>
    <x v="7"/>
    <x v="2"/>
    <s v="FUR-CH-10002880"/>
    <s v="Furniture"/>
    <x v="1"/>
    <s v="Global High-Back Leather Tilter, Burgundy"/>
    <n v="221.38200000000001"/>
    <n v="2"/>
    <n v="2.4598"/>
    <x v="4"/>
    <x v="1"/>
  </r>
  <r>
    <s v="CA-2017-161557"/>
    <x v="667"/>
    <d v="2017-09-08T00:00:00"/>
    <x v="1"/>
    <s v="AG-10900"/>
    <s v="Arthur Gainer"/>
    <x v="0"/>
    <s v="United States"/>
    <x v="144"/>
    <x v="5"/>
    <x v="3"/>
    <s v="FUR-FU-10004622"/>
    <s v="Furniture"/>
    <x v="3"/>
    <s v="Eldon Advantage Foldable Chair Mats for Low Pile Carpets"/>
    <n v="108.4"/>
    <n v="5"/>
    <n v="-105.69"/>
    <x v="2"/>
    <x v="4"/>
  </r>
  <r>
    <s v="CA-2016-103919"/>
    <x v="162"/>
    <d v="2016-10-07T00:00:00"/>
    <x v="1"/>
    <s v="TP-21565"/>
    <s v="Tracy Poddar"/>
    <x v="1"/>
    <s v="United States"/>
    <x v="141"/>
    <x v="5"/>
    <x v="3"/>
    <s v="FUR-FU-10001756"/>
    <s v="Furniture"/>
    <x v="3"/>
    <s v="Eldon Expressions Desk Accessory, Wood Photo Frame, Mahogany"/>
    <n v="38.08"/>
    <n v="5"/>
    <n v="-29.512"/>
    <x v="4"/>
    <x v="1"/>
  </r>
  <r>
    <s v="CA-2016-113425"/>
    <x v="431"/>
    <d v="2016-11-21T00:00:00"/>
    <x v="3"/>
    <s v="JK-16120"/>
    <s v="Julie Kriz"/>
    <x v="2"/>
    <s v="United States"/>
    <x v="13"/>
    <x v="7"/>
    <x v="2"/>
    <s v="FUR-BO-10002598"/>
    <s v="Furniture"/>
    <x v="0"/>
    <s v="Hon Metal Bookcases, Putty"/>
    <n v="113.568"/>
    <n v="2"/>
    <n v="12.776400000000001"/>
    <x v="7"/>
    <x v="0"/>
  </r>
  <r>
    <s v="CA-2017-143035"/>
    <x v="433"/>
    <d v="2017-10-05T00:00:00"/>
    <x v="0"/>
    <s v="CC-12430"/>
    <s v="Chuck Clark"/>
    <x v="2"/>
    <s v="United States"/>
    <x v="13"/>
    <x v="7"/>
    <x v="2"/>
    <s v="FUR-FU-10001934"/>
    <s v="Furniture"/>
    <x v="3"/>
    <s v="Magnifier Swing Arm Lamp"/>
    <n v="83.92"/>
    <n v="4"/>
    <n v="21.819199999999999"/>
    <x v="3"/>
    <x v="1"/>
  </r>
  <r>
    <s v="CA-2014-107811"/>
    <x v="149"/>
    <d v="2014-05-03T00:00:00"/>
    <x v="1"/>
    <s v="LA-16780"/>
    <s v="Laura Armstrong"/>
    <x v="1"/>
    <s v="United States"/>
    <x v="10"/>
    <x v="9"/>
    <x v="0"/>
    <s v="FUR-CH-10001394"/>
    <s v="Furniture"/>
    <x v="1"/>
    <s v="Global Leather Executive Chair"/>
    <n v="561.58399999999995"/>
    <n v="2"/>
    <n v="70.197999999999993"/>
    <x v="4"/>
    <x v="6"/>
  </r>
  <r>
    <s v="US-2016-116442"/>
    <x v="120"/>
    <d v="2016-12-22T00:00:00"/>
    <x v="1"/>
    <s v="BP-11230"/>
    <s v="Benjamin Patterson"/>
    <x v="0"/>
    <s v="United States"/>
    <x v="2"/>
    <x v="2"/>
    <x v="1"/>
    <s v="FUR-FU-10002364"/>
    <s v="Furniture"/>
    <x v="3"/>
    <s v="Eldon Expressions Wood Desk Accessories, Oak"/>
    <n v="14.76"/>
    <n v="2"/>
    <n v="4.2804000000000002"/>
    <x v="1"/>
    <x v="5"/>
  </r>
  <r>
    <s v="CA-2016-127236"/>
    <x v="477"/>
    <d v="2016-04-02T00:00:00"/>
    <x v="1"/>
    <s v="TB-21595"/>
    <s v="Troy Blackwell"/>
    <x v="0"/>
    <s v="United States"/>
    <x v="76"/>
    <x v="15"/>
    <x v="2"/>
    <s v="FUR-BO-10004015"/>
    <s v="Furniture"/>
    <x v="0"/>
    <s v="Bush Andora Bookcase, Maple/Graphite Gray Finish"/>
    <n v="299.97500000000002"/>
    <n v="5"/>
    <n v="-167.98599999999999"/>
    <x v="4"/>
    <x v="9"/>
  </r>
  <r>
    <s v="CA-2016-129126"/>
    <x v="469"/>
    <d v="2016-12-19T00:00:00"/>
    <x v="1"/>
    <s v="PK-19075"/>
    <s v="Pete Kriz"/>
    <x v="0"/>
    <s v="United States"/>
    <x v="13"/>
    <x v="7"/>
    <x v="2"/>
    <s v="FUR-FU-10002937"/>
    <s v="Furniture"/>
    <x v="3"/>
    <s v="GE 48&quot; Fluorescent Tube, Cool White Energy Saver, 34 Watts, 30/Box"/>
    <n v="396.92"/>
    <n v="4"/>
    <n v="198.46"/>
    <x v="2"/>
    <x v="5"/>
  </r>
  <r>
    <s v="CA-2017-125472"/>
    <x v="703"/>
    <d v="2017-05-31T00:00:00"/>
    <x v="2"/>
    <s v="BD-11725"/>
    <s v="Bruce Degenhardt"/>
    <x v="0"/>
    <s v="United States"/>
    <x v="120"/>
    <x v="35"/>
    <x v="0"/>
    <s v="FUR-BO-10000330"/>
    <s v="Furniture"/>
    <x v="0"/>
    <s v="Sauder Camden County Barrister Bookcase, Planked Cherry Finish"/>
    <n v="241.96"/>
    <n v="2"/>
    <n v="33.874400000000001"/>
    <x v="5"/>
    <x v="7"/>
  </r>
  <r>
    <s v="CA-2017-125472"/>
    <x v="703"/>
    <d v="2017-05-31T00:00:00"/>
    <x v="2"/>
    <s v="BD-11725"/>
    <s v="Bruce Degenhardt"/>
    <x v="0"/>
    <s v="United States"/>
    <x v="120"/>
    <x v="35"/>
    <x v="0"/>
    <s v="FUR-FU-10001731"/>
    <s v="Furniture"/>
    <x v="3"/>
    <s v="Acrylic Self-Standing Desk Frames"/>
    <n v="8.01"/>
    <n v="3"/>
    <n v="3.0438000000000001"/>
    <x v="5"/>
    <x v="7"/>
  </r>
  <r>
    <s v="CA-2017-154074"/>
    <x v="704"/>
    <d v="2017-09-02T00:00:00"/>
    <x v="0"/>
    <s v="BW-11110"/>
    <s v="Bart Watters"/>
    <x v="1"/>
    <s v="United States"/>
    <x v="129"/>
    <x v="13"/>
    <x v="1"/>
    <s v="FUR-CH-10002331"/>
    <s v="Furniture"/>
    <x v="1"/>
    <s v="Hon 4700 Series Mobuis Mid-Back Task Chairs with Adjustable Arms"/>
    <n v="569.56799999999998"/>
    <n v="2"/>
    <n v="7.1196000000000002"/>
    <x v="3"/>
    <x v="10"/>
  </r>
  <r>
    <s v="CA-2017-161774"/>
    <x v="138"/>
    <d v="2017-05-15T00:00:00"/>
    <x v="2"/>
    <s v="GT-14710"/>
    <s v="Greg Tran"/>
    <x v="0"/>
    <s v="United States"/>
    <x v="6"/>
    <x v="5"/>
    <x v="3"/>
    <s v="FUR-CH-10003981"/>
    <s v="Furniture"/>
    <x v="1"/>
    <s v="Global Commerce Series Low-Back Swivel/Tilt Chairs"/>
    <n v="899.43"/>
    <n v="5"/>
    <n v="-12.849"/>
    <x v="5"/>
    <x v="7"/>
  </r>
  <r>
    <s v="CA-2016-140130"/>
    <x v="359"/>
    <d v="2016-11-05T00:00:00"/>
    <x v="1"/>
    <s v="HW-14935"/>
    <s v="Helen Wasserman"/>
    <x v="1"/>
    <s v="United States"/>
    <x v="169"/>
    <x v="37"/>
    <x v="3"/>
    <s v="FUR-CH-10002084"/>
    <s v="Furniture"/>
    <x v="1"/>
    <s v="Hon Mobius Operator's Chair"/>
    <n v="368.97"/>
    <n v="3"/>
    <n v="81.173400000000001"/>
    <x v="2"/>
    <x v="1"/>
  </r>
  <r>
    <s v="CA-2015-149650"/>
    <x v="634"/>
    <d v="2015-10-27T00:00:00"/>
    <x v="2"/>
    <s v="RD-19660"/>
    <s v="Robert Dilbeck"/>
    <x v="2"/>
    <s v="United States"/>
    <x v="121"/>
    <x v="2"/>
    <x v="1"/>
    <s v="FUR-CH-10003956"/>
    <s v="Furniture"/>
    <x v="1"/>
    <s v="Novimex High-Tech Fabric Mesh Task Chair"/>
    <n v="454.27199999999999"/>
    <n v="8"/>
    <n v="-73.819199999999995"/>
    <x v="0"/>
    <x v="1"/>
  </r>
  <r>
    <s v="CA-2014-165764"/>
    <x v="705"/>
    <d v="2014-11-07T00:00:00"/>
    <x v="1"/>
    <s v="SH-20395"/>
    <s v="Shahid Hopkins"/>
    <x v="0"/>
    <s v="United States"/>
    <x v="51"/>
    <x v="30"/>
    <x v="0"/>
    <s v="FUR-TA-10001768"/>
    <s v="Furniture"/>
    <x v="2"/>
    <s v="Hon Racetrack Conference Tables"/>
    <n v="945.03599999999994"/>
    <n v="6"/>
    <n v="-299.26139999999998"/>
    <x v="4"/>
    <x v="0"/>
  </r>
  <r>
    <s v="CA-2014-165764"/>
    <x v="705"/>
    <d v="2014-11-07T00:00:00"/>
    <x v="1"/>
    <s v="SH-20395"/>
    <s v="Shahid Hopkins"/>
    <x v="0"/>
    <s v="United States"/>
    <x v="51"/>
    <x v="30"/>
    <x v="0"/>
    <s v="FUR-FU-10001468"/>
    <s v="Furniture"/>
    <x v="3"/>
    <s v="Tenex Antistatic Computer Chair Mats"/>
    <n v="410.35199999999998"/>
    <n v="3"/>
    <n v="-51.293999999999997"/>
    <x v="4"/>
    <x v="0"/>
  </r>
  <r>
    <s v="US-2017-116897"/>
    <x v="706"/>
    <d v="2017-05-29T00:00:00"/>
    <x v="2"/>
    <s v="JG-15160"/>
    <s v="James Galang"/>
    <x v="0"/>
    <s v="United States"/>
    <x v="280"/>
    <x v="42"/>
    <x v="1"/>
    <s v="FUR-FU-10004963"/>
    <s v="Furniture"/>
    <x v="3"/>
    <s v="Eldon 400 Class Desk Accessories, Black Carbon"/>
    <n v="35"/>
    <n v="4"/>
    <n v="14.7"/>
    <x v="3"/>
    <x v="7"/>
  </r>
  <r>
    <s v="US-2017-113992"/>
    <x v="417"/>
    <d v="2017-12-19T00:00:00"/>
    <x v="1"/>
    <s v="LC-16885"/>
    <s v="Lena Creighton"/>
    <x v="0"/>
    <s v="United States"/>
    <x v="215"/>
    <x v="5"/>
    <x v="3"/>
    <s v="FUR-TA-10000577"/>
    <s v="Furniture"/>
    <x v="2"/>
    <s v="Bretford CR4500 Series Slim Rectangular Table"/>
    <n v="974.98800000000006"/>
    <n v="4"/>
    <n v="-97.498800000000003"/>
    <x v="2"/>
    <x v="5"/>
  </r>
  <r>
    <s v="CA-2014-166891"/>
    <x v="707"/>
    <d v="2014-10-06T00:00:00"/>
    <x v="2"/>
    <s v="CC-12220"/>
    <s v="Chris Cortes"/>
    <x v="0"/>
    <s v="United States"/>
    <x v="13"/>
    <x v="7"/>
    <x v="2"/>
    <s v="FUR-CH-10003298"/>
    <s v="Furniture"/>
    <x v="1"/>
    <s v="Office Star - Contemporary Task Swivel chair with Loop Arms, Charcoal"/>
    <n v="589.41"/>
    <n v="5"/>
    <n v="-6.5490000000000004"/>
    <x v="3"/>
    <x v="1"/>
  </r>
  <r>
    <s v="CA-2016-101161"/>
    <x v="25"/>
    <d v="2016-10-20T00:00:00"/>
    <x v="1"/>
    <s v="BW-11110"/>
    <s v="Bart Watters"/>
    <x v="1"/>
    <s v="United States"/>
    <x v="13"/>
    <x v="7"/>
    <x v="2"/>
    <s v="FUR-FU-10003535"/>
    <s v="Furniture"/>
    <x v="3"/>
    <s v="Howard Miller Distant Time Traveler Alarm Clock"/>
    <n v="82.26"/>
    <n v="3"/>
    <n v="33.726599999999998"/>
    <x v="1"/>
    <x v="1"/>
  </r>
  <r>
    <s v="US-2017-119816"/>
    <x v="708"/>
    <d v="2017-03-06T00:00:00"/>
    <x v="0"/>
    <s v="TT-21460"/>
    <s v="Tonja Turnell"/>
    <x v="2"/>
    <s v="United States"/>
    <x v="6"/>
    <x v="5"/>
    <x v="3"/>
    <s v="FUR-FU-10004848"/>
    <s v="Furniture"/>
    <x v="3"/>
    <s v="Howard Miller 13-3/4&quot; Diameter Brushed Chrome Round Wall Clock"/>
    <n v="103.5"/>
    <n v="5"/>
    <n v="-77.625"/>
    <x v="3"/>
    <x v="9"/>
  </r>
  <r>
    <s v="CA-2017-161102"/>
    <x v="709"/>
    <d v="2017-08-03T00:00:00"/>
    <x v="2"/>
    <s v="EC-14050"/>
    <s v="Erin Creighton"/>
    <x v="0"/>
    <s v="United States"/>
    <x v="28"/>
    <x v="2"/>
    <x v="1"/>
    <s v="FUR-FU-10003142"/>
    <s v="Furniture"/>
    <x v="3"/>
    <s v="Master Big Foot Doorstop, Beige"/>
    <n v="36.96"/>
    <n v="7"/>
    <n v="11.457599999999999"/>
    <x v="0"/>
    <x v="3"/>
  </r>
  <r>
    <s v="US-2017-133361"/>
    <x v="138"/>
    <d v="2017-05-17T00:00:00"/>
    <x v="2"/>
    <s v="AJ-10780"/>
    <s v="Anthony Jacobs"/>
    <x v="1"/>
    <s v="United States"/>
    <x v="237"/>
    <x v="32"/>
    <x v="2"/>
    <s v="FUR-CH-10003298"/>
    <s v="Furniture"/>
    <x v="1"/>
    <s v="Office Star - Contemporary Task Swivel chair with Loop Arms, Charcoal"/>
    <n v="261.95999999999998"/>
    <n v="2"/>
    <n v="23.5764"/>
    <x v="0"/>
    <x v="7"/>
  </r>
  <r>
    <s v="US-2016-155404"/>
    <x v="710"/>
    <d v="2016-09-28T00:00:00"/>
    <x v="1"/>
    <s v="AS-10630"/>
    <s v="Ann Steele"/>
    <x v="2"/>
    <s v="United States"/>
    <x v="74"/>
    <x v="0"/>
    <x v="0"/>
    <s v="FUR-FU-10004586"/>
    <s v="Furniture"/>
    <x v="3"/>
    <s v="G.E. Longer-Life Indoor Recessed Floodlight Bulbs"/>
    <n v="13.28"/>
    <n v="2"/>
    <n v="6.3743999999999996"/>
    <x v="6"/>
    <x v="4"/>
  </r>
  <r>
    <s v="CA-2016-163804"/>
    <x v="674"/>
    <d v="2016-12-08T00:00:00"/>
    <x v="1"/>
    <s v="DB-13270"/>
    <s v="Deborah Brumfield"/>
    <x v="2"/>
    <s v="United States"/>
    <x v="134"/>
    <x v="38"/>
    <x v="2"/>
    <s v="FUR-FU-10004864"/>
    <s v="Furniture"/>
    <x v="3"/>
    <s v="Eldon 500 Class Desk Accessories"/>
    <n v="72.42"/>
    <n v="6"/>
    <n v="23.898599999999998"/>
    <x v="6"/>
    <x v="5"/>
  </r>
  <r>
    <s v="CA-2014-149524"/>
    <x v="711"/>
    <d v="2014-01-15T00:00:00"/>
    <x v="2"/>
    <s v="BS-11590"/>
    <s v="Brendan Sweed"/>
    <x v="1"/>
    <s v="United States"/>
    <x v="3"/>
    <x v="3"/>
    <x v="2"/>
    <s v="FUR-BO-10003433"/>
    <s v="Furniture"/>
    <x v="0"/>
    <s v="Sauder Cornerstone Collection Library"/>
    <n v="61.96"/>
    <n v="4"/>
    <n v="-53.285600000000002"/>
    <x v="5"/>
    <x v="8"/>
  </r>
  <r>
    <s v="CA-2017-140872"/>
    <x v="35"/>
    <d v="2017-06-10T00:00:00"/>
    <x v="1"/>
    <s v="NR-18550"/>
    <s v="Nick Radford"/>
    <x v="0"/>
    <s v="United States"/>
    <x v="36"/>
    <x v="1"/>
    <x v="0"/>
    <s v="FUR-BO-10002824"/>
    <s v="Furniture"/>
    <x v="0"/>
    <s v="Bush Mission Pointe Library"/>
    <n v="241.56800000000001"/>
    <n v="2"/>
    <n v="0"/>
    <x v="1"/>
    <x v="2"/>
  </r>
  <r>
    <s v="CA-2017-113908"/>
    <x v="35"/>
    <d v="2017-06-09T00:00:00"/>
    <x v="1"/>
    <s v="KN-16390"/>
    <s v="Katherine Nockton"/>
    <x v="1"/>
    <s v="United States"/>
    <x v="13"/>
    <x v="7"/>
    <x v="2"/>
    <s v="FUR-TA-10001932"/>
    <s v="Furniture"/>
    <x v="2"/>
    <s v="Chromcraft 48&quot; x 96&quot; Racetrack Double Pedestal Table"/>
    <n v="384.76799999999997"/>
    <n v="2"/>
    <n v="-115.43040000000001"/>
    <x v="6"/>
    <x v="2"/>
  </r>
  <r>
    <s v="CA-2014-149594"/>
    <x v="712"/>
    <d v="2014-09-19T00:00:00"/>
    <x v="1"/>
    <s v="MF-18250"/>
    <s v="Monica Federle"/>
    <x v="1"/>
    <s v="United States"/>
    <x v="3"/>
    <x v="3"/>
    <x v="2"/>
    <s v="FUR-FU-10000222"/>
    <s v="Furniture"/>
    <x v="3"/>
    <s v="Seth Thomas 16&quot; Steel Case Clock"/>
    <n v="103.93600000000001"/>
    <n v="4"/>
    <n v="16.889600000000002"/>
    <x v="4"/>
    <x v="4"/>
  </r>
  <r>
    <s v="CA-2016-113845"/>
    <x v="47"/>
    <d v="2016-11-25T00:00:00"/>
    <x v="1"/>
    <s v="FA-14230"/>
    <s v="Frank Atkinson"/>
    <x v="1"/>
    <s v="United States"/>
    <x v="301"/>
    <x v="1"/>
    <x v="0"/>
    <s v="FUR-BO-10004695"/>
    <s v="Furniture"/>
    <x v="0"/>
    <s v="O'Sullivan 2-Door Barrister Bookcase in Odessa Pine"/>
    <n v="289.56799999999998"/>
    <n v="2"/>
    <n v="10.8588"/>
    <x v="2"/>
    <x v="0"/>
  </r>
  <r>
    <s v="CA-2015-103135"/>
    <x v="713"/>
    <d v="2015-07-28T00:00:00"/>
    <x v="1"/>
    <s v="SS-20515"/>
    <s v="Shirley Schmidt"/>
    <x v="2"/>
    <s v="United States"/>
    <x v="74"/>
    <x v="0"/>
    <x v="0"/>
    <s v="FUR-FU-10001487"/>
    <s v="Furniture"/>
    <x v="3"/>
    <s v="Eldon Expressions Wood and Plastic Desk Accessories, Cherry Wood"/>
    <n v="20.94"/>
    <n v="3"/>
    <n v="6.0726000000000004"/>
    <x v="4"/>
    <x v="3"/>
  </r>
  <r>
    <s v="US-2016-128909"/>
    <x v="714"/>
    <d v="2016-10-11T00:00:00"/>
    <x v="0"/>
    <s v="SP-20545"/>
    <s v="Sibella Parks"/>
    <x v="1"/>
    <s v="United States"/>
    <x v="3"/>
    <x v="3"/>
    <x v="2"/>
    <s v="FUR-FU-10004071"/>
    <s v="Furniture"/>
    <x v="3"/>
    <s v="Luxo Professional Magnifying Clamp-On Fluorescent Lamps"/>
    <n v="332.83199999999999"/>
    <n v="4"/>
    <n v="-24.962399999999999"/>
    <x v="3"/>
    <x v="1"/>
  </r>
  <r>
    <s v="US-2017-116652"/>
    <x v="102"/>
    <d v="2017-09-19T00:00:00"/>
    <x v="1"/>
    <s v="RD-19480"/>
    <s v="Rick Duston"/>
    <x v="0"/>
    <s v="United States"/>
    <x v="28"/>
    <x v="2"/>
    <x v="1"/>
    <s v="FUR-CH-10002961"/>
    <s v="Furniture"/>
    <x v="1"/>
    <s v="Leather Task Chair, Black"/>
    <n v="218.352"/>
    <n v="3"/>
    <n v="0"/>
    <x v="4"/>
    <x v="4"/>
  </r>
  <r>
    <s v="US-2017-116652"/>
    <x v="102"/>
    <d v="2017-09-19T00:00:00"/>
    <x v="1"/>
    <s v="RD-19480"/>
    <s v="Rick Duston"/>
    <x v="0"/>
    <s v="United States"/>
    <x v="28"/>
    <x v="2"/>
    <x v="1"/>
    <s v="FUR-FU-10001488"/>
    <s v="Furniture"/>
    <x v="3"/>
    <s v="Tenex 46&quot; x 60&quot; Computer Anti-Static Chairmat, Rectangular Shaped"/>
    <n v="529.9"/>
    <n v="5"/>
    <n v="105.98"/>
    <x v="4"/>
    <x v="4"/>
  </r>
  <r>
    <s v="CA-2017-138289"/>
    <x v="623"/>
    <d v="2017-01-18T00:00:00"/>
    <x v="0"/>
    <s v="AR-10540"/>
    <s v="Andy Reiter"/>
    <x v="0"/>
    <s v="United States"/>
    <x v="38"/>
    <x v="17"/>
    <x v="3"/>
    <s v="FUR-CH-10004626"/>
    <s v="Furniture"/>
    <x v="1"/>
    <s v="Office Star Flex Back Scooter Chair with Aluminum Finish Frame"/>
    <n v="302.67"/>
    <n v="3"/>
    <n v="72.640799999999999"/>
    <x v="3"/>
    <x v="8"/>
  </r>
  <r>
    <s v="CA-2014-128209"/>
    <x v="317"/>
    <d v="2014-11-22T00:00:00"/>
    <x v="1"/>
    <s v="GT-14710"/>
    <s v="Greg Tran"/>
    <x v="0"/>
    <s v="United States"/>
    <x v="252"/>
    <x v="7"/>
    <x v="2"/>
    <s v="FUR-BO-10002213"/>
    <s v="Furniture"/>
    <x v="0"/>
    <s v="DMI Eclipse Executive Suite Bookcases"/>
    <n v="4007.84"/>
    <n v="10"/>
    <n v="-50.097999999999999"/>
    <x v="2"/>
    <x v="0"/>
  </r>
  <r>
    <s v="CA-2014-169684"/>
    <x v="715"/>
    <d v="2014-10-23T00:00:00"/>
    <x v="2"/>
    <s v="FH-14365"/>
    <s v="Fred Hopkins"/>
    <x v="1"/>
    <s v="United States"/>
    <x v="270"/>
    <x v="9"/>
    <x v="0"/>
    <s v="FUR-TA-10003008"/>
    <s v="Furniture"/>
    <x v="2"/>
    <s v="Lesro Round Back Collection Coffee Table, End Table"/>
    <n v="328.59"/>
    <n v="3"/>
    <n v="-147.8655"/>
    <x v="0"/>
    <x v="1"/>
  </r>
  <r>
    <s v="CA-2015-109862"/>
    <x v="551"/>
    <d v="2015-10-30T00:00:00"/>
    <x v="1"/>
    <s v="HK-14890"/>
    <s v="Heather Kirkland"/>
    <x v="1"/>
    <s v="United States"/>
    <x v="19"/>
    <x v="14"/>
    <x v="2"/>
    <s v="FUR-CH-10002439"/>
    <s v="Furniture"/>
    <x v="1"/>
    <s v="Iceberg Nesting Folding Chair, 19w x 6d x 43h"/>
    <n v="291.10000000000002"/>
    <n v="5"/>
    <n v="75.686000000000007"/>
    <x v="2"/>
    <x v="1"/>
  </r>
  <r>
    <s v="US-2017-107888"/>
    <x v="716"/>
    <d v="2017-11-19T00:00:00"/>
    <x v="2"/>
    <s v="CC-12220"/>
    <s v="Chris Cortes"/>
    <x v="0"/>
    <s v="United States"/>
    <x v="15"/>
    <x v="13"/>
    <x v="1"/>
    <s v="FUR-FU-10003394"/>
    <s v="Furniture"/>
    <x v="3"/>
    <s v="Tenex &quot;The Solids&quot; Textured Chair Mats"/>
    <n v="139.91999999999999"/>
    <n v="2"/>
    <n v="23.7864"/>
    <x v="0"/>
    <x v="0"/>
  </r>
  <r>
    <s v="CA-2014-113880"/>
    <x v="29"/>
    <d v="2014-03-05T00:00:00"/>
    <x v="1"/>
    <s v="VF-21715"/>
    <s v="Vicky Freymann"/>
    <x v="2"/>
    <s v="United States"/>
    <x v="302"/>
    <x v="8"/>
    <x v="3"/>
    <s v="FUR-CH-10000863"/>
    <s v="Furniture"/>
    <x v="1"/>
    <s v="Novimex Swivel Fabric Task Chair"/>
    <n v="634.11599999999999"/>
    <n v="6"/>
    <n v="-172.1172"/>
    <x v="4"/>
    <x v="9"/>
  </r>
  <r>
    <s v="US-2015-164966"/>
    <x v="45"/>
    <d v="2015-08-01T00:00:00"/>
    <x v="2"/>
    <s v="GH-14410"/>
    <s v="Gary Hansen"/>
    <x v="2"/>
    <s v="United States"/>
    <x v="27"/>
    <x v="11"/>
    <x v="3"/>
    <s v="FUR-CH-10002304"/>
    <s v="Furniture"/>
    <x v="1"/>
    <s v="Global Stack Chair without Arms, Black"/>
    <n v="155.88"/>
    <n v="6"/>
    <n v="38.97"/>
    <x v="3"/>
    <x v="3"/>
  </r>
  <r>
    <s v="CA-2015-126739"/>
    <x v="341"/>
    <d v="2015-11-03T00:00:00"/>
    <x v="0"/>
    <s v="JH-16180"/>
    <s v="Justin Hirsh"/>
    <x v="0"/>
    <s v="United States"/>
    <x v="13"/>
    <x v="7"/>
    <x v="2"/>
    <s v="FUR-CH-10000422"/>
    <s v="Furniture"/>
    <x v="1"/>
    <s v="Global Highback Leather Tilter in Burgundy"/>
    <n v="327.56400000000002"/>
    <n v="4"/>
    <n v="21.837599999999998"/>
    <x v="3"/>
    <x v="0"/>
  </r>
  <r>
    <s v="CA-2015-166947"/>
    <x v="717"/>
    <d v="2015-06-10T00:00:00"/>
    <x v="1"/>
    <s v="EB-13750"/>
    <s v="Edward Becker"/>
    <x v="1"/>
    <s v="United States"/>
    <x v="252"/>
    <x v="7"/>
    <x v="2"/>
    <s v="FUR-CH-10004997"/>
    <s v="Furniture"/>
    <x v="1"/>
    <s v="Hon Every-Day Series Multi-Task Chairs"/>
    <n v="1522.6379999999999"/>
    <n v="9"/>
    <n v="169.18199999999999"/>
    <x v="2"/>
    <x v="2"/>
  </r>
  <r>
    <s v="CA-2014-166086"/>
    <x v="718"/>
    <d v="2014-05-12T00:00:00"/>
    <x v="1"/>
    <s v="CT-11995"/>
    <s v="Carol Triggs"/>
    <x v="0"/>
    <s v="United States"/>
    <x v="37"/>
    <x v="20"/>
    <x v="2"/>
    <s v="FUR-TA-10003469"/>
    <s v="Furniture"/>
    <x v="2"/>
    <s v="Balt Split Level Computer Training Table"/>
    <n v="194.25"/>
    <n v="2"/>
    <n v="-38.85"/>
    <x v="2"/>
    <x v="7"/>
  </r>
  <r>
    <s v="CA-2014-166086"/>
    <x v="718"/>
    <d v="2014-05-12T00:00:00"/>
    <x v="1"/>
    <s v="CT-11995"/>
    <s v="Carol Triggs"/>
    <x v="0"/>
    <s v="United States"/>
    <x v="37"/>
    <x v="20"/>
    <x v="2"/>
    <s v="FUR-CH-10004675"/>
    <s v="Furniture"/>
    <x v="1"/>
    <s v="Lifetime Advantage Folding Chairs, 4/Carton"/>
    <n v="872.32"/>
    <n v="4"/>
    <n v="244.24959999999999"/>
    <x v="2"/>
    <x v="7"/>
  </r>
  <r>
    <s v="CA-2014-100678"/>
    <x v="719"/>
    <d v="2014-04-22T00:00:00"/>
    <x v="1"/>
    <s v="KM-16720"/>
    <s v="Kunst Miller"/>
    <x v="0"/>
    <s v="United States"/>
    <x v="6"/>
    <x v="5"/>
    <x v="3"/>
    <s v="FUR-CH-10002602"/>
    <s v="Furniture"/>
    <x v="1"/>
    <s v="DMI Arturo Collection Mission-style Design Wood Chair"/>
    <n v="317.05799999999999"/>
    <n v="3"/>
    <n v="-18.117599999999999"/>
    <x v="4"/>
    <x v="6"/>
  </r>
  <r>
    <s v="CA-2017-123085"/>
    <x v="470"/>
    <d v="2017-03-08T00:00:00"/>
    <x v="1"/>
    <s v="EJ-13720"/>
    <s v="Ed Jacobs"/>
    <x v="0"/>
    <s v="United States"/>
    <x v="2"/>
    <x v="2"/>
    <x v="1"/>
    <s v="FUR-CH-10003968"/>
    <s v="Furniture"/>
    <x v="1"/>
    <s v="Novimex Turbo Task Chair"/>
    <n v="170.352"/>
    <n v="3"/>
    <n v="-17.0352"/>
    <x v="2"/>
    <x v="9"/>
  </r>
  <r>
    <s v="CA-2016-169887"/>
    <x v="148"/>
    <d v="2016-10-22T00:00:00"/>
    <x v="3"/>
    <s v="MS-17530"/>
    <s v="MaryBeth Skach"/>
    <x v="0"/>
    <s v="United States"/>
    <x v="15"/>
    <x v="13"/>
    <x v="1"/>
    <s v="FUR-FU-10003095"/>
    <s v="Furniture"/>
    <x v="3"/>
    <s v="Linden 12&quot; Wall Clock With Oak Frame"/>
    <n v="101.94"/>
    <n v="3"/>
    <n v="30.582000000000001"/>
    <x v="7"/>
    <x v="1"/>
  </r>
  <r>
    <s v="CA-2017-104731"/>
    <x v="720"/>
    <d v="2017-07-27T00:00:00"/>
    <x v="1"/>
    <s v="AM-10705"/>
    <s v="Anne McFarland"/>
    <x v="0"/>
    <s v="United States"/>
    <x v="279"/>
    <x v="25"/>
    <x v="0"/>
    <s v="FUR-FU-10003274"/>
    <s v="Furniture"/>
    <x v="3"/>
    <s v="Regeneration Desk Collection"/>
    <n v="8.8000000000000007"/>
    <n v="5"/>
    <n v="3.8719999999999999"/>
    <x v="6"/>
    <x v="3"/>
  </r>
  <r>
    <s v="CA-2017-104731"/>
    <x v="720"/>
    <d v="2017-07-27T00:00:00"/>
    <x v="1"/>
    <s v="AM-10705"/>
    <s v="Anne McFarland"/>
    <x v="0"/>
    <s v="United States"/>
    <x v="279"/>
    <x v="25"/>
    <x v="0"/>
    <s v="FUR-BO-10003441"/>
    <s v="Furniture"/>
    <x v="0"/>
    <s v="Bush Westfield Collection Bookcases, Fully Assembled"/>
    <n v="302.94"/>
    <n v="3"/>
    <n v="69.676199999999994"/>
    <x v="6"/>
    <x v="3"/>
  </r>
  <r>
    <s v="CA-2014-154095"/>
    <x v="116"/>
    <d v="2014-12-07T00:00:00"/>
    <x v="1"/>
    <s v="ON-18715"/>
    <s v="Odella Nelson"/>
    <x v="1"/>
    <s v="United States"/>
    <x v="218"/>
    <x v="32"/>
    <x v="2"/>
    <s v="FUR-FU-10003849"/>
    <s v="Furniture"/>
    <x v="3"/>
    <s v="DAX Metal Frame, Desktop, Stepped-Edge"/>
    <n v="60.72"/>
    <n v="3"/>
    <n v="23.680800000000001"/>
    <x v="2"/>
    <x v="5"/>
  </r>
  <r>
    <s v="CA-2014-154095"/>
    <x v="116"/>
    <d v="2014-12-07T00:00:00"/>
    <x v="1"/>
    <s v="ON-18715"/>
    <s v="Odella Nelson"/>
    <x v="1"/>
    <s v="United States"/>
    <x v="218"/>
    <x v="32"/>
    <x v="2"/>
    <s v="FUR-CH-10004754"/>
    <s v="Furniture"/>
    <x v="1"/>
    <s v="Global Stack Chair with Arms, Black"/>
    <n v="239.84"/>
    <n v="8"/>
    <n v="64.756799999999998"/>
    <x v="2"/>
    <x v="5"/>
  </r>
  <r>
    <s v="CA-2016-148852"/>
    <x v="205"/>
    <d v="2016-05-31T00:00:00"/>
    <x v="1"/>
    <s v="SV-20785"/>
    <s v="Stewart Visinsky"/>
    <x v="0"/>
    <s v="United States"/>
    <x v="72"/>
    <x v="2"/>
    <x v="1"/>
    <s v="FUR-CH-10004860"/>
    <s v="Furniture"/>
    <x v="1"/>
    <s v="Global Low Back Tilter Chair"/>
    <n v="484.70400000000001"/>
    <n v="6"/>
    <n v="-84.8232"/>
    <x v="2"/>
    <x v="7"/>
  </r>
  <r>
    <s v="CA-2015-107678"/>
    <x v="721"/>
    <d v="2015-04-28T00:00:00"/>
    <x v="1"/>
    <s v="JK-16090"/>
    <s v="Juliana Krohn"/>
    <x v="0"/>
    <s v="United States"/>
    <x v="74"/>
    <x v="0"/>
    <x v="0"/>
    <s v="FUR-CH-10001891"/>
    <s v="Furniture"/>
    <x v="1"/>
    <s v="Global Deluxe Office Fabric Chairs"/>
    <n v="191.96"/>
    <n v="2"/>
    <n v="51.8292"/>
    <x v="1"/>
    <x v="6"/>
  </r>
  <r>
    <s v="CA-2015-107678"/>
    <x v="721"/>
    <d v="2015-04-28T00:00:00"/>
    <x v="1"/>
    <s v="JK-16090"/>
    <s v="Juliana Krohn"/>
    <x v="0"/>
    <s v="United States"/>
    <x v="74"/>
    <x v="0"/>
    <x v="0"/>
    <s v="FUR-FU-10003394"/>
    <s v="Furniture"/>
    <x v="3"/>
    <s v="Tenex &quot;The Solids&quot; Textured Chair Mats"/>
    <n v="209.88"/>
    <n v="3"/>
    <n v="35.679600000000001"/>
    <x v="1"/>
    <x v="6"/>
  </r>
  <r>
    <s v="CA-2016-123512"/>
    <x v="9"/>
    <d v="2016-06-19T00:00:00"/>
    <x v="2"/>
    <s v="MV-18190"/>
    <s v="Mike Vittorini"/>
    <x v="0"/>
    <s v="United States"/>
    <x v="2"/>
    <x v="2"/>
    <x v="1"/>
    <s v="FUR-BO-10004218"/>
    <s v="Furniture"/>
    <x v="0"/>
    <s v="Bush Heritage Pine Collection 5-Shelf Bookcase, Albany Pine Finish, *Special Order"/>
    <n v="239.666"/>
    <n v="2"/>
    <n v="14.098000000000001"/>
    <x v="3"/>
    <x v="2"/>
  </r>
  <r>
    <s v="US-2017-167402"/>
    <x v="722"/>
    <d v="2017-01-18T00:00:00"/>
    <x v="0"/>
    <s v="CP-12085"/>
    <s v="Cathy Prescott"/>
    <x v="1"/>
    <s v="United States"/>
    <x v="76"/>
    <x v="23"/>
    <x v="3"/>
    <s v="FUR-BO-10001608"/>
    <s v="Furniture"/>
    <x v="0"/>
    <s v="Hon Metal Bookcases, Black"/>
    <n v="212.94"/>
    <n v="3"/>
    <n v="53.234999999999999"/>
    <x v="2"/>
    <x v="8"/>
  </r>
  <r>
    <s v="CA-2014-130449"/>
    <x v="723"/>
    <d v="2014-09-09T00:00:00"/>
    <x v="2"/>
    <s v="VP-21760"/>
    <s v="Victoria Pisteka"/>
    <x v="1"/>
    <s v="United States"/>
    <x v="28"/>
    <x v="2"/>
    <x v="1"/>
    <s v="FUR-FU-10001487"/>
    <s v="Furniture"/>
    <x v="3"/>
    <s v="Eldon Expressions Wood and Plastic Desk Accessories, Cherry Wood"/>
    <n v="41.88"/>
    <n v="6"/>
    <n v="12.145200000000001"/>
    <x v="0"/>
    <x v="4"/>
  </r>
  <r>
    <s v="CA-2015-141250"/>
    <x v="724"/>
    <d v="2015-01-23T00:00:00"/>
    <x v="1"/>
    <s v="PM-18940"/>
    <s v="Paul MacIntyre"/>
    <x v="0"/>
    <s v="United States"/>
    <x v="303"/>
    <x v="5"/>
    <x v="3"/>
    <s v="FUR-TA-10002855"/>
    <s v="Furniture"/>
    <x v="2"/>
    <s v="Bevis Round Conference Table Top &amp; Single Column Base"/>
    <n v="102.438"/>
    <n v="1"/>
    <n v="-13.1706"/>
    <x v="4"/>
    <x v="8"/>
  </r>
  <r>
    <s v="CA-2015-141250"/>
    <x v="724"/>
    <d v="2015-01-23T00:00:00"/>
    <x v="1"/>
    <s v="PM-18940"/>
    <s v="Paul MacIntyre"/>
    <x v="0"/>
    <s v="United States"/>
    <x v="303"/>
    <x v="5"/>
    <x v="3"/>
    <s v="FUR-CH-10004875"/>
    <s v="Furniture"/>
    <x v="1"/>
    <s v="Harbour Creations 67200 Series Stacking Chairs"/>
    <n v="199.304"/>
    <n v="4"/>
    <n v="-8.5416000000000007"/>
    <x v="4"/>
    <x v="8"/>
  </r>
  <r>
    <s v="CA-2016-105081"/>
    <x v="683"/>
    <d v="2016-12-30T00:00:00"/>
    <x v="1"/>
    <s v="JE-15715"/>
    <s v="Joe Elijah"/>
    <x v="0"/>
    <s v="United States"/>
    <x v="15"/>
    <x v="13"/>
    <x v="1"/>
    <s v="FUR-CH-10000847"/>
    <s v="Furniture"/>
    <x v="1"/>
    <s v="Global Executive Mid-Back Manager's Chair"/>
    <n v="698.35199999999998"/>
    <n v="3"/>
    <n v="52.376399999999997"/>
    <x v="2"/>
    <x v="5"/>
  </r>
  <r>
    <s v="CA-2016-105081"/>
    <x v="683"/>
    <d v="2016-12-30T00:00:00"/>
    <x v="1"/>
    <s v="JE-15715"/>
    <s v="Joe Elijah"/>
    <x v="0"/>
    <s v="United States"/>
    <x v="15"/>
    <x v="13"/>
    <x v="1"/>
    <s v="FUR-TA-10001307"/>
    <s v="Furniture"/>
    <x v="2"/>
    <s v="SAFCO PlanMaster Heigh-Adjustable Drafting Table Base, 43w x 30d x 30-37h, Black"/>
    <n v="1747.25"/>
    <n v="5"/>
    <n v="629.01"/>
    <x v="2"/>
    <x v="5"/>
  </r>
  <r>
    <s v="CA-2014-108609"/>
    <x v="314"/>
    <d v="2014-11-02T00:00:00"/>
    <x v="0"/>
    <s v="AJ-10780"/>
    <s v="Anthony Jacobs"/>
    <x v="1"/>
    <s v="United States"/>
    <x v="75"/>
    <x v="15"/>
    <x v="2"/>
    <s v="FUR-TA-10003954"/>
    <s v="Furniture"/>
    <x v="2"/>
    <s v="Hon 94000 Series Round Tables"/>
    <n v="1421.664"/>
    <n v="8"/>
    <n v="-734.52639999999997"/>
    <x v="3"/>
    <x v="1"/>
  </r>
  <r>
    <s v="US-2016-127334"/>
    <x v="120"/>
    <d v="2016-12-21T00:00:00"/>
    <x v="1"/>
    <s v="MP-18175"/>
    <s v="Mike Pelletier"/>
    <x v="2"/>
    <s v="United States"/>
    <x v="76"/>
    <x v="36"/>
    <x v="1"/>
    <s v="FUR-TA-10003473"/>
    <s v="Furniture"/>
    <x v="2"/>
    <s v="Bretford Rectangular Conference Table Tops"/>
    <n v="564.19500000000005"/>
    <n v="3"/>
    <n v="-304.6653"/>
    <x v="6"/>
    <x v="5"/>
  </r>
  <r>
    <s v="US-2017-124779"/>
    <x v="272"/>
    <d v="2017-09-11T00:00:00"/>
    <x v="2"/>
    <s v="BF-11020"/>
    <s v="Barry Franzšsisch"/>
    <x v="1"/>
    <s v="United States"/>
    <x v="58"/>
    <x v="5"/>
    <x v="3"/>
    <s v="FUR-FU-10001095"/>
    <s v="Furniture"/>
    <x v="3"/>
    <s v="DAX Black Cherry Wood-Tone Poster Frame"/>
    <n v="21.184000000000001"/>
    <n v="2"/>
    <n v="-11.651199999999999"/>
    <x v="0"/>
    <x v="4"/>
  </r>
  <r>
    <s v="US-2017-124779"/>
    <x v="272"/>
    <d v="2017-09-11T00:00:00"/>
    <x v="2"/>
    <s v="BF-11020"/>
    <s v="Barry Franzšsisch"/>
    <x v="1"/>
    <s v="United States"/>
    <x v="58"/>
    <x v="5"/>
    <x v="3"/>
    <s v="FUR-CH-10003535"/>
    <s v="Furniture"/>
    <x v="1"/>
    <s v="Global Armless Task Chair, Royal Blue"/>
    <n v="213.43"/>
    <n v="5"/>
    <n v="-39.637"/>
    <x v="0"/>
    <x v="4"/>
  </r>
  <r>
    <s v="CA-2017-135937"/>
    <x v="134"/>
    <d v="2017-02-27T00:00:00"/>
    <x v="1"/>
    <s v="KM-16375"/>
    <s v="Katherine Murray"/>
    <x v="2"/>
    <s v="United States"/>
    <x v="171"/>
    <x v="22"/>
    <x v="1"/>
    <s v="FUR-FU-10002253"/>
    <s v="Furniture"/>
    <x v="3"/>
    <s v="Howard Miller 13&quot; Diameter Pewter Finish Round Wall Clock"/>
    <n v="68.703999999999994"/>
    <n v="2"/>
    <n v="16.3172"/>
    <x v="1"/>
    <x v="11"/>
  </r>
  <r>
    <s v="CA-2017-135937"/>
    <x v="134"/>
    <d v="2017-02-27T00:00:00"/>
    <x v="1"/>
    <s v="KM-16375"/>
    <s v="Katherine Murray"/>
    <x v="2"/>
    <s v="United States"/>
    <x v="171"/>
    <x v="22"/>
    <x v="1"/>
    <s v="FUR-TA-10001039"/>
    <s v="Furniture"/>
    <x v="2"/>
    <s v="KI Adjustable-Height Table"/>
    <n v="386.91"/>
    <n v="9"/>
    <n v="-185.71680000000001"/>
    <x v="1"/>
    <x v="11"/>
  </r>
  <r>
    <s v="CA-2017-162173"/>
    <x v="725"/>
    <d v="2017-11-01T00:00:00"/>
    <x v="1"/>
    <s v="OT-18730"/>
    <s v="Olvera Toch"/>
    <x v="0"/>
    <s v="United States"/>
    <x v="304"/>
    <x v="25"/>
    <x v="0"/>
    <s v="FUR-TA-10001520"/>
    <s v="Furniture"/>
    <x v="2"/>
    <s v="Lesro Sheffield Collection Coffee Table, End Table, Center Table, Corner Table"/>
    <n v="356.85"/>
    <n v="5"/>
    <n v="60.664499999999997"/>
    <x v="6"/>
    <x v="1"/>
  </r>
  <r>
    <s v="CA-2017-122175"/>
    <x v="666"/>
    <d v="2017-05-14T00:00:00"/>
    <x v="0"/>
    <s v="CA-12775"/>
    <s v="Cynthia Arntzen"/>
    <x v="0"/>
    <s v="United States"/>
    <x v="109"/>
    <x v="18"/>
    <x v="2"/>
    <s v="FUR-FU-10000719"/>
    <s v="Furniture"/>
    <x v="3"/>
    <s v="DAX Cubicle Frames, 8-1/2 x 11"/>
    <n v="42.85"/>
    <n v="5"/>
    <n v="15.426"/>
    <x v="3"/>
    <x v="7"/>
  </r>
  <r>
    <s v="CA-2015-135510"/>
    <x v="278"/>
    <d v="2015-09-12T00:00:00"/>
    <x v="1"/>
    <s v="TW-21025"/>
    <s v="Tamara Willingham"/>
    <x v="2"/>
    <s v="United States"/>
    <x v="305"/>
    <x v="25"/>
    <x v="0"/>
    <s v="FUR-FU-10000820"/>
    <s v="Furniture"/>
    <x v="3"/>
    <s v="Tensor Brushed Steel Torchiere Floor Lamp"/>
    <n v="67.959999999999994"/>
    <n v="4"/>
    <n v="12.232799999999999"/>
    <x v="1"/>
    <x v="4"/>
  </r>
  <r>
    <s v="CA-2014-150329"/>
    <x v="567"/>
    <d v="2014-10-14T00:00:00"/>
    <x v="1"/>
    <s v="SD-20485"/>
    <s v="Shirley Daniels"/>
    <x v="2"/>
    <s v="United States"/>
    <x v="43"/>
    <x v="22"/>
    <x v="1"/>
    <s v="FUR-FU-10003724"/>
    <s v="Furniture"/>
    <x v="3"/>
    <s v="Westinghouse Clip-On Gooseneck Lamps"/>
    <n v="46.872"/>
    <n v="7"/>
    <n v="3.5154000000000001"/>
    <x v="4"/>
    <x v="1"/>
  </r>
  <r>
    <s v="CA-2014-109134"/>
    <x v="726"/>
    <d v="2014-11-10T00:00:00"/>
    <x v="1"/>
    <s v="DE-13255"/>
    <s v="Deanra Eno"/>
    <x v="2"/>
    <s v="United States"/>
    <x v="2"/>
    <x v="2"/>
    <x v="1"/>
    <s v="FUR-FU-10000320"/>
    <s v="Furniture"/>
    <x v="3"/>
    <s v="OIC Stacking Trays"/>
    <n v="20.04"/>
    <n v="6"/>
    <n v="8.8176000000000005"/>
    <x v="2"/>
    <x v="0"/>
  </r>
  <r>
    <s v="US-2015-129637"/>
    <x v="584"/>
    <d v="2015-12-22T00:00:00"/>
    <x v="1"/>
    <s v="MC-18100"/>
    <s v="Mick Crebagga"/>
    <x v="0"/>
    <s v="United States"/>
    <x v="17"/>
    <x v="8"/>
    <x v="3"/>
    <s v="FUR-FU-10000965"/>
    <s v="Furniture"/>
    <x v="3"/>
    <s v="Howard Miller 11-1/2&quot; Diameter Ridgewood Wall Clock"/>
    <n v="41.552"/>
    <n v="2"/>
    <n v="-19.737200000000001"/>
    <x v="2"/>
    <x v="5"/>
  </r>
  <r>
    <s v="CA-2017-145429"/>
    <x v="720"/>
    <d v="2017-07-25T00:00:00"/>
    <x v="1"/>
    <s v="SW-20455"/>
    <s v="Shaun Weien"/>
    <x v="0"/>
    <s v="United States"/>
    <x v="53"/>
    <x v="2"/>
    <x v="1"/>
    <s v="FUR-CH-10000988"/>
    <s v="Furniture"/>
    <x v="1"/>
    <s v="Hon Olson Stacker Stools"/>
    <n v="225.29599999999999"/>
    <n v="2"/>
    <n v="22.529599999999999"/>
    <x v="4"/>
    <x v="3"/>
  </r>
  <r>
    <s v="CA-2015-153535"/>
    <x v="727"/>
    <d v="2015-05-24T00:00:00"/>
    <x v="1"/>
    <s v="SG-20470"/>
    <s v="Sheri Gordon"/>
    <x v="0"/>
    <s v="United States"/>
    <x v="306"/>
    <x v="30"/>
    <x v="0"/>
    <s v="FUR-FU-10001986"/>
    <s v="Furniture"/>
    <x v="3"/>
    <s v="Dana Fluorescent Magnifying Lamp, White, 36&quot;"/>
    <n v="163.136"/>
    <n v="4"/>
    <n v="20.391999999999999"/>
    <x v="4"/>
    <x v="7"/>
  </r>
  <r>
    <s v="CA-2015-123141"/>
    <x v="502"/>
    <d v="2015-11-19T00:00:00"/>
    <x v="1"/>
    <s v="GZ-14470"/>
    <s v="Gary Zandusky"/>
    <x v="0"/>
    <s v="United States"/>
    <x v="307"/>
    <x v="41"/>
    <x v="1"/>
    <s v="FUR-CH-10004287"/>
    <s v="Furniture"/>
    <x v="1"/>
    <s v="SAFCO Arco Folding Chair"/>
    <n v="883.84"/>
    <n v="4"/>
    <n v="99.432000000000002"/>
    <x v="2"/>
    <x v="0"/>
  </r>
  <r>
    <s v="CA-2015-123141"/>
    <x v="502"/>
    <d v="2015-11-19T00:00:00"/>
    <x v="1"/>
    <s v="GZ-14470"/>
    <s v="Gary Zandusky"/>
    <x v="0"/>
    <s v="United States"/>
    <x v="307"/>
    <x v="41"/>
    <x v="1"/>
    <s v="FUR-CH-10001891"/>
    <s v="Furniture"/>
    <x v="1"/>
    <s v="Global Deluxe Office Fabric Chairs"/>
    <n v="230.352"/>
    <n v="3"/>
    <n v="20.155799999999999"/>
    <x v="2"/>
    <x v="0"/>
  </r>
  <r>
    <s v="CA-2017-107629"/>
    <x v="417"/>
    <d v="2017-12-14T00:00:00"/>
    <x v="3"/>
    <s v="DB-13060"/>
    <s v="Dave Brooks"/>
    <x v="0"/>
    <s v="United States"/>
    <x v="187"/>
    <x v="8"/>
    <x v="3"/>
    <s v="FUR-FU-10002298"/>
    <s v="Furniture"/>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s v="Furniture"/>
    <x v="3"/>
    <s v="Howard Miller 13&quot; Diameter Goldtone Round Wall Clock"/>
    <n v="56.328000000000003"/>
    <n v="3"/>
    <n v="-26.755800000000001"/>
    <x v="7"/>
    <x v="5"/>
  </r>
  <r>
    <s v="CA-2016-134789"/>
    <x v="57"/>
    <d v="2016-04-15T00:00:00"/>
    <x v="1"/>
    <s v="CK-12325"/>
    <s v="Christine Kargatis"/>
    <x v="2"/>
    <s v="United States"/>
    <x v="308"/>
    <x v="31"/>
    <x v="0"/>
    <s v="FUR-FU-10003268"/>
    <s v="Furniture"/>
    <x v="3"/>
    <s v="Eldon Radial Chair Mat for Low to Medium Pile Carpets"/>
    <n v="159.91999999999999"/>
    <n v="4"/>
    <n v="31.984000000000002"/>
    <x v="1"/>
    <x v="6"/>
  </r>
  <r>
    <s v="CA-2016-165827"/>
    <x v="114"/>
    <d v="2016-11-09T00:00:00"/>
    <x v="1"/>
    <s v="MF-17665"/>
    <s v="Maureen Fritzler"/>
    <x v="1"/>
    <s v="United States"/>
    <x v="89"/>
    <x v="1"/>
    <x v="0"/>
    <s v="FUR-FU-10001889"/>
    <s v="Furniture"/>
    <x v="3"/>
    <s v="Ultra Door Pull Handle"/>
    <n v="50.496000000000002"/>
    <n v="6"/>
    <n v="8.2056000000000004"/>
    <x v="2"/>
    <x v="0"/>
  </r>
  <r>
    <s v="CA-2015-156734"/>
    <x v="311"/>
    <d v="2015-06-20T00:00:00"/>
    <x v="2"/>
    <s v="BV-11245"/>
    <s v="Benjamin Venier"/>
    <x v="1"/>
    <s v="United States"/>
    <x v="107"/>
    <x v="9"/>
    <x v="0"/>
    <s v="FUR-CH-10002965"/>
    <s v="Furniture"/>
    <x v="1"/>
    <s v="Global Leather Highback Executive Chair with Pneumatic Height Adjustment, Black"/>
    <n v="643.13599999999997"/>
    <n v="4"/>
    <n v="56.2744"/>
    <x v="3"/>
    <x v="2"/>
  </r>
  <r>
    <s v="CA-2014-144029"/>
    <x v="261"/>
    <d v="2014-05-31T00:00:00"/>
    <x v="1"/>
    <s v="MM-18055"/>
    <s v="Michelle Moray"/>
    <x v="0"/>
    <s v="United States"/>
    <x v="9"/>
    <x v="8"/>
    <x v="3"/>
    <s v="FUR-CH-10003981"/>
    <s v="Furniture"/>
    <x v="1"/>
    <s v="Global Commerce Series Low-Back Swivel/Tilt Chairs"/>
    <n v="359.77199999999999"/>
    <n v="2"/>
    <n v="-5.1395999999999997"/>
    <x v="2"/>
    <x v="7"/>
  </r>
  <r>
    <s v="US-2017-101784"/>
    <x v="682"/>
    <d v="2017-07-11T00:00:00"/>
    <x v="1"/>
    <s v="PO-18850"/>
    <s v="Patrick O'Brill"/>
    <x v="0"/>
    <s v="United States"/>
    <x v="2"/>
    <x v="2"/>
    <x v="1"/>
    <s v="FUR-CH-10001146"/>
    <s v="Furniture"/>
    <x v="1"/>
    <s v="Global Task Chair, Black"/>
    <n v="122.136"/>
    <n v="3"/>
    <n v="-13.7403"/>
    <x v="2"/>
    <x v="3"/>
  </r>
  <r>
    <s v="CA-2016-154767"/>
    <x v="728"/>
    <d v="2016-06-30T00:00:00"/>
    <x v="0"/>
    <s v="BP-11155"/>
    <s v="Becky Pak"/>
    <x v="0"/>
    <s v="United States"/>
    <x v="309"/>
    <x v="18"/>
    <x v="2"/>
    <s v="FUR-CH-10003535"/>
    <s v="Furniture"/>
    <x v="1"/>
    <s v="Global Armless Task Chair, Royal Blue"/>
    <n v="121.96"/>
    <n v="2"/>
    <n v="20.7332"/>
    <x v="3"/>
    <x v="2"/>
  </r>
  <r>
    <s v="CA-2017-124205"/>
    <x v="102"/>
    <d v="2017-09-19T00:00:00"/>
    <x v="1"/>
    <s v="TC-21145"/>
    <s v="Theresa Coyne"/>
    <x v="1"/>
    <s v="United States"/>
    <x v="174"/>
    <x v="18"/>
    <x v="2"/>
    <s v="FUR-FU-10002445"/>
    <s v="Furniture"/>
    <x v="3"/>
    <s v="DAX Two-Tone Rosewood/Black Document Frame, Desktop, 5 x 7"/>
    <n v="47.4"/>
    <n v="5"/>
    <n v="18.96"/>
    <x v="4"/>
    <x v="4"/>
  </r>
  <r>
    <s v="CA-2017-124205"/>
    <x v="102"/>
    <d v="2017-09-19T00:00:00"/>
    <x v="1"/>
    <s v="TC-21145"/>
    <s v="Theresa Coyne"/>
    <x v="1"/>
    <s v="United States"/>
    <x v="174"/>
    <x v="18"/>
    <x v="2"/>
    <s v="FUR-CH-10003606"/>
    <s v="Furniture"/>
    <x v="1"/>
    <s v="SAFCO Folding Chair Trolley"/>
    <n v="512.96"/>
    <n v="4"/>
    <n v="143.62880000000001"/>
    <x v="4"/>
    <x v="4"/>
  </r>
  <r>
    <s v="CA-2016-162943"/>
    <x v="729"/>
    <d v="2016-07-26T00:00:00"/>
    <x v="0"/>
    <s v="DB-12970"/>
    <s v="Darren Budd"/>
    <x v="1"/>
    <s v="United States"/>
    <x v="13"/>
    <x v="7"/>
    <x v="2"/>
    <s v="FUR-CH-10001708"/>
    <s v="Furniture"/>
    <x v="1"/>
    <s v="Office Star - Contemporary Swivel Chair with Padded Adjustable Arms and Flex Back"/>
    <n v="253.76400000000001"/>
    <n v="2"/>
    <n v="31.015599999999999"/>
    <x v="3"/>
    <x v="3"/>
  </r>
  <r>
    <s v="CA-2017-100615"/>
    <x v="333"/>
    <d v="2017-04-24T00:00:00"/>
    <x v="1"/>
    <s v="SJ-20215"/>
    <s v="Sarah Jordon"/>
    <x v="0"/>
    <s v="United States"/>
    <x v="9"/>
    <x v="8"/>
    <x v="3"/>
    <s v="FUR-CH-10002602"/>
    <s v="Furniture"/>
    <x v="1"/>
    <s v="DMI Arturo Collection Mission-style Design Wood Chair"/>
    <n v="317.05799999999999"/>
    <n v="3"/>
    <n v="-18.117599999999999"/>
    <x v="4"/>
    <x v="6"/>
  </r>
  <r>
    <s v="CA-2017-100615"/>
    <x v="333"/>
    <d v="2017-04-24T00:00:00"/>
    <x v="1"/>
    <s v="SJ-20215"/>
    <s v="Sarah Jordon"/>
    <x v="0"/>
    <s v="United States"/>
    <x v="9"/>
    <x v="8"/>
    <x v="3"/>
    <s v="FUR-FU-10002456"/>
    <s v="Furniture"/>
    <x v="3"/>
    <s v="Master Caster Door Stop, Large Neon Orange"/>
    <n v="14.56"/>
    <n v="5"/>
    <n v="-6.1879999999999997"/>
    <x v="4"/>
    <x v="6"/>
  </r>
  <r>
    <s v="US-2016-147711"/>
    <x v="222"/>
    <d v="2016-09-08T00:00:00"/>
    <x v="0"/>
    <s v="HF-14995"/>
    <s v="Herbert Flentye"/>
    <x v="0"/>
    <s v="United States"/>
    <x v="237"/>
    <x v="32"/>
    <x v="2"/>
    <s v="FUR-BO-10003159"/>
    <s v="Furniture"/>
    <x v="0"/>
    <s v="Sauder Camden County Collection Libraries, Planked Cherry Finish"/>
    <n v="344.94"/>
    <n v="3"/>
    <n v="31.044599999999999"/>
    <x v="2"/>
    <x v="4"/>
  </r>
  <r>
    <s v="US-2016-147711"/>
    <x v="222"/>
    <d v="2016-09-08T00:00:00"/>
    <x v="0"/>
    <s v="HF-14995"/>
    <s v="Herbert Flentye"/>
    <x v="0"/>
    <s v="United States"/>
    <x v="237"/>
    <x v="32"/>
    <x v="2"/>
    <s v="FUR-FU-10002364"/>
    <s v="Furniture"/>
    <x v="3"/>
    <s v="Eldon Expressions Wood Desk Accessories, Oak"/>
    <n v="14.76"/>
    <n v="2"/>
    <n v="4.2804000000000002"/>
    <x v="2"/>
    <x v="4"/>
  </r>
  <r>
    <s v="CA-2017-121293"/>
    <x v="730"/>
    <d v="2017-07-28T00:00:00"/>
    <x v="0"/>
    <s v="JC-15775"/>
    <s v="John Castell"/>
    <x v="0"/>
    <s v="United States"/>
    <x v="3"/>
    <x v="3"/>
    <x v="2"/>
    <s v="FUR-FU-10000732"/>
    <s v="Furniture"/>
    <x v="3"/>
    <s v="Eldon 200 Class Desk Accessories"/>
    <n v="20.096"/>
    <n v="4"/>
    <n v="3.0144000000000002"/>
    <x v="0"/>
    <x v="3"/>
  </r>
  <r>
    <s v="CA-2017-121293"/>
    <x v="730"/>
    <d v="2017-07-28T00:00:00"/>
    <x v="0"/>
    <s v="JC-15775"/>
    <s v="John Castell"/>
    <x v="0"/>
    <s v="United States"/>
    <x v="3"/>
    <x v="3"/>
    <x v="2"/>
    <s v="FUR-TA-10001771"/>
    <s v="Furniture"/>
    <x v="2"/>
    <s v="Bush Cubix Conference Tables, Fully Assembled"/>
    <n v="138.58799999999999"/>
    <n v="1"/>
    <n v="-34.646999999999998"/>
    <x v="0"/>
    <x v="3"/>
  </r>
  <r>
    <s v="CA-2015-118843"/>
    <x v="615"/>
    <d v="2015-09-20T00:00:00"/>
    <x v="1"/>
    <s v="JH-15910"/>
    <s v="Jonathan Howell"/>
    <x v="0"/>
    <s v="United States"/>
    <x v="182"/>
    <x v="24"/>
    <x v="0"/>
    <s v="FUR-FU-10003975"/>
    <s v="Furniture"/>
    <x v="3"/>
    <s v="Eldon Advantage Chair Mats for Low to Medium Pile Carpets"/>
    <n v="129.93"/>
    <n v="3"/>
    <n v="12.993"/>
    <x v="1"/>
    <x v="4"/>
  </r>
  <r>
    <s v="CA-2016-162348"/>
    <x v="480"/>
    <d v="2016-11-15T00:00:00"/>
    <x v="1"/>
    <s v="BF-11170"/>
    <s v="Ben Ferrer"/>
    <x v="2"/>
    <s v="United States"/>
    <x v="155"/>
    <x v="2"/>
    <x v="1"/>
    <s v="FUR-FU-10003731"/>
    <s v="Furniture"/>
    <x v="3"/>
    <s v="Eldon Expressions Wood and Plastic Desk Accessories, Oak"/>
    <n v="9.98"/>
    <n v="1"/>
    <n v="2.7944"/>
    <x v="2"/>
    <x v="0"/>
  </r>
  <r>
    <s v="CA-2015-145394"/>
    <x v="397"/>
    <d v="2015-11-20T00:00:00"/>
    <x v="1"/>
    <s v="MC-17605"/>
    <s v="Matt Connell"/>
    <x v="1"/>
    <s v="United States"/>
    <x v="9"/>
    <x v="8"/>
    <x v="3"/>
    <s v="FUR-FU-10001215"/>
    <s v="Furniture"/>
    <x v="3"/>
    <s v="Howard Miller 11-1/2&quot; Diameter Brentwood Wall Clock"/>
    <n v="34.503999999999998"/>
    <n v="2"/>
    <n v="-15.5268"/>
    <x v="4"/>
    <x v="0"/>
  </r>
  <r>
    <s v="CA-2015-168809"/>
    <x v="382"/>
    <d v="2015-08-25T00:00:00"/>
    <x v="3"/>
    <s v="MC-18100"/>
    <s v="Mick Crebagga"/>
    <x v="0"/>
    <s v="United States"/>
    <x v="6"/>
    <x v="5"/>
    <x v="3"/>
    <s v="FUR-FU-10001473"/>
    <s v="Furniture"/>
    <x v="3"/>
    <s v="Eldon Executive Woodline II Desk Accessories, Mahogany"/>
    <n v="20.103999999999999"/>
    <n v="2"/>
    <n v="-16.585799999999999"/>
    <x v="7"/>
    <x v="10"/>
  </r>
  <r>
    <s v="CA-2015-168809"/>
    <x v="382"/>
    <d v="2015-08-25T00:00:00"/>
    <x v="3"/>
    <s v="MC-18100"/>
    <s v="Mick Crebagga"/>
    <x v="0"/>
    <s v="United States"/>
    <x v="6"/>
    <x v="5"/>
    <x v="3"/>
    <s v="FUR-FU-10002240"/>
    <s v="Furniture"/>
    <x v="3"/>
    <s v="Nu-Dell EZ-Mount Plastic Wall Frames"/>
    <n v="7.88"/>
    <n v="5"/>
    <n v="-3.94"/>
    <x v="7"/>
    <x v="10"/>
  </r>
  <r>
    <s v="CA-2016-109827"/>
    <x v="683"/>
    <d v="2017-01-01T00:00:00"/>
    <x v="1"/>
    <s v="LW-16825"/>
    <s v="Laurel Workman"/>
    <x v="1"/>
    <s v="United States"/>
    <x v="43"/>
    <x v="22"/>
    <x v="1"/>
    <s v="FUR-TA-10002607"/>
    <s v="Furniture"/>
    <x v="2"/>
    <s v="KI Conference Tables"/>
    <n v="35.445"/>
    <n v="1"/>
    <n v="-24.102599999999999"/>
    <x v="1"/>
    <x v="5"/>
  </r>
  <r>
    <s v="CA-2016-109827"/>
    <x v="683"/>
    <d v="2017-01-01T00:00:00"/>
    <x v="1"/>
    <s v="LW-16825"/>
    <s v="Laurel Workman"/>
    <x v="1"/>
    <s v="United States"/>
    <x v="43"/>
    <x v="22"/>
    <x v="1"/>
    <s v="FUR-CH-10004754"/>
    <s v="Furniture"/>
    <x v="1"/>
    <s v="Global Stack Chair with Arms, Black"/>
    <n v="47.968000000000004"/>
    <n v="2"/>
    <n v="4.1971999999999996"/>
    <x v="1"/>
    <x v="5"/>
  </r>
  <r>
    <s v="CA-2015-128125"/>
    <x v="731"/>
    <d v="2015-04-05T00:00:00"/>
    <x v="1"/>
    <s v="EB-13705"/>
    <s v="Ed Braxton"/>
    <x v="1"/>
    <s v="United States"/>
    <x v="6"/>
    <x v="5"/>
    <x v="3"/>
    <s v="FUR-FU-10001085"/>
    <s v="Furniture"/>
    <x v="3"/>
    <s v="3M Polarizing Light Filter Sleeves"/>
    <n v="22.38"/>
    <n v="3"/>
    <n v="-7.8330000000000002"/>
    <x v="2"/>
    <x v="9"/>
  </r>
  <r>
    <s v="CA-2017-156237"/>
    <x v="732"/>
    <d v="2017-09-15T00:00:00"/>
    <x v="2"/>
    <s v="PS-18760"/>
    <s v="Pamela Stobb"/>
    <x v="0"/>
    <s v="United States"/>
    <x v="3"/>
    <x v="3"/>
    <x v="2"/>
    <s v="FUR-CH-10002372"/>
    <s v="Furniture"/>
    <x v="1"/>
    <s v="Office Star - Ergonomically Designed Knee Chair"/>
    <n v="113.372"/>
    <n v="2"/>
    <n v="-29.152799999999999"/>
    <x v="5"/>
    <x v="4"/>
  </r>
  <r>
    <s v="CA-2017-156237"/>
    <x v="732"/>
    <d v="2017-09-15T00:00:00"/>
    <x v="2"/>
    <s v="PS-18760"/>
    <s v="Pamela Stobb"/>
    <x v="0"/>
    <s v="United States"/>
    <x v="3"/>
    <x v="3"/>
    <x v="2"/>
    <s v="FUR-FU-10001057"/>
    <s v="Furniture"/>
    <x v="3"/>
    <s v="Tensor Track Tree Floor Lamp"/>
    <n v="127.93600000000001"/>
    <n v="8"/>
    <n v="4.7976000000000001"/>
    <x v="5"/>
    <x v="4"/>
  </r>
  <r>
    <s v="CA-2014-144414"/>
    <x v="733"/>
    <d v="2014-06-21T00:00:00"/>
    <x v="1"/>
    <s v="GH-14425"/>
    <s v="Gary Hwang"/>
    <x v="0"/>
    <s v="United States"/>
    <x v="15"/>
    <x v="13"/>
    <x v="1"/>
    <s v="FUR-FU-10003981"/>
    <s v="Furniture"/>
    <x v="3"/>
    <s v="Eldon Wave Desk Accessories"/>
    <n v="6.24"/>
    <n v="3"/>
    <n v="2.6208"/>
    <x v="4"/>
    <x v="2"/>
  </r>
  <r>
    <s v="CA-2017-163860"/>
    <x v="158"/>
    <d v="2018-01-01T00:00:00"/>
    <x v="1"/>
    <s v="LO-17170"/>
    <s v="Lori Olson"/>
    <x v="1"/>
    <s v="United States"/>
    <x v="117"/>
    <x v="8"/>
    <x v="3"/>
    <s v="FUR-FU-10004586"/>
    <s v="Furniture"/>
    <x v="3"/>
    <s v="G.E. Longer-Life Indoor Recessed Floodlight Bulbs"/>
    <n v="7.968"/>
    <n v="3"/>
    <n v="-2.3904000000000001"/>
    <x v="4"/>
    <x v="5"/>
  </r>
  <r>
    <s v="CA-2017-163860"/>
    <x v="158"/>
    <d v="2018-01-01T00:00:00"/>
    <x v="1"/>
    <s v="LO-17170"/>
    <s v="Lori Olson"/>
    <x v="1"/>
    <s v="United States"/>
    <x v="117"/>
    <x v="8"/>
    <x v="3"/>
    <s v="FUR-CH-10004698"/>
    <s v="Furniture"/>
    <x v="1"/>
    <s v="Padded Folding Chairs, Black, 4/Carton"/>
    <n v="113.372"/>
    <n v="2"/>
    <n v="-3.2391999999999999"/>
    <x v="4"/>
    <x v="5"/>
  </r>
  <r>
    <s v="CA-2017-163860"/>
    <x v="158"/>
    <d v="2018-01-01T00:00:00"/>
    <x v="1"/>
    <s v="LO-17170"/>
    <s v="Lori Olson"/>
    <x v="1"/>
    <s v="United States"/>
    <x v="117"/>
    <x v="8"/>
    <x v="3"/>
    <s v="FUR-FU-10001935"/>
    <s v="Furniture"/>
    <x v="3"/>
    <s v="3M Hangers With Command Adhesive"/>
    <n v="2.96"/>
    <n v="2"/>
    <n v="-1.4059999999999999"/>
    <x v="4"/>
    <x v="5"/>
  </r>
  <r>
    <s v="CA-2015-154291"/>
    <x v="396"/>
    <d v="2015-07-29T00:00:00"/>
    <x v="1"/>
    <s v="YS-21880"/>
    <s v="Yana Sorensen"/>
    <x v="1"/>
    <s v="United States"/>
    <x v="132"/>
    <x v="33"/>
    <x v="0"/>
    <s v="FUR-TA-10002041"/>
    <s v="Furniture"/>
    <x v="2"/>
    <s v="Bevis Round Conference Table Top, X-Base"/>
    <n v="358.58"/>
    <n v="2"/>
    <n v="39.443800000000003"/>
    <x v="4"/>
    <x v="3"/>
  </r>
  <r>
    <s v="CA-2016-153101"/>
    <x v="63"/>
    <d v="2016-09-08T00:00:00"/>
    <x v="3"/>
    <s v="PJ-19015"/>
    <s v="Pauline Johnson"/>
    <x v="0"/>
    <s v="United States"/>
    <x v="72"/>
    <x v="2"/>
    <x v="1"/>
    <s v="FUR-TA-10003008"/>
    <s v="Furniture"/>
    <x v="2"/>
    <s v="Lesro Round Back Collection Coffee Table, End Table"/>
    <n v="146.04"/>
    <n v="1"/>
    <n v="-12.778499999999999"/>
    <x v="7"/>
    <x v="4"/>
  </r>
  <r>
    <s v="CA-2017-142643"/>
    <x v="487"/>
    <d v="2017-10-20T00:00:00"/>
    <x v="1"/>
    <s v="DL-13495"/>
    <s v="Dionis Lloyd"/>
    <x v="1"/>
    <s v="United States"/>
    <x v="310"/>
    <x v="2"/>
    <x v="1"/>
    <s v="FUR-FU-10000087"/>
    <s v="Furniture"/>
    <x v="3"/>
    <s v="Executive Impressions 14&quot; Two-Color Numerals Wall Clock"/>
    <n v="22.72"/>
    <n v="1"/>
    <n v="9.3152000000000008"/>
    <x v="2"/>
    <x v="1"/>
  </r>
  <r>
    <s v="CA-2016-123946"/>
    <x v="51"/>
    <d v="2016-09-17T00:00:00"/>
    <x v="1"/>
    <s v="AJ-10795"/>
    <s v="Anthony Johnson"/>
    <x v="1"/>
    <s v="United States"/>
    <x v="76"/>
    <x v="25"/>
    <x v="0"/>
    <s v="FUR-CH-10002073"/>
    <s v="Furniture"/>
    <x v="1"/>
    <s v="Hon Olson Stacker Chairs"/>
    <n v="1059.1199999999999"/>
    <n v="4"/>
    <n v="307.14479999999998"/>
    <x v="2"/>
    <x v="4"/>
  </r>
  <r>
    <s v="CA-2014-147543"/>
    <x v="734"/>
    <d v="2014-07-12T00:00:00"/>
    <x v="1"/>
    <s v="BC-11125"/>
    <s v="Becky Castell"/>
    <x v="2"/>
    <s v="United States"/>
    <x v="311"/>
    <x v="2"/>
    <x v="1"/>
    <s v="FUR-CH-10000155"/>
    <s v="Furniture"/>
    <x v="1"/>
    <s v="Global Comet Stacking Armless Chair"/>
    <n v="478.48"/>
    <n v="2"/>
    <n v="47.847999999999999"/>
    <x v="6"/>
    <x v="3"/>
  </r>
  <r>
    <s v="CA-2014-101462"/>
    <x v="607"/>
    <d v="2014-04-25T00:00:00"/>
    <x v="1"/>
    <s v="BP-11230"/>
    <s v="Benjamin Patterson"/>
    <x v="0"/>
    <s v="United States"/>
    <x v="2"/>
    <x v="2"/>
    <x v="1"/>
    <s v="FUR-FU-10000409"/>
    <s v="Furniture"/>
    <x v="3"/>
    <s v="GE 4 Foot Flourescent Tube, 40 Watt"/>
    <n v="59.92"/>
    <n v="4"/>
    <n v="27.563199999999998"/>
    <x v="2"/>
    <x v="6"/>
  </r>
  <r>
    <s v="US-2016-100461"/>
    <x v="735"/>
    <d v="2016-01-12T00:00:00"/>
    <x v="1"/>
    <s v="JO-15145"/>
    <s v="Jack O'Briant"/>
    <x v="1"/>
    <s v="United States"/>
    <x v="20"/>
    <x v="16"/>
    <x v="3"/>
    <s v="FUR-BO-10002545"/>
    <s v="Furniture"/>
    <x v="0"/>
    <s v="Atlantic Metals Mobile 3-Shelf Bookcases, Custom Colors"/>
    <n v="1565.88"/>
    <n v="6"/>
    <n v="407.12880000000001"/>
    <x v="4"/>
    <x v="8"/>
  </r>
  <r>
    <s v="CA-2017-128965"/>
    <x v="452"/>
    <d v="2017-04-22T00:00:00"/>
    <x v="1"/>
    <s v="PS-18760"/>
    <s v="Pamela Stobb"/>
    <x v="0"/>
    <s v="United States"/>
    <x v="2"/>
    <x v="2"/>
    <x v="1"/>
    <s v="FUR-CH-10003774"/>
    <s v="Furniture"/>
    <x v="1"/>
    <s v="Global Wood Trimmed Manager's Task Chair, Khaki"/>
    <n v="218.352"/>
    <n v="3"/>
    <n v="-19.105799999999999"/>
    <x v="2"/>
    <x v="6"/>
  </r>
  <r>
    <s v="US-2016-126452"/>
    <x v="650"/>
    <d v="2016-08-28T00:00:00"/>
    <x v="1"/>
    <s v="SC-20230"/>
    <s v="Scot Coram"/>
    <x v="1"/>
    <s v="United States"/>
    <x v="2"/>
    <x v="2"/>
    <x v="1"/>
    <s v="FUR-TA-10003569"/>
    <s v="Furniture"/>
    <x v="2"/>
    <s v="Bretford CR8500 Series Meeting Room Furniture"/>
    <n v="2887.056"/>
    <n v="9"/>
    <n v="180.441"/>
    <x v="1"/>
    <x v="10"/>
  </r>
  <r>
    <s v="US-2016-121013"/>
    <x v="26"/>
    <d v="2016-09-10T00:00:00"/>
    <x v="1"/>
    <s v="MM-17920"/>
    <s v="Michael Moore"/>
    <x v="0"/>
    <s v="United States"/>
    <x v="180"/>
    <x v="25"/>
    <x v="0"/>
    <s v="FUR-TA-10003238"/>
    <s v="Furniture"/>
    <x v="2"/>
    <s v="Chromcraft Bull-Nose Wood 48&quot; x 96&quot; Rectangular Conference Tables"/>
    <n v="1652.94"/>
    <n v="3"/>
    <n v="314.05860000000001"/>
    <x v="2"/>
    <x v="4"/>
  </r>
  <r>
    <s v="US-2015-123918"/>
    <x v="233"/>
    <d v="2015-10-15T00:00:00"/>
    <x v="3"/>
    <s v="CG-12520"/>
    <s v="Claire Gute"/>
    <x v="0"/>
    <s v="United States"/>
    <x v="144"/>
    <x v="5"/>
    <x v="3"/>
    <s v="FUR-FU-10004952"/>
    <s v="Furniture"/>
    <x v="3"/>
    <s v="C-Line Cubicle Keepers Polyproplyene Holder w/Velcro Back, 8-1/2x11, 25/Bx"/>
    <n v="131.376"/>
    <n v="6"/>
    <n v="-95.247600000000006"/>
    <x v="7"/>
    <x v="1"/>
  </r>
  <r>
    <s v="CA-2015-137113"/>
    <x v="239"/>
    <d v="2015-12-05T00:00:00"/>
    <x v="0"/>
    <s v="TW-21025"/>
    <s v="Tamara Willingham"/>
    <x v="2"/>
    <s v="United States"/>
    <x v="15"/>
    <x v="13"/>
    <x v="1"/>
    <s v="FUR-CH-10001215"/>
    <s v="Furniture"/>
    <x v="1"/>
    <s v="Global Troy Executive Leather Low-Back Tilter"/>
    <n v="2003.92"/>
    <n v="5"/>
    <n v="125.245"/>
    <x v="4"/>
    <x v="5"/>
  </r>
  <r>
    <s v="CA-2015-137113"/>
    <x v="239"/>
    <d v="2015-12-05T00:00:00"/>
    <x v="0"/>
    <s v="TW-21025"/>
    <s v="Tamara Willingham"/>
    <x v="2"/>
    <s v="United States"/>
    <x v="15"/>
    <x v="13"/>
    <x v="1"/>
    <s v="FUR-TA-10001705"/>
    <s v="Furniture"/>
    <x v="2"/>
    <s v="Bush Advantage Collection Round Conference Table"/>
    <n v="1913.4"/>
    <n v="9"/>
    <n v="401.81400000000002"/>
    <x v="4"/>
    <x v="5"/>
  </r>
  <r>
    <s v="CA-2015-120677"/>
    <x v="151"/>
    <d v="2015-06-04T00:00:00"/>
    <x v="1"/>
    <s v="BD-11320"/>
    <s v="Bill Donatelli"/>
    <x v="0"/>
    <s v="United States"/>
    <x v="12"/>
    <x v="11"/>
    <x v="3"/>
    <s v="FUR-CH-10002320"/>
    <s v="Furniture"/>
    <x v="1"/>
    <s v="Hon Pagoda Stacking Chairs"/>
    <n v="2567.84"/>
    <n v="8"/>
    <n v="770.35199999999998"/>
    <x v="4"/>
    <x v="7"/>
  </r>
  <r>
    <s v="CA-2017-164756"/>
    <x v="510"/>
    <d v="2017-09-22T00:00:00"/>
    <x v="1"/>
    <s v="SS-20140"/>
    <s v="Saphhira Shifley"/>
    <x v="1"/>
    <s v="United States"/>
    <x v="29"/>
    <x v="24"/>
    <x v="0"/>
    <s v="FUR-FU-10002963"/>
    <s v="Furniture"/>
    <x v="3"/>
    <s v="Master Caster Door Stop, Gray"/>
    <n v="20.32"/>
    <n v="4"/>
    <n v="6.9088000000000003"/>
    <x v="4"/>
    <x v="4"/>
  </r>
  <r>
    <s v="US-2015-165512"/>
    <x v="736"/>
    <d v="2015-05-26T00:00:00"/>
    <x v="0"/>
    <s v="VS-21820"/>
    <s v="Vivek Sundaresam"/>
    <x v="0"/>
    <s v="United States"/>
    <x v="312"/>
    <x v="8"/>
    <x v="3"/>
    <s v="FUR-CH-10002880"/>
    <s v="Furniture"/>
    <x v="1"/>
    <s v="Global High-Back Leather Tilter, Burgundy"/>
    <n v="602.65099999999995"/>
    <n v="7"/>
    <n v="-163.57669999999999"/>
    <x v="3"/>
    <x v="7"/>
  </r>
  <r>
    <s v="US-2017-135503"/>
    <x v="247"/>
    <d v="2017-12-15T00:00:00"/>
    <x v="1"/>
    <s v="JE-16165"/>
    <s v="Justin Ellison"/>
    <x v="1"/>
    <s v="United States"/>
    <x v="313"/>
    <x v="10"/>
    <x v="0"/>
    <s v="FUR-FU-10002364"/>
    <s v="Furniture"/>
    <x v="3"/>
    <s v="Eldon Expressions Wood Desk Accessories, Oak"/>
    <n v="14.76"/>
    <n v="2"/>
    <n v="4.2804000000000002"/>
    <x v="2"/>
    <x v="5"/>
  </r>
  <r>
    <s v="US-2017-115301"/>
    <x v="605"/>
    <d v="2017-08-02T00:00:00"/>
    <x v="1"/>
    <s v="VG-21790"/>
    <s v="Vivek Gonzalez"/>
    <x v="0"/>
    <s v="United States"/>
    <x v="15"/>
    <x v="13"/>
    <x v="1"/>
    <s v="FUR-BO-10004709"/>
    <s v="Furniture"/>
    <x v="0"/>
    <s v="Bush Westfield Collection Bookcases, Medium Cherry Finish"/>
    <n v="115.96"/>
    <n v="2"/>
    <n v="25.511199999999999"/>
    <x v="4"/>
    <x v="3"/>
  </r>
  <r>
    <s v="CA-2014-124247"/>
    <x v="439"/>
    <d v="2014-12-21T00:00:00"/>
    <x v="1"/>
    <s v="SH-20635"/>
    <s v="Stefanie Holloman"/>
    <x v="1"/>
    <s v="United States"/>
    <x v="155"/>
    <x v="2"/>
    <x v="1"/>
    <s v="FUR-CH-10001854"/>
    <s v="Furniture"/>
    <x v="1"/>
    <s v="Office Star - Professional Matrix Back Chair with 2-to-1 Synchro Tilt and Mesh Fabric Seat"/>
    <n v="1403.92"/>
    <n v="5"/>
    <n v="70.195999999999998"/>
    <x v="2"/>
    <x v="5"/>
  </r>
  <r>
    <s v="CA-2015-137925"/>
    <x v="737"/>
    <d v="2015-12-04T00:00:00"/>
    <x v="1"/>
    <s v="JL-15235"/>
    <s v="Janet Lee"/>
    <x v="0"/>
    <s v="United States"/>
    <x v="13"/>
    <x v="7"/>
    <x v="2"/>
    <s v="FUR-BO-10001608"/>
    <s v="Furniture"/>
    <x v="0"/>
    <s v="Hon Metal Bookcases, Black"/>
    <n v="681.40800000000002"/>
    <n v="12"/>
    <n v="42.588000000000001"/>
    <x v="4"/>
    <x v="0"/>
  </r>
  <r>
    <s v="CA-2014-164182"/>
    <x v="738"/>
    <d v="2014-07-18T00:00:00"/>
    <x v="1"/>
    <s v="ST-20530"/>
    <s v="Shui Tom"/>
    <x v="0"/>
    <s v="United States"/>
    <x v="3"/>
    <x v="3"/>
    <x v="2"/>
    <s v="FUR-FU-10001057"/>
    <s v="Furniture"/>
    <x v="3"/>
    <s v="Tensor Track Tree Floor Lamp"/>
    <n v="31.984000000000002"/>
    <n v="2"/>
    <n v="1.1994"/>
    <x v="4"/>
    <x v="3"/>
  </r>
  <r>
    <s v="CA-2016-129847"/>
    <x v="227"/>
    <d v="2016-09-04T00:00:00"/>
    <x v="2"/>
    <s v="TA-21385"/>
    <s v="Tom Ashbrook"/>
    <x v="2"/>
    <s v="United States"/>
    <x v="9"/>
    <x v="8"/>
    <x v="3"/>
    <s v="FUR-FU-10000277"/>
    <s v="Furniture"/>
    <x v="3"/>
    <s v="Deflect-o DuraMat Antistatic Studded Beveled Mat for Medium Pile Carpeting"/>
    <n v="84.272000000000006"/>
    <n v="2"/>
    <n v="-75.844800000000006"/>
    <x v="3"/>
    <x v="4"/>
  </r>
  <r>
    <s v="CA-2016-106243"/>
    <x v="739"/>
    <d v="2016-10-04T00:00:00"/>
    <x v="1"/>
    <s v="GM-14680"/>
    <s v="Greg Matthias"/>
    <x v="0"/>
    <s v="United States"/>
    <x v="13"/>
    <x v="7"/>
    <x v="2"/>
    <s v="FUR-BO-10003034"/>
    <s v="Furniture"/>
    <x v="0"/>
    <s v="O'Sullivan Elevations Bookcase, Cherry Finish"/>
    <n v="523.91999999999996"/>
    <n v="5"/>
    <n v="-26.196000000000002"/>
    <x v="4"/>
    <x v="4"/>
  </r>
  <r>
    <s v="CA-2015-130365"/>
    <x v="740"/>
    <d v="2015-04-29T00:00:00"/>
    <x v="1"/>
    <s v="ZC-21910"/>
    <s v="Zuschuss Carroll"/>
    <x v="0"/>
    <s v="United States"/>
    <x v="14"/>
    <x v="8"/>
    <x v="3"/>
    <s v="FUR-CH-10003535"/>
    <s v="Furniture"/>
    <x v="1"/>
    <s v="Global Armless Task Chair, Royal Blue"/>
    <n v="128.05799999999999"/>
    <n v="3"/>
    <n v="-23.7822"/>
    <x v="4"/>
    <x v="6"/>
  </r>
  <r>
    <s v="CA-2017-143021"/>
    <x v="49"/>
    <d v="2017-11-19T00:00:00"/>
    <x v="3"/>
    <s v="AP-10720"/>
    <s v="Anne Pryor"/>
    <x v="2"/>
    <s v="United States"/>
    <x v="13"/>
    <x v="7"/>
    <x v="2"/>
    <s v="FUR-TA-10001676"/>
    <s v="Furniture"/>
    <x v="2"/>
    <s v="Hon 61000 Series Interactive Training Tables"/>
    <n v="79.974000000000004"/>
    <n v="3"/>
    <n v="-29.323799999999999"/>
    <x v="7"/>
    <x v="0"/>
  </r>
  <r>
    <s v="CA-2016-157588"/>
    <x v="197"/>
    <d v="2016-07-19T00:00:00"/>
    <x v="1"/>
    <s v="AR-10570"/>
    <s v="Anemone Ratner"/>
    <x v="0"/>
    <s v="United States"/>
    <x v="29"/>
    <x v="24"/>
    <x v="0"/>
    <s v="FUR-FU-10004848"/>
    <s v="Furniture"/>
    <x v="3"/>
    <s v="Howard Miller 13-3/4&quot; Diameter Brushed Chrome Round Wall Clock"/>
    <n v="51.75"/>
    <n v="1"/>
    <n v="15.525"/>
    <x v="2"/>
    <x v="3"/>
  </r>
  <r>
    <s v="CA-2016-163937"/>
    <x v="579"/>
    <d v="2016-01-13T00:00:00"/>
    <x v="0"/>
    <s v="JB-16000"/>
    <s v="Joy Bell-"/>
    <x v="0"/>
    <s v="United States"/>
    <x v="314"/>
    <x v="13"/>
    <x v="1"/>
    <s v="FUR-FU-10000010"/>
    <s v="Furniture"/>
    <x v="3"/>
    <s v="DAX Value U-Channel Document Frames, Easel Back"/>
    <n v="24.85"/>
    <n v="5"/>
    <n v="7.7035"/>
    <x v="0"/>
    <x v="8"/>
  </r>
  <r>
    <s v="CA-2015-112144"/>
    <x v="741"/>
    <d v="2015-07-02T00:00:00"/>
    <x v="1"/>
    <s v="CY-12745"/>
    <s v="Craig Yedwab"/>
    <x v="1"/>
    <s v="United States"/>
    <x v="171"/>
    <x v="22"/>
    <x v="1"/>
    <s v="FUR-FU-10004306"/>
    <s v="Furniture"/>
    <x v="3"/>
    <s v="Electrix Halogen Magnifier Lamp"/>
    <n v="621.76"/>
    <n v="4"/>
    <n v="46.631999999999998"/>
    <x v="4"/>
    <x v="2"/>
  </r>
  <r>
    <s v="CA-2015-109386"/>
    <x v="428"/>
    <d v="2015-11-13T00:00:00"/>
    <x v="0"/>
    <s v="RH-19600"/>
    <s v="Rob Haberlin"/>
    <x v="0"/>
    <s v="United States"/>
    <x v="247"/>
    <x v="25"/>
    <x v="0"/>
    <s v="FUR-FU-10000308"/>
    <s v="Furniture"/>
    <x v="3"/>
    <s v="Deflect-o Glass Clear Studded Chair Mats"/>
    <n v="186.54"/>
    <n v="3"/>
    <n v="41.038800000000002"/>
    <x v="2"/>
    <x v="0"/>
  </r>
  <r>
    <s v="CA-2015-104871"/>
    <x v="742"/>
    <d v="2015-04-03T00:00:00"/>
    <x v="1"/>
    <s v="DR-12940"/>
    <s v="Daniel Raglin"/>
    <x v="2"/>
    <s v="United States"/>
    <x v="315"/>
    <x v="8"/>
    <x v="3"/>
    <s v="FUR-CH-10003298"/>
    <s v="Furniture"/>
    <x v="1"/>
    <s v="Office Star - Contemporary Task Swivel chair with Loop Arms, Charcoal"/>
    <n v="366.74400000000003"/>
    <n v="4"/>
    <n v="-110.0232"/>
    <x v="4"/>
    <x v="9"/>
  </r>
  <r>
    <s v="CA-2014-133158"/>
    <x v="532"/>
    <d v="2014-08-21T00:00:00"/>
    <x v="0"/>
    <s v="DW-13195"/>
    <s v="David Wiener"/>
    <x v="1"/>
    <s v="United States"/>
    <x v="2"/>
    <x v="2"/>
    <x v="1"/>
    <s v="FUR-FU-10000723"/>
    <s v="Furniture"/>
    <x v="3"/>
    <s v="Deflect-o EconoMat Studded, No Bevel Mat for Low Pile Carpeting"/>
    <n v="289.24"/>
    <n v="7"/>
    <n v="26.031600000000001"/>
    <x v="3"/>
    <x v="10"/>
  </r>
  <r>
    <s v="CA-2015-141740"/>
    <x v="341"/>
    <d v="2015-11-05T00:00:00"/>
    <x v="1"/>
    <s v="JF-15490"/>
    <s v="Jeremy Farry"/>
    <x v="0"/>
    <s v="United States"/>
    <x v="13"/>
    <x v="7"/>
    <x v="2"/>
    <s v="FUR-CH-10001545"/>
    <s v="Furniture"/>
    <x v="1"/>
    <s v="Hon Comfortask Task/Swivel Chairs"/>
    <n v="205.16399999999999"/>
    <n v="2"/>
    <n v="13.6776"/>
    <x v="4"/>
    <x v="0"/>
  </r>
  <r>
    <s v="CA-2014-119466"/>
    <x v="256"/>
    <d v="2014-12-21T00:00:00"/>
    <x v="1"/>
    <s v="SP-20860"/>
    <s v="Sung Pak"/>
    <x v="1"/>
    <s v="United States"/>
    <x v="9"/>
    <x v="8"/>
    <x v="3"/>
    <s v="FUR-FU-10001546"/>
    <s v="Furniture"/>
    <x v="3"/>
    <s v="Dana Swing-Arm Lamps"/>
    <n v="8.5440000000000005"/>
    <n v="2"/>
    <n v="-7.476"/>
    <x v="6"/>
    <x v="5"/>
  </r>
  <r>
    <s v="CA-2015-154823"/>
    <x v="130"/>
    <d v="2015-08-25T00:00:00"/>
    <x v="1"/>
    <s v="KN-16390"/>
    <s v="Katherine Nockton"/>
    <x v="1"/>
    <s v="United States"/>
    <x v="76"/>
    <x v="15"/>
    <x v="2"/>
    <s v="FUR-CH-10003379"/>
    <s v="Furniture"/>
    <x v="1"/>
    <s v="Global Commerce Series High-Back Swivel/Tilt Chairs"/>
    <n v="598.45799999999997"/>
    <n v="3"/>
    <n v="-42.747"/>
    <x v="4"/>
    <x v="10"/>
  </r>
  <r>
    <s v="CA-2015-154823"/>
    <x v="130"/>
    <d v="2015-08-25T00:00:00"/>
    <x v="1"/>
    <s v="KN-16390"/>
    <s v="Katherine Nockton"/>
    <x v="1"/>
    <s v="United States"/>
    <x v="76"/>
    <x v="15"/>
    <x v="2"/>
    <s v="FUR-FU-10000193"/>
    <s v="Furniture"/>
    <x v="3"/>
    <s v="Tenex Chairmats For Use with Hard Floors"/>
    <n v="25.984000000000002"/>
    <n v="1"/>
    <n v="-3.8976000000000002"/>
    <x v="4"/>
    <x v="10"/>
  </r>
  <r>
    <s v="CA-2017-141201"/>
    <x v="13"/>
    <d v="2017-12-11T00:00:00"/>
    <x v="0"/>
    <s v="DB-12910"/>
    <s v="Daniel Byrd"/>
    <x v="2"/>
    <s v="United States"/>
    <x v="316"/>
    <x v="2"/>
    <x v="1"/>
    <s v="FUR-BO-10001519"/>
    <s v="Furniture"/>
    <x v="0"/>
    <s v="O'Sullivan 3-Shelf Heavy-Duty Bookcases"/>
    <n v="148.25700000000001"/>
    <n v="3"/>
    <n v="15.697800000000001"/>
    <x v="3"/>
    <x v="5"/>
  </r>
  <r>
    <s v="CA-2014-124737"/>
    <x v="743"/>
    <d v="2014-08-27T00:00:00"/>
    <x v="1"/>
    <s v="AP-10915"/>
    <s v="Arthur Prichep"/>
    <x v="0"/>
    <s v="United States"/>
    <x v="22"/>
    <x v="12"/>
    <x v="1"/>
    <s v="FUR-FU-10003274"/>
    <s v="Furniture"/>
    <x v="3"/>
    <s v="Regeneration Desk Collection"/>
    <n v="4.2240000000000002"/>
    <n v="3"/>
    <n v="1.2672000000000001"/>
    <x v="4"/>
    <x v="10"/>
  </r>
  <r>
    <s v="CA-2016-145548"/>
    <x v="367"/>
    <d v="2016-11-16T00:00:00"/>
    <x v="1"/>
    <s v="EB-13750"/>
    <s v="Edward Becker"/>
    <x v="1"/>
    <s v="United States"/>
    <x v="13"/>
    <x v="7"/>
    <x v="2"/>
    <s v="FUR-CH-10003774"/>
    <s v="Furniture"/>
    <x v="1"/>
    <s v="Global Wood Trimmed Manager's Task Chair, Khaki"/>
    <n v="245.64599999999999"/>
    <n v="3"/>
    <n v="8.1882000000000001"/>
    <x v="2"/>
    <x v="0"/>
  </r>
  <r>
    <s v="CA-2017-119494"/>
    <x v="17"/>
    <d v="2017-11-13T00:00:00"/>
    <x v="1"/>
    <s v="JE-15610"/>
    <s v="Jim Epp"/>
    <x v="1"/>
    <s v="United States"/>
    <x v="53"/>
    <x v="2"/>
    <x v="1"/>
    <s v="FUR-CH-10004675"/>
    <s v="Furniture"/>
    <x v="1"/>
    <s v="Lifetime Advantage Folding Chairs, 4/Carton"/>
    <n v="523.39200000000005"/>
    <n v="3"/>
    <n v="52.339199999999998"/>
    <x v="4"/>
    <x v="0"/>
  </r>
  <r>
    <s v="CA-2017-103443"/>
    <x v="430"/>
    <d v="2017-12-23T00:00:00"/>
    <x v="1"/>
    <s v="AT-10735"/>
    <s v="Annie Thurman"/>
    <x v="0"/>
    <s v="United States"/>
    <x v="13"/>
    <x v="7"/>
    <x v="2"/>
    <s v="FUR-FU-10000308"/>
    <s v="Furniture"/>
    <x v="3"/>
    <s v="Deflect-o Glass Clear Studded Chair Mats"/>
    <n v="124.36"/>
    <n v="2"/>
    <n v="27.359200000000001"/>
    <x v="6"/>
    <x v="5"/>
  </r>
  <r>
    <s v="US-2017-165358"/>
    <x v="511"/>
    <d v="2017-07-23T00:00:00"/>
    <x v="1"/>
    <s v="SV-20365"/>
    <s v="Seth Vernon"/>
    <x v="0"/>
    <s v="United States"/>
    <x v="3"/>
    <x v="3"/>
    <x v="2"/>
    <s v="FUR-CH-10002647"/>
    <s v="Furniture"/>
    <x v="1"/>
    <s v="Situations Contoured Folding Chairs, 4/Set"/>
    <n v="198.744"/>
    <n v="4"/>
    <n v="-14.196"/>
    <x v="2"/>
    <x v="3"/>
  </r>
  <r>
    <s v="CA-2014-150581"/>
    <x v="676"/>
    <d v="2014-04-12T00:00:00"/>
    <x v="1"/>
    <s v="NM-18445"/>
    <s v="Nathan Mautz"/>
    <x v="2"/>
    <s v="United States"/>
    <x v="41"/>
    <x v="2"/>
    <x v="1"/>
    <s v="FUR-TA-10003748"/>
    <s v="Furniture"/>
    <x v="2"/>
    <s v="Bevis 36 x 72 Conference Tables"/>
    <n v="99.591999999999999"/>
    <n v="1"/>
    <n v="2.4897999999999998"/>
    <x v="4"/>
    <x v="6"/>
  </r>
  <r>
    <s v="CA-2016-165330"/>
    <x v="106"/>
    <d v="2016-12-11T00:00:00"/>
    <x v="3"/>
    <s v="WB-21850"/>
    <s v="William Brown"/>
    <x v="0"/>
    <s v="United States"/>
    <x v="261"/>
    <x v="2"/>
    <x v="1"/>
    <s v="FUR-CH-10003774"/>
    <s v="Furniture"/>
    <x v="1"/>
    <s v="Global Wood Trimmed Manager's Task Chair, Khaki"/>
    <n v="363.92"/>
    <n v="5"/>
    <n v="-31.843"/>
    <x v="7"/>
    <x v="5"/>
  </r>
  <r>
    <s v="CA-2016-165330"/>
    <x v="106"/>
    <d v="2016-12-11T00:00:00"/>
    <x v="3"/>
    <s v="WB-21850"/>
    <s v="William Brown"/>
    <x v="0"/>
    <s v="United States"/>
    <x v="261"/>
    <x v="2"/>
    <x v="1"/>
    <s v="FUR-TA-10004619"/>
    <s v="Furniture"/>
    <x v="2"/>
    <s v="Hon Non-Folding Utility Tables"/>
    <n v="892.13599999999997"/>
    <n v="7"/>
    <n v="111.517"/>
    <x v="7"/>
    <x v="5"/>
  </r>
  <r>
    <s v="CA-2016-106950"/>
    <x v="227"/>
    <d v="2016-09-06T00:00:00"/>
    <x v="1"/>
    <s v="JE-15715"/>
    <s v="Joe Elijah"/>
    <x v="0"/>
    <s v="United States"/>
    <x v="127"/>
    <x v="30"/>
    <x v="0"/>
    <s v="FUR-TA-10001768"/>
    <s v="Furniture"/>
    <x v="2"/>
    <s v="Hon Racetrack Conference Tables"/>
    <n v="472.51799999999997"/>
    <n v="3"/>
    <n v="-149.63069999999999"/>
    <x v="4"/>
    <x v="4"/>
  </r>
  <r>
    <s v="CA-2017-128944"/>
    <x v="744"/>
    <d v="2017-06-21T00:00:00"/>
    <x v="0"/>
    <s v="KH-16330"/>
    <s v="Katharine Harms"/>
    <x v="1"/>
    <s v="United States"/>
    <x v="19"/>
    <x v="15"/>
    <x v="2"/>
    <s v="FUR-CH-10000785"/>
    <s v="Furniture"/>
    <x v="1"/>
    <s v="Global Ergonomic Managers Chair"/>
    <n v="760.11599999999999"/>
    <n v="6"/>
    <n v="-43.435200000000002"/>
    <x v="3"/>
    <x v="2"/>
  </r>
  <r>
    <s v="CA-2017-128944"/>
    <x v="744"/>
    <d v="2017-06-21T00:00:00"/>
    <x v="0"/>
    <s v="KH-16330"/>
    <s v="Katharine Harms"/>
    <x v="1"/>
    <s v="United States"/>
    <x v="19"/>
    <x v="15"/>
    <x v="2"/>
    <s v="FUR-FU-10004909"/>
    <s v="Furniture"/>
    <x v="3"/>
    <s v="Contemporary Wood/Metal Frame"/>
    <n v="38.783999999999999"/>
    <n v="3"/>
    <n v="7.2720000000000002"/>
    <x v="3"/>
    <x v="2"/>
  </r>
  <r>
    <s v="US-2016-102239"/>
    <x v="399"/>
    <d v="2016-05-06T00:00:00"/>
    <x v="2"/>
    <s v="LW-16990"/>
    <s v="Lindsay Williams"/>
    <x v="1"/>
    <s v="United States"/>
    <x v="0"/>
    <x v="34"/>
    <x v="1"/>
    <s v="FUR-TA-10003392"/>
    <s v="Furniture"/>
    <x v="2"/>
    <s v="Global Adaptabilities Conference Tables"/>
    <n v="1685.88"/>
    <n v="6"/>
    <n v="320.31720000000001"/>
    <x v="5"/>
    <x v="7"/>
  </r>
  <r>
    <s v="CA-2017-166926"/>
    <x v="451"/>
    <d v="2017-12-08T00:00:00"/>
    <x v="1"/>
    <s v="SO-20335"/>
    <s v="Sean O'Donnell"/>
    <x v="0"/>
    <s v="United States"/>
    <x v="15"/>
    <x v="13"/>
    <x v="1"/>
    <s v="FUR-BO-10002598"/>
    <s v="Furniture"/>
    <x v="0"/>
    <s v="Hon Metal Bookcases, Putty"/>
    <n v="141.96"/>
    <n v="2"/>
    <n v="41.168399999999998"/>
    <x v="1"/>
    <x v="5"/>
  </r>
  <r>
    <s v="CA-2015-128013"/>
    <x v="38"/>
    <d v="2015-08-16T00:00:00"/>
    <x v="1"/>
    <s v="MF-18250"/>
    <s v="Monica Federle"/>
    <x v="1"/>
    <s v="United States"/>
    <x v="13"/>
    <x v="7"/>
    <x v="2"/>
    <s v="FUR-FU-10000320"/>
    <s v="Furniture"/>
    <x v="3"/>
    <s v="OIC Stacking Trays"/>
    <n v="10.02"/>
    <n v="3"/>
    <n v="4.4088000000000003"/>
    <x v="1"/>
    <x v="10"/>
  </r>
  <r>
    <s v="US-2016-117541"/>
    <x v="566"/>
    <d v="2016-11-20T00:00:00"/>
    <x v="1"/>
    <s v="JM-16195"/>
    <s v="Justin MacKendrick"/>
    <x v="0"/>
    <s v="United States"/>
    <x v="19"/>
    <x v="14"/>
    <x v="2"/>
    <s v="FUR-FU-10000550"/>
    <s v="Furniture"/>
    <x v="3"/>
    <s v="Stacking Trays by OIC"/>
    <n v="19.920000000000002"/>
    <n v="4"/>
    <n v="6.5735999999999999"/>
    <x v="6"/>
    <x v="0"/>
  </r>
  <r>
    <s v="CA-2017-141439"/>
    <x v="83"/>
    <d v="2017-12-01T00:00:00"/>
    <x v="1"/>
    <s v="TT-21460"/>
    <s v="Tonja Turnell"/>
    <x v="2"/>
    <s v="United States"/>
    <x v="52"/>
    <x v="6"/>
    <x v="3"/>
    <s v="FUR-TA-10001039"/>
    <s v="Furniture"/>
    <x v="2"/>
    <s v="KI Adjustable-Height Table"/>
    <n v="257.94"/>
    <n v="3"/>
    <n v="67.064400000000006"/>
    <x v="2"/>
    <x v="0"/>
  </r>
  <r>
    <s v="CA-2017-141439"/>
    <x v="83"/>
    <d v="2017-12-01T00:00:00"/>
    <x v="1"/>
    <s v="TT-21460"/>
    <s v="Tonja Turnell"/>
    <x v="2"/>
    <s v="United States"/>
    <x v="52"/>
    <x v="6"/>
    <x v="3"/>
    <s v="FUR-FU-10001473"/>
    <s v="Furniture"/>
    <x v="3"/>
    <s v="DAX Wood Document Frame"/>
    <n v="27.46"/>
    <n v="2"/>
    <n v="9.8856000000000002"/>
    <x v="2"/>
    <x v="0"/>
  </r>
  <r>
    <s v="CA-2017-141439"/>
    <x v="83"/>
    <d v="2017-12-01T00:00:00"/>
    <x v="1"/>
    <s v="TT-21460"/>
    <s v="Tonja Turnell"/>
    <x v="2"/>
    <s v="United States"/>
    <x v="52"/>
    <x v="6"/>
    <x v="3"/>
    <s v="FUR-CH-10004287"/>
    <s v="Furniture"/>
    <x v="1"/>
    <s v="SAFCO Arco Folding Chair"/>
    <n v="828.6"/>
    <n v="3"/>
    <n v="240.29400000000001"/>
    <x v="2"/>
    <x v="0"/>
  </r>
  <r>
    <s v="CA-2015-163965"/>
    <x v="141"/>
    <d v="2015-11-27T00:00:00"/>
    <x v="1"/>
    <s v="SS-20875"/>
    <s v="Sung Shariari"/>
    <x v="0"/>
    <s v="United States"/>
    <x v="89"/>
    <x v="1"/>
    <x v="0"/>
    <s v="FUR-BO-10001337"/>
    <s v="Furniture"/>
    <x v="0"/>
    <s v="O'Sullivan Living Dimensions 2-Shelf Bookcases"/>
    <n v="290.35199999999998"/>
    <n v="3"/>
    <n v="-36.293999999999997"/>
    <x v="1"/>
    <x v="0"/>
  </r>
  <r>
    <s v="CA-2017-128783"/>
    <x v="87"/>
    <d v="2017-09-07T00:00:00"/>
    <x v="3"/>
    <s v="TG-21640"/>
    <s v="Trudy Glocke"/>
    <x v="0"/>
    <s v="United States"/>
    <x v="317"/>
    <x v="23"/>
    <x v="3"/>
    <s v="FUR-FU-10003623"/>
    <s v="Furniture"/>
    <x v="3"/>
    <s v="DataProducts Ampli Magnifier Task Lamp, Black,"/>
    <n v="135.30000000000001"/>
    <n v="5"/>
    <n v="37.884"/>
    <x v="7"/>
    <x v="4"/>
  </r>
  <r>
    <s v="CA-2014-122217"/>
    <x v="168"/>
    <d v="2014-11-29T00:00:00"/>
    <x v="1"/>
    <s v="HP-14815"/>
    <s v="Harold Pawlan"/>
    <x v="2"/>
    <s v="United States"/>
    <x v="304"/>
    <x v="25"/>
    <x v="0"/>
    <s v="FUR-FU-10002045"/>
    <s v="Furniture"/>
    <x v="3"/>
    <s v="Executive Impressions 14&quot;"/>
    <n v="111.15"/>
    <n v="5"/>
    <n v="48.905999999999999"/>
    <x v="2"/>
    <x v="0"/>
  </r>
  <r>
    <s v="US-2017-141558"/>
    <x v="745"/>
    <d v="2017-03-16T00:00:00"/>
    <x v="1"/>
    <s v="MH-17290"/>
    <s v="Marc Harrigan"/>
    <x v="2"/>
    <s v="United States"/>
    <x v="3"/>
    <x v="3"/>
    <x v="2"/>
    <s v="FUR-TA-10004086"/>
    <s v="Furniture"/>
    <x v="2"/>
    <s v="KI Adjustable-Height Table"/>
    <n v="154.76400000000001"/>
    <n v="3"/>
    <n v="-46.429200000000002"/>
    <x v="2"/>
    <x v="9"/>
  </r>
  <r>
    <s v="CA-2017-100412"/>
    <x v="313"/>
    <d v="2017-12-26T00:00:00"/>
    <x v="1"/>
    <s v="SR-20425"/>
    <s v="Sharelle Roach"/>
    <x v="2"/>
    <s v="United States"/>
    <x v="318"/>
    <x v="33"/>
    <x v="0"/>
    <s v="FUR-CH-10002647"/>
    <s v="Furniture"/>
    <x v="1"/>
    <s v="Situations Contoured Folding Chairs, 4/Set"/>
    <n v="141.96"/>
    <n v="2"/>
    <n v="35.49"/>
    <x v="4"/>
    <x v="5"/>
  </r>
  <r>
    <s v="CA-2017-142909"/>
    <x v="313"/>
    <d v="2017-12-25T00:00:00"/>
    <x v="0"/>
    <s v="AG-10330"/>
    <s v="Alex Grayson"/>
    <x v="0"/>
    <s v="United States"/>
    <x v="81"/>
    <x v="22"/>
    <x v="1"/>
    <s v="FUR-TA-10003008"/>
    <s v="Furniture"/>
    <x v="2"/>
    <s v="Lesro Round Back Collection Coffee Table, End Table"/>
    <n v="182.55"/>
    <n v="2"/>
    <n v="-135.08699999999999"/>
    <x v="0"/>
    <x v="5"/>
  </r>
  <r>
    <s v="US-2015-136749"/>
    <x v="344"/>
    <d v="2015-12-27T00:00:00"/>
    <x v="0"/>
    <s v="LH-16900"/>
    <s v="Lena Hernandez"/>
    <x v="0"/>
    <s v="United States"/>
    <x v="29"/>
    <x v="24"/>
    <x v="0"/>
    <s v="FUR-FU-10000747"/>
    <s v="Furniture"/>
    <x v="3"/>
    <s v="Tenex B1-RE Series Chair Mats for Low Pile Carpets"/>
    <n v="275.88"/>
    <n v="6"/>
    <n v="46.8996"/>
    <x v="3"/>
    <x v="5"/>
  </r>
  <r>
    <s v="CA-2014-117464"/>
    <x v="746"/>
    <d v="2014-07-24T00:00:00"/>
    <x v="0"/>
    <s v="NP-18325"/>
    <s v="Naresj Patel"/>
    <x v="0"/>
    <s v="United States"/>
    <x v="28"/>
    <x v="2"/>
    <x v="1"/>
    <s v="FUR-CH-10000155"/>
    <s v="Furniture"/>
    <x v="1"/>
    <s v="Global Comet Stacking Armless Chair"/>
    <n v="717.72"/>
    <n v="3"/>
    <n v="71.772000000000006"/>
    <x v="3"/>
    <x v="3"/>
  </r>
  <r>
    <s v="CA-2014-117464"/>
    <x v="746"/>
    <d v="2014-07-24T00:00:00"/>
    <x v="0"/>
    <s v="NP-18325"/>
    <s v="Naresj Patel"/>
    <x v="0"/>
    <s v="United States"/>
    <x v="28"/>
    <x v="2"/>
    <x v="1"/>
    <s v="FUR-TA-10004767"/>
    <s v="Furniture"/>
    <x v="2"/>
    <s v="Safco Drafting Table"/>
    <n v="170.352"/>
    <n v="3"/>
    <n v="19.1646"/>
    <x v="3"/>
    <x v="3"/>
  </r>
  <r>
    <s v="US-2017-168613"/>
    <x v="747"/>
    <d v="2017-10-14T00:00:00"/>
    <x v="1"/>
    <s v="GM-14440"/>
    <s v="Gary McGarr"/>
    <x v="0"/>
    <s v="United States"/>
    <x v="13"/>
    <x v="7"/>
    <x v="2"/>
    <s v="FUR-CH-10002372"/>
    <s v="Furniture"/>
    <x v="1"/>
    <s v="Office Star - Ergonomically Designed Knee Chair"/>
    <n v="145.76400000000001"/>
    <n v="2"/>
    <n v="3.2391999999999999"/>
    <x v="6"/>
    <x v="1"/>
  </r>
  <r>
    <s v="CA-2017-128853"/>
    <x v="488"/>
    <d v="2017-04-23T00:00:00"/>
    <x v="2"/>
    <s v="JM-15250"/>
    <s v="Janet Martin"/>
    <x v="0"/>
    <s v="United States"/>
    <x v="237"/>
    <x v="32"/>
    <x v="2"/>
    <s v="FUR-CH-10004218"/>
    <s v="Furniture"/>
    <x v="1"/>
    <s v="Global Fabric Manager's Chair, Dark Gray"/>
    <n v="908.82"/>
    <n v="9"/>
    <n v="227.20500000000001"/>
    <x v="3"/>
    <x v="6"/>
  </r>
  <r>
    <s v="CA-2017-133102"/>
    <x v="301"/>
    <d v="2017-08-24T00:00:00"/>
    <x v="1"/>
    <s v="ED-13885"/>
    <s v="Emily Ducich"/>
    <x v="2"/>
    <s v="United States"/>
    <x v="6"/>
    <x v="5"/>
    <x v="3"/>
    <s v="FUR-CH-10002017"/>
    <s v="Furniture"/>
    <x v="1"/>
    <s v="SAFCO Optional Arm Kit for Workspace Cribbage Stacking Chair"/>
    <n v="74.591999999999999"/>
    <n v="4"/>
    <n v="-2.1312000000000002"/>
    <x v="1"/>
    <x v="10"/>
  </r>
  <r>
    <s v="CA-2017-133102"/>
    <x v="301"/>
    <d v="2017-08-24T00:00:00"/>
    <x v="1"/>
    <s v="ED-13885"/>
    <s v="Emily Ducich"/>
    <x v="2"/>
    <s v="United States"/>
    <x v="6"/>
    <x v="5"/>
    <x v="3"/>
    <s v="FUR-FU-10003247"/>
    <s v="Furniture"/>
    <x v="3"/>
    <s v="36X48 HARDFLOOR CHAIRMAT"/>
    <n v="16.783999999999999"/>
    <n v="2"/>
    <n v="-22.238800000000001"/>
    <x v="1"/>
    <x v="10"/>
  </r>
  <r>
    <s v="CA-2016-164399"/>
    <x v="689"/>
    <d v="2016-11-15T00:00:00"/>
    <x v="2"/>
    <s v="DW-13480"/>
    <s v="Dianna Wilson"/>
    <x v="2"/>
    <s v="United States"/>
    <x v="53"/>
    <x v="2"/>
    <x v="1"/>
    <s v="FUR-TA-10003392"/>
    <s v="Furniture"/>
    <x v="2"/>
    <s v="Global Adaptabilities Conference Tables"/>
    <n v="674.35199999999998"/>
    <n v="3"/>
    <n v="-8.4293999999999993"/>
    <x v="0"/>
    <x v="0"/>
  </r>
  <r>
    <s v="CA-2016-147683"/>
    <x v="282"/>
    <d v="2016-11-17T00:00:00"/>
    <x v="1"/>
    <s v="PO-19180"/>
    <s v="Philisse Overcash"/>
    <x v="2"/>
    <s v="United States"/>
    <x v="15"/>
    <x v="13"/>
    <x v="1"/>
    <s v="FUR-FU-10004848"/>
    <s v="Furniture"/>
    <x v="3"/>
    <s v="DAX Solid Wood Frames"/>
    <n v="19.54"/>
    <n v="2"/>
    <n v="7.2298"/>
    <x v="4"/>
    <x v="0"/>
  </r>
  <r>
    <s v="CA-2016-104276"/>
    <x v="673"/>
    <d v="2016-12-03T00:00:00"/>
    <x v="1"/>
    <s v="HF-14995"/>
    <s v="Herbert Flentye"/>
    <x v="0"/>
    <s v="United States"/>
    <x v="1"/>
    <x v="1"/>
    <x v="0"/>
    <s v="FUR-TA-10001039"/>
    <s v="Furniture"/>
    <x v="2"/>
    <s v="KI Adjustable-Height Table"/>
    <n v="331.02300000000002"/>
    <n v="7"/>
    <n v="-114.35339999999999"/>
    <x v="6"/>
    <x v="0"/>
  </r>
  <r>
    <s v="CA-2016-120369"/>
    <x v="48"/>
    <d v="2016-10-28T00:00:00"/>
    <x v="3"/>
    <s v="VB-21745"/>
    <s v="Victoria Brennan"/>
    <x v="1"/>
    <s v="United States"/>
    <x v="77"/>
    <x v="7"/>
    <x v="2"/>
    <s v="FUR-FU-10003806"/>
    <s v="Furniture"/>
    <x v="3"/>
    <s v="Tenex Chairmat w/ Average Lip, 45&quot; x 53&quot;"/>
    <n v="756.8"/>
    <n v="5"/>
    <n v="75.680000000000007"/>
    <x v="7"/>
    <x v="1"/>
  </r>
  <r>
    <s v="CA-2014-118276"/>
    <x v="527"/>
    <d v="2015-01-02T00:00:00"/>
    <x v="1"/>
    <s v="MG-17890"/>
    <s v="Michael Granlund"/>
    <x v="2"/>
    <s v="United States"/>
    <x v="317"/>
    <x v="8"/>
    <x v="3"/>
    <s v="FUR-FU-10002111"/>
    <s v="Furniture"/>
    <x v="3"/>
    <s v="Master Caster Door Stop, Large Brown"/>
    <n v="8.7360000000000007"/>
    <n v="3"/>
    <n v="-4.8048000000000002"/>
    <x v="4"/>
    <x v="5"/>
  </r>
  <r>
    <s v="CA-2017-137414"/>
    <x v="125"/>
    <d v="2017-10-06T00:00:00"/>
    <x v="1"/>
    <s v="CM-12115"/>
    <s v="Chad McGuire"/>
    <x v="0"/>
    <s v="United States"/>
    <x v="28"/>
    <x v="2"/>
    <x v="1"/>
    <s v="FUR-FU-10001424"/>
    <s v="Furniture"/>
    <x v="3"/>
    <s v="Dax Clear Box Frame"/>
    <n v="17.46"/>
    <n v="2"/>
    <n v="5.9363999999999999"/>
    <x v="4"/>
    <x v="1"/>
  </r>
  <r>
    <s v="CA-2016-109953"/>
    <x v="197"/>
    <d v="2016-07-18T00:00:00"/>
    <x v="1"/>
    <s v="RB-19360"/>
    <s v="Raymond Buch"/>
    <x v="0"/>
    <s v="United States"/>
    <x v="28"/>
    <x v="2"/>
    <x v="1"/>
    <s v="FUR-FU-10000073"/>
    <s v="Furniture"/>
    <x v="3"/>
    <s v="Deflect-O Glasstique Clear Desk Accessories"/>
    <n v="30.8"/>
    <n v="4"/>
    <n v="10.164"/>
    <x v="4"/>
    <x v="3"/>
  </r>
  <r>
    <s v="CA-2016-137337"/>
    <x v="177"/>
    <d v="2016-03-12T00:00:00"/>
    <x v="1"/>
    <s v="GB-14575"/>
    <s v="Giulietta Baptist"/>
    <x v="0"/>
    <s v="United States"/>
    <x v="13"/>
    <x v="7"/>
    <x v="2"/>
    <s v="FUR-FU-10003347"/>
    <s v="Furniture"/>
    <x v="3"/>
    <s v="Coloredge Poster Frame"/>
    <n v="113.6"/>
    <n v="8"/>
    <n v="44.304000000000002"/>
    <x v="4"/>
    <x v="9"/>
  </r>
  <r>
    <s v="CA-2016-101651"/>
    <x v="695"/>
    <d v="2016-12-30T00:00:00"/>
    <x v="1"/>
    <s v="SC-20305"/>
    <s v="Sean Christensen"/>
    <x v="0"/>
    <s v="United States"/>
    <x v="124"/>
    <x v="2"/>
    <x v="1"/>
    <s v="FUR-FU-10000771"/>
    <s v="Furniture"/>
    <x v="3"/>
    <s v="Eldon 200 Class Desk Accessories, Smoke"/>
    <n v="43.96"/>
    <n v="7"/>
    <n v="18.463200000000001"/>
    <x v="6"/>
    <x v="5"/>
  </r>
  <r>
    <s v="CA-2017-136651"/>
    <x v="748"/>
    <d v="2017-04-25T00:00:00"/>
    <x v="0"/>
    <s v="JF-15355"/>
    <s v="Jay Fein"/>
    <x v="0"/>
    <s v="United States"/>
    <x v="102"/>
    <x v="2"/>
    <x v="1"/>
    <s v="FUR-FU-10002445"/>
    <s v="Furniture"/>
    <x v="3"/>
    <s v="DAX Two-Tone Rosewood/Black Document Frame, Desktop, 5 x 7"/>
    <n v="66.36"/>
    <n v="7"/>
    <n v="26.544"/>
    <x v="3"/>
    <x v="6"/>
  </r>
  <r>
    <s v="CA-2017-136651"/>
    <x v="748"/>
    <d v="2017-04-25T00:00:00"/>
    <x v="0"/>
    <s v="JF-15355"/>
    <s v="Jay Fein"/>
    <x v="0"/>
    <s v="United States"/>
    <x v="102"/>
    <x v="2"/>
    <x v="1"/>
    <s v="FUR-FU-10004864"/>
    <s v="Furniture"/>
    <x v="3"/>
    <s v="Eldon 500 Class Desk Accessories"/>
    <n v="24.14"/>
    <n v="2"/>
    <n v="7.9661999999999997"/>
    <x v="3"/>
    <x v="6"/>
  </r>
  <r>
    <s v="CA-2017-118892"/>
    <x v="301"/>
    <d v="2017-08-22T00:00:00"/>
    <x v="0"/>
    <s v="TP-21415"/>
    <s v="Tom Prescott"/>
    <x v="0"/>
    <s v="United States"/>
    <x v="3"/>
    <x v="3"/>
    <x v="2"/>
    <s v="FUR-CH-10002024"/>
    <s v="Furniture"/>
    <x v="1"/>
    <s v="HON 5400 Series Task Chairs for Big and Tall"/>
    <n v="4416.174"/>
    <n v="9"/>
    <n v="-630.88199999999995"/>
    <x v="2"/>
    <x v="10"/>
  </r>
  <r>
    <s v="US-2014-127978"/>
    <x v="749"/>
    <d v="2014-03-08T00:00:00"/>
    <x v="1"/>
    <s v="JS-15595"/>
    <s v="Jill Stevenson"/>
    <x v="1"/>
    <s v="United States"/>
    <x v="29"/>
    <x v="15"/>
    <x v="2"/>
    <s v="FUR-BO-10001972"/>
    <s v="Furniture"/>
    <x v="0"/>
    <s v="O'Sullivan 4-Shelf Bookcase in Odessa Pine"/>
    <n v="302.45"/>
    <n v="5"/>
    <n v="-199.61699999999999"/>
    <x v="2"/>
    <x v="9"/>
  </r>
  <r>
    <s v="CA-2016-152730"/>
    <x v="82"/>
    <d v="2016-06-04T00:00:00"/>
    <x v="1"/>
    <s v="EM-14140"/>
    <s v="Eugene Moren"/>
    <x v="2"/>
    <s v="United States"/>
    <x v="319"/>
    <x v="16"/>
    <x v="3"/>
    <s v="FUR-FU-10001037"/>
    <s v="Furniture"/>
    <x v="3"/>
    <s v="DAX Charcoal/Nickel-Tone Document Frame, 5 x 7"/>
    <n v="47.4"/>
    <n v="5"/>
    <n v="21.33"/>
    <x v="2"/>
    <x v="7"/>
  </r>
  <r>
    <s v="US-2014-143721"/>
    <x v="255"/>
    <d v="2014-11-26T00:00:00"/>
    <x v="0"/>
    <s v="DK-12835"/>
    <s v="Damala Kotsonis"/>
    <x v="1"/>
    <s v="United States"/>
    <x v="6"/>
    <x v="5"/>
    <x v="3"/>
    <s v="FUR-CH-10001973"/>
    <s v="Furniture"/>
    <x v="1"/>
    <s v="Office Star Flex Back Scooter Chair with White Frame"/>
    <n v="155.37200000000001"/>
    <n v="2"/>
    <n v="-35.513599999999997"/>
    <x v="0"/>
    <x v="0"/>
  </r>
  <r>
    <s v="CA-2016-133368"/>
    <x v="750"/>
    <d v="2016-01-20T00:00:00"/>
    <x v="1"/>
    <s v="AG-10675"/>
    <s v="Anna Gayman"/>
    <x v="0"/>
    <s v="United States"/>
    <x v="41"/>
    <x v="30"/>
    <x v="0"/>
    <s v="FUR-FU-10003374"/>
    <s v="Furniture"/>
    <x v="3"/>
    <s v="Electrix Fluorescent Magnifier Lamps &amp; Weighted Base"/>
    <n v="315.77600000000001"/>
    <n v="8"/>
    <n v="31.5776"/>
    <x v="6"/>
    <x v="8"/>
  </r>
  <r>
    <s v="CA-2016-123337"/>
    <x v="751"/>
    <d v="2016-09-22T00:00:00"/>
    <x v="1"/>
    <s v="KD-16495"/>
    <s v="Keith Dawkins"/>
    <x v="1"/>
    <s v="United States"/>
    <x v="124"/>
    <x v="2"/>
    <x v="1"/>
    <s v="FUR-BO-10001918"/>
    <s v="Furniture"/>
    <x v="0"/>
    <s v="Sauder Forest Hills Library with Doors, Woodland Oak Finish"/>
    <n v="273.666"/>
    <n v="2"/>
    <n v="-12.878399999999999"/>
    <x v="6"/>
    <x v="4"/>
  </r>
  <r>
    <s v="CA-2015-144519"/>
    <x v="18"/>
    <d v="2015-11-17T00:00:00"/>
    <x v="1"/>
    <s v="AW-10930"/>
    <s v="Arthur Wiediger"/>
    <x v="2"/>
    <s v="United States"/>
    <x v="320"/>
    <x v="46"/>
    <x v="1"/>
    <s v="FUR-FU-10000794"/>
    <s v="Furniture"/>
    <x v="3"/>
    <s v="Eldon Stackable Tray, Side-Load, Legal, Smoke"/>
    <n v="63.98"/>
    <n v="7"/>
    <n v="21.7532"/>
    <x v="4"/>
    <x v="0"/>
  </r>
  <r>
    <s v="CA-2017-169439"/>
    <x v="198"/>
    <d v="2017-09-13T00:00:00"/>
    <x v="1"/>
    <s v="LC-17140"/>
    <s v="Logan Currie"/>
    <x v="0"/>
    <s v="United States"/>
    <x v="59"/>
    <x v="15"/>
    <x v="2"/>
    <s v="FUR-FU-10000723"/>
    <s v="Furniture"/>
    <x v="3"/>
    <s v="Deflect-o EconoMat Studded, No Bevel Mat for Low Pile Carpeting"/>
    <n v="66.111999999999995"/>
    <n v="2"/>
    <n v="-9.0904000000000007"/>
    <x v="4"/>
    <x v="4"/>
  </r>
  <r>
    <s v="CA-2016-149965"/>
    <x v="210"/>
    <d v="2016-06-25T00:00:00"/>
    <x v="1"/>
    <s v="BS-11365"/>
    <s v="Bill Shonely"/>
    <x v="1"/>
    <s v="United States"/>
    <x v="258"/>
    <x v="37"/>
    <x v="3"/>
    <s v="FUR-FU-10004270"/>
    <s v="Furniture"/>
    <x v="3"/>
    <s v="Executive Impressions 13&quot; Clairmont Wall Clock"/>
    <n v="57.69"/>
    <n v="3"/>
    <n v="23.652899999999999"/>
    <x v="2"/>
    <x v="2"/>
  </r>
  <r>
    <s v="CA-2016-113656"/>
    <x v="752"/>
    <d v="2016-01-29T00:00:00"/>
    <x v="1"/>
    <s v="CB-12415"/>
    <s v="Christy Brittain"/>
    <x v="0"/>
    <s v="United States"/>
    <x v="2"/>
    <x v="2"/>
    <x v="1"/>
    <s v="FUR-FU-10000719"/>
    <s v="Furniture"/>
    <x v="3"/>
    <s v="DAX Cubicle Frames, 8-1/2 x 11"/>
    <n v="59.99"/>
    <n v="7"/>
    <n v="21.596399999999999"/>
    <x v="6"/>
    <x v="8"/>
  </r>
  <r>
    <s v="CA-2015-148964"/>
    <x v="753"/>
    <d v="2015-05-31T00:00:00"/>
    <x v="1"/>
    <s v="RD-19900"/>
    <s v="Ruben Dartt"/>
    <x v="0"/>
    <s v="United States"/>
    <x v="321"/>
    <x v="13"/>
    <x v="1"/>
    <s v="FUR-FU-10003849"/>
    <s v="Furniture"/>
    <x v="3"/>
    <s v="DAX Metal Frame, Desktop, Stepped-Edge"/>
    <n v="20.239999999999998"/>
    <n v="1"/>
    <n v="7.8936000000000002"/>
    <x v="2"/>
    <x v="7"/>
  </r>
  <r>
    <s v="CA-2014-163468"/>
    <x v="356"/>
    <d v="2014-11-21T00:00:00"/>
    <x v="2"/>
    <s v="JK-15730"/>
    <s v="Joe Kamberova"/>
    <x v="0"/>
    <s v="United States"/>
    <x v="322"/>
    <x v="8"/>
    <x v="3"/>
    <s v="FUR-TA-10002533"/>
    <s v="Furniture"/>
    <x v="2"/>
    <s v="BPI Conference Tables"/>
    <n v="292.10000000000002"/>
    <n v="4"/>
    <n v="-175.26"/>
    <x v="0"/>
    <x v="0"/>
  </r>
  <r>
    <s v="CA-2014-163468"/>
    <x v="356"/>
    <d v="2014-11-21T00:00:00"/>
    <x v="2"/>
    <s v="JK-15730"/>
    <s v="Joe Kamberova"/>
    <x v="0"/>
    <s v="United States"/>
    <x v="322"/>
    <x v="8"/>
    <x v="3"/>
    <s v="FUR-FU-10001546"/>
    <s v="Furniture"/>
    <x v="3"/>
    <s v="Dana Swing-Arm Lamps"/>
    <n v="8.5440000000000005"/>
    <n v="2"/>
    <n v="-7.476"/>
    <x v="0"/>
    <x v="0"/>
  </r>
  <r>
    <s v="CA-2014-163468"/>
    <x v="356"/>
    <d v="2014-11-21T00:00:00"/>
    <x v="2"/>
    <s v="JK-15730"/>
    <s v="Joe Kamberova"/>
    <x v="0"/>
    <s v="United States"/>
    <x v="322"/>
    <x v="8"/>
    <x v="3"/>
    <s v="FUR-BO-10003546"/>
    <s v="Furniture"/>
    <x v="0"/>
    <s v="Hon 4-Shelf Metal Bookcases"/>
    <n v="424.11599999999999"/>
    <n v="6"/>
    <n v="-30.294"/>
    <x v="0"/>
    <x v="0"/>
  </r>
  <r>
    <s v="US-2017-117450"/>
    <x v="362"/>
    <d v="2017-09-08T00:00:00"/>
    <x v="1"/>
    <s v="DO-13645"/>
    <s v="Doug O'Connell"/>
    <x v="0"/>
    <s v="United States"/>
    <x v="98"/>
    <x v="1"/>
    <x v="0"/>
    <s v="FUR-CH-10003817"/>
    <s v="Furniture"/>
    <x v="1"/>
    <s v="Global Value Steno Chair, Gray"/>
    <n v="97.183999999999997"/>
    <n v="2"/>
    <n v="6.0739999999999998"/>
    <x v="4"/>
    <x v="4"/>
  </r>
  <r>
    <s v="CA-2014-137274"/>
    <x v="754"/>
    <d v="2014-04-02T00:00:00"/>
    <x v="1"/>
    <s v="MG-18145"/>
    <s v="Mike Gockenbach"/>
    <x v="0"/>
    <s v="United States"/>
    <x v="215"/>
    <x v="5"/>
    <x v="3"/>
    <s v="FUR-TA-10001889"/>
    <s v="Furniture"/>
    <x v="2"/>
    <s v="Bush Advantage Collection Racetrack Conference Table"/>
    <n v="890.84100000000001"/>
    <n v="3"/>
    <n v="-152.71559999999999"/>
    <x v="4"/>
    <x v="9"/>
  </r>
  <r>
    <s v="CA-2016-144092"/>
    <x v="541"/>
    <d v="2016-11-07T00:00:00"/>
    <x v="0"/>
    <s v="LH-17155"/>
    <s v="Logan Haushalter"/>
    <x v="0"/>
    <s v="United States"/>
    <x v="124"/>
    <x v="2"/>
    <x v="1"/>
    <s v="FUR-CH-10004875"/>
    <s v="Furniture"/>
    <x v="1"/>
    <s v="Harbour Creations 67200 Series Stacking Chairs"/>
    <n v="113.88800000000001"/>
    <n v="2"/>
    <n v="9.9651999999999994"/>
    <x v="3"/>
    <x v="0"/>
  </r>
  <r>
    <s v="CA-2016-132066"/>
    <x v="755"/>
    <d v="2016-10-20T00:00:00"/>
    <x v="1"/>
    <s v="NB-18655"/>
    <s v="Nona Balk"/>
    <x v="1"/>
    <s v="United States"/>
    <x v="13"/>
    <x v="7"/>
    <x v="2"/>
    <s v="FUR-TA-10001539"/>
    <s v="Furniture"/>
    <x v="2"/>
    <s v="Chromcraft Rectangular Conference Tables"/>
    <n v="142.18199999999999"/>
    <n v="1"/>
    <n v="-37.915199999999999"/>
    <x v="4"/>
    <x v="1"/>
  </r>
  <r>
    <s v="CA-2017-100097"/>
    <x v="83"/>
    <d v="2017-11-29T00:00:00"/>
    <x v="0"/>
    <s v="MN-17935"/>
    <s v="Michael Nguyen"/>
    <x v="0"/>
    <s v="United States"/>
    <x v="13"/>
    <x v="7"/>
    <x v="2"/>
    <s v="FUR-FU-10003623"/>
    <s v="Furniture"/>
    <x v="3"/>
    <s v="DataProducts Ampli Magnifier Task Lamp, Black,"/>
    <n v="135.30000000000001"/>
    <n v="5"/>
    <n v="37.884"/>
    <x v="0"/>
    <x v="0"/>
  </r>
  <r>
    <s v="US-2017-126053"/>
    <x v="446"/>
    <d v="2017-12-08T00:00:00"/>
    <x v="2"/>
    <s v="CS-11950"/>
    <s v="Carlos Soltero"/>
    <x v="0"/>
    <s v="United States"/>
    <x v="13"/>
    <x v="7"/>
    <x v="2"/>
    <s v="FUR-FU-10001934"/>
    <s v="Furniture"/>
    <x v="3"/>
    <s v="Magnifier Swing Arm Lamp"/>
    <n v="41.96"/>
    <n v="2"/>
    <n v="10.909599999999999"/>
    <x v="0"/>
    <x v="5"/>
  </r>
  <r>
    <s v="US-2014-131275"/>
    <x v="385"/>
    <d v="2014-03-24T00:00:00"/>
    <x v="1"/>
    <s v="SC-20050"/>
    <s v="Sample Company A"/>
    <x v="2"/>
    <s v="United States"/>
    <x v="323"/>
    <x v="2"/>
    <x v="1"/>
    <s v="FUR-FU-10004597"/>
    <s v="Furniture"/>
    <x v="3"/>
    <s v="Eldon Cleatmat Chair Mats for Medium Pile Carpets"/>
    <n v="111"/>
    <n v="2"/>
    <n v="14.43"/>
    <x v="6"/>
    <x v="9"/>
  </r>
  <r>
    <s v="CA-2016-149349"/>
    <x v="689"/>
    <d v="2016-11-13T00:00:00"/>
    <x v="2"/>
    <s v="SP-20650"/>
    <s v="Stephanie Phelps"/>
    <x v="1"/>
    <s v="United States"/>
    <x v="9"/>
    <x v="8"/>
    <x v="3"/>
    <s v="FUR-FU-10001037"/>
    <s v="Furniture"/>
    <x v="3"/>
    <s v="DAX Charcoal/Nickel-Tone Document Frame, 5 x 7"/>
    <n v="22.751999999999999"/>
    <n v="6"/>
    <n v="-8.532"/>
    <x v="5"/>
    <x v="0"/>
  </r>
  <r>
    <s v="CA-2015-125563"/>
    <x v="756"/>
    <d v="2015-04-17T00:00:00"/>
    <x v="1"/>
    <s v="PR-18880"/>
    <s v="Patrick Ryan"/>
    <x v="0"/>
    <s v="United States"/>
    <x v="26"/>
    <x v="1"/>
    <x v="0"/>
    <s v="FUR-FU-10001290"/>
    <s v="Furniture"/>
    <x v="3"/>
    <s v="Executive Impressions Supervisor Wall Clock"/>
    <n v="67.36"/>
    <n v="2"/>
    <n v="10.103999999999999"/>
    <x v="6"/>
    <x v="6"/>
  </r>
  <r>
    <s v="CA-2015-125563"/>
    <x v="756"/>
    <d v="2015-04-17T00:00:00"/>
    <x v="1"/>
    <s v="PR-18880"/>
    <s v="Patrick Ryan"/>
    <x v="0"/>
    <s v="United States"/>
    <x v="26"/>
    <x v="1"/>
    <x v="0"/>
    <s v="FUR-FU-10000087"/>
    <s v="Furniture"/>
    <x v="3"/>
    <s v="Executive Impressions 14&quot; Two-Color Numerals Wall Clock"/>
    <n v="54.527999999999999"/>
    <n v="3"/>
    <n v="14.313599999999999"/>
    <x v="6"/>
    <x v="6"/>
  </r>
  <r>
    <s v="CA-2015-113152"/>
    <x v="344"/>
    <d v="2015-12-30T00:00:00"/>
    <x v="1"/>
    <s v="JK-15625"/>
    <s v="Jim Karlsson"/>
    <x v="0"/>
    <s v="United States"/>
    <x v="13"/>
    <x v="7"/>
    <x v="2"/>
    <s v="FUR-BO-10002613"/>
    <s v="Furniture"/>
    <x v="0"/>
    <s v="Atlantic Metals Mobile 4-Shelf Bookcases, Custom Colors"/>
    <n v="449.56799999999998"/>
    <n v="2"/>
    <n v="56.195999999999998"/>
    <x v="2"/>
    <x v="5"/>
  </r>
  <r>
    <s v="CA-2014-163412"/>
    <x v="191"/>
    <d v="2014-12-23T00:00:00"/>
    <x v="0"/>
    <s v="SM-20950"/>
    <s v="Suzanne McNair"/>
    <x v="1"/>
    <s v="United States"/>
    <x v="13"/>
    <x v="7"/>
    <x v="2"/>
    <s v="FUR-CH-10004875"/>
    <s v="Furniture"/>
    <x v="1"/>
    <s v="Harbour Creations 67200 Series Stacking Chairs"/>
    <n v="192.18600000000001"/>
    <n v="3"/>
    <n v="36.3018"/>
    <x v="0"/>
    <x v="5"/>
  </r>
  <r>
    <s v="CA-2014-116190"/>
    <x v="503"/>
    <d v="2014-08-01T00:00:00"/>
    <x v="1"/>
    <s v="SG-20470"/>
    <s v="Sheri Gordon"/>
    <x v="0"/>
    <s v="United States"/>
    <x v="182"/>
    <x v="24"/>
    <x v="0"/>
    <s v="FUR-CH-10000553"/>
    <s v="Furniture"/>
    <x v="1"/>
    <s v="Metal Folding Chairs, Beige, 4/Carton"/>
    <n v="67.88"/>
    <n v="2"/>
    <n v="18.3276"/>
    <x v="6"/>
    <x v="3"/>
  </r>
  <r>
    <s v="CA-2014-116190"/>
    <x v="503"/>
    <d v="2014-08-01T00:00:00"/>
    <x v="1"/>
    <s v="SG-20470"/>
    <s v="Sheri Gordon"/>
    <x v="0"/>
    <s v="United States"/>
    <x v="182"/>
    <x v="24"/>
    <x v="0"/>
    <s v="FUR-FU-10000719"/>
    <s v="Furniture"/>
    <x v="3"/>
    <s v="DAX Cubicle Frames, 8-1/2 x 11"/>
    <n v="25.71"/>
    <n v="3"/>
    <n v="9.2555999999999994"/>
    <x v="6"/>
    <x v="3"/>
  </r>
  <r>
    <s v="CA-2017-168389"/>
    <x v="246"/>
    <d v="2017-12-17T00:00:00"/>
    <x v="1"/>
    <s v="DV-13045"/>
    <s v="Darrin Van Huff"/>
    <x v="1"/>
    <s v="United States"/>
    <x v="51"/>
    <x v="1"/>
    <x v="0"/>
    <s v="FUR-TA-10004289"/>
    <s v="Furniture"/>
    <x v="2"/>
    <s v="BoxOffice By Design Rectangular and Half-Moon Meeting Room Tables"/>
    <n v="721.875"/>
    <n v="6"/>
    <n v="-420"/>
    <x v="6"/>
    <x v="5"/>
  </r>
  <r>
    <s v="CA-2017-168389"/>
    <x v="246"/>
    <d v="2017-12-17T00:00:00"/>
    <x v="1"/>
    <s v="DV-13045"/>
    <s v="Darrin Van Huff"/>
    <x v="1"/>
    <s v="United States"/>
    <x v="51"/>
    <x v="1"/>
    <x v="0"/>
    <s v="FUR-CH-10000225"/>
    <s v="Furniture"/>
    <x v="1"/>
    <s v="Global Geo Office Task Chair, Gray"/>
    <n v="64.784000000000006"/>
    <n v="1"/>
    <n v="-12.147"/>
    <x v="6"/>
    <x v="5"/>
  </r>
  <r>
    <s v="CA-2016-114748"/>
    <x v="714"/>
    <d v="2016-10-14T00:00:00"/>
    <x v="1"/>
    <s v="MZ-17335"/>
    <s v="Maria Zettner"/>
    <x v="2"/>
    <s v="United States"/>
    <x v="43"/>
    <x v="22"/>
    <x v="1"/>
    <s v="FUR-FU-10001488"/>
    <s v="Furniture"/>
    <x v="3"/>
    <s v="Tenex 46&quot; x 60&quot; Computer Anti-Static Chairmat, Rectangular Shaped"/>
    <n v="169.56800000000001"/>
    <n v="2"/>
    <n v="0"/>
    <x v="2"/>
    <x v="1"/>
  </r>
  <r>
    <s v="US-2014-115189"/>
    <x v="757"/>
    <d v="2015-01-03T00:00:00"/>
    <x v="0"/>
    <s v="AR-10345"/>
    <s v="Alex Russell"/>
    <x v="1"/>
    <s v="United States"/>
    <x v="3"/>
    <x v="3"/>
    <x v="2"/>
    <s v="FUR-TA-10004575"/>
    <s v="Furniture"/>
    <x v="2"/>
    <s v="Hon 5100 Series Wood Tables"/>
    <n v="523.76400000000001"/>
    <n v="3"/>
    <n v="-192.04679999999999"/>
    <x v="4"/>
    <x v="5"/>
  </r>
  <r>
    <s v="CA-2016-163594"/>
    <x v="188"/>
    <d v="2016-04-14T00:00:00"/>
    <x v="2"/>
    <s v="JF-15295"/>
    <s v="Jason Fortune-"/>
    <x v="0"/>
    <s v="United States"/>
    <x v="2"/>
    <x v="2"/>
    <x v="1"/>
    <s v="FUR-CH-10000225"/>
    <s v="Furniture"/>
    <x v="1"/>
    <s v="Global Geo Office Task Chair, Gray"/>
    <n v="194.352"/>
    <n v="3"/>
    <n v="-36.441000000000003"/>
    <x v="3"/>
    <x v="6"/>
  </r>
  <r>
    <s v="CA-2016-127243"/>
    <x v="597"/>
    <d v="2016-12-04T00:00:00"/>
    <x v="1"/>
    <s v="DS-13180"/>
    <s v="David Smith"/>
    <x v="1"/>
    <s v="United States"/>
    <x v="3"/>
    <x v="3"/>
    <x v="2"/>
    <s v="FUR-CH-10002647"/>
    <s v="Furniture"/>
    <x v="1"/>
    <s v="Situations Contoured Folding Chairs, 4/Set"/>
    <n v="347.80200000000002"/>
    <n v="7"/>
    <n v="-24.843"/>
    <x v="6"/>
    <x v="0"/>
  </r>
  <r>
    <s v="CA-2016-105732"/>
    <x v="758"/>
    <d v="2016-09-18T00:00:00"/>
    <x v="1"/>
    <s v="AG-10270"/>
    <s v="Alejandro Grove"/>
    <x v="0"/>
    <s v="United States"/>
    <x v="70"/>
    <x v="27"/>
    <x v="3"/>
    <s v="FUR-FU-10003664"/>
    <s v="Furniture"/>
    <x v="3"/>
    <s v="Electrix Architect's Clamp-On Swing Arm Lamp, Black"/>
    <n v="1336.44"/>
    <n v="14"/>
    <n v="387.56760000000003"/>
    <x v="2"/>
    <x v="4"/>
  </r>
  <r>
    <s v="CA-2017-108035"/>
    <x v="759"/>
    <d v="2017-12-03T00:00:00"/>
    <x v="1"/>
    <s v="TT-21070"/>
    <s v="Ted Trevino"/>
    <x v="0"/>
    <s v="United States"/>
    <x v="196"/>
    <x v="9"/>
    <x v="0"/>
    <s v="FUR-CH-10000454"/>
    <s v="Furniture"/>
    <x v="1"/>
    <s v="Hon Deluxe Fabric Upholstered Stacking Chairs, Rounded Back"/>
    <n v="390.36799999999999"/>
    <n v="2"/>
    <n v="48.795999999999999"/>
    <x v="4"/>
    <x v="0"/>
  </r>
  <r>
    <s v="CA-2017-108035"/>
    <x v="759"/>
    <d v="2017-12-03T00:00:00"/>
    <x v="1"/>
    <s v="TT-21070"/>
    <s v="Ted Trevino"/>
    <x v="0"/>
    <s v="United States"/>
    <x v="196"/>
    <x v="9"/>
    <x v="0"/>
    <s v="FUR-FU-10004017"/>
    <s v="Furniture"/>
    <x v="3"/>
    <s v="Executive Impressions 13&quot; Chairman Wall Clock"/>
    <n v="101.52"/>
    <n v="5"/>
    <n v="19.035"/>
    <x v="4"/>
    <x v="0"/>
  </r>
  <r>
    <s v="CA-2016-110975"/>
    <x v="683"/>
    <d v="2016-12-30T00:00:00"/>
    <x v="1"/>
    <s v="DB-12970"/>
    <s v="Darren Budd"/>
    <x v="1"/>
    <s v="United States"/>
    <x v="13"/>
    <x v="7"/>
    <x v="2"/>
    <s v="FUR-TA-10002958"/>
    <s v="Furniture"/>
    <x v="2"/>
    <s v="Bevis Oval Conference Table, Walnut"/>
    <n v="313.17599999999999"/>
    <n v="2"/>
    <n v="-120.0508"/>
    <x v="2"/>
    <x v="5"/>
  </r>
  <r>
    <s v="CA-2016-110975"/>
    <x v="683"/>
    <d v="2016-12-30T00:00:00"/>
    <x v="1"/>
    <s v="DB-12970"/>
    <s v="Darren Budd"/>
    <x v="1"/>
    <s v="United States"/>
    <x v="13"/>
    <x v="7"/>
    <x v="2"/>
    <s v="FUR-CH-10003746"/>
    <s v="Furniture"/>
    <x v="1"/>
    <s v="Hon 4070 Series Pagoda Round Back Stacking Chairs"/>
    <n v="866.64599999999996"/>
    <n v="3"/>
    <n v="173.32919999999999"/>
    <x v="2"/>
    <x v="5"/>
  </r>
  <r>
    <s v="CA-2016-110009"/>
    <x v="63"/>
    <d v="2016-09-13T00:00:00"/>
    <x v="1"/>
    <s v="TR-21325"/>
    <s v="Toby Ritter"/>
    <x v="0"/>
    <s v="United States"/>
    <x v="15"/>
    <x v="13"/>
    <x v="1"/>
    <s v="FUR-FU-10003039"/>
    <s v="Furniture"/>
    <x v="3"/>
    <s v="Howard Miller 11-1/2&quot; Diameter Grantwood Wall Clock"/>
    <n v="43.13"/>
    <n v="1"/>
    <n v="14.664199999999999"/>
    <x v="2"/>
    <x v="4"/>
  </r>
  <r>
    <s v="CA-2015-100146"/>
    <x v="760"/>
    <d v="2015-05-19T00:00:00"/>
    <x v="1"/>
    <s v="CB-12535"/>
    <s v="Claudia Bergmann"/>
    <x v="1"/>
    <s v="United States"/>
    <x v="324"/>
    <x v="2"/>
    <x v="1"/>
    <s v="FUR-BO-10004015"/>
    <s v="Furniture"/>
    <x v="0"/>
    <s v="Bush Andora Bookcase, Maple/Graphite Gray Finish"/>
    <n v="509.95749999999998"/>
    <n v="5"/>
    <n v="41.996499999999997"/>
    <x v="2"/>
    <x v="7"/>
  </r>
  <r>
    <s v="CA-2015-100146"/>
    <x v="760"/>
    <d v="2015-05-19T00:00:00"/>
    <x v="1"/>
    <s v="CB-12535"/>
    <s v="Claudia Bergmann"/>
    <x v="1"/>
    <s v="United States"/>
    <x v="324"/>
    <x v="2"/>
    <x v="1"/>
    <s v="FUR-FU-10001979"/>
    <s v="Furniture"/>
    <x v="3"/>
    <s v="Dana Halogen Swing-Arm Architect Lamp"/>
    <n v="122.91"/>
    <n v="3"/>
    <n v="34.4148"/>
    <x v="2"/>
    <x v="7"/>
  </r>
  <r>
    <s v="CA-2015-100146"/>
    <x v="760"/>
    <d v="2015-05-19T00:00:00"/>
    <x v="1"/>
    <s v="CB-12535"/>
    <s v="Claudia Bergmann"/>
    <x v="1"/>
    <s v="United States"/>
    <x v="324"/>
    <x v="2"/>
    <x v="1"/>
    <s v="FUR-CH-10003833"/>
    <s v="Furniture"/>
    <x v="1"/>
    <s v="Novimex Fabric Task Chair"/>
    <n v="97.567999999999998"/>
    <n v="2"/>
    <n v="-6.0979999999999999"/>
    <x v="2"/>
    <x v="7"/>
  </r>
  <r>
    <s v="CA-2015-100146"/>
    <x v="760"/>
    <d v="2015-05-19T00:00:00"/>
    <x v="1"/>
    <s v="CB-12535"/>
    <s v="Claudia Bergmann"/>
    <x v="1"/>
    <s v="United States"/>
    <x v="324"/>
    <x v="2"/>
    <x v="1"/>
    <s v="FUR-CH-10004495"/>
    <s v="Furniture"/>
    <x v="1"/>
    <s v="Global Leather and Oak Executive Chair, Black"/>
    <n v="722.35199999999998"/>
    <n v="3"/>
    <n v="81.264600000000002"/>
    <x v="2"/>
    <x v="7"/>
  </r>
  <r>
    <s v="CA-2016-129728"/>
    <x v="82"/>
    <d v="2016-06-06T00:00:00"/>
    <x v="1"/>
    <s v="JG-15310"/>
    <s v="Jason Gross"/>
    <x v="1"/>
    <s v="United States"/>
    <x v="2"/>
    <x v="2"/>
    <x v="1"/>
    <s v="FUR-FU-10003247"/>
    <s v="Furniture"/>
    <x v="3"/>
    <s v="36X48 HARDFLOOR CHAIRMAT"/>
    <n v="167.84"/>
    <n v="8"/>
    <n v="11.748799999999999"/>
    <x v="1"/>
    <x v="7"/>
  </r>
  <r>
    <s v="CA-2014-121769"/>
    <x v="676"/>
    <d v="2014-04-12T00:00:00"/>
    <x v="1"/>
    <s v="JS-15880"/>
    <s v="John Stevenson"/>
    <x v="0"/>
    <s v="United States"/>
    <x v="219"/>
    <x v="15"/>
    <x v="2"/>
    <s v="FUR-TA-10004442"/>
    <s v="Furniture"/>
    <x v="2"/>
    <s v="Riverside Furniture Stanwyck Manor Table Series"/>
    <n v="172.11"/>
    <n v="1"/>
    <n v="-94.660499999999999"/>
    <x v="4"/>
    <x v="6"/>
  </r>
  <r>
    <s v="CA-2017-121125"/>
    <x v="703"/>
    <d v="2017-06-03T00:00:00"/>
    <x v="1"/>
    <s v="MG-17890"/>
    <s v="Michael Granlund"/>
    <x v="2"/>
    <s v="United States"/>
    <x v="325"/>
    <x v="36"/>
    <x v="1"/>
    <s v="FUR-FU-10000820"/>
    <s v="Furniture"/>
    <x v="3"/>
    <s v="Tensor Brushed Steel Torchiere Floor Lamp"/>
    <n v="13.592000000000001"/>
    <n v="1"/>
    <n v="-0.33979999999999999"/>
    <x v="4"/>
    <x v="7"/>
  </r>
  <r>
    <s v="US-2016-114013"/>
    <x v="345"/>
    <d v="2016-03-15T00:00:00"/>
    <x v="0"/>
    <s v="SC-20770"/>
    <s v="Stewart Carmichael"/>
    <x v="1"/>
    <s v="United States"/>
    <x v="3"/>
    <x v="3"/>
    <x v="2"/>
    <s v="FUR-CH-10004287"/>
    <s v="Furniture"/>
    <x v="1"/>
    <s v="SAFCO Arco Folding Chair"/>
    <n v="386.68"/>
    <n v="2"/>
    <n v="-5.524"/>
    <x v="3"/>
    <x v="9"/>
  </r>
  <r>
    <s v="CA-2017-135069"/>
    <x v="662"/>
    <d v="2017-04-14T00:00:00"/>
    <x v="1"/>
    <s v="BS-11755"/>
    <s v="Bruce Stewart"/>
    <x v="0"/>
    <s v="United States"/>
    <x v="3"/>
    <x v="3"/>
    <x v="2"/>
    <s v="FUR-FU-10003878"/>
    <s v="Furniture"/>
    <x v="3"/>
    <s v="Linden 10&quot; Round Wall Clock, Black"/>
    <n v="36.671999999999997"/>
    <n v="3"/>
    <n v="6.4176000000000002"/>
    <x v="4"/>
    <x v="6"/>
  </r>
  <r>
    <s v="CA-2016-101693"/>
    <x v="324"/>
    <d v="2016-06-27T00:00:00"/>
    <x v="0"/>
    <s v="LC-17140"/>
    <s v="Logan Currie"/>
    <x v="0"/>
    <s v="United States"/>
    <x v="6"/>
    <x v="5"/>
    <x v="3"/>
    <s v="FUR-CH-10001146"/>
    <s v="Furniture"/>
    <x v="1"/>
    <s v="Global Value Mid-Back Manager's Chair, Gray"/>
    <n v="85.245999999999995"/>
    <n v="2"/>
    <n v="-6.0890000000000004"/>
    <x v="3"/>
    <x v="2"/>
  </r>
  <r>
    <s v="CA-2016-101693"/>
    <x v="324"/>
    <d v="2016-06-27T00:00:00"/>
    <x v="0"/>
    <s v="LC-17140"/>
    <s v="Logan Currie"/>
    <x v="0"/>
    <s v="United States"/>
    <x v="6"/>
    <x v="5"/>
    <x v="3"/>
    <s v="FUR-FU-10003919"/>
    <s v="Furniture"/>
    <x v="3"/>
    <s v="Eldon Executive Woodline II Cherry Finish Desk Accessories"/>
    <n v="32.712000000000003"/>
    <n v="2"/>
    <n v="-26.169599999999999"/>
    <x v="3"/>
    <x v="2"/>
  </r>
  <r>
    <s v="CA-2015-145457"/>
    <x v="257"/>
    <d v="2015-03-27T00:00:00"/>
    <x v="0"/>
    <s v="CP-12085"/>
    <s v="Cathy Prescott"/>
    <x v="1"/>
    <s v="United States"/>
    <x v="326"/>
    <x v="13"/>
    <x v="1"/>
    <s v="FUR-FU-10003832"/>
    <s v="Furniture"/>
    <x v="3"/>
    <s v="Eldon Expressions Punched Metal &amp; Wood Desk Accessories, Black &amp; Cherry"/>
    <n v="46.9"/>
    <n v="5"/>
    <n v="13.132"/>
    <x v="0"/>
    <x v="9"/>
  </r>
  <r>
    <s v="US-2017-163657"/>
    <x v="113"/>
    <d v="2017-09-06T00:00:00"/>
    <x v="1"/>
    <s v="JL-15235"/>
    <s v="Janet Lee"/>
    <x v="0"/>
    <s v="United States"/>
    <x v="2"/>
    <x v="2"/>
    <x v="1"/>
    <s v="FUR-TA-10004607"/>
    <s v="Furniture"/>
    <x v="2"/>
    <s v="Hon 2111 Invitation Series Straight Table"/>
    <n v="236.52799999999999"/>
    <n v="2"/>
    <n v="-2.9565999999999999"/>
    <x v="4"/>
    <x v="4"/>
  </r>
  <r>
    <s v="CA-2017-127474"/>
    <x v="761"/>
    <d v="2017-02-07T00:00:00"/>
    <x v="0"/>
    <s v="RD-19810"/>
    <s v="Ross DeVincentis"/>
    <x v="2"/>
    <s v="United States"/>
    <x v="9"/>
    <x v="8"/>
    <x v="3"/>
    <s v="FUR-FU-10004597"/>
    <s v="Furniture"/>
    <x v="3"/>
    <s v="Eldon Cleatmat Chair Mats for Medium Pile Carpets"/>
    <n v="22.2"/>
    <n v="1"/>
    <n v="-26.085000000000001"/>
    <x v="4"/>
    <x v="11"/>
  </r>
  <r>
    <s v="CA-2017-115448"/>
    <x v="762"/>
    <d v="2017-11-14T00:00:00"/>
    <x v="2"/>
    <s v="MH-18025"/>
    <s v="Michelle Huthwaite"/>
    <x v="0"/>
    <s v="United States"/>
    <x v="270"/>
    <x v="9"/>
    <x v="0"/>
    <s v="FUR-FU-10004090"/>
    <s v="Furniture"/>
    <x v="3"/>
    <s v="Executive Impressions 14&quot; Contract Wall Clock"/>
    <n v="88.92"/>
    <n v="5"/>
    <n v="14.4495"/>
    <x v="0"/>
    <x v="0"/>
  </r>
  <r>
    <s v="CA-2017-105669"/>
    <x v="342"/>
    <d v="2017-09-22T00:00:00"/>
    <x v="0"/>
    <s v="SJ-20125"/>
    <s v="Sanjit Jacobs"/>
    <x v="2"/>
    <s v="United States"/>
    <x v="6"/>
    <x v="5"/>
    <x v="3"/>
    <s v="FUR-CH-10003774"/>
    <s v="Furniture"/>
    <x v="1"/>
    <s v="Global Wood Trimmed Manager's Task Chair, Khaki"/>
    <n v="318.43"/>
    <n v="5"/>
    <n v="-77.332999999999998"/>
    <x v="2"/>
    <x v="4"/>
  </r>
  <r>
    <s v="CA-2015-137974"/>
    <x v="763"/>
    <d v="2015-04-18T00:00:00"/>
    <x v="2"/>
    <s v="LL-16840"/>
    <s v="Lauren Leatherbury"/>
    <x v="0"/>
    <s v="United States"/>
    <x v="61"/>
    <x v="25"/>
    <x v="0"/>
    <s v="FUR-FU-10001468"/>
    <s v="Furniture"/>
    <x v="3"/>
    <s v="Tenex Antistatic Computer Chair Mats"/>
    <n v="1196.8599999999999"/>
    <n v="7"/>
    <n v="119.68600000000001"/>
    <x v="3"/>
    <x v="6"/>
  </r>
  <r>
    <s v="CA-2015-137974"/>
    <x v="763"/>
    <d v="2015-04-18T00:00:00"/>
    <x v="2"/>
    <s v="LL-16840"/>
    <s v="Lauren Leatherbury"/>
    <x v="0"/>
    <s v="United States"/>
    <x v="61"/>
    <x v="25"/>
    <x v="0"/>
    <s v="FUR-BO-10001519"/>
    <s v="Furniture"/>
    <x v="0"/>
    <s v="O'Sullivan 3-Shelf Heavy-Duty Bookcases"/>
    <n v="523.26"/>
    <n v="9"/>
    <n v="125.58240000000001"/>
    <x v="3"/>
    <x v="6"/>
  </r>
  <r>
    <s v="CA-2017-148985"/>
    <x v="762"/>
    <d v="2017-11-15T00:00:00"/>
    <x v="0"/>
    <s v="TB-21190"/>
    <s v="Thomas Brumley"/>
    <x v="2"/>
    <s v="United States"/>
    <x v="2"/>
    <x v="2"/>
    <x v="1"/>
    <s v="FUR-FU-10001424"/>
    <s v="Furniture"/>
    <x v="3"/>
    <s v="Dax Clear Box Frame"/>
    <n v="34.92"/>
    <n v="4"/>
    <n v="11.8728"/>
    <x v="4"/>
    <x v="0"/>
  </r>
  <r>
    <s v="CA-2014-138100"/>
    <x v="712"/>
    <d v="2014-09-20T00:00:00"/>
    <x v="1"/>
    <s v="AA-10315"/>
    <s v="Alex Avila"/>
    <x v="0"/>
    <s v="United States"/>
    <x v="13"/>
    <x v="7"/>
    <x v="2"/>
    <s v="FUR-FU-10002456"/>
    <s v="Furniture"/>
    <x v="3"/>
    <s v="Master Caster Door Stop, Large Neon Orange"/>
    <n v="14.56"/>
    <n v="2"/>
    <n v="6.2607999999999997"/>
    <x v="2"/>
    <x v="4"/>
  </r>
  <r>
    <s v="CA-2014-167199"/>
    <x v="764"/>
    <d v="2014-01-10T00:00:00"/>
    <x v="1"/>
    <s v="ME-17320"/>
    <s v="Maria Etezadi"/>
    <x v="2"/>
    <s v="United States"/>
    <x v="0"/>
    <x v="0"/>
    <x v="0"/>
    <s v="FUR-CH-10004063"/>
    <s v="Furniture"/>
    <x v="1"/>
    <s v="Global Deluxe High-Back Manager's Chair"/>
    <n v="2573.8200000000002"/>
    <n v="9"/>
    <n v="746.40779999999995"/>
    <x v="4"/>
    <x v="8"/>
  </r>
  <r>
    <s v="CA-2014-129938"/>
    <x v="256"/>
    <d v="2014-12-17T00:00:00"/>
    <x v="0"/>
    <s v="EB-13705"/>
    <s v="Ed Braxton"/>
    <x v="1"/>
    <s v="United States"/>
    <x v="3"/>
    <x v="3"/>
    <x v="2"/>
    <s v="FUR-CH-10003774"/>
    <s v="Furniture"/>
    <x v="1"/>
    <s v="Global Wood Trimmed Manager's Task Chair, Khaki"/>
    <n v="445.80200000000002"/>
    <n v="7"/>
    <n v="-108.2662"/>
    <x v="3"/>
    <x v="5"/>
  </r>
  <r>
    <s v="US-2015-134558"/>
    <x v="765"/>
    <d v="2015-12-24T00:00:00"/>
    <x v="0"/>
    <s v="PM-19135"/>
    <s v="Peter McVee"/>
    <x v="2"/>
    <s v="United States"/>
    <x v="63"/>
    <x v="28"/>
    <x v="2"/>
    <s v="FUR-TA-10003473"/>
    <s v="Furniture"/>
    <x v="2"/>
    <s v="Bretford Rectangular Conference Table Tops"/>
    <n v="1053.164"/>
    <n v="4"/>
    <n v="-105.3164"/>
    <x v="2"/>
    <x v="5"/>
  </r>
  <r>
    <s v="CA-2015-108672"/>
    <x v="468"/>
    <d v="2015-09-16T00:00:00"/>
    <x v="1"/>
    <s v="FA-14230"/>
    <s v="Frank Atkinson"/>
    <x v="1"/>
    <s v="United States"/>
    <x v="2"/>
    <x v="2"/>
    <x v="1"/>
    <s v="FUR-FU-10003799"/>
    <s v="Furniture"/>
    <x v="3"/>
    <s v="Seth Thomas 13 1/2&quot; Wall Clock"/>
    <n v="106.68"/>
    <n v="6"/>
    <n v="33.070799999999998"/>
    <x v="6"/>
    <x v="4"/>
  </r>
  <r>
    <s v="US-2017-160836"/>
    <x v="91"/>
    <d v="2017-09-16T00:00:00"/>
    <x v="1"/>
    <s v="CC-12475"/>
    <s v="Cindy Chapman"/>
    <x v="0"/>
    <s v="United States"/>
    <x v="6"/>
    <x v="5"/>
    <x v="3"/>
    <s v="FUR-TA-10002855"/>
    <s v="Furniture"/>
    <x v="2"/>
    <s v="Bevis Round Conference Table Top &amp; Single Column Base"/>
    <n v="512.19000000000005"/>
    <n v="5"/>
    <n v="-65.852999999999994"/>
    <x v="2"/>
    <x v="4"/>
  </r>
  <r>
    <s v="CA-2017-121048"/>
    <x v="766"/>
    <d v="2017-07-18T00:00:00"/>
    <x v="1"/>
    <s v="TC-21295"/>
    <s v="Toby Carlisle"/>
    <x v="0"/>
    <s v="United States"/>
    <x v="327"/>
    <x v="2"/>
    <x v="1"/>
    <s v="FUR-FU-10003601"/>
    <s v="Furniture"/>
    <x v="3"/>
    <s v="Deflect-o RollaMat Studded, Beveled Mat for Medium Pile Carpeting"/>
    <n v="276.69"/>
    <n v="3"/>
    <n v="49.804200000000002"/>
    <x v="4"/>
    <x v="3"/>
  </r>
  <r>
    <s v="CA-2017-121048"/>
    <x v="766"/>
    <d v="2017-07-18T00:00:00"/>
    <x v="1"/>
    <s v="TC-21295"/>
    <s v="Toby Carlisle"/>
    <x v="0"/>
    <s v="United States"/>
    <x v="327"/>
    <x v="2"/>
    <x v="1"/>
    <s v="FUR-FU-10002960"/>
    <s v="Furniture"/>
    <x v="3"/>
    <s v="Eldon 200 Class Desk Accessories, Burgundy"/>
    <n v="18.84"/>
    <n v="3"/>
    <n v="7.9127999999999998"/>
    <x v="4"/>
    <x v="3"/>
  </r>
  <r>
    <s v="US-2017-161935"/>
    <x v="766"/>
    <d v="2017-07-18T00:00:00"/>
    <x v="1"/>
    <s v="JL-15835"/>
    <s v="John Lee"/>
    <x v="0"/>
    <s v="United States"/>
    <x v="29"/>
    <x v="15"/>
    <x v="2"/>
    <s v="FUR-FU-10002937"/>
    <s v="Furniture"/>
    <x v="3"/>
    <s v="GE 48&quot; Fluorescent Tube, Cool White Energy Saver, 34 Watts, 30/Box"/>
    <n v="396.92"/>
    <n v="5"/>
    <n v="148.845"/>
    <x v="4"/>
    <x v="3"/>
  </r>
  <r>
    <s v="CA-2016-162383"/>
    <x v="26"/>
    <d v="2016-09-11T00:00:00"/>
    <x v="1"/>
    <s v="MD-17350"/>
    <s v="Maribeth Dona"/>
    <x v="0"/>
    <s v="United States"/>
    <x v="68"/>
    <x v="15"/>
    <x v="2"/>
    <s v="FUR-CH-10004477"/>
    <s v="Furniture"/>
    <x v="1"/>
    <s v="Global Push Button Manager's Chair, Indigo"/>
    <n v="85.245999999999995"/>
    <n v="2"/>
    <n v="-1.2178"/>
    <x v="6"/>
    <x v="4"/>
  </r>
  <r>
    <s v="CA-2014-125731"/>
    <x v="767"/>
    <d v="2014-09-16T00:00:00"/>
    <x v="1"/>
    <s v="CL-12565"/>
    <s v="Clay Ludtke"/>
    <x v="0"/>
    <s v="United States"/>
    <x v="195"/>
    <x v="36"/>
    <x v="1"/>
    <s v="FUR-CH-10003973"/>
    <s v="Furniture"/>
    <x v="1"/>
    <s v="GuestStacker Chair with Chrome Finish Legs"/>
    <n v="1487.04"/>
    <n v="5"/>
    <n v="148.70400000000001"/>
    <x v="6"/>
    <x v="4"/>
  </r>
  <r>
    <s v="US-2017-106145"/>
    <x v="572"/>
    <d v="2017-09-26T00:00:00"/>
    <x v="3"/>
    <s v="RA-19885"/>
    <s v="Ruben Ausman"/>
    <x v="1"/>
    <s v="United States"/>
    <x v="28"/>
    <x v="2"/>
    <x v="1"/>
    <s v="FUR-FU-10003829"/>
    <s v="Furniture"/>
    <x v="3"/>
    <s v="Stackable Trays"/>
    <n v="9.24"/>
    <n v="3"/>
    <n v="2.9567999999999999"/>
    <x v="7"/>
    <x v="4"/>
  </r>
  <r>
    <s v="CA-2016-107146"/>
    <x v="9"/>
    <d v="2016-06-19T00:00:00"/>
    <x v="2"/>
    <s v="LC-16885"/>
    <s v="Lena Creighton"/>
    <x v="0"/>
    <s v="United States"/>
    <x v="328"/>
    <x v="12"/>
    <x v="1"/>
    <s v="FUR-FU-10002298"/>
    <s v="Furniture"/>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s v="Furniture"/>
    <x v="1"/>
    <s v="Global Manager's Adjustable Task Chair, Storm"/>
    <n v="483.13600000000002"/>
    <n v="4"/>
    <n v="54.352800000000002"/>
    <x v="3"/>
    <x v="2"/>
  </r>
  <r>
    <s v="US-2017-134642"/>
    <x v="768"/>
    <d v="2017-03-01T00:00:00"/>
    <x v="1"/>
    <s v="SW-20245"/>
    <s v="Scot Wooten"/>
    <x v="0"/>
    <s v="United States"/>
    <x v="329"/>
    <x v="30"/>
    <x v="0"/>
    <s v="FUR-CH-10002880"/>
    <s v="Furniture"/>
    <x v="1"/>
    <s v="Global High-Back Leather Tilter, Burgundy"/>
    <n v="196.78399999999999"/>
    <n v="2"/>
    <n v="-22.138200000000001"/>
    <x v="4"/>
    <x v="11"/>
  </r>
  <r>
    <s v="US-2017-134642"/>
    <x v="768"/>
    <d v="2017-03-01T00:00:00"/>
    <x v="1"/>
    <s v="SW-20245"/>
    <s v="Scot Wooten"/>
    <x v="0"/>
    <s v="United States"/>
    <x v="329"/>
    <x v="30"/>
    <x v="0"/>
    <s v="FUR-BO-10004709"/>
    <s v="Furniture"/>
    <x v="0"/>
    <s v="Bush Westfield Collection Bookcases, Medium Cherry Finish"/>
    <n v="231.92"/>
    <n v="5"/>
    <n v="5.798"/>
    <x v="4"/>
    <x v="11"/>
  </r>
  <r>
    <s v="CA-2017-103415"/>
    <x v="587"/>
    <d v="2017-12-08T00:00:00"/>
    <x v="1"/>
    <s v="MV-17485"/>
    <s v="Mark Van Huff"/>
    <x v="0"/>
    <s v="United States"/>
    <x v="6"/>
    <x v="5"/>
    <x v="3"/>
    <s v="FUR-FU-10000820"/>
    <s v="Furniture"/>
    <x v="3"/>
    <s v="Tensor Brushed Steel Torchiere Floor Lamp"/>
    <n v="13.592000000000001"/>
    <n v="2"/>
    <n v="-14.271599999999999"/>
    <x v="2"/>
    <x v="5"/>
  </r>
  <r>
    <s v="US-2017-112347"/>
    <x v="308"/>
    <d v="2017-12-06T00:00:00"/>
    <x v="1"/>
    <s v="BS-11380"/>
    <s v="Bill Stewart"/>
    <x v="1"/>
    <s v="United States"/>
    <x v="22"/>
    <x v="12"/>
    <x v="1"/>
    <s v="FUR-BO-10003546"/>
    <s v="Furniture"/>
    <x v="0"/>
    <s v="Hon 4-Shelf Metal Bookcases"/>
    <n v="242.352"/>
    <n v="8"/>
    <n v="-363.52800000000002"/>
    <x v="4"/>
    <x v="5"/>
  </r>
  <r>
    <s v="US-2017-112347"/>
    <x v="308"/>
    <d v="2017-12-06T00:00:00"/>
    <x v="1"/>
    <s v="BS-11380"/>
    <s v="Bill Stewart"/>
    <x v="1"/>
    <s v="United States"/>
    <x v="22"/>
    <x v="12"/>
    <x v="1"/>
    <s v="FUR-FU-10001488"/>
    <s v="Furniture"/>
    <x v="3"/>
    <s v="Tenex 46&quot; x 60&quot; Computer Anti-Static Chairmat, Rectangular Shaped"/>
    <n v="508.70400000000001"/>
    <n v="6"/>
    <n v="0"/>
    <x v="4"/>
    <x v="5"/>
  </r>
  <r>
    <s v="US-2017-112347"/>
    <x v="308"/>
    <d v="2017-12-06T00:00:00"/>
    <x v="1"/>
    <s v="BS-11380"/>
    <s v="Bill Stewart"/>
    <x v="1"/>
    <s v="United States"/>
    <x v="22"/>
    <x v="12"/>
    <x v="1"/>
    <s v="FUR-CH-10002335"/>
    <s v="Furniture"/>
    <x v="1"/>
    <s v="Hon GuestStacker Chair"/>
    <n v="906.68"/>
    <n v="5"/>
    <n v="68.001000000000005"/>
    <x v="4"/>
    <x v="5"/>
  </r>
  <r>
    <s v="CA-2016-136595"/>
    <x v="26"/>
    <d v="2016-09-07T00:00:00"/>
    <x v="2"/>
    <s v="EM-13825"/>
    <s v="Elizabeth Moffitt"/>
    <x v="1"/>
    <s v="United States"/>
    <x v="6"/>
    <x v="5"/>
    <x v="3"/>
    <s v="FUR-FU-10004671"/>
    <s v="Furniture"/>
    <x v="3"/>
    <s v="Executive Impressions 12&quot; Wall Clock"/>
    <n v="21.204000000000001"/>
    <n v="3"/>
    <n v="-11.6622"/>
    <x v="3"/>
    <x v="4"/>
  </r>
  <r>
    <s v="CA-2014-114181"/>
    <x v="769"/>
    <d v="2014-05-14T00:00:00"/>
    <x v="0"/>
    <s v="AF-10885"/>
    <s v="Art Foster"/>
    <x v="0"/>
    <s v="United States"/>
    <x v="3"/>
    <x v="3"/>
    <x v="2"/>
    <s v="FUR-BO-10004467"/>
    <s v="Furniture"/>
    <x v="0"/>
    <s v="Bestar Classic Bookcase"/>
    <n v="349.96499999999997"/>
    <n v="7"/>
    <n v="-216.97829999999999"/>
    <x v="4"/>
    <x v="7"/>
  </r>
  <r>
    <s v="US-2014-137155"/>
    <x v="770"/>
    <d v="2014-11-05T00:00:00"/>
    <x v="1"/>
    <s v="DL-12925"/>
    <s v="Daniel Lacy"/>
    <x v="0"/>
    <s v="United States"/>
    <x v="62"/>
    <x v="7"/>
    <x v="2"/>
    <s v="FUR-FU-10003142"/>
    <s v="Furniture"/>
    <x v="3"/>
    <s v="Master Big Foot Doorstop, Beige"/>
    <n v="31.68"/>
    <n v="6"/>
    <n v="9.8208000000000002"/>
    <x v="4"/>
    <x v="0"/>
  </r>
  <r>
    <s v="CA-2016-105746"/>
    <x v="771"/>
    <d v="2017-01-01T00:00:00"/>
    <x v="2"/>
    <s v="BD-11605"/>
    <s v="Brian Dahlen"/>
    <x v="0"/>
    <s v="United States"/>
    <x v="68"/>
    <x v="3"/>
    <x v="2"/>
    <s v="FUR-CH-10000454"/>
    <s v="Furniture"/>
    <x v="1"/>
    <s v="Hon Deluxe Fabric Upholstered Stacking Chairs, Rounded Back"/>
    <n v="170.786"/>
    <n v="1"/>
    <n v="0"/>
    <x v="3"/>
    <x v="5"/>
  </r>
  <r>
    <s v="US-2016-104815"/>
    <x v="222"/>
    <d v="2016-09-07T00:00:00"/>
    <x v="1"/>
    <s v="RB-19570"/>
    <s v="Rob Beeghly"/>
    <x v="0"/>
    <s v="United States"/>
    <x v="9"/>
    <x v="8"/>
    <x v="3"/>
    <s v="FUR-BO-10003894"/>
    <s v="Furniture"/>
    <x v="0"/>
    <s v="Safco Value Mate Steel Bookcase, Baked Enamel Finish on Steel, Black"/>
    <n v="198.744"/>
    <n v="4"/>
    <n v="0"/>
    <x v="4"/>
    <x v="4"/>
  </r>
  <r>
    <s v="US-2016-166660"/>
    <x v="772"/>
    <d v="2016-02-01T00:00:00"/>
    <x v="0"/>
    <s v="TB-21250"/>
    <s v="Tim Brockman"/>
    <x v="0"/>
    <s v="United States"/>
    <x v="15"/>
    <x v="13"/>
    <x v="1"/>
    <s v="FUR-CH-10001190"/>
    <s v="Furniture"/>
    <x v="1"/>
    <s v="Global Deluxe High-Back Office Chair in Storm"/>
    <n v="435.16800000000001"/>
    <n v="4"/>
    <n v="-59.835599999999999"/>
    <x v="3"/>
    <x v="8"/>
  </r>
  <r>
    <s v="US-2016-166660"/>
    <x v="772"/>
    <d v="2016-02-01T00:00:00"/>
    <x v="0"/>
    <s v="TB-21250"/>
    <s v="Tim Brockman"/>
    <x v="0"/>
    <s v="United States"/>
    <x v="15"/>
    <x v="13"/>
    <x v="1"/>
    <s v="FUR-BO-10000468"/>
    <s v="Furniture"/>
    <x v="0"/>
    <s v="O'Sullivan 2-Shelf Heavy-Duty Bookcases"/>
    <n v="48.58"/>
    <n v="1"/>
    <n v="7.7728000000000002"/>
    <x v="3"/>
    <x v="8"/>
  </r>
  <r>
    <s v="CA-2014-100916"/>
    <x v="299"/>
    <d v="2014-10-26T00:00:00"/>
    <x v="1"/>
    <s v="FH-14275"/>
    <s v="Frank Hawley"/>
    <x v="1"/>
    <s v="United States"/>
    <x v="330"/>
    <x v="25"/>
    <x v="0"/>
    <s v="FUR-TA-10004607"/>
    <s v="Furniture"/>
    <x v="2"/>
    <s v="Hon 2111 Invitation Series Straight Table"/>
    <n v="591.32000000000005"/>
    <n v="4"/>
    <n v="112.35080000000001"/>
    <x v="2"/>
    <x v="1"/>
  </r>
  <r>
    <s v="CA-2016-138597"/>
    <x v="105"/>
    <d v="2016-12-21T00:00:00"/>
    <x v="2"/>
    <s v="PN-18775"/>
    <s v="Parhena Norris"/>
    <x v="2"/>
    <s v="United States"/>
    <x v="70"/>
    <x v="27"/>
    <x v="3"/>
    <s v="FUR-CH-10004997"/>
    <s v="Furniture"/>
    <x v="1"/>
    <s v="Hon Every-Day Series Multi-Task Chairs"/>
    <n v="563.94000000000005"/>
    <n v="3"/>
    <n v="112.788"/>
    <x v="0"/>
    <x v="5"/>
  </r>
  <r>
    <s v="CA-2015-142734"/>
    <x v="763"/>
    <d v="2015-04-21T00:00:00"/>
    <x v="1"/>
    <s v="DM-13345"/>
    <s v="Denise Monton"/>
    <x v="1"/>
    <s v="United States"/>
    <x v="13"/>
    <x v="7"/>
    <x v="2"/>
    <s v="FUR-CH-10003968"/>
    <s v="Furniture"/>
    <x v="1"/>
    <s v="Novimex Turbo Task Chair"/>
    <n v="127.764"/>
    <n v="2"/>
    <n v="2.8391999999999999"/>
    <x v="2"/>
    <x v="6"/>
  </r>
  <r>
    <s v="CA-2017-122945"/>
    <x v="716"/>
    <d v="2017-11-22T00:00:00"/>
    <x v="1"/>
    <s v="MB-18085"/>
    <s v="Mick Brown"/>
    <x v="0"/>
    <s v="United States"/>
    <x v="18"/>
    <x v="2"/>
    <x v="1"/>
    <s v="FUR-FU-10001196"/>
    <s v="Furniture"/>
    <x v="3"/>
    <s v="DAX Cubicle Frames - 8x10"/>
    <n v="17.309999999999999"/>
    <n v="3"/>
    <n v="5.1929999999999996"/>
    <x v="6"/>
    <x v="0"/>
  </r>
  <r>
    <s v="CA-2016-158778"/>
    <x v="26"/>
    <d v="2016-09-09T00:00:00"/>
    <x v="1"/>
    <s v="DB-13210"/>
    <s v="Dean Braden"/>
    <x v="0"/>
    <s v="United States"/>
    <x v="3"/>
    <x v="3"/>
    <x v="2"/>
    <s v="FUR-FU-10000260"/>
    <s v="Furniture"/>
    <x v="3"/>
    <s v="6&quot; Cubicle Wall Clock, Black"/>
    <n v="58.247999999999998"/>
    <n v="9"/>
    <n v="11.6496"/>
    <x v="4"/>
    <x v="4"/>
  </r>
  <r>
    <s v="CA-2016-158778"/>
    <x v="26"/>
    <d v="2016-09-09T00:00:00"/>
    <x v="1"/>
    <s v="DB-13210"/>
    <s v="Dean Braden"/>
    <x v="0"/>
    <s v="United States"/>
    <x v="3"/>
    <x v="3"/>
    <x v="2"/>
    <s v="FUR-CH-10001146"/>
    <s v="Furniture"/>
    <x v="1"/>
    <s v="Global Task Chair, Black"/>
    <n v="71.245999999999995"/>
    <n v="2"/>
    <n v="-19.338200000000001"/>
    <x v="4"/>
    <x v="4"/>
  </r>
  <r>
    <s v="CA-2016-158778"/>
    <x v="26"/>
    <d v="2016-09-09T00:00:00"/>
    <x v="1"/>
    <s v="DB-13210"/>
    <s v="Dean Braden"/>
    <x v="0"/>
    <s v="United States"/>
    <x v="3"/>
    <x v="3"/>
    <x v="2"/>
    <s v="FUR-CH-10000309"/>
    <s v="Furniture"/>
    <x v="1"/>
    <s v="Global Comet Stacking Arm Chair"/>
    <n v="887.27099999999996"/>
    <n v="3"/>
    <n v="-63.3765"/>
    <x v="4"/>
    <x v="4"/>
  </r>
  <r>
    <s v="CA-2016-101791"/>
    <x v="614"/>
    <d v="2016-05-31T00:00:00"/>
    <x v="1"/>
    <s v="BS-11665"/>
    <s v="Brian Stugart"/>
    <x v="0"/>
    <s v="United States"/>
    <x v="9"/>
    <x v="8"/>
    <x v="3"/>
    <s v="FUR-FU-10003247"/>
    <s v="Furniture"/>
    <x v="3"/>
    <s v="36X48 HARDFLOOR CHAIRMAT"/>
    <n v="25.175999999999998"/>
    <n v="3"/>
    <n v="-33.358199999999997"/>
    <x v="4"/>
    <x v="7"/>
  </r>
  <r>
    <s v="CA-2016-101791"/>
    <x v="614"/>
    <d v="2016-05-31T00:00:00"/>
    <x v="1"/>
    <s v="BS-11665"/>
    <s v="Brian Stugart"/>
    <x v="0"/>
    <s v="United States"/>
    <x v="9"/>
    <x v="8"/>
    <x v="3"/>
    <s v="FUR-FU-10002191"/>
    <s v="Furniture"/>
    <x v="3"/>
    <s v="G.E. Halogen Desk Lamp Bulbs"/>
    <n v="5.5839999999999996"/>
    <n v="2"/>
    <n v="-1.6752"/>
    <x v="4"/>
    <x v="7"/>
  </r>
  <r>
    <s v="CA-2015-113740"/>
    <x v="108"/>
    <d v="2015-08-28T00:00:00"/>
    <x v="0"/>
    <s v="SC-20380"/>
    <s v="Shahid Collister"/>
    <x v="0"/>
    <s v="United States"/>
    <x v="13"/>
    <x v="7"/>
    <x v="2"/>
    <s v="FUR-FU-10000010"/>
    <s v="Furniture"/>
    <x v="3"/>
    <s v="DAX Value U-Channel Document Frames, Easel Back"/>
    <n v="14.91"/>
    <n v="3"/>
    <n v="4.6220999999999997"/>
    <x v="4"/>
    <x v="10"/>
  </r>
  <r>
    <s v="CA-2017-151225"/>
    <x v="526"/>
    <d v="2017-10-29T00:00:00"/>
    <x v="2"/>
    <s v="JM-15655"/>
    <s v="Jim Mitchum"/>
    <x v="1"/>
    <s v="United States"/>
    <x v="2"/>
    <x v="2"/>
    <x v="1"/>
    <s v="FUR-TA-10001539"/>
    <s v="Furniture"/>
    <x v="2"/>
    <s v="Chromcraft Rectangular Conference Tables"/>
    <n v="189.57599999999999"/>
    <n v="1"/>
    <n v="9.4787999999999997"/>
    <x v="3"/>
    <x v="1"/>
  </r>
  <r>
    <s v="US-2014-144078"/>
    <x v="306"/>
    <d v="2014-11-29T00:00:00"/>
    <x v="1"/>
    <s v="RB-19435"/>
    <s v="Richard Bierner"/>
    <x v="0"/>
    <s v="United States"/>
    <x v="2"/>
    <x v="2"/>
    <x v="1"/>
    <s v="FUR-CH-10002335"/>
    <s v="Furniture"/>
    <x v="1"/>
    <s v="Hon GuestStacker Chair"/>
    <n v="725.34400000000005"/>
    <n v="4"/>
    <n v="54.400799999999997"/>
    <x v="4"/>
    <x v="0"/>
  </r>
  <r>
    <s v="CA-2015-136805"/>
    <x v="773"/>
    <d v="2015-05-27T00:00:00"/>
    <x v="0"/>
    <s v="NM-18445"/>
    <s v="Nathan Mautz"/>
    <x v="2"/>
    <s v="United States"/>
    <x v="25"/>
    <x v="17"/>
    <x v="3"/>
    <s v="FUR-FU-10003724"/>
    <s v="Furniture"/>
    <x v="3"/>
    <s v="Westinghouse Clip-On Gooseneck Lamps"/>
    <n v="75.33"/>
    <n v="9"/>
    <n v="19.585799999999999"/>
    <x v="4"/>
    <x v="7"/>
  </r>
  <r>
    <s v="CA-2014-162089"/>
    <x v="693"/>
    <d v="2014-04-01T00:00:00"/>
    <x v="2"/>
    <s v="MP-17470"/>
    <s v="Mark Packer"/>
    <x v="2"/>
    <s v="United States"/>
    <x v="193"/>
    <x v="5"/>
    <x v="3"/>
    <s v="FUR-CH-10002304"/>
    <s v="Furniture"/>
    <x v="1"/>
    <s v="Global Stack Chair without Arms, Black"/>
    <n v="127.30200000000001"/>
    <n v="7"/>
    <n v="-9.093"/>
    <x v="3"/>
    <x v="9"/>
  </r>
  <r>
    <s v="US-2017-158526"/>
    <x v="297"/>
    <d v="2018-01-01T00:00:00"/>
    <x v="0"/>
    <s v="KH-16360"/>
    <s v="Katherine Hughes"/>
    <x v="0"/>
    <s v="United States"/>
    <x v="74"/>
    <x v="0"/>
    <x v="0"/>
    <s v="FUR-CH-10002602"/>
    <s v="Furniture"/>
    <x v="1"/>
    <s v="DMI Arturo Collection Mission-style Design Wood Chair"/>
    <n v="1207.8399999999999"/>
    <n v="8"/>
    <n v="314.03840000000002"/>
    <x v="0"/>
    <x v="5"/>
  </r>
  <r>
    <s v="US-2017-158526"/>
    <x v="297"/>
    <d v="2018-01-01T00:00:00"/>
    <x v="0"/>
    <s v="KH-16360"/>
    <s v="Katherine Hughes"/>
    <x v="0"/>
    <s v="United States"/>
    <x v="74"/>
    <x v="0"/>
    <x v="0"/>
    <s v="FUR-CH-10004495"/>
    <s v="Furniture"/>
    <x v="1"/>
    <s v="Global Leather and Oak Executive Chair, Black"/>
    <n v="300.98"/>
    <n v="1"/>
    <n v="87.284199999999998"/>
    <x v="0"/>
    <x v="5"/>
  </r>
  <r>
    <s v="US-2017-158526"/>
    <x v="297"/>
    <d v="2018-01-01T00:00:00"/>
    <x v="0"/>
    <s v="KH-16360"/>
    <s v="Katherine Hughes"/>
    <x v="0"/>
    <s v="United States"/>
    <x v="74"/>
    <x v="0"/>
    <x v="0"/>
    <s v="FUR-CH-10001270"/>
    <s v="Furniture"/>
    <x v="1"/>
    <s v="Harbour Creations Steel Folding Chair"/>
    <n v="258.75"/>
    <n v="3"/>
    <n v="77.625"/>
    <x v="0"/>
    <x v="5"/>
  </r>
  <r>
    <s v="CA-2017-104885"/>
    <x v="774"/>
    <d v="2017-03-08T00:00:00"/>
    <x v="1"/>
    <s v="DB-13555"/>
    <s v="Dorothy Badders"/>
    <x v="1"/>
    <s v="United States"/>
    <x v="19"/>
    <x v="14"/>
    <x v="2"/>
    <s v="FUR-BO-10003660"/>
    <s v="Furniture"/>
    <x v="0"/>
    <s v="Bush Cubix Collection Bookcases, Fully Assembled"/>
    <n v="441.96"/>
    <n v="2"/>
    <n v="101.6508"/>
    <x v="6"/>
    <x v="9"/>
  </r>
  <r>
    <s v="CA-2015-161452"/>
    <x v="509"/>
    <d v="2015-04-11T00:00:00"/>
    <x v="1"/>
    <s v="CA-11965"/>
    <s v="Carol Adams"/>
    <x v="1"/>
    <s v="United States"/>
    <x v="2"/>
    <x v="2"/>
    <x v="1"/>
    <s v="FUR-CH-10003973"/>
    <s v="Furniture"/>
    <x v="1"/>
    <s v="GuestStacker Chair with Chrome Finish Legs"/>
    <n v="892.22400000000005"/>
    <n v="3"/>
    <n v="89.222399999999993"/>
    <x v="6"/>
    <x v="6"/>
  </r>
  <r>
    <s v="CA-2016-138968"/>
    <x v="775"/>
    <d v="2016-03-16T00:00:00"/>
    <x v="2"/>
    <s v="FC-14335"/>
    <s v="Fred Chung"/>
    <x v="1"/>
    <s v="United States"/>
    <x v="28"/>
    <x v="2"/>
    <x v="1"/>
    <s v="FUR-CH-10000309"/>
    <s v="Furniture"/>
    <x v="1"/>
    <s v="Global Comet Stacking Arm Chair"/>
    <n v="1352.0319999999999"/>
    <n v="4"/>
    <n v="84.501999999999995"/>
    <x v="5"/>
    <x v="9"/>
  </r>
  <r>
    <s v="CA-2015-101889"/>
    <x v="7"/>
    <d v="2015-12-31T00:00:00"/>
    <x v="1"/>
    <s v="DB-13120"/>
    <s v="David Bremer"/>
    <x v="1"/>
    <s v="United States"/>
    <x v="149"/>
    <x v="15"/>
    <x v="2"/>
    <s v="FUR-TA-10004154"/>
    <s v="Furniture"/>
    <x v="2"/>
    <s v="Riverside Furniture Oval Coffee Table, Oval End Table, End Table with Drawer"/>
    <n v="1548.99"/>
    <n v="9"/>
    <n v="-464.697"/>
    <x v="4"/>
    <x v="5"/>
  </r>
  <r>
    <s v="CA-2015-107685"/>
    <x v="737"/>
    <d v="2015-12-02T00:00:00"/>
    <x v="0"/>
    <s v="JM-15865"/>
    <s v="John Murray"/>
    <x v="0"/>
    <s v="United States"/>
    <x v="205"/>
    <x v="34"/>
    <x v="1"/>
    <s v="FUR-FU-10002813"/>
    <s v="Furniture"/>
    <x v="3"/>
    <s v="DAX Contemporary Wood Frame with Silver Metal Mat, Desktop, 11 x 14 Size"/>
    <n v="80.959999999999994"/>
    <n v="4"/>
    <n v="29.145600000000002"/>
    <x v="3"/>
    <x v="0"/>
  </r>
  <r>
    <s v="US-2014-120740"/>
    <x v="776"/>
    <d v="2014-04-15T00:00:00"/>
    <x v="3"/>
    <s v="PS-18970"/>
    <s v="Paul Stevenson"/>
    <x v="2"/>
    <s v="United States"/>
    <x v="2"/>
    <x v="2"/>
    <x v="1"/>
    <s v="FUR-FU-10004091"/>
    <s v="Furniture"/>
    <x v="3"/>
    <s v="Howard Miller 13&quot; Diameter Goldtone Round Wall Clock"/>
    <n v="187.76"/>
    <n v="4"/>
    <n v="76.9816"/>
    <x v="7"/>
    <x v="6"/>
  </r>
  <r>
    <s v="CA-2014-105417"/>
    <x v="777"/>
    <d v="2014-01-12T00:00:00"/>
    <x v="1"/>
    <s v="VS-21820"/>
    <s v="Vivek Sundaresam"/>
    <x v="0"/>
    <s v="United States"/>
    <x v="156"/>
    <x v="5"/>
    <x v="3"/>
    <s v="FUR-FU-10004864"/>
    <s v="Furniture"/>
    <x v="3"/>
    <s v="Howard Miller 14-1/2&quot; Diameter Chrome Round Wall Clock"/>
    <n v="76.727999999999994"/>
    <n v="3"/>
    <n v="-53.709600000000002"/>
    <x v="2"/>
    <x v="8"/>
  </r>
  <r>
    <s v="CA-2014-151967"/>
    <x v="27"/>
    <d v="2014-10-26T00:00:00"/>
    <x v="1"/>
    <s v="NB-18580"/>
    <s v="Nicole Brennan"/>
    <x v="1"/>
    <s v="United States"/>
    <x v="331"/>
    <x v="35"/>
    <x v="0"/>
    <s v="FUR-FU-10000193"/>
    <s v="Furniture"/>
    <x v="3"/>
    <s v="Tenex Chairmats For Use with Hard Floors"/>
    <n v="129.91999999999999"/>
    <n v="4"/>
    <n v="10.393599999999999"/>
    <x v="4"/>
    <x v="1"/>
  </r>
  <r>
    <s v="CA-2015-130974"/>
    <x v="61"/>
    <d v="2015-11-29T00:00:00"/>
    <x v="0"/>
    <s v="MA-17560"/>
    <s v="Matt Abelman"/>
    <x v="2"/>
    <s v="United States"/>
    <x v="114"/>
    <x v="20"/>
    <x v="2"/>
    <s v="FUR-BO-10002916"/>
    <s v="Furniture"/>
    <x v="0"/>
    <s v="Rush Hierlooms Collection 1&quot; Thick Stackable Bookcases"/>
    <n v="170.98"/>
    <n v="1"/>
    <n v="32.486199999999997"/>
    <x v="3"/>
    <x v="0"/>
  </r>
  <r>
    <s v="CA-2015-130974"/>
    <x v="61"/>
    <d v="2015-11-29T00:00:00"/>
    <x v="0"/>
    <s v="MA-17560"/>
    <s v="Matt Abelman"/>
    <x v="2"/>
    <s v="United States"/>
    <x v="114"/>
    <x v="20"/>
    <x v="2"/>
    <s v="FUR-FU-10002506"/>
    <s v="Furniture"/>
    <x v="3"/>
    <s v="Tensor &quot;Hersey Kiss&quot; Styled Floor Lamp"/>
    <n v="38.97"/>
    <n v="3"/>
    <n v="4.6764000000000001"/>
    <x v="3"/>
    <x v="0"/>
  </r>
  <r>
    <s v="CA-2015-130974"/>
    <x v="61"/>
    <d v="2015-11-29T00:00:00"/>
    <x v="0"/>
    <s v="MA-17560"/>
    <s v="Matt Abelman"/>
    <x v="2"/>
    <s v="United States"/>
    <x v="114"/>
    <x v="20"/>
    <x v="2"/>
    <s v="FUR-TA-10004619"/>
    <s v="Furniture"/>
    <x v="2"/>
    <s v="Hon Non-Folding Utility Tables"/>
    <n v="446.06799999999998"/>
    <n v="4"/>
    <n v="0"/>
    <x v="3"/>
    <x v="0"/>
  </r>
  <r>
    <s v="CA-2014-133592"/>
    <x v="252"/>
    <d v="2015-01-07T00:00:00"/>
    <x v="1"/>
    <s v="KM-16375"/>
    <s v="Katherine Murray"/>
    <x v="2"/>
    <s v="United States"/>
    <x v="134"/>
    <x v="38"/>
    <x v="2"/>
    <s v="FUR-BO-10000362"/>
    <s v="Furniture"/>
    <x v="0"/>
    <s v="Sauder Inglewood Library Bookcases"/>
    <n v="341.96"/>
    <n v="2"/>
    <n v="78.650800000000004"/>
    <x v="1"/>
    <x v="5"/>
  </r>
  <r>
    <s v="CA-2014-133592"/>
    <x v="252"/>
    <d v="2015-01-07T00:00:00"/>
    <x v="1"/>
    <s v="KM-16375"/>
    <s v="Katherine Murray"/>
    <x v="2"/>
    <s v="United States"/>
    <x v="134"/>
    <x v="38"/>
    <x v="2"/>
    <s v="FUR-CH-10004218"/>
    <s v="Furniture"/>
    <x v="1"/>
    <s v="Global Fabric Manager's Chair, Dark Gray"/>
    <n v="605.88"/>
    <n v="6"/>
    <n v="151.47"/>
    <x v="1"/>
    <x v="5"/>
  </r>
  <r>
    <s v="CA-2016-169838"/>
    <x v="778"/>
    <d v="2016-11-29T00:00:00"/>
    <x v="1"/>
    <s v="BB-11545"/>
    <s v="Brenda Bowman"/>
    <x v="1"/>
    <s v="United States"/>
    <x v="38"/>
    <x v="17"/>
    <x v="3"/>
    <s v="FUR-TA-10001095"/>
    <s v="Furniture"/>
    <x v="2"/>
    <s v="Chromcraft Round Conference Tables"/>
    <n v="1568.61"/>
    <n v="9"/>
    <n v="329.40809999999999"/>
    <x v="4"/>
    <x v="0"/>
  </r>
  <r>
    <s v="US-2017-128951"/>
    <x v="316"/>
    <d v="2017-07-17T00:00:00"/>
    <x v="2"/>
    <s v="RS-19420"/>
    <s v="Ricardo Sperren"/>
    <x v="1"/>
    <s v="United States"/>
    <x v="122"/>
    <x v="25"/>
    <x v="0"/>
    <s v="FUR-TA-10004575"/>
    <s v="Furniture"/>
    <x v="2"/>
    <s v="Hon 5100 Series Wood Tables"/>
    <n v="872.94"/>
    <n v="3"/>
    <n v="157.1292"/>
    <x v="3"/>
    <x v="3"/>
  </r>
  <r>
    <s v="CA-2016-118899"/>
    <x v="779"/>
    <d v="2016-03-22T00:00:00"/>
    <x v="3"/>
    <s v="MC-17275"/>
    <s v="Marc Crier"/>
    <x v="0"/>
    <s v="United States"/>
    <x v="15"/>
    <x v="13"/>
    <x v="1"/>
    <s v="FUR-CH-10004754"/>
    <s v="Furniture"/>
    <x v="1"/>
    <s v="Global Stack Chair with Arms, Black"/>
    <n v="167.88800000000001"/>
    <n v="7"/>
    <n v="14.690200000000001"/>
    <x v="7"/>
    <x v="9"/>
  </r>
  <r>
    <s v="CA-2017-151799"/>
    <x v="417"/>
    <d v="2017-12-18T00:00:00"/>
    <x v="1"/>
    <s v="BF-11170"/>
    <s v="Ben Ferrer"/>
    <x v="2"/>
    <s v="United States"/>
    <x v="37"/>
    <x v="20"/>
    <x v="2"/>
    <s v="FUR-TA-10003473"/>
    <s v="Furniture"/>
    <x v="2"/>
    <s v="Bretford Rectangular Conference Table Tops"/>
    <n v="526.58199999999999"/>
    <n v="2"/>
    <n v="-52.658200000000001"/>
    <x v="4"/>
    <x v="5"/>
  </r>
  <r>
    <s v="CA-2016-114601"/>
    <x v="238"/>
    <d v="2016-09-02T00:00:00"/>
    <x v="1"/>
    <s v="AA-10480"/>
    <s v="Andrew Allen"/>
    <x v="0"/>
    <s v="United States"/>
    <x v="25"/>
    <x v="17"/>
    <x v="3"/>
    <s v="FUR-TA-10004147"/>
    <s v="Furniture"/>
    <x v="2"/>
    <s v="Hon 4060 Series Tables"/>
    <n v="447.84"/>
    <n v="4"/>
    <n v="98.524799999999999"/>
    <x v="1"/>
    <x v="10"/>
  </r>
  <r>
    <s v="CA-2017-139353"/>
    <x v="780"/>
    <d v="2017-10-30T00:00:00"/>
    <x v="0"/>
    <s v="JM-15250"/>
    <s v="Janet Martin"/>
    <x v="0"/>
    <s v="United States"/>
    <x v="160"/>
    <x v="30"/>
    <x v="0"/>
    <s v="FUR-FU-10001876"/>
    <s v="Furniture"/>
    <x v="3"/>
    <s v="Computer Room Manger, 14&quot;"/>
    <n v="77.951999999999998"/>
    <n v="3"/>
    <n v="15.590400000000001"/>
    <x v="3"/>
    <x v="1"/>
  </r>
  <r>
    <s v="CA-2015-139374"/>
    <x v="468"/>
    <d v="2015-09-14T00:00:00"/>
    <x v="1"/>
    <s v="AR-10345"/>
    <s v="Alex Russell"/>
    <x v="1"/>
    <s v="United States"/>
    <x v="198"/>
    <x v="5"/>
    <x v="3"/>
    <s v="FUR-CH-10003981"/>
    <s v="Furniture"/>
    <x v="1"/>
    <s v="Global Commerce Series Low-Back Swivel/Tilt Chairs"/>
    <n v="179.886"/>
    <n v="1"/>
    <n v="-2.5697999999999999"/>
    <x v="4"/>
    <x v="4"/>
  </r>
  <r>
    <s v="CA-2017-104850"/>
    <x v="234"/>
    <d v="2017-06-19T00:00:00"/>
    <x v="1"/>
    <s v="TW-21025"/>
    <s v="Tamara Willingham"/>
    <x v="2"/>
    <s v="United States"/>
    <x v="15"/>
    <x v="13"/>
    <x v="1"/>
    <s v="FUR-CH-10003774"/>
    <s v="Furniture"/>
    <x v="1"/>
    <s v="Global Wood Trimmed Manager's Task Chair, Khaki"/>
    <n v="291.13600000000002"/>
    <n v="4"/>
    <n v="-25.474399999999999"/>
    <x v="6"/>
    <x v="2"/>
  </r>
  <r>
    <s v="CA-2015-133242"/>
    <x v="311"/>
    <d v="2015-06-24T00:00:00"/>
    <x v="1"/>
    <s v="KH-16510"/>
    <s v="Keith Herrera"/>
    <x v="0"/>
    <s v="United States"/>
    <x v="58"/>
    <x v="25"/>
    <x v="0"/>
    <s v="FUR-FU-10003464"/>
    <s v="Furniture"/>
    <x v="3"/>
    <s v="Seth Thomas 8 1/2&quot; Cubicle Clock"/>
    <n v="60.84"/>
    <n v="3"/>
    <n v="19.468800000000002"/>
    <x v="6"/>
    <x v="2"/>
  </r>
  <r>
    <s v="CA-2015-158323"/>
    <x v="737"/>
    <d v="2015-12-03T00:00:00"/>
    <x v="2"/>
    <s v="AB-10600"/>
    <s v="Ann Blume"/>
    <x v="1"/>
    <s v="United States"/>
    <x v="51"/>
    <x v="30"/>
    <x v="0"/>
    <s v="FUR-FU-10001546"/>
    <s v="Furniture"/>
    <x v="3"/>
    <s v="Dana Swing-Arm Lamps"/>
    <n v="17.088000000000001"/>
    <n v="2"/>
    <n v="1.0680000000000001"/>
    <x v="0"/>
    <x v="0"/>
  </r>
  <r>
    <s v="CA-2017-112844"/>
    <x v="596"/>
    <d v="2017-11-16T00:00:00"/>
    <x v="0"/>
    <s v="SP-20620"/>
    <s v="Stefania Perrino"/>
    <x v="1"/>
    <s v="United States"/>
    <x v="252"/>
    <x v="7"/>
    <x v="2"/>
    <s v="FUR-FU-10004845"/>
    <s v="Furniture"/>
    <x v="3"/>
    <s v="Deflect-o EconoMat Nonstudded, No Bevel Mat"/>
    <n v="154.94999999999999"/>
    <n v="3"/>
    <n v="30.99"/>
    <x v="0"/>
    <x v="0"/>
  </r>
  <r>
    <s v="US-2017-118941"/>
    <x v="661"/>
    <d v="2017-08-12T00:00:00"/>
    <x v="3"/>
    <s v="BB-11545"/>
    <s v="Brenda Bowman"/>
    <x v="1"/>
    <s v="United States"/>
    <x v="11"/>
    <x v="32"/>
    <x v="2"/>
    <s v="FUR-CH-10002331"/>
    <s v="Furniture"/>
    <x v="1"/>
    <s v="Hon 4700 Series Mobuis Mid-Back Task Chairs with Adjustable Arms"/>
    <n v="1779.9"/>
    <n v="5"/>
    <n v="373.779"/>
    <x v="7"/>
    <x v="10"/>
  </r>
  <r>
    <s v="CA-2016-162236"/>
    <x v="114"/>
    <d v="2016-11-06T00:00:00"/>
    <x v="0"/>
    <s v="ER-13855"/>
    <s v="Elpida Rittenbach"/>
    <x v="1"/>
    <s v="United States"/>
    <x v="127"/>
    <x v="30"/>
    <x v="0"/>
    <s v="FUR-TA-10002533"/>
    <s v="Furniture"/>
    <x v="2"/>
    <s v="BPI Conference Tables"/>
    <n v="876.3"/>
    <n v="10"/>
    <n v="-292.10000000000002"/>
    <x v="3"/>
    <x v="0"/>
  </r>
  <r>
    <s v="US-2016-117037"/>
    <x v="586"/>
    <d v="2016-05-20T00:00:00"/>
    <x v="2"/>
    <s v="LW-17215"/>
    <s v="Luke Weiss"/>
    <x v="0"/>
    <s v="United States"/>
    <x v="9"/>
    <x v="8"/>
    <x v="3"/>
    <s v="FUR-FU-10004973"/>
    <s v="Furniture"/>
    <x v="3"/>
    <s v="Flat Face Poster Frame"/>
    <n v="22.608000000000001"/>
    <n v="3"/>
    <n v="-10.1736"/>
    <x v="0"/>
    <x v="7"/>
  </r>
  <r>
    <s v="CA-2017-166184"/>
    <x v="781"/>
    <d v="2017-03-27T00:00:00"/>
    <x v="2"/>
    <s v="HR-14830"/>
    <s v="Harold Ryan"/>
    <x v="1"/>
    <s v="United States"/>
    <x v="13"/>
    <x v="7"/>
    <x v="2"/>
    <s v="FUR-CH-10003396"/>
    <s v="Furniture"/>
    <x v="1"/>
    <s v="Global Deluxe Steno Chair"/>
    <n v="207.846"/>
    <n v="3"/>
    <n v="2.3094000000000001"/>
    <x v="0"/>
    <x v="9"/>
  </r>
  <r>
    <s v="CA-2014-143637"/>
    <x v="782"/>
    <d v="2014-03-29T00:00:00"/>
    <x v="0"/>
    <s v="MS-17710"/>
    <s v="Maurice Satty"/>
    <x v="0"/>
    <s v="United States"/>
    <x v="99"/>
    <x v="2"/>
    <x v="1"/>
    <s v="FUR-FU-10002813"/>
    <s v="Furniture"/>
    <x v="3"/>
    <s v="DAX Contemporary Wood Frame with Silver Metal Mat, Desktop, 11 x 14 Size"/>
    <n v="40.479999999999997"/>
    <n v="2"/>
    <n v="14.572800000000001"/>
    <x v="2"/>
    <x v="9"/>
  </r>
  <r>
    <s v="CA-2016-134334"/>
    <x v="783"/>
    <d v="2016-02-15T00:00:00"/>
    <x v="2"/>
    <s v="DK-13090"/>
    <s v="Dave Kipp"/>
    <x v="0"/>
    <s v="United States"/>
    <x v="218"/>
    <x v="32"/>
    <x v="2"/>
    <s v="FUR-TA-10002356"/>
    <s v="Furniture"/>
    <x v="2"/>
    <s v="Bevis Boat-Shaped Conference Table"/>
    <n v="550.43100000000004"/>
    <n v="3"/>
    <n v="-47.1798"/>
    <x v="5"/>
    <x v="11"/>
  </r>
  <r>
    <s v="CA-2016-134334"/>
    <x v="783"/>
    <d v="2016-02-15T00:00:00"/>
    <x v="2"/>
    <s v="DK-13090"/>
    <s v="Dave Kipp"/>
    <x v="0"/>
    <s v="United States"/>
    <x v="218"/>
    <x v="32"/>
    <x v="2"/>
    <s v="FUR-FU-10003274"/>
    <s v="Furniture"/>
    <x v="3"/>
    <s v="Regeneration Desk Collection"/>
    <n v="10.56"/>
    <n v="6"/>
    <n v="4.6463999999999999"/>
    <x v="5"/>
    <x v="11"/>
  </r>
  <r>
    <s v="US-2017-109316"/>
    <x v="784"/>
    <d v="2017-06-10T00:00:00"/>
    <x v="2"/>
    <s v="MG-17680"/>
    <s v="Maureen Gastineau"/>
    <x v="2"/>
    <s v="United States"/>
    <x v="2"/>
    <x v="2"/>
    <x v="1"/>
    <s v="FUR-BO-10004834"/>
    <s v="Furniture"/>
    <x v="0"/>
    <s v="Riverside Palais Royal Lawyers Bookcase, Royale Cherry Finish"/>
    <n v="1497.6659999999999"/>
    <n v="2"/>
    <n v="140.95679999999999"/>
    <x v="3"/>
    <x v="2"/>
  </r>
  <r>
    <s v="CA-2014-125150"/>
    <x v="785"/>
    <d v="2014-05-23T00:00:00"/>
    <x v="1"/>
    <s v="PW-19030"/>
    <s v="Pauline Webber"/>
    <x v="1"/>
    <s v="United States"/>
    <x v="2"/>
    <x v="2"/>
    <x v="1"/>
    <s v="FUR-CH-10002439"/>
    <s v="Furniture"/>
    <x v="1"/>
    <s v="Iceberg Nesting Folding Chair, 19w x 6d x 43h"/>
    <n v="232.88"/>
    <n v="5"/>
    <n v="17.466000000000001"/>
    <x v="1"/>
    <x v="7"/>
  </r>
  <r>
    <s v="CA-2015-127327"/>
    <x v="136"/>
    <d v="2015-02-07T00:00:00"/>
    <x v="1"/>
    <s v="PW-19030"/>
    <s v="Pauline Webber"/>
    <x v="1"/>
    <s v="United States"/>
    <x v="248"/>
    <x v="7"/>
    <x v="2"/>
    <s v="FUR-CH-10004218"/>
    <s v="Furniture"/>
    <x v="1"/>
    <s v="Global Fabric Manager's Chair, Dark Gray"/>
    <n v="90.882000000000005"/>
    <n v="1"/>
    <n v="15.147"/>
    <x v="4"/>
    <x v="11"/>
  </r>
  <r>
    <s v="CA-2015-137302"/>
    <x v="12"/>
    <d v="2015-05-01T00:00:00"/>
    <x v="1"/>
    <s v="BW-11110"/>
    <s v="Bart Watters"/>
    <x v="1"/>
    <s v="United States"/>
    <x v="53"/>
    <x v="2"/>
    <x v="1"/>
    <s v="FUR-CH-10002017"/>
    <s v="Furniture"/>
    <x v="1"/>
    <s v="SAFCO Optional Arm Kit for Workspace Cribbage Stacking Chair"/>
    <n v="63.936"/>
    <n v="3"/>
    <n v="6.3936000000000002"/>
    <x v="2"/>
    <x v="6"/>
  </r>
  <r>
    <s v="CA-2015-106257"/>
    <x v="315"/>
    <d v="2015-04-17T00:00:00"/>
    <x v="0"/>
    <s v="EB-14110"/>
    <s v="Eugene Barchas"/>
    <x v="0"/>
    <s v="United States"/>
    <x v="2"/>
    <x v="2"/>
    <x v="1"/>
    <s v="FUR-TA-10002530"/>
    <s v="Furniture"/>
    <x v="2"/>
    <s v="Iceberg OfficeWorks 42&quot; Round Tables"/>
    <n v="241.56800000000001"/>
    <n v="2"/>
    <n v="-15.098000000000001"/>
    <x v="4"/>
    <x v="6"/>
  </r>
  <r>
    <s v="CA-2015-149083"/>
    <x v="4"/>
    <d v="2015-09-30T00:00:00"/>
    <x v="1"/>
    <s v="SH-19975"/>
    <s v="Sally Hughsby"/>
    <x v="1"/>
    <s v="United States"/>
    <x v="15"/>
    <x v="13"/>
    <x v="1"/>
    <s v="FUR-CH-10004289"/>
    <s v="Furniture"/>
    <x v="1"/>
    <s v="Global Super Steno Chair"/>
    <n v="307.13600000000002"/>
    <n v="4"/>
    <n v="-11.5176"/>
    <x v="2"/>
    <x v="4"/>
  </r>
  <r>
    <s v="US-2014-137869"/>
    <x v="786"/>
    <d v="2014-04-02T00:00:00"/>
    <x v="1"/>
    <s v="CV-12295"/>
    <s v="Christina VanderZanden"/>
    <x v="0"/>
    <s v="United States"/>
    <x v="67"/>
    <x v="26"/>
    <x v="3"/>
    <s v="FUR-TA-10003954"/>
    <s v="Furniture"/>
    <x v="2"/>
    <s v="Hon 94000 Series Round Tables"/>
    <n v="1184.72"/>
    <n v="4"/>
    <n v="106.62479999999999"/>
    <x v="2"/>
    <x v="9"/>
  </r>
  <r>
    <s v="US-2017-123834"/>
    <x v="720"/>
    <d v="2017-07-25T00:00:00"/>
    <x v="1"/>
    <s v="GM-14500"/>
    <s v="Gene McClure"/>
    <x v="0"/>
    <s v="United States"/>
    <x v="191"/>
    <x v="5"/>
    <x v="3"/>
    <s v="FUR-TA-10001676"/>
    <s v="Furniture"/>
    <x v="2"/>
    <s v="Hon 61000 Series Interactive Training Tables"/>
    <n v="124.404"/>
    <n v="4"/>
    <n v="-21.3264"/>
    <x v="4"/>
    <x v="3"/>
  </r>
  <r>
    <s v="CA-2016-128706"/>
    <x v="787"/>
    <d v="2016-03-02T00:00:00"/>
    <x v="1"/>
    <s v="DW-13540"/>
    <s v="Don Weiss"/>
    <x v="0"/>
    <s v="United States"/>
    <x v="6"/>
    <x v="5"/>
    <x v="3"/>
    <s v="FUR-FU-10004053"/>
    <s v="Furniture"/>
    <x v="3"/>
    <s v="DAX Two-Tone Silver Metal Document Frame"/>
    <n v="16.192"/>
    <n v="2"/>
    <n v="-6.8815999999999997"/>
    <x v="4"/>
    <x v="11"/>
  </r>
  <r>
    <s v="CA-2015-143364"/>
    <x v="788"/>
    <d v="2015-07-19T00:00:00"/>
    <x v="0"/>
    <s v="TG-21310"/>
    <s v="Toby Gnade"/>
    <x v="0"/>
    <s v="United States"/>
    <x v="81"/>
    <x v="22"/>
    <x v="1"/>
    <s v="FUR-CH-10004287"/>
    <s v="Furniture"/>
    <x v="1"/>
    <s v="SAFCO Arco Folding Chair"/>
    <n v="441.92"/>
    <n v="2"/>
    <n v="49.716000000000001"/>
    <x v="2"/>
    <x v="3"/>
  </r>
  <r>
    <s v="CA-2015-143364"/>
    <x v="788"/>
    <d v="2015-07-19T00:00:00"/>
    <x v="0"/>
    <s v="TG-21310"/>
    <s v="Toby Gnade"/>
    <x v="0"/>
    <s v="United States"/>
    <x v="81"/>
    <x v="22"/>
    <x v="1"/>
    <s v="FUR-BO-10001608"/>
    <s v="Furniture"/>
    <x v="0"/>
    <s v="Hon Metal Bookcases, Black"/>
    <n v="127.764"/>
    <n v="6"/>
    <n v="-191.64599999999999"/>
    <x v="2"/>
    <x v="3"/>
  </r>
  <r>
    <s v="CA-2016-101672"/>
    <x v="162"/>
    <d v="2016-10-07T00:00:00"/>
    <x v="1"/>
    <s v="DB-12910"/>
    <s v="Daniel Byrd"/>
    <x v="2"/>
    <s v="United States"/>
    <x v="284"/>
    <x v="2"/>
    <x v="1"/>
    <s v="FUR-CH-10004063"/>
    <s v="Furniture"/>
    <x v="1"/>
    <s v="Global Deluxe High-Back Manager's Chair"/>
    <n v="915.13599999999997"/>
    <n v="4"/>
    <n v="102.9528"/>
    <x v="4"/>
    <x v="1"/>
  </r>
  <r>
    <s v="CA-2016-160241"/>
    <x v="789"/>
    <d v="2016-12-04T00:00:00"/>
    <x v="0"/>
    <s v="DR-12940"/>
    <s v="Daniel Raglin"/>
    <x v="2"/>
    <s v="United States"/>
    <x v="14"/>
    <x v="8"/>
    <x v="3"/>
    <s v="FUR-FU-10003806"/>
    <s v="Furniture"/>
    <x v="3"/>
    <s v="Tenex Chairmat w/ Average Lip, 45&quot; x 53&quot;"/>
    <n v="242.17599999999999"/>
    <n v="4"/>
    <n v="-302.72000000000003"/>
    <x v="2"/>
    <x v="0"/>
  </r>
  <r>
    <s v="CA-2016-155747"/>
    <x v="184"/>
    <d v="2016-06-21T00:00:00"/>
    <x v="1"/>
    <s v="JS-15685"/>
    <s v="Jim Sink"/>
    <x v="1"/>
    <s v="United States"/>
    <x v="3"/>
    <x v="3"/>
    <x v="2"/>
    <s v="FUR-TA-10003392"/>
    <s v="Furniture"/>
    <x v="2"/>
    <s v="Global Adaptabilities Conference Tables"/>
    <n v="337.17599999999999"/>
    <n v="2"/>
    <n v="-118.0116"/>
    <x v="1"/>
    <x v="2"/>
  </r>
  <r>
    <s v="CA-2017-118017"/>
    <x v="587"/>
    <d v="2017-12-06T00:00:00"/>
    <x v="0"/>
    <s v="LC-16870"/>
    <s v="Lena Cacioppo"/>
    <x v="0"/>
    <s v="United States"/>
    <x v="332"/>
    <x v="12"/>
    <x v="1"/>
    <s v="FUR-FU-10004351"/>
    <s v="Furniture"/>
    <x v="3"/>
    <s v="Staple-based wall hangings"/>
    <n v="23.376000000000001"/>
    <n v="3"/>
    <n v="7.0128000000000004"/>
    <x v="0"/>
    <x v="5"/>
  </r>
  <r>
    <s v="CA-2017-118017"/>
    <x v="587"/>
    <d v="2017-12-06T00:00:00"/>
    <x v="0"/>
    <s v="LC-16870"/>
    <s v="Lena Cacioppo"/>
    <x v="0"/>
    <s v="United States"/>
    <x v="332"/>
    <x v="12"/>
    <x v="1"/>
    <s v="FUR-FU-10004270"/>
    <s v="Furniture"/>
    <x v="3"/>
    <s v="Eldon Image Series Desk Accessories, Burgundy"/>
    <n v="16.72"/>
    <n v="5"/>
    <n v="3.3439999999999999"/>
    <x v="0"/>
    <x v="5"/>
  </r>
  <r>
    <s v="CA-2017-118017"/>
    <x v="587"/>
    <d v="2017-12-06T00:00:00"/>
    <x v="0"/>
    <s v="LC-16870"/>
    <s v="Lena Cacioppo"/>
    <x v="0"/>
    <s v="United States"/>
    <x v="332"/>
    <x v="12"/>
    <x v="1"/>
    <s v="FUR-FU-10004053"/>
    <s v="Furniture"/>
    <x v="3"/>
    <s v="DAX Two-Tone Silver Metal Document Frame"/>
    <n v="16.192"/>
    <n v="1"/>
    <n v="4.6551999999999998"/>
    <x v="0"/>
    <x v="5"/>
  </r>
  <r>
    <s v="CA-2016-148684"/>
    <x v="683"/>
    <d v="2016-12-29T00:00:00"/>
    <x v="1"/>
    <s v="TS-21655"/>
    <s v="Trudy Schmidt"/>
    <x v="0"/>
    <s v="United States"/>
    <x v="160"/>
    <x v="31"/>
    <x v="0"/>
    <s v="FUR-FU-10003553"/>
    <s v="Furniture"/>
    <x v="3"/>
    <s v="Howard Miller 13-1/2&quot; Diameter Rosebrook Wall Clock"/>
    <n v="343.85"/>
    <n v="5"/>
    <n v="137.54"/>
    <x v="4"/>
    <x v="5"/>
  </r>
  <r>
    <s v="CA-2017-128363"/>
    <x v="790"/>
    <d v="2017-08-18T00:00:00"/>
    <x v="1"/>
    <s v="DC-12850"/>
    <s v="Dan Campbell"/>
    <x v="0"/>
    <s v="United States"/>
    <x v="10"/>
    <x v="9"/>
    <x v="0"/>
    <s v="FUR-FU-10003268"/>
    <s v="Furniture"/>
    <x v="3"/>
    <s v="Eldon Radial Chair Mat for Low to Medium Pile Carpets"/>
    <n v="31.984000000000002"/>
    <n v="1"/>
    <n v="0"/>
    <x v="2"/>
    <x v="10"/>
  </r>
  <r>
    <s v="CA-2017-128363"/>
    <x v="790"/>
    <d v="2017-08-18T00:00:00"/>
    <x v="1"/>
    <s v="DC-12850"/>
    <s v="Dan Campbell"/>
    <x v="0"/>
    <s v="United States"/>
    <x v="10"/>
    <x v="9"/>
    <x v="0"/>
    <s v="FUR-CH-10002073"/>
    <s v="Furniture"/>
    <x v="1"/>
    <s v="Hon Olson Stacker Chairs"/>
    <n v="423.64800000000002"/>
    <n v="2"/>
    <n v="47.660400000000003"/>
    <x v="2"/>
    <x v="10"/>
  </r>
  <r>
    <s v="CA-2016-149762"/>
    <x v="122"/>
    <d v="2016-12-07T00:00:00"/>
    <x v="1"/>
    <s v="RD-19720"/>
    <s v="Roger Demir"/>
    <x v="0"/>
    <s v="United States"/>
    <x v="333"/>
    <x v="2"/>
    <x v="1"/>
    <s v="FUR-TA-10004147"/>
    <s v="Furniture"/>
    <x v="2"/>
    <s v="Hon 4060 Series Tables"/>
    <n v="268.70400000000001"/>
    <n v="3"/>
    <n v="6.7176"/>
    <x v="4"/>
    <x v="5"/>
  </r>
  <r>
    <s v="CA-2016-149762"/>
    <x v="122"/>
    <d v="2016-12-07T00:00:00"/>
    <x v="1"/>
    <s v="RD-19720"/>
    <s v="Roger Demir"/>
    <x v="0"/>
    <s v="United States"/>
    <x v="333"/>
    <x v="2"/>
    <x v="1"/>
    <s v="FUR-BO-10001337"/>
    <s v="Furniture"/>
    <x v="0"/>
    <s v="O'Sullivan Living Dimensions 2-Shelf Bookcases"/>
    <n v="205.666"/>
    <n v="2"/>
    <n v="-12.098000000000001"/>
    <x v="4"/>
    <x v="5"/>
  </r>
  <r>
    <s v="CA-2016-167605"/>
    <x v="376"/>
    <d v="2016-04-30T00:00:00"/>
    <x v="0"/>
    <s v="RB-19570"/>
    <s v="Rob Beeghly"/>
    <x v="0"/>
    <s v="United States"/>
    <x v="317"/>
    <x v="8"/>
    <x v="3"/>
    <s v="FUR-FU-10001602"/>
    <s v="Furniture"/>
    <x v="3"/>
    <s v="Eldon Delta Triangular Chair Mat, 52&quot; x 58&quot;, Clear"/>
    <n v="30.344000000000001"/>
    <n v="2"/>
    <n v="-31.8612"/>
    <x v="3"/>
    <x v="6"/>
  </r>
  <r>
    <s v="CA-2015-110891"/>
    <x v="141"/>
    <d v="2015-11-24T00:00:00"/>
    <x v="1"/>
    <s v="PO-19195"/>
    <s v="Phillina Ober"/>
    <x v="2"/>
    <s v="United States"/>
    <x v="3"/>
    <x v="3"/>
    <x v="2"/>
    <s v="FUR-CH-10002880"/>
    <s v="Furniture"/>
    <x v="1"/>
    <s v="Global High-Back Leather Tilter, Burgundy"/>
    <n v="344.37200000000001"/>
    <n v="4"/>
    <n v="-93.472399999999993"/>
    <x v="4"/>
    <x v="0"/>
  </r>
  <r>
    <s v="CA-2017-120404"/>
    <x v="93"/>
    <d v="2017-11-24T00:00:00"/>
    <x v="0"/>
    <s v="KH-16330"/>
    <s v="Katharine Harms"/>
    <x v="1"/>
    <s v="United States"/>
    <x v="13"/>
    <x v="7"/>
    <x v="2"/>
    <s v="FUR-FU-10000820"/>
    <s v="Furniture"/>
    <x v="3"/>
    <s v="Tensor Brushed Steel Torchiere Floor Lamp"/>
    <n v="50.97"/>
    <n v="3"/>
    <n v="9.1745999999999999"/>
    <x v="4"/>
    <x v="0"/>
  </r>
  <r>
    <s v="CA-2017-167549"/>
    <x v="730"/>
    <d v="2017-07-27T00:00:00"/>
    <x v="2"/>
    <s v="EM-14200"/>
    <s v="Evan Minnotte"/>
    <x v="2"/>
    <s v="United States"/>
    <x v="144"/>
    <x v="5"/>
    <x v="3"/>
    <s v="FUR-TA-10004767"/>
    <s v="Furniture"/>
    <x v="2"/>
    <s v="Safco Drafting Table"/>
    <n v="298.11599999999999"/>
    <n v="6"/>
    <n v="-4.2587999999999999"/>
    <x v="3"/>
    <x v="3"/>
  </r>
  <r>
    <s v="US-2016-168095"/>
    <x v="791"/>
    <d v="2016-07-20T00:00:00"/>
    <x v="1"/>
    <s v="MC-17425"/>
    <s v="Mark Cousins"/>
    <x v="1"/>
    <s v="United States"/>
    <x v="295"/>
    <x v="36"/>
    <x v="1"/>
    <s v="FUR-CH-10004886"/>
    <s v="Furniture"/>
    <x v="1"/>
    <s v="Bevis Steel Folding Chairs"/>
    <n v="230.28"/>
    <n v="3"/>
    <n v="23.027999999999999"/>
    <x v="2"/>
    <x v="3"/>
  </r>
  <r>
    <s v="CA-2016-146325"/>
    <x v="469"/>
    <d v="2016-12-17T00:00:00"/>
    <x v="2"/>
    <s v="DS-13180"/>
    <s v="David Smith"/>
    <x v="1"/>
    <s v="United States"/>
    <x v="53"/>
    <x v="2"/>
    <x v="1"/>
    <s v="FUR-CH-10001146"/>
    <s v="Furniture"/>
    <x v="1"/>
    <s v="Global Task Chair, Black"/>
    <n v="81.424000000000007"/>
    <n v="2"/>
    <n v="-9.1601999999999997"/>
    <x v="0"/>
    <x v="5"/>
  </r>
  <r>
    <s v="CA-2014-131009"/>
    <x v="29"/>
    <d v="2014-03-05T00:00:00"/>
    <x v="1"/>
    <s v="SC-20380"/>
    <s v="Shahid Collister"/>
    <x v="0"/>
    <s v="United States"/>
    <x v="116"/>
    <x v="5"/>
    <x v="3"/>
    <s v="FUR-CH-10001270"/>
    <s v="Furniture"/>
    <x v="1"/>
    <s v="Harbour Creations Steel Folding Chair"/>
    <n v="362.25"/>
    <n v="6"/>
    <n v="0"/>
    <x v="4"/>
    <x v="9"/>
  </r>
  <r>
    <s v="CA-2014-131009"/>
    <x v="29"/>
    <d v="2014-03-05T00:00:00"/>
    <x v="1"/>
    <s v="SC-20380"/>
    <s v="Shahid Collister"/>
    <x v="0"/>
    <s v="United States"/>
    <x v="116"/>
    <x v="5"/>
    <x v="3"/>
    <s v="FUR-FU-10001095"/>
    <s v="Furniture"/>
    <x v="3"/>
    <s v="DAX Black Cherry Wood-Tone Poster Frame"/>
    <n v="63.552"/>
    <n v="6"/>
    <n v="-34.953600000000002"/>
    <x v="4"/>
    <x v="9"/>
  </r>
  <r>
    <s v="CA-2017-131807"/>
    <x v="702"/>
    <d v="2017-10-10T00:00:00"/>
    <x v="1"/>
    <s v="GG-14650"/>
    <s v="Greg Guthrie"/>
    <x v="1"/>
    <s v="United States"/>
    <x v="297"/>
    <x v="2"/>
    <x v="1"/>
    <s v="FUR-CH-10001190"/>
    <s v="Furniture"/>
    <x v="1"/>
    <s v="Global Deluxe High-Back Office Chair in Storm"/>
    <n v="435.16800000000001"/>
    <n v="4"/>
    <n v="-59.835599999999999"/>
    <x v="2"/>
    <x v="1"/>
  </r>
  <r>
    <s v="CA-2017-131807"/>
    <x v="702"/>
    <d v="2017-10-10T00:00:00"/>
    <x v="1"/>
    <s v="GG-14650"/>
    <s v="Greg Guthrie"/>
    <x v="1"/>
    <s v="United States"/>
    <x v="297"/>
    <x v="2"/>
    <x v="1"/>
    <s v="FUR-FU-10004666"/>
    <s v="Furniture"/>
    <x v="3"/>
    <s v="DAX Clear Channel Poster Frame"/>
    <n v="72.900000000000006"/>
    <n v="5"/>
    <n v="26.972999999999999"/>
    <x v="2"/>
    <x v="1"/>
  </r>
  <r>
    <s v="CA-2017-131807"/>
    <x v="702"/>
    <d v="2017-10-10T00:00:00"/>
    <x v="1"/>
    <s v="GG-14650"/>
    <s v="Greg Guthrie"/>
    <x v="1"/>
    <s v="United States"/>
    <x v="297"/>
    <x v="2"/>
    <x v="1"/>
    <s v="FUR-TA-10004086"/>
    <s v="Furniture"/>
    <x v="2"/>
    <s v="KI Adjustable-Height Table"/>
    <n v="206.352"/>
    <n v="3"/>
    <n v="5.1588000000000003"/>
    <x v="2"/>
    <x v="1"/>
  </r>
  <r>
    <s v="CA-2016-157707"/>
    <x v="792"/>
    <d v="2016-10-12T00:00:00"/>
    <x v="2"/>
    <s v="CC-12610"/>
    <s v="Corey Catlett"/>
    <x v="1"/>
    <s v="United States"/>
    <x v="22"/>
    <x v="12"/>
    <x v="1"/>
    <s v="FUR-BO-10001567"/>
    <s v="Furniture"/>
    <x v="0"/>
    <s v="Bush Westfield Collection Bookcases, Dark Cherry Finish, Fully Assembled"/>
    <n v="90.882000000000005"/>
    <n v="3"/>
    <n v="-190.85220000000001"/>
    <x v="3"/>
    <x v="1"/>
  </r>
  <r>
    <s v="CA-2016-157707"/>
    <x v="792"/>
    <d v="2016-10-12T00:00:00"/>
    <x v="2"/>
    <s v="CC-12610"/>
    <s v="Corey Catlett"/>
    <x v="1"/>
    <s v="United States"/>
    <x v="22"/>
    <x v="12"/>
    <x v="1"/>
    <s v="FUR-CH-10004853"/>
    <s v="Furniture"/>
    <x v="1"/>
    <s v="Global Manager's Adjustable Task Chair, Storm"/>
    <n v="120.78400000000001"/>
    <n v="1"/>
    <n v="13.588200000000001"/>
    <x v="3"/>
    <x v="1"/>
  </r>
  <r>
    <s v="US-2015-126753"/>
    <x v="793"/>
    <d v="2015-08-20T00:00:00"/>
    <x v="1"/>
    <s v="SP-20860"/>
    <s v="Sung Pak"/>
    <x v="1"/>
    <s v="United States"/>
    <x v="3"/>
    <x v="3"/>
    <x v="2"/>
    <s v="FUR-FU-10001488"/>
    <s v="Furniture"/>
    <x v="3"/>
    <s v="Tenex 46&quot; x 60&quot; Computer Anti-Static Chairmat, Rectangular Shaped"/>
    <n v="254.352"/>
    <n v="3"/>
    <n v="0"/>
    <x v="4"/>
    <x v="10"/>
  </r>
  <r>
    <s v="CA-2014-113383"/>
    <x v="767"/>
    <d v="2014-09-13T00:00:00"/>
    <x v="2"/>
    <s v="SF-20065"/>
    <s v="Sandra Flanagan"/>
    <x v="0"/>
    <s v="United States"/>
    <x v="334"/>
    <x v="18"/>
    <x v="2"/>
    <s v="FUR-FU-10001986"/>
    <s v="Furniture"/>
    <x v="3"/>
    <s v="Dana Fluorescent Magnifying Lamp, White, 36&quot;"/>
    <n v="254.9"/>
    <n v="5"/>
    <n v="76.47"/>
    <x v="0"/>
    <x v="4"/>
  </r>
  <r>
    <s v="US-2015-165743"/>
    <x v="141"/>
    <d v="2015-11-23T00:00:00"/>
    <x v="0"/>
    <s v="MM-18055"/>
    <s v="Michelle Moray"/>
    <x v="0"/>
    <s v="United States"/>
    <x v="14"/>
    <x v="12"/>
    <x v="1"/>
    <s v="FUR-BO-10002268"/>
    <s v="Furniture"/>
    <x v="0"/>
    <s v="Sauder Barrister Bookcases"/>
    <n v="145.76400000000001"/>
    <n v="6"/>
    <n v="-247.7988"/>
    <x v="0"/>
    <x v="0"/>
  </r>
  <r>
    <s v="US-2017-105998"/>
    <x v="54"/>
    <d v="2017-11-05T00:00:00"/>
    <x v="2"/>
    <s v="CR-12580"/>
    <s v="Clay Rozendal"/>
    <x v="2"/>
    <s v="United States"/>
    <x v="53"/>
    <x v="2"/>
    <x v="1"/>
    <s v="FUR-TA-10001095"/>
    <s v="Furniture"/>
    <x v="2"/>
    <s v="Chromcraft Round Conference Tables"/>
    <n v="1673.184"/>
    <n v="12"/>
    <n v="20.9148"/>
    <x v="3"/>
    <x v="0"/>
  </r>
  <r>
    <s v="US-2014-148194"/>
    <x v="236"/>
    <d v="2014-05-07T00:00:00"/>
    <x v="2"/>
    <s v="BS-11365"/>
    <s v="Bill Shonely"/>
    <x v="1"/>
    <s v="United States"/>
    <x v="15"/>
    <x v="13"/>
    <x v="1"/>
    <s v="FUR-FU-10001852"/>
    <s v="Furniture"/>
    <x v="3"/>
    <s v="Eldon Regeneration Recycled Desk Accessories, Smoke"/>
    <n v="12.18"/>
    <n v="7"/>
    <n v="3.8976000000000002"/>
    <x v="0"/>
    <x v="7"/>
  </r>
  <r>
    <s v="CA-2014-143210"/>
    <x v="280"/>
    <d v="2014-12-03T00:00:00"/>
    <x v="2"/>
    <s v="AA-10645"/>
    <s v="Anna Andreadi"/>
    <x v="0"/>
    <s v="United States"/>
    <x v="172"/>
    <x v="20"/>
    <x v="2"/>
    <s v="FUR-FU-10003878"/>
    <s v="Furniture"/>
    <x v="3"/>
    <s v="Linden 10&quot; Round Wall Clock, Black"/>
    <n v="45.84"/>
    <n v="3"/>
    <n v="15.585599999999999"/>
    <x v="3"/>
    <x v="5"/>
  </r>
  <r>
    <s v="CA-2014-143210"/>
    <x v="280"/>
    <d v="2014-12-03T00:00:00"/>
    <x v="2"/>
    <s v="AA-10645"/>
    <s v="Anna Andreadi"/>
    <x v="0"/>
    <s v="United States"/>
    <x v="172"/>
    <x v="20"/>
    <x v="2"/>
    <s v="FUR-FU-10002268"/>
    <s v="Furniture"/>
    <x v="3"/>
    <s v="Ultra Door Push Plate"/>
    <n v="9.82"/>
    <n v="2"/>
    <n v="3.2406000000000001"/>
    <x v="3"/>
    <x v="5"/>
  </r>
  <r>
    <s v="CA-2015-110863"/>
    <x v="669"/>
    <d v="2015-11-24T00:00:00"/>
    <x v="1"/>
    <s v="AA-10645"/>
    <s v="Anna Andreadi"/>
    <x v="0"/>
    <s v="United States"/>
    <x v="258"/>
    <x v="37"/>
    <x v="3"/>
    <s v="FUR-CH-10002073"/>
    <s v="Furniture"/>
    <x v="1"/>
    <s v="Hon Olson Stacker Chairs"/>
    <n v="1323.9"/>
    <n v="5"/>
    <n v="383.93099999999998"/>
    <x v="1"/>
    <x v="0"/>
  </r>
  <r>
    <s v="CA-2017-120168"/>
    <x v="794"/>
    <d v="2017-05-25T00:00:00"/>
    <x v="3"/>
    <s v="TB-21625"/>
    <s v="Trudy Brown"/>
    <x v="0"/>
    <s v="United States"/>
    <x v="13"/>
    <x v="7"/>
    <x v="2"/>
    <s v="FUR-FU-10000732"/>
    <s v="Furniture"/>
    <x v="3"/>
    <s v="Eldon 200 Class Desk Accessories"/>
    <n v="18.84"/>
    <n v="3"/>
    <n v="6.0288000000000004"/>
    <x v="7"/>
    <x v="7"/>
  </r>
  <r>
    <s v="US-2014-131870"/>
    <x v="383"/>
    <d v="2014-09-11T00:00:00"/>
    <x v="2"/>
    <s v="NF-18595"/>
    <s v="Nicole Fjeld"/>
    <x v="2"/>
    <s v="United States"/>
    <x v="68"/>
    <x v="15"/>
    <x v="2"/>
    <s v="FUR-FU-10002501"/>
    <s v="Furniture"/>
    <x v="3"/>
    <s v="Nu-Dell Executive Frame"/>
    <n v="60.671999999999997"/>
    <n v="6"/>
    <n v="12.892799999999999"/>
    <x v="3"/>
    <x v="4"/>
  </r>
  <r>
    <s v="CA-2014-129189"/>
    <x v="294"/>
    <d v="2014-07-25T00:00:00"/>
    <x v="1"/>
    <s v="HM-14860"/>
    <s v="Harry Marie"/>
    <x v="1"/>
    <s v="United States"/>
    <x v="144"/>
    <x v="5"/>
    <x v="3"/>
    <s v="FUR-CH-10004997"/>
    <s v="Furniture"/>
    <x v="1"/>
    <s v="Hon Every-Day Series Multi-Task Chairs"/>
    <n v="657.93"/>
    <n v="5"/>
    <n v="-93.99"/>
    <x v="4"/>
    <x v="3"/>
  </r>
  <r>
    <s v="CA-2015-132465"/>
    <x v="795"/>
    <d v="2015-09-15T00:00:00"/>
    <x v="0"/>
    <s v="DM-13525"/>
    <s v="Don Miller"/>
    <x v="1"/>
    <s v="United States"/>
    <x v="13"/>
    <x v="7"/>
    <x v="2"/>
    <s v="FUR-FU-10000277"/>
    <s v="Furniture"/>
    <x v="3"/>
    <s v="Deflect-o DuraMat Antistatic Studded Beveled Mat for Medium Pile Carpeting"/>
    <n v="210.68"/>
    <n v="2"/>
    <n v="50.563200000000002"/>
    <x v="4"/>
    <x v="4"/>
  </r>
  <r>
    <s v="CA-2016-158806"/>
    <x v="796"/>
    <d v="2016-01-11T00:00:00"/>
    <x v="1"/>
    <s v="NM-18520"/>
    <s v="Neoma Murray"/>
    <x v="0"/>
    <s v="United States"/>
    <x v="45"/>
    <x v="5"/>
    <x v="3"/>
    <s v="FUR-FU-10004270"/>
    <s v="Furniture"/>
    <x v="3"/>
    <s v="Executive Impressions 13&quot; Clairmont Wall Clock"/>
    <n v="23.076000000000001"/>
    <n v="3"/>
    <n v="-10.9611"/>
    <x v="4"/>
    <x v="8"/>
  </r>
  <r>
    <s v="CA-2015-119690"/>
    <x v="528"/>
    <d v="2015-06-28T00:00:00"/>
    <x v="2"/>
    <s v="MV-17485"/>
    <s v="Mark Van Huff"/>
    <x v="0"/>
    <s v="United States"/>
    <x v="6"/>
    <x v="5"/>
    <x v="3"/>
    <s v="FUR-FU-10004587"/>
    <s v="Furniture"/>
    <x v="3"/>
    <s v="GE General Use Halogen Bulbs, 100 Watts, 1 Bulb per Pack"/>
    <n v="75.384"/>
    <n v="9"/>
    <n v="-20.730599999999999"/>
    <x v="0"/>
    <x v="2"/>
  </r>
  <r>
    <s v="CA-2017-109393"/>
    <x v="254"/>
    <d v="2017-07-02T00:00:00"/>
    <x v="0"/>
    <s v="JC-15775"/>
    <s v="John Castell"/>
    <x v="0"/>
    <s v="United States"/>
    <x v="2"/>
    <x v="2"/>
    <x v="1"/>
    <s v="FUR-BO-10003966"/>
    <s v="Furniture"/>
    <x v="0"/>
    <s v="Sauder Facets Collection Library, Sky Alder Finish"/>
    <n v="435.99900000000002"/>
    <n v="3"/>
    <n v="5.1294000000000004"/>
    <x v="3"/>
    <x v="2"/>
  </r>
  <r>
    <s v="CA-2017-121489"/>
    <x v="67"/>
    <d v="2017-08-25T00:00:00"/>
    <x v="0"/>
    <s v="CM-11815"/>
    <s v="Candace McMahon"/>
    <x v="1"/>
    <s v="United States"/>
    <x v="15"/>
    <x v="13"/>
    <x v="1"/>
    <s v="FUR-CH-10004698"/>
    <s v="Furniture"/>
    <x v="1"/>
    <s v="Padded Folding Chairs, Black, 4/Carton"/>
    <n v="388.70400000000001"/>
    <n v="6"/>
    <n v="38.870399999999997"/>
    <x v="4"/>
    <x v="10"/>
  </r>
  <r>
    <s v="US-2017-133081"/>
    <x v="745"/>
    <d v="2017-03-15T00:00:00"/>
    <x v="1"/>
    <s v="PV-18985"/>
    <s v="Paul Van Hugh"/>
    <x v="2"/>
    <s v="United States"/>
    <x v="335"/>
    <x v="20"/>
    <x v="2"/>
    <s v="FUR-FU-10001379"/>
    <s v="Furniture"/>
    <x v="3"/>
    <s v="Executive Impressions 16-1/2&quot; Circular Wall Clock"/>
    <n v="26.72"/>
    <n v="1"/>
    <n v="11.7568"/>
    <x v="4"/>
    <x v="9"/>
  </r>
  <r>
    <s v="CA-2014-144974"/>
    <x v="218"/>
    <d v="2014-09-30T00:00:00"/>
    <x v="1"/>
    <s v="CM-12715"/>
    <s v="Craig Molinari"/>
    <x v="1"/>
    <s v="United States"/>
    <x v="3"/>
    <x v="3"/>
    <x v="2"/>
    <s v="FUR-FU-10001095"/>
    <s v="Furniture"/>
    <x v="3"/>
    <s v="DAX Black Cherry Wood-Tone Poster Frame"/>
    <n v="21.184000000000001"/>
    <n v="1"/>
    <n v="4.7664"/>
    <x v="4"/>
    <x v="4"/>
  </r>
  <r>
    <s v="CA-2015-121188"/>
    <x v="797"/>
    <d v="2015-09-04T00:00:00"/>
    <x v="1"/>
    <s v="CB-12025"/>
    <s v="Cassandra Brandow"/>
    <x v="0"/>
    <s v="United States"/>
    <x v="2"/>
    <x v="2"/>
    <x v="1"/>
    <s v="FUR-BO-10004695"/>
    <s v="Furniture"/>
    <x v="0"/>
    <s v="O'Sullivan 2-Door Barrister Bookcase in Odessa Pine"/>
    <n v="307.666"/>
    <n v="2"/>
    <n v="28.956800000000001"/>
    <x v="1"/>
    <x v="10"/>
  </r>
  <r>
    <s v="CA-2015-121188"/>
    <x v="797"/>
    <d v="2015-09-04T00:00:00"/>
    <x v="1"/>
    <s v="CB-12025"/>
    <s v="Cassandra Brandow"/>
    <x v="0"/>
    <s v="United States"/>
    <x v="2"/>
    <x v="2"/>
    <x v="1"/>
    <s v="FUR-FU-10003981"/>
    <s v="Furniture"/>
    <x v="3"/>
    <s v="Eldon Wave Desk Accessories"/>
    <n v="4.16"/>
    <n v="2"/>
    <n v="1.7472000000000001"/>
    <x v="1"/>
    <x v="10"/>
  </r>
  <r>
    <s v="US-2015-160563"/>
    <x v="798"/>
    <d v="2015-10-24T00:00:00"/>
    <x v="1"/>
    <s v="NS-18640"/>
    <s v="Noel Staavos"/>
    <x v="1"/>
    <s v="United States"/>
    <x v="28"/>
    <x v="2"/>
    <x v="1"/>
    <s v="FUR-FU-10001731"/>
    <s v="Furniture"/>
    <x v="3"/>
    <s v="Acrylic Self-Standing Desk Frames"/>
    <n v="16.02"/>
    <n v="6"/>
    <n v="6.0876000000000001"/>
    <x v="4"/>
    <x v="1"/>
  </r>
  <r>
    <s v="CA-2017-151750"/>
    <x v="143"/>
    <d v="2017-01-05T00:00:00"/>
    <x v="1"/>
    <s v="JM-15250"/>
    <s v="Janet Martin"/>
    <x v="0"/>
    <s v="United States"/>
    <x v="156"/>
    <x v="5"/>
    <x v="3"/>
    <s v="FUR-FU-10002116"/>
    <s v="Furniture"/>
    <x v="3"/>
    <s v="Tenex Carpeted, Granite-Look or Clear Contemporary Contour Shape Chair Mats"/>
    <n v="141.41999999999999"/>
    <n v="5"/>
    <n v="-187.38149999999999"/>
    <x v="4"/>
    <x v="8"/>
  </r>
  <r>
    <s v="CA-2017-151750"/>
    <x v="143"/>
    <d v="2017-01-05T00:00:00"/>
    <x v="1"/>
    <s v="JM-15250"/>
    <s v="Janet Martin"/>
    <x v="0"/>
    <s v="United States"/>
    <x v="156"/>
    <x v="5"/>
    <x v="3"/>
    <s v="FUR-CH-10003199"/>
    <s v="Furniture"/>
    <x v="1"/>
    <s v="Office Star - Contemporary Task Swivel Chair"/>
    <n v="310.74400000000003"/>
    <n v="4"/>
    <n v="-26.635200000000001"/>
    <x v="4"/>
    <x v="8"/>
  </r>
  <r>
    <s v="CA-2015-106187"/>
    <x v="799"/>
    <d v="2015-06-29T00:00:00"/>
    <x v="1"/>
    <s v="RF-19345"/>
    <s v="Randy Ferguson"/>
    <x v="1"/>
    <s v="United States"/>
    <x v="336"/>
    <x v="24"/>
    <x v="0"/>
    <s v="FUR-FU-10000794"/>
    <s v="Furniture"/>
    <x v="3"/>
    <s v="Eldon Stackable Tray, Side-Load, Legal, Smoke"/>
    <n v="27.42"/>
    <n v="3"/>
    <n v="9.3228000000000009"/>
    <x v="6"/>
    <x v="2"/>
  </r>
  <r>
    <s v="CA-2016-105753"/>
    <x v="697"/>
    <d v="2016-10-26T00:00:00"/>
    <x v="1"/>
    <s v="LC-16960"/>
    <s v="Lindsay Castell"/>
    <x v="2"/>
    <s v="United States"/>
    <x v="58"/>
    <x v="25"/>
    <x v="0"/>
    <s v="FUR-FU-10000246"/>
    <s v="Furniture"/>
    <x v="3"/>
    <s v="Aluminum Document Frame"/>
    <n v="61.1"/>
    <n v="5"/>
    <n v="18.329999999999998"/>
    <x v="6"/>
    <x v="1"/>
  </r>
  <r>
    <s v="CA-2017-133046"/>
    <x v="534"/>
    <d v="2017-08-01T00:00:00"/>
    <x v="0"/>
    <s v="DK-13375"/>
    <s v="Dennis Kane"/>
    <x v="0"/>
    <s v="United States"/>
    <x v="15"/>
    <x v="13"/>
    <x v="1"/>
    <s v="FUR-FU-10001940"/>
    <s v="Furniture"/>
    <x v="3"/>
    <s v="Staple-based wall hangings"/>
    <n v="23.88"/>
    <n v="3"/>
    <n v="10.507199999999999"/>
    <x v="2"/>
    <x v="3"/>
  </r>
  <r>
    <s v="CA-2017-159149"/>
    <x v="506"/>
    <d v="2017-02-19T00:00:00"/>
    <x v="2"/>
    <s v="CR-12820"/>
    <s v="Cyra Reiten"/>
    <x v="2"/>
    <s v="United States"/>
    <x v="6"/>
    <x v="5"/>
    <x v="3"/>
    <s v="FUR-BO-10001601"/>
    <s v="Furniture"/>
    <x v="0"/>
    <s v="Sauder Mission Library with Doors, Fruitwood Finish"/>
    <n v="89.066400000000002"/>
    <n v="1"/>
    <n v="-17.0274"/>
    <x v="3"/>
    <x v="11"/>
  </r>
  <r>
    <s v="US-2017-167570"/>
    <x v="64"/>
    <d v="2017-12-15T00:00:00"/>
    <x v="1"/>
    <s v="EG-13900"/>
    <s v="Emily Grady"/>
    <x v="0"/>
    <s v="United States"/>
    <x v="3"/>
    <x v="3"/>
    <x v="2"/>
    <s v="FUR-CH-10003396"/>
    <s v="Furniture"/>
    <x v="1"/>
    <s v="Global Deluxe Steno Chair"/>
    <n v="215.54400000000001"/>
    <n v="4"/>
    <n v="-58.504800000000003"/>
    <x v="1"/>
    <x v="5"/>
  </r>
  <r>
    <s v="CA-2017-160122"/>
    <x v="414"/>
    <d v="2017-11-23T00:00:00"/>
    <x v="1"/>
    <s v="RD-19930"/>
    <s v="Russell D'Ascenzo"/>
    <x v="0"/>
    <s v="United States"/>
    <x v="9"/>
    <x v="8"/>
    <x v="3"/>
    <s v="FUR-CH-10000422"/>
    <s v="Furniture"/>
    <x v="1"/>
    <s v="Global Highback Leather Tilter in Burgundy"/>
    <n v="127.386"/>
    <n v="2"/>
    <n v="-25.4772"/>
    <x v="2"/>
    <x v="0"/>
  </r>
  <r>
    <s v="CA-2016-130393"/>
    <x v="193"/>
    <d v="2016-12-03T00:00:00"/>
    <x v="0"/>
    <s v="JM-15865"/>
    <s v="John Murray"/>
    <x v="0"/>
    <s v="United States"/>
    <x v="147"/>
    <x v="5"/>
    <x v="3"/>
    <s v="FUR-CH-10002647"/>
    <s v="Furniture"/>
    <x v="1"/>
    <s v="Situations Contoured Folding Chairs, 4/Set"/>
    <n v="248.43"/>
    <n v="5"/>
    <n v="-17.745000000000001"/>
    <x v="3"/>
    <x v="5"/>
  </r>
  <r>
    <s v="CA-2016-130393"/>
    <x v="193"/>
    <d v="2016-12-03T00:00:00"/>
    <x v="0"/>
    <s v="JM-15865"/>
    <s v="John Murray"/>
    <x v="0"/>
    <s v="United States"/>
    <x v="147"/>
    <x v="5"/>
    <x v="3"/>
    <s v="FUR-CH-10004477"/>
    <s v="Furniture"/>
    <x v="1"/>
    <s v="Global Push Button Manager's Chair, Indigo"/>
    <n v="85.245999999999995"/>
    <n v="2"/>
    <n v="-1.2178"/>
    <x v="3"/>
    <x v="5"/>
  </r>
  <r>
    <s v="CA-2017-101014"/>
    <x v="800"/>
    <d v="2017-09-04T00:00:00"/>
    <x v="1"/>
    <s v="RW-19540"/>
    <s v="Rick Wilson"/>
    <x v="1"/>
    <s v="United States"/>
    <x v="2"/>
    <x v="2"/>
    <x v="1"/>
    <s v="FUR-FU-10003374"/>
    <s v="Furniture"/>
    <x v="3"/>
    <s v="Electrix Fluorescent Magnifier Lamps &amp; Weighted Base"/>
    <n v="148.02000000000001"/>
    <n v="3"/>
    <n v="41.445599999999999"/>
    <x v="6"/>
    <x v="10"/>
  </r>
  <r>
    <s v="US-2017-106551"/>
    <x v="801"/>
    <d v="2017-07-27T00:00:00"/>
    <x v="1"/>
    <s v="EB-13930"/>
    <s v="Eric Barreto"/>
    <x v="0"/>
    <s v="United States"/>
    <x v="9"/>
    <x v="8"/>
    <x v="3"/>
    <s v="FUR-CH-10004997"/>
    <s v="Furniture"/>
    <x v="1"/>
    <s v="Hon Every-Day Series Multi-Task Chairs"/>
    <n v="526.34400000000005"/>
    <n v="4"/>
    <n v="-75.191999999999993"/>
    <x v="2"/>
    <x v="3"/>
  </r>
  <r>
    <s v="CA-2016-116722"/>
    <x v="367"/>
    <d v="2016-11-16T00:00:00"/>
    <x v="1"/>
    <s v="LP-17080"/>
    <s v="Liz Pelletier"/>
    <x v="0"/>
    <s v="United States"/>
    <x v="28"/>
    <x v="2"/>
    <x v="1"/>
    <s v="FUR-FU-10001934"/>
    <s v="Furniture"/>
    <x v="3"/>
    <s v="Magnifier Swing Arm Lamp"/>
    <n v="41.96"/>
    <n v="2"/>
    <n v="10.909599999999999"/>
    <x v="2"/>
    <x v="0"/>
  </r>
  <r>
    <s v="CA-2016-116722"/>
    <x v="367"/>
    <d v="2016-11-16T00:00:00"/>
    <x v="1"/>
    <s v="LP-17080"/>
    <s v="Liz Pelletier"/>
    <x v="0"/>
    <s v="United States"/>
    <x v="28"/>
    <x v="2"/>
    <x v="1"/>
    <s v="FUR-CH-10004997"/>
    <s v="Furniture"/>
    <x v="1"/>
    <s v="Hon Every-Day Series Multi-Task Chairs"/>
    <n v="451.15199999999999"/>
    <n v="3"/>
    <n v="0"/>
    <x v="2"/>
    <x v="0"/>
  </r>
  <r>
    <s v="US-2017-150070"/>
    <x v="87"/>
    <d v="2017-09-12T00:00:00"/>
    <x v="1"/>
    <s v="JA-15970"/>
    <s v="Joseph Airdo"/>
    <x v="0"/>
    <s v="United States"/>
    <x v="337"/>
    <x v="2"/>
    <x v="1"/>
    <s v="FUR-CH-10004860"/>
    <s v="Furniture"/>
    <x v="1"/>
    <s v="Global Low Back Tilter Chair"/>
    <n v="161.56800000000001"/>
    <n v="2"/>
    <n v="-28.2744"/>
    <x v="2"/>
    <x v="4"/>
  </r>
  <r>
    <s v="CA-2017-157350"/>
    <x v="802"/>
    <d v="2017-09-01T00:00:00"/>
    <x v="1"/>
    <s v="DP-13000"/>
    <s v="Darren Powers"/>
    <x v="0"/>
    <s v="United States"/>
    <x v="9"/>
    <x v="8"/>
    <x v="3"/>
    <s v="FUR-FU-10000222"/>
    <s v="Furniture"/>
    <x v="3"/>
    <s v="Seth Thomas 16&quot; Steel Case Clock"/>
    <n v="64.959999999999994"/>
    <n v="5"/>
    <n v="-43.847999999999999"/>
    <x v="6"/>
    <x v="10"/>
  </r>
  <r>
    <s v="CA-2015-131352"/>
    <x v="643"/>
    <d v="2015-10-13T00:00:00"/>
    <x v="1"/>
    <s v="GH-14485"/>
    <s v="Gene Hale"/>
    <x v="1"/>
    <s v="United States"/>
    <x v="144"/>
    <x v="5"/>
    <x v="3"/>
    <s v="FUR-FU-10003708"/>
    <s v="Furniture"/>
    <x v="3"/>
    <s v="Tenex Traditional Chairmats for Medium Pile Carpet, Standard Lip, 36&quot; x 48&quot;"/>
    <n v="72.78"/>
    <n v="3"/>
    <n v="-70.960499999999996"/>
    <x v="2"/>
    <x v="1"/>
  </r>
  <r>
    <s v="CA-2016-118073"/>
    <x v="577"/>
    <d v="2016-08-16T00:00:00"/>
    <x v="1"/>
    <s v="CS-12490"/>
    <s v="Cindy Schnelling"/>
    <x v="1"/>
    <s v="United States"/>
    <x v="49"/>
    <x v="1"/>
    <x v="0"/>
    <s v="FUR-TA-10002533"/>
    <s v="Furniture"/>
    <x v="2"/>
    <s v="BPI Conference Tables"/>
    <n v="562.29250000000002"/>
    <n v="7"/>
    <n v="-255.58750000000001"/>
    <x v="4"/>
    <x v="10"/>
  </r>
  <r>
    <s v="CA-2014-103219"/>
    <x v="77"/>
    <d v="2014-11-13T00:00:00"/>
    <x v="1"/>
    <s v="BF-11215"/>
    <s v="Benjamin Farhat"/>
    <x v="2"/>
    <s v="United States"/>
    <x v="13"/>
    <x v="7"/>
    <x v="2"/>
    <s v="FUR-FU-10004091"/>
    <s v="Furniture"/>
    <x v="3"/>
    <s v="Eldon 200 Class Desk Accessories, Black"/>
    <n v="56.52"/>
    <n v="9"/>
    <n v="21.477599999999999"/>
    <x v="4"/>
    <x v="0"/>
  </r>
  <r>
    <s v="CA-2016-100993"/>
    <x v="223"/>
    <d v="2016-02-10T00:00:00"/>
    <x v="1"/>
    <s v="AZ-10750"/>
    <s v="Annie Zypern"/>
    <x v="0"/>
    <s v="United States"/>
    <x v="53"/>
    <x v="2"/>
    <x v="1"/>
    <s v="FUR-TA-10001095"/>
    <s v="Furniture"/>
    <x v="2"/>
    <s v="Chromcraft Round Conference Tables"/>
    <n v="557.72799999999995"/>
    <n v="4"/>
    <n v="6.9715999999999996"/>
    <x v="2"/>
    <x v="11"/>
  </r>
  <r>
    <s v="CA-2014-167997"/>
    <x v="375"/>
    <d v="2014-01-29T00:00:00"/>
    <x v="2"/>
    <s v="CA-11965"/>
    <s v="Carol Adams"/>
    <x v="1"/>
    <s v="United States"/>
    <x v="338"/>
    <x v="40"/>
    <x v="3"/>
    <s v="FUR-BO-10004409"/>
    <s v="Furniture"/>
    <x v="0"/>
    <s v="Safco Value Mate Series Steel Bookcases, Baked Enamel Finish on Steel, Gray"/>
    <n v="141.96"/>
    <n v="2"/>
    <n v="39.748800000000003"/>
    <x v="0"/>
    <x v="8"/>
  </r>
  <r>
    <s v="CA-2016-131296"/>
    <x v="803"/>
    <d v="2016-10-09T00:00:00"/>
    <x v="1"/>
    <s v="MS-17830"/>
    <s v="Melanie Seite"/>
    <x v="0"/>
    <s v="United States"/>
    <x v="237"/>
    <x v="32"/>
    <x v="2"/>
    <s v="FUR-TA-10002622"/>
    <s v="Furniture"/>
    <x v="2"/>
    <s v="Bush Andora Conference Table, Maple/Graphite Gray Finish"/>
    <n v="239.37200000000001"/>
    <n v="2"/>
    <n v="-23.937200000000001"/>
    <x v="2"/>
    <x v="1"/>
  </r>
  <r>
    <s v="CA-2016-134138"/>
    <x v="285"/>
    <d v="2016-02-20T00:00:00"/>
    <x v="1"/>
    <s v="JD-15790"/>
    <s v="John Dryer"/>
    <x v="0"/>
    <s v="United States"/>
    <x v="31"/>
    <x v="18"/>
    <x v="2"/>
    <s v="FUR-CH-10001545"/>
    <s v="Furniture"/>
    <x v="1"/>
    <s v="Hon Comfortask Task/Swivel Chairs"/>
    <n v="227.96"/>
    <n v="2"/>
    <n v="36.473599999999998"/>
    <x v="4"/>
    <x v="11"/>
  </r>
  <r>
    <s v="CA-2015-168207"/>
    <x v="46"/>
    <d v="2015-11-06T00:00:00"/>
    <x v="1"/>
    <s v="LT-17110"/>
    <s v="Liz Thompson"/>
    <x v="0"/>
    <s v="United States"/>
    <x v="53"/>
    <x v="2"/>
    <x v="1"/>
    <s v="FUR-FU-10004909"/>
    <s v="Furniture"/>
    <x v="3"/>
    <s v="Contemporary Wood/Metal Frame"/>
    <n v="96.96"/>
    <n v="6"/>
    <n v="33.936"/>
    <x v="4"/>
    <x v="0"/>
  </r>
  <r>
    <s v="CA-2015-168207"/>
    <x v="46"/>
    <d v="2015-11-06T00:00:00"/>
    <x v="1"/>
    <s v="LT-17110"/>
    <s v="Liz Thompson"/>
    <x v="0"/>
    <s v="United States"/>
    <x v="53"/>
    <x v="2"/>
    <x v="1"/>
    <s v="FUR-BO-10004357"/>
    <s v="Furniture"/>
    <x v="0"/>
    <s v="O'Sullivan Living Dimensions 3-Shelf Bookcases"/>
    <n v="512.49900000000002"/>
    <n v="3"/>
    <n v="-30.146999999999998"/>
    <x v="4"/>
    <x v="0"/>
  </r>
  <r>
    <s v="CA-2016-144148"/>
    <x v="581"/>
    <d v="2016-08-05T00:00:00"/>
    <x v="1"/>
    <s v="AH-10690"/>
    <s v="Anna HŠberlin"/>
    <x v="1"/>
    <s v="United States"/>
    <x v="28"/>
    <x v="2"/>
    <x v="1"/>
    <s v="FUR-TA-10002774"/>
    <s v="Furniture"/>
    <x v="2"/>
    <s v="Laminate Occasional Tables"/>
    <n v="863.12800000000004"/>
    <n v="7"/>
    <n v="-32.3673"/>
    <x v="2"/>
    <x v="3"/>
  </r>
  <r>
    <s v="CA-2017-107174"/>
    <x v="200"/>
    <d v="2017-11-13T00:00:00"/>
    <x v="1"/>
    <s v="AB-10060"/>
    <s v="Adam Bellavance"/>
    <x v="2"/>
    <s v="United States"/>
    <x v="15"/>
    <x v="13"/>
    <x v="1"/>
    <s v="FUR-TA-10004575"/>
    <s v="Furniture"/>
    <x v="2"/>
    <s v="Hon 5100 Series Wood Tables"/>
    <n v="2036.86"/>
    <n v="7"/>
    <n v="366.63479999999998"/>
    <x v="1"/>
    <x v="0"/>
  </r>
  <r>
    <s v="CA-2017-107174"/>
    <x v="200"/>
    <d v="2017-11-13T00:00:00"/>
    <x v="1"/>
    <s v="AB-10060"/>
    <s v="Adam Bellavance"/>
    <x v="2"/>
    <s v="United States"/>
    <x v="15"/>
    <x v="13"/>
    <x v="1"/>
    <s v="FUR-CH-10003312"/>
    <s v="Furniture"/>
    <x v="1"/>
    <s v="Hon 2090 ÒPillow SoftÓ Series Mid Back Swivel/Tilt Chairs"/>
    <n v="449.56799999999998"/>
    <n v="2"/>
    <n v="-73.0548"/>
    <x v="1"/>
    <x v="0"/>
  </r>
  <r>
    <s v="CA-2015-112767"/>
    <x v="601"/>
    <d v="2015-08-06T00:00:00"/>
    <x v="1"/>
    <s v="DK-12985"/>
    <s v="Darren Koutras"/>
    <x v="0"/>
    <s v="United States"/>
    <x v="76"/>
    <x v="36"/>
    <x v="1"/>
    <s v="FUR-TA-10003469"/>
    <s v="Furniture"/>
    <x v="2"/>
    <s v="Balt Split Level Computer Training Table"/>
    <n v="277.5"/>
    <n v="4"/>
    <n v="-188.7"/>
    <x v="4"/>
    <x v="10"/>
  </r>
  <r>
    <s v="CA-2015-119879"/>
    <x v="32"/>
    <d v="2015-11-25T00:00:00"/>
    <x v="1"/>
    <s v="SS-20410"/>
    <s v="Shahid Shariari"/>
    <x v="0"/>
    <s v="United States"/>
    <x v="3"/>
    <x v="3"/>
    <x v="2"/>
    <s v="FUR-TA-10002958"/>
    <s v="Furniture"/>
    <x v="2"/>
    <s v="Bevis Oval Conference Table, Walnut"/>
    <n v="1252.704"/>
    <n v="8"/>
    <n v="-480.20319999999998"/>
    <x v="4"/>
    <x v="0"/>
  </r>
  <r>
    <s v="CA-2017-155642"/>
    <x v="514"/>
    <d v="2017-05-22T00:00:00"/>
    <x v="1"/>
    <s v="BM-11575"/>
    <s v="Brendan Murry"/>
    <x v="1"/>
    <s v="United States"/>
    <x v="9"/>
    <x v="8"/>
    <x v="3"/>
    <s v="FUR-FU-10004973"/>
    <s v="Furniture"/>
    <x v="3"/>
    <s v="Flat Face Poster Frame"/>
    <n v="22.608000000000001"/>
    <n v="3"/>
    <n v="-10.1736"/>
    <x v="4"/>
    <x v="7"/>
  </r>
  <r>
    <s v="CA-2017-155642"/>
    <x v="514"/>
    <d v="2017-05-22T00:00:00"/>
    <x v="1"/>
    <s v="BM-11575"/>
    <s v="Brendan Murry"/>
    <x v="1"/>
    <s v="United States"/>
    <x v="9"/>
    <x v="8"/>
    <x v="3"/>
    <s v="FUR-FU-10001918"/>
    <s v="Furniture"/>
    <x v="3"/>
    <s v="C-Line Cubicle Keepers Polyproplyene Holder With Velcro Backings"/>
    <n v="1.8919999999999999"/>
    <n v="1"/>
    <n v="-0.99329999999999996"/>
    <x v="4"/>
    <x v="7"/>
  </r>
  <r>
    <s v="CA-2015-136728"/>
    <x v="615"/>
    <d v="2015-09-17T00:00:00"/>
    <x v="0"/>
    <s v="AG-10900"/>
    <s v="Arthur Gainer"/>
    <x v="0"/>
    <s v="United States"/>
    <x v="9"/>
    <x v="8"/>
    <x v="3"/>
    <s v="FUR-CH-10003817"/>
    <s v="Furniture"/>
    <x v="1"/>
    <s v="Global Value Steno Chair, Gray"/>
    <n v="170.072"/>
    <n v="4"/>
    <n v="-12.148"/>
    <x v="4"/>
    <x v="4"/>
  </r>
  <r>
    <s v="US-2017-155866"/>
    <x v="429"/>
    <d v="2017-11-21T00:00:00"/>
    <x v="1"/>
    <s v="CC-12370"/>
    <s v="Christopher Conant"/>
    <x v="0"/>
    <s v="United States"/>
    <x v="13"/>
    <x v="7"/>
    <x v="2"/>
    <s v="FUR-FU-10004091"/>
    <s v="Furniture"/>
    <x v="3"/>
    <s v="Howard Miller 13&quot; Diameter Goldtone Round Wall Clock"/>
    <n v="187.76"/>
    <n v="4"/>
    <n v="76.9816"/>
    <x v="4"/>
    <x v="0"/>
  </r>
  <r>
    <s v="CA-2015-141327"/>
    <x v="737"/>
    <d v="2015-12-03T00:00:00"/>
    <x v="2"/>
    <s v="LR-16915"/>
    <s v="Lena Radford"/>
    <x v="0"/>
    <s v="United States"/>
    <x v="339"/>
    <x v="30"/>
    <x v="0"/>
    <s v="FUR-FU-10000576"/>
    <s v="Furniture"/>
    <x v="3"/>
    <s v="Luxo Professional Fluorescent Magnifier Lamp with Clamp-Mount Base"/>
    <n v="335.74400000000003"/>
    <n v="2"/>
    <n v="25.180800000000001"/>
    <x v="0"/>
    <x v="0"/>
  </r>
  <r>
    <s v="CA-2015-114811"/>
    <x v="428"/>
    <d v="2015-11-08T00:00:00"/>
    <x v="3"/>
    <s v="KD-16495"/>
    <s v="Keith Dawkins"/>
    <x v="1"/>
    <s v="United States"/>
    <x v="13"/>
    <x v="7"/>
    <x v="2"/>
    <s v="FUR-FU-10002240"/>
    <s v="Furniture"/>
    <x v="3"/>
    <s v="Nu-Dell EZ-Mount Plastic Wall Frames"/>
    <n v="11.82"/>
    <n v="3"/>
    <n v="4.7279999999999998"/>
    <x v="7"/>
    <x v="0"/>
  </r>
  <r>
    <s v="CA-2015-114811"/>
    <x v="428"/>
    <d v="2015-11-08T00:00:00"/>
    <x v="3"/>
    <s v="KD-16495"/>
    <s v="Keith Dawkins"/>
    <x v="1"/>
    <s v="United States"/>
    <x v="13"/>
    <x v="7"/>
    <x v="2"/>
    <s v="FUR-CH-10003746"/>
    <s v="Furniture"/>
    <x v="1"/>
    <s v="Hon 4070 Series Pagoda Round Back Stacking Chairs"/>
    <n v="577.76400000000001"/>
    <n v="2"/>
    <n v="115.5528"/>
    <x v="7"/>
    <x v="0"/>
  </r>
  <r>
    <s v="CA-2015-122266"/>
    <x v="12"/>
    <d v="2015-04-30T00:00:00"/>
    <x v="1"/>
    <s v="SA-20830"/>
    <s v="Sue Ann Reed"/>
    <x v="0"/>
    <s v="United States"/>
    <x v="340"/>
    <x v="1"/>
    <x v="0"/>
    <s v="FUR-TA-10000577"/>
    <s v="Furniture"/>
    <x v="2"/>
    <s v="Bretford CR4500 Series Slim Rectangular Table"/>
    <n v="191.5155"/>
    <n v="1"/>
    <n v="-76.606200000000001"/>
    <x v="4"/>
    <x v="6"/>
  </r>
  <r>
    <s v="CA-2016-116337"/>
    <x v="267"/>
    <d v="2016-11-12T00:00:00"/>
    <x v="1"/>
    <s v="MC-17845"/>
    <s v="Michael Chen"/>
    <x v="0"/>
    <s v="United States"/>
    <x v="144"/>
    <x v="5"/>
    <x v="3"/>
    <s v="FUR-FU-10002030"/>
    <s v="Furniture"/>
    <x v="3"/>
    <s v="Executive Impressions 14&quot; Contract Wall Clock with Quartz Movement"/>
    <n v="44.46"/>
    <n v="5"/>
    <n v="-17.783999999999999"/>
    <x v="2"/>
    <x v="0"/>
  </r>
  <r>
    <s v="CA-2014-120775"/>
    <x v="215"/>
    <d v="2014-10-07T00:00:00"/>
    <x v="1"/>
    <s v="RD-19930"/>
    <s v="Russell D'Ascenzo"/>
    <x v="0"/>
    <s v="United States"/>
    <x v="144"/>
    <x v="5"/>
    <x v="3"/>
    <s v="FUR-FU-10000758"/>
    <s v="Furniture"/>
    <x v="3"/>
    <s v="DAX Natural Wood-Tone Poster Frame"/>
    <n v="31.776"/>
    <n v="3"/>
    <n v="-19.0656"/>
    <x v="4"/>
    <x v="1"/>
  </r>
  <r>
    <s v="CA-2016-123050"/>
    <x v="804"/>
    <d v="2016-04-08T00:00:00"/>
    <x v="0"/>
    <s v="BC-11125"/>
    <s v="Becky Castell"/>
    <x v="2"/>
    <s v="United States"/>
    <x v="8"/>
    <x v="7"/>
    <x v="2"/>
    <s v="FUR-FU-10000723"/>
    <s v="Furniture"/>
    <x v="3"/>
    <s v="Deflect-o EconoMat Studded, No Bevel Mat for Low Pile Carpeting"/>
    <n v="82.64"/>
    <n v="2"/>
    <n v="7.4375999999999998"/>
    <x v="4"/>
    <x v="6"/>
  </r>
  <r>
    <s v="CA-2016-162355"/>
    <x v="805"/>
    <d v="2016-07-02T00:00:00"/>
    <x v="0"/>
    <s v="PF-19165"/>
    <s v="Philip Fox"/>
    <x v="0"/>
    <s v="United States"/>
    <x v="244"/>
    <x v="24"/>
    <x v="0"/>
    <s v="FUR-BO-10004695"/>
    <s v="Furniture"/>
    <x v="0"/>
    <s v="O'Sullivan 2-Door Barrister Bookcase in Odessa Pine"/>
    <n v="1266.8599999999999"/>
    <n v="7"/>
    <n v="291.37779999999998"/>
    <x v="3"/>
    <x v="2"/>
  </r>
  <r>
    <s v="CA-2017-102204"/>
    <x v="806"/>
    <d v="2017-05-06T00:00:00"/>
    <x v="1"/>
    <s v="CJ-12010"/>
    <s v="Caroline Jumper"/>
    <x v="0"/>
    <s v="United States"/>
    <x v="51"/>
    <x v="1"/>
    <x v="0"/>
    <s v="FUR-TA-10001889"/>
    <s v="Furniture"/>
    <x v="2"/>
    <s v="Bush Advantage Collection Racetrack Conference Table"/>
    <n v="933.26199999999994"/>
    <n v="4"/>
    <n v="-458.14679999999998"/>
    <x v="2"/>
    <x v="7"/>
  </r>
  <r>
    <s v="CA-2017-102204"/>
    <x v="806"/>
    <d v="2017-05-06T00:00:00"/>
    <x v="1"/>
    <s v="CJ-12010"/>
    <s v="Caroline Jumper"/>
    <x v="0"/>
    <s v="United States"/>
    <x v="51"/>
    <x v="1"/>
    <x v="0"/>
    <s v="FUR-CH-10002024"/>
    <s v="Furniture"/>
    <x v="1"/>
    <s v="HON 5400 Series Task Chairs for Big and Tall"/>
    <n v="2803.92"/>
    <n v="5"/>
    <n v="0"/>
    <x v="2"/>
    <x v="7"/>
  </r>
  <r>
    <s v="CA-2017-103065"/>
    <x v="71"/>
    <d v="2017-10-20T00:00:00"/>
    <x v="3"/>
    <s v="PT-19090"/>
    <s v="Pete Takahito"/>
    <x v="0"/>
    <s v="United States"/>
    <x v="51"/>
    <x v="1"/>
    <x v="0"/>
    <s v="FUR-FU-10000175"/>
    <s v="Furniture"/>
    <x v="3"/>
    <s v="DAX Wood Document Frame."/>
    <n v="43.936"/>
    <n v="4"/>
    <n v="6.0411999999999999"/>
    <x v="7"/>
    <x v="1"/>
  </r>
  <r>
    <s v="CA-2014-109897"/>
    <x v="807"/>
    <d v="2014-08-16T00:00:00"/>
    <x v="1"/>
    <s v="BW-11200"/>
    <s v="Ben Wallace"/>
    <x v="0"/>
    <s v="United States"/>
    <x v="28"/>
    <x v="2"/>
    <x v="1"/>
    <s v="FUR-FU-10002878"/>
    <s v="Furniture"/>
    <x v="3"/>
    <s v="Seth Thomas 14&quot; Day/Date Wall Clock"/>
    <n v="85.44"/>
    <n v="3"/>
    <n v="31.6128"/>
    <x v="4"/>
    <x v="10"/>
  </r>
  <r>
    <s v="CA-2015-140221"/>
    <x v="298"/>
    <d v="2015-03-09T00:00:00"/>
    <x v="0"/>
    <s v="MS-17365"/>
    <s v="Maribeth Schnelling"/>
    <x v="0"/>
    <s v="United States"/>
    <x v="9"/>
    <x v="8"/>
    <x v="3"/>
    <s v="FUR-FU-10000023"/>
    <s v="Furniture"/>
    <x v="3"/>
    <s v="Eldon Wave Desk Accessories"/>
    <n v="4.7119999999999997"/>
    <n v="2"/>
    <n v="-1.8848"/>
    <x v="4"/>
    <x v="9"/>
  </r>
  <r>
    <s v="CA-2017-121790"/>
    <x v="129"/>
    <d v="2017-02-06T00:00:00"/>
    <x v="1"/>
    <s v="LP-17095"/>
    <s v="Liz Preis"/>
    <x v="0"/>
    <s v="United States"/>
    <x v="14"/>
    <x v="8"/>
    <x v="3"/>
    <s v="FUR-TA-10003469"/>
    <s v="Furniture"/>
    <x v="2"/>
    <s v="Balt Split Level Computer Training Table"/>
    <n v="69.375"/>
    <n v="1"/>
    <n v="-47.174999999999997"/>
    <x v="1"/>
    <x v="8"/>
  </r>
  <r>
    <s v="CA-2016-169670"/>
    <x v="683"/>
    <d v="2016-12-31T00:00:00"/>
    <x v="1"/>
    <s v="JE-15715"/>
    <s v="Joe Elijah"/>
    <x v="0"/>
    <s v="United States"/>
    <x v="13"/>
    <x v="7"/>
    <x v="2"/>
    <s v="FUR-CH-10002331"/>
    <s v="Furniture"/>
    <x v="1"/>
    <s v="Hon 4700 Series Mobuis Mid-Back Task Chairs with Adjustable Arms"/>
    <n v="2563.056"/>
    <n v="8"/>
    <n v="313.26240000000001"/>
    <x v="6"/>
    <x v="5"/>
  </r>
  <r>
    <s v="CA-2016-139549"/>
    <x v="697"/>
    <d v="2016-10-25T00:00:00"/>
    <x v="1"/>
    <s v="MY-18295"/>
    <s v="Muhammed Yedwab"/>
    <x v="1"/>
    <s v="United States"/>
    <x v="311"/>
    <x v="2"/>
    <x v="1"/>
    <s v="FUR-CH-10001802"/>
    <s v="Furniture"/>
    <x v="1"/>
    <s v="Hon Every-Day Chair Series Swivel Task Chairs"/>
    <n v="387.13600000000002"/>
    <n v="4"/>
    <n v="4.8391999999999999"/>
    <x v="2"/>
    <x v="1"/>
  </r>
  <r>
    <s v="CA-2017-134810"/>
    <x v="808"/>
    <d v="2017-05-10T00:00:00"/>
    <x v="2"/>
    <s v="MC-17605"/>
    <s v="Matt Connell"/>
    <x v="1"/>
    <s v="United States"/>
    <x v="51"/>
    <x v="30"/>
    <x v="0"/>
    <s v="FUR-CH-10001270"/>
    <s v="Furniture"/>
    <x v="1"/>
    <s v="Harbour Creations Steel Folding Chair"/>
    <n v="207"/>
    <n v="3"/>
    <n v="25.875"/>
    <x v="5"/>
    <x v="7"/>
  </r>
  <r>
    <s v="CA-2015-154284"/>
    <x v="170"/>
    <d v="2015-12-26T00:00:00"/>
    <x v="0"/>
    <s v="SZ-20035"/>
    <s v="Sam Zeldin"/>
    <x v="2"/>
    <s v="United States"/>
    <x v="317"/>
    <x v="8"/>
    <x v="3"/>
    <s v="FUR-FU-10003039"/>
    <s v="Furniture"/>
    <x v="3"/>
    <s v="Howard Miller 11-1/2&quot; Diameter Grantwood Wall Clock"/>
    <n v="51.756"/>
    <n v="3"/>
    <n v="-33.641399999999997"/>
    <x v="2"/>
    <x v="5"/>
  </r>
  <r>
    <s v="US-2015-158911"/>
    <x v="379"/>
    <d v="2015-07-11T00:00:00"/>
    <x v="1"/>
    <s v="RS-19765"/>
    <s v="Roland Schwarz"/>
    <x v="1"/>
    <s v="United States"/>
    <x v="127"/>
    <x v="30"/>
    <x v="0"/>
    <s v="FUR-FU-10003829"/>
    <s v="Furniture"/>
    <x v="3"/>
    <s v="Stackable Trays"/>
    <n v="4.9279999999999999"/>
    <n v="2"/>
    <n v="0.73919999999999997"/>
    <x v="6"/>
    <x v="3"/>
  </r>
  <r>
    <s v="US-2017-167318"/>
    <x v="809"/>
    <d v="2017-08-01T00:00:00"/>
    <x v="1"/>
    <s v="GZ-14545"/>
    <s v="George Zrebassa"/>
    <x v="1"/>
    <s v="United States"/>
    <x v="2"/>
    <x v="2"/>
    <x v="1"/>
    <s v="FUR-CH-10000665"/>
    <s v="Furniture"/>
    <x v="1"/>
    <s v="Global Airflow Leather Mesh Back Chair, Black"/>
    <n v="362.35199999999998"/>
    <n v="3"/>
    <n v="45.293999999999997"/>
    <x v="6"/>
    <x v="3"/>
  </r>
  <r>
    <s v="CA-2017-135419"/>
    <x v="54"/>
    <d v="2017-11-09T00:00:00"/>
    <x v="1"/>
    <s v="BG-11740"/>
    <s v="Bruce Geld"/>
    <x v="0"/>
    <s v="United States"/>
    <x v="175"/>
    <x v="2"/>
    <x v="1"/>
    <s v="FUR-TA-10001086"/>
    <s v="Furniture"/>
    <x v="2"/>
    <s v="SAFCO PlanMaster Boards, 60w x 37-1/2d, White Melamine"/>
    <n v="486.36799999999999"/>
    <n v="4"/>
    <n v="36.477600000000002"/>
    <x v="6"/>
    <x v="0"/>
  </r>
  <r>
    <s v="CA-2014-168312"/>
    <x v="29"/>
    <d v="2014-03-07T00:00:00"/>
    <x v="1"/>
    <s v="GW-14605"/>
    <s v="Giulietta Weimer"/>
    <x v="0"/>
    <s v="United States"/>
    <x v="6"/>
    <x v="5"/>
    <x v="3"/>
    <s v="FUR-TA-10001866"/>
    <s v="Furniture"/>
    <x v="2"/>
    <s v="Bevis Round Conference Room Tables and Bases"/>
    <n v="376.50900000000001"/>
    <n v="3"/>
    <n v="-43.029600000000002"/>
    <x v="6"/>
    <x v="9"/>
  </r>
  <r>
    <s v="US-2017-105935"/>
    <x v="810"/>
    <d v="2017-01-31T00:00:00"/>
    <x v="1"/>
    <s v="BD-11500"/>
    <s v="Bradley Drucker"/>
    <x v="0"/>
    <s v="United States"/>
    <x v="29"/>
    <x v="24"/>
    <x v="0"/>
    <s v="FUR-FU-10002157"/>
    <s v="Furniture"/>
    <x v="3"/>
    <s v="Artistic Insta-Plaque"/>
    <n v="62.72"/>
    <n v="4"/>
    <n v="24.460799999999999"/>
    <x v="2"/>
    <x v="8"/>
  </r>
  <r>
    <s v="CA-2014-161508"/>
    <x v="56"/>
    <d v="2014-07-16T00:00:00"/>
    <x v="1"/>
    <s v="PV-18985"/>
    <s v="Paul Van Hugh"/>
    <x v="2"/>
    <s v="United States"/>
    <x v="256"/>
    <x v="5"/>
    <x v="3"/>
    <s v="FUR-CH-10002126"/>
    <s v="Furniture"/>
    <x v="1"/>
    <s v="Hon Deluxe Fabric Upholstered Stacking Chairs"/>
    <n v="512.35799999999995"/>
    <n v="3"/>
    <n v="-14.6388"/>
    <x v="4"/>
    <x v="3"/>
  </r>
  <r>
    <s v="CA-2016-153269"/>
    <x v="811"/>
    <d v="2016-03-12T00:00:00"/>
    <x v="2"/>
    <s v="PS-18760"/>
    <s v="Pamela Stobb"/>
    <x v="0"/>
    <s v="United States"/>
    <x v="341"/>
    <x v="20"/>
    <x v="2"/>
    <s v="FUR-CH-10002647"/>
    <s v="Furniture"/>
    <x v="1"/>
    <s v="Situations Contoured Folding Chairs, 4/Set"/>
    <n v="354.9"/>
    <n v="5"/>
    <n v="88.724999999999994"/>
    <x v="0"/>
    <x v="9"/>
  </r>
  <r>
    <s v="CA-2017-135076"/>
    <x v="812"/>
    <d v="2017-04-17T00:00:00"/>
    <x v="1"/>
    <s v="YS-21880"/>
    <s v="Yana Sorensen"/>
    <x v="1"/>
    <s v="United States"/>
    <x v="170"/>
    <x v="2"/>
    <x v="1"/>
    <s v="FUR-CH-10003774"/>
    <s v="Furniture"/>
    <x v="1"/>
    <s v="Global Wood Trimmed Manager's Task Chair, Khaki"/>
    <n v="436.70400000000001"/>
    <n v="6"/>
    <n v="-38.211599999999997"/>
    <x v="4"/>
    <x v="6"/>
  </r>
  <r>
    <s v="US-2014-155544"/>
    <x v="813"/>
    <d v="2014-03-25T00:00:00"/>
    <x v="1"/>
    <s v="GM-14440"/>
    <s v="Gary McGarr"/>
    <x v="0"/>
    <s v="United States"/>
    <x v="270"/>
    <x v="9"/>
    <x v="0"/>
    <s v="FUR-FU-10001473"/>
    <s v="Furniture"/>
    <x v="3"/>
    <s v="DAX Wood Document Frame"/>
    <n v="32.951999999999998"/>
    <n v="3"/>
    <n v="6.5903999999999998"/>
    <x v="4"/>
    <x v="9"/>
  </r>
  <r>
    <s v="US-2014-155544"/>
    <x v="813"/>
    <d v="2014-03-25T00:00:00"/>
    <x v="1"/>
    <s v="GM-14440"/>
    <s v="Gary McGarr"/>
    <x v="0"/>
    <s v="United States"/>
    <x v="270"/>
    <x v="9"/>
    <x v="0"/>
    <s v="FUR-CH-10000422"/>
    <s v="Furniture"/>
    <x v="1"/>
    <s v="Global Highback Leather Tilter in Burgundy"/>
    <n v="218.376"/>
    <n v="3"/>
    <n v="-10.918799999999999"/>
    <x v="4"/>
    <x v="9"/>
  </r>
  <r>
    <s v="US-2015-115238"/>
    <x v="11"/>
    <d v="2015-05-04T00:00:00"/>
    <x v="1"/>
    <s v="JW-15220"/>
    <s v="Jane Waco"/>
    <x v="1"/>
    <s v="United States"/>
    <x v="37"/>
    <x v="20"/>
    <x v="2"/>
    <s v="FUR-FU-10002960"/>
    <s v="Furniture"/>
    <x v="3"/>
    <s v="Eldon 200 Class Desk Accessories, Burgundy"/>
    <n v="31.4"/>
    <n v="5"/>
    <n v="13.188000000000001"/>
    <x v="4"/>
    <x v="6"/>
  </r>
  <r>
    <s v="US-2015-115238"/>
    <x v="11"/>
    <d v="2015-05-04T00:00:00"/>
    <x v="1"/>
    <s v="JW-15220"/>
    <s v="Jane Waco"/>
    <x v="1"/>
    <s v="United States"/>
    <x v="37"/>
    <x v="20"/>
    <x v="2"/>
    <s v="FUR-FU-10002445"/>
    <s v="Furniture"/>
    <x v="3"/>
    <s v="DAX Two-Tone Rosewood/Black Document Frame, Desktop, 5 x 7"/>
    <n v="9.48"/>
    <n v="1"/>
    <n v="3.7919999999999998"/>
    <x v="4"/>
    <x v="6"/>
  </r>
  <r>
    <s v="US-2015-115238"/>
    <x v="11"/>
    <d v="2015-05-04T00:00:00"/>
    <x v="1"/>
    <s v="JW-15220"/>
    <s v="Jane Waco"/>
    <x v="1"/>
    <s v="United States"/>
    <x v="37"/>
    <x v="20"/>
    <x v="2"/>
    <s v="FUR-FU-10001025"/>
    <s v="Furniture"/>
    <x v="3"/>
    <s v="Eldon Imˆge Series Desk Accessories, Clear"/>
    <n v="24.3"/>
    <n v="5"/>
    <n v="10.449"/>
    <x v="4"/>
    <x v="6"/>
  </r>
  <r>
    <s v="CA-2017-132199"/>
    <x v="814"/>
    <d v="2017-05-08T00:00:00"/>
    <x v="1"/>
    <s v="BO-11350"/>
    <s v="Bill Overfelt"/>
    <x v="1"/>
    <s v="United States"/>
    <x v="3"/>
    <x v="3"/>
    <x v="2"/>
    <s v="FUR-FU-10004245"/>
    <s v="Furniture"/>
    <x v="3"/>
    <s v="Career Cubicle Clock, 8 1/4&quot;, Black"/>
    <n v="32.448"/>
    <n v="2"/>
    <n v="7.3007999999999997"/>
    <x v="2"/>
    <x v="7"/>
  </r>
  <r>
    <s v="CA-2017-132199"/>
    <x v="814"/>
    <d v="2017-05-08T00:00:00"/>
    <x v="1"/>
    <s v="BO-11350"/>
    <s v="Bill Overfelt"/>
    <x v="1"/>
    <s v="United States"/>
    <x v="3"/>
    <x v="3"/>
    <x v="2"/>
    <s v="FUR-TA-10003748"/>
    <s v="Furniture"/>
    <x v="2"/>
    <s v="Bevis 36 x 72 Conference Tables"/>
    <n v="373.47"/>
    <n v="5"/>
    <n v="-112.041"/>
    <x v="2"/>
    <x v="7"/>
  </r>
  <r>
    <s v="CA-2016-163174"/>
    <x v="238"/>
    <d v="2016-08-30T00:00:00"/>
    <x v="1"/>
    <s v="XP-21865"/>
    <s v="Xylona Preis"/>
    <x v="0"/>
    <s v="United States"/>
    <x v="342"/>
    <x v="24"/>
    <x v="0"/>
    <s v="FUR-FU-10000308"/>
    <s v="Furniture"/>
    <x v="3"/>
    <s v="Deflect-o Glass Clear Studded Chair Mats"/>
    <n v="186.54"/>
    <n v="3"/>
    <n v="41.038800000000002"/>
    <x v="4"/>
    <x v="10"/>
  </r>
  <r>
    <s v="CA-2017-147207"/>
    <x v="815"/>
    <d v="2017-01-04T00:00:00"/>
    <x v="0"/>
    <s v="TS-21655"/>
    <s v="Trudy Schmidt"/>
    <x v="0"/>
    <s v="United States"/>
    <x v="116"/>
    <x v="5"/>
    <x v="3"/>
    <s v="FUR-TA-10002958"/>
    <s v="Furniture"/>
    <x v="2"/>
    <s v="Bevis Oval Conference Table, Walnut"/>
    <n v="913.43"/>
    <n v="5"/>
    <n v="-169.637"/>
    <x v="3"/>
    <x v="8"/>
  </r>
  <r>
    <s v="CA-2016-118745"/>
    <x v="354"/>
    <d v="2016-06-16T00:00:00"/>
    <x v="1"/>
    <s v="SV-20365"/>
    <s v="Seth Vernon"/>
    <x v="0"/>
    <s v="United States"/>
    <x v="2"/>
    <x v="2"/>
    <x v="1"/>
    <s v="FUR-TA-10003473"/>
    <s v="Furniture"/>
    <x v="2"/>
    <s v="Bretford Rectangular Conference Table Tops"/>
    <n v="902.71199999999999"/>
    <n v="3"/>
    <n v="33.851700000000001"/>
    <x v="2"/>
    <x v="2"/>
  </r>
  <r>
    <s v="CA-2016-163972"/>
    <x v="816"/>
    <d v="2016-10-21T00:00:00"/>
    <x v="1"/>
    <s v="MG-17890"/>
    <s v="Michael Granlund"/>
    <x v="2"/>
    <s v="United States"/>
    <x v="99"/>
    <x v="2"/>
    <x v="1"/>
    <s v="FUR-BO-10003894"/>
    <s v="Furniture"/>
    <x v="0"/>
    <s v="Safco Value Mate Steel Bookcase, Baked Enamel Finish on Steel, Black"/>
    <n v="120.666"/>
    <n v="2"/>
    <n v="21.294"/>
    <x v="4"/>
    <x v="1"/>
  </r>
  <r>
    <s v="CA-2016-113726"/>
    <x v="243"/>
    <d v="2016-12-01T00:00:00"/>
    <x v="1"/>
    <s v="SC-20680"/>
    <s v="Steve Carroll"/>
    <x v="2"/>
    <s v="United States"/>
    <x v="15"/>
    <x v="13"/>
    <x v="1"/>
    <s v="FUR-FU-10003535"/>
    <s v="Furniture"/>
    <x v="3"/>
    <s v="Howard Miller Distant Time Traveler Alarm Clock"/>
    <n v="82.26"/>
    <n v="3"/>
    <n v="33.726599999999998"/>
    <x v="1"/>
    <x v="0"/>
  </r>
  <r>
    <s v="CA-2016-163048"/>
    <x v="817"/>
    <d v="2016-02-15T00:00:00"/>
    <x v="1"/>
    <s v="MH-17440"/>
    <s v="Mark Haberlin"/>
    <x v="1"/>
    <s v="United States"/>
    <x v="6"/>
    <x v="5"/>
    <x v="3"/>
    <s v="FUR-CH-10001270"/>
    <s v="Furniture"/>
    <x v="1"/>
    <s v="Harbour Creations Steel Folding Chair"/>
    <n v="241.5"/>
    <n v="4"/>
    <n v="0"/>
    <x v="1"/>
    <x v="11"/>
  </r>
  <r>
    <s v="CA-2017-110625"/>
    <x v="340"/>
    <d v="2017-12-30T00:00:00"/>
    <x v="1"/>
    <s v="JB-16045"/>
    <s v="Julia Barnett"/>
    <x v="2"/>
    <s v="United States"/>
    <x v="343"/>
    <x v="19"/>
    <x v="2"/>
    <s v="FUR-FU-10001473"/>
    <s v="Furniture"/>
    <x v="3"/>
    <s v="DAX Wood Document Frame"/>
    <n v="27.46"/>
    <n v="2"/>
    <n v="9.8856000000000002"/>
    <x v="1"/>
    <x v="5"/>
  </r>
  <r>
    <s v="CA-2016-142594"/>
    <x v="193"/>
    <d v="2016-12-06T00:00:00"/>
    <x v="0"/>
    <s v="EJ-14155"/>
    <s v="Eva Jacobs"/>
    <x v="0"/>
    <s v="United States"/>
    <x v="20"/>
    <x v="20"/>
    <x v="2"/>
    <s v="FUR-FU-10002045"/>
    <s v="Furniture"/>
    <x v="3"/>
    <s v="Executive Impressions 14&quot;"/>
    <n v="111.15"/>
    <n v="5"/>
    <n v="48.905999999999999"/>
    <x v="2"/>
    <x v="5"/>
  </r>
  <r>
    <s v="CA-2016-142594"/>
    <x v="193"/>
    <d v="2016-12-06T00:00:00"/>
    <x v="0"/>
    <s v="EJ-14155"/>
    <s v="Eva Jacobs"/>
    <x v="0"/>
    <s v="United States"/>
    <x v="20"/>
    <x v="20"/>
    <x v="2"/>
    <s v="FUR-TA-10001095"/>
    <s v="Furniture"/>
    <x v="2"/>
    <s v="Chromcraft Round Conference Tables"/>
    <n v="366.00900000000001"/>
    <n v="3"/>
    <n v="-47.058300000000003"/>
    <x v="2"/>
    <x v="5"/>
  </r>
  <r>
    <s v="CA-2017-120061"/>
    <x v="575"/>
    <d v="2017-11-07T00:00:00"/>
    <x v="0"/>
    <s v="SR-20425"/>
    <s v="Sharelle Roach"/>
    <x v="2"/>
    <s v="United States"/>
    <x v="76"/>
    <x v="15"/>
    <x v="2"/>
    <s v="FUR-CH-10001973"/>
    <s v="Furniture"/>
    <x v="1"/>
    <s v="Office Star Flex Back Scooter Chair with White Frame"/>
    <n v="155.37200000000001"/>
    <n v="2"/>
    <n v="-35.513599999999997"/>
    <x v="2"/>
    <x v="0"/>
  </r>
  <r>
    <s v="CA-2015-110814"/>
    <x v="482"/>
    <d v="2015-12-09T00:00:00"/>
    <x v="0"/>
    <s v="BD-11635"/>
    <s v="Brian Derr"/>
    <x v="0"/>
    <s v="United States"/>
    <x v="13"/>
    <x v="7"/>
    <x v="2"/>
    <s v="FUR-CH-10003535"/>
    <s v="Furniture"/>
    <x v="1"/>
    <s v="Global Armless Task Chair, Royal Blue"/>
    <n v="164.64599999999999"/>
    <n v="3"/>
    <n v="12.8058"/>
    <x v="4"/>
    <x v="5"/>
  </r>
  <r>
    <s v="CA-2017-140480"/>
    <x v="220"/>
    <d v="2017-07-12T00:00:00"/>
    <x v="1"/>
    <s v="HE-14800"/>
    <s v="Harold Engle"/>
    <x v="1"/>
    <s v="United States"/>
    <x v="19"/>
    <x v="14"/>
    <x v="2"/>
    <s v="FUR-FU-10003247"/>
    <s v="Furniture"/>
    <x v="3"/>
    <s v="36X48 HARDFLOOR CHAIRMAT"/>
    <n v="83.92"/>
    <n v="4"/>
    <n v="5.8743999999999996"/>
    <x v="4"/>
    <x v="3"/>
  </r>
  <r>
    <s v="CA-2017-140480"/>
    <x v="220"/>
    <d v="2017-07-12T00:00:00"/>
    <x v="1"/>
    <s v="HE-14800"/>
    <s v="Harold Engle"/>
    <x v="1"/>
    <s v="United States"/>
    <x v="19"/>
    <x v="14"/>
    <x v="2"/>
    <s v="FUR-FU-10001057"/>
    <s v="Furniture"/>
    <x v="3"/>
    <s v="Tensor Track Tree Floor Lamp"/>
    <n v="39.979999999999997"/>
    <n v="2"/>
    <n v="9.1953999999999994"/>
    <x v="4"/>
    <x v="3"/>
  </r>
  <r>
    <s v="CA-2016-130820"/>
    <x v="818"/>
    <d v="2016-11-15T00:00:00"/>
    <x v="3"/>
    <s v="ON-18715"/>
    <s v="Odella Nelson"/>
    <x v="1"/>
    <s v="United States"/>
    <x v="259"/>
    <x v="30"/>
    <x v="0"/>
    <s v="FUR-TA-10001768"/>
    <s v="Furniture"/>
    <x v="2"/>
    <s v="Hon Racetrack Conference Tables"/>
    <n v="630.024"/>
    <n v="4"/>
    <n v="-199.5076"/>
    <x v="7"/>
    <x v="0"/>
  </r>
  <r>
    <s v="CA-2017-132290"/>
    <x v="203"/>
    <d v="2017-03-14T00:00:00"/>
    <x v="1"/>
    <s v="MD-17350"/>
    <s v="Maribeth Dona"/>
    <x v="0"/>
    <s v="United States"/>
    <x v="144"/>
    <x v="5"/>
    <x v="3"/>
    <s v="FUR-TA-10002228"/>
    <s v="Furniture"/>
    <x v="2"/>
    <s v="Bevis Traditional Conference Table Top, Plinth Base"/>
    <n v="933.40800000000002"/>
    <n v="4"/>
    <n v="-173.34719999999999"/>
    <x v="4"/>
    <x v="9"/>
  </r>
  <r>
    <s v="CA-2017-118199"/>
    <x v="808"/>
    <d v="2017-05-11T00:00:00"/>
    <x v="2"/>
    <s v="LB-16795"/>
    <s v="Laurel Beltran"/>
    <x v="2"/>
    <s v="United States"/>
    <x v="15"/>
    <x v="13"/>
    <x v="1"/>
    <s v="FUR-TA-10004154"/>
    <s v="Furniture"/>
    <x v="2"/>
    <s v="Riverside Furniture Oval Coffee Table, Oval End Table, End Table with Drawer"/>
    <n v="286.85000000000002"/>
    <n v="1"/>
    <n v="63.106999999999999"/>
    <x v="3"/>
    <x v="7"/>
  </r>
  <r>
    <s v="CA-2017-150091"/>
    <x v="176"/>
    <d v="2017-10-16T00:00:00"/>
    <x v="1"/>
    <s v="NP-18670"/>
    <s v="Nora Paige"/>
    <x v="0"/>
    <s v="United States"/>
    <x v="174"/>
    <x v="18"/>
    <x v="2"/>
    <s v="FUR-FU-10004053"/>
    <s v="Furniture"/>
    <x v="3"/>
    <s v="DAX Two-Tone Silver Metal Document Frame"/>
    <n v="40.479999999999997"/>
    <n v="2"/>
    <n v="17.406400000000001"/>
    <x v="4"/>
    <x v="1"/>
  </r>
  <r>
    <s v="CA-2017-150091"/>
    <x v="176"/>
    <d v="2017-10-16T00:00:00"/>
    <x v="1"/>
    <s v="NP-18670"/>
    <s v="Nora Paige"/>
    <x v="0"/>
    <s v="United States"/>
    <x v="174"/>
    <x v="18"/>
    <x v="2"/>
    <s v="FUR-BO-10003404"/>
    <s v="Furniture"/>
    <x v="0"/>
    <s v="Global Adaptabilites Bookcase, Cherry/Storm Gray Finish"/>
    <n v="2154.9"/>
    <n v="5"/>
    <n v="129.29400000000001"/>
    <x v="4"/>
    <x v="1"/>
  </r>
  <r>
    <s v="CA-2016-118129"/>
    <x v="645"/>
    <d v="2016-12-21T00:00:00"/>
    <x v="0"/>
    <s v="CL-12565"/>
    <s v="Clay Ludtke"/>
    <x v="0"/>
    <s v="United States"/>
    <x v="288"/>
    <x v="3"/>
    <x v="2"/>
    <s v="FUR-FU-10004904"/>
    <s v="Furniture"/>
    <x v="3"/>
    <s v="Eldon &quot;L&quot; Workstation Diamond Chairmat"/>
    <n v="303.92"/>
    <n v="5"/>
    <n v="-30.391999999999999"/>
    <x v="3"/>
    <x v="5"/>
  </r>
  <r>
    <s v="CA-2017-155621"/>
    <x v="819"/>
    <d v="2017-11-13T00:00:00"/>
    <x v="1"/>
    <s v="KN-16450"/>
    <s v="Kean Nguyen"/>
    <x v="1"/>
    <s v="United States"/>
    <x v="237"/>
    <x v="32"/>
    <x v="2"/>
    <s v="FUR-FU-10003535"/>
    <s v="Furniture"/>
    <x v="3"/>
    <s v="Howard Miller Distant Time Traveler Alarm Clock"/>
    <n v="274.2"/>
    <n v="10"/>
    <n v="112.422"/>
    <x v="2"/>
    <x v="0"/>
  </r>
  <r>
    <s v="US-2014-127635"/>
    <x v="94"/>
    <d v="2014-09-18T00:00:00"/>
    <x v="0"/>
    <s v="SC-20260"/>
    <s v="Scott Cohen"/>
    <x v="1"/>
    <s v="United States"/>
    <x v="177"/>
    <x v="5"/>
    <x v="3"/>
    <s v="FUR-FU-10000550"/>
    <s v="Furniture"/>
    <x v="3"/>
    <s v="Stacking Trays by OIC"/>
    <n v="9.9600000000000009"/>
    <n v="5"/>
    <n v="-6.7229999999999999"/>
    <x v="4"/>
    <x v="4"/>
  </r>
  <r>
    <s v="CA-2017-125451"/>
    <x v="409"/>
    <d v="2017-10-24T00:00:00"/>
    <x v="2"/>
    <s v="AH-10075"/>
    <s v="Adam Hart"/>
    <x v="1"/>
    <s v="United States"/>
    <x v="236"/>
    <x v="38"/>
    <x v="2"/>
    <s v="FUR-TA-10001039"/>
    <s v="Furniture"/>
    <x v="2"/>
    <s v="KI Adjustable-Height Table"/>
    <n v="240.744"/>
    <n v="4"/>
    <n v="-13.7568"/>
    <x v="5"/>
    <x v="1"/>
  </r>
  <r>
    <s v="CA-2017-125451"/>
    <x v="409"/>
    <d v="2017-10-24T00:00:00"/>
    <x v="2"/>
    <s v="AH-10075"/>
    <s v="Adam Hart"/>
    <x v="1"/>
    <s v="United States"/>
    <x v="236"/>
    <x v="38"/>
    <x v="2"/>
    <s v="FUR-FU-10004963"/>
    <s v="Furniture"/>
    <x v="3"/>
    <s v="Eldon 400 Class Desk Accessories, Black Carbon"/>
    <n v="35"/>
    <n v="4"/>
    <n v="14.7"/>
    <x v="5"/>
    <x v="1"/>
  </r>
  <r>
    <s v="CA-2017-125451"/>
    <x v="409"/>
    <d v="2017-10-24T00:00:00"/>
    <x v="2"/>
    <s v="AH-10075"/>
    <s v="Adam Hart"/>
    <x v="1"/>
    <s v="United States"/>
    <x v="236"/>
    <x v="38"/>
    <x v="2"/>
    <s v="FUR-FU-10000277"/>
    <s v="Furniture"/>
    <x v="3"/>
    <s v="Deflect-o DuraMat Antistatic Studded Beveled Mat for Medium Pile Carpeting"/>
    <n v="210.68"/>
    <n v="2"/>
    <n v="50.563200000000002"/>
    <x v="5"/>
    <x v="1"/>
  </r>
  <r>
    <s v="CA-2017-125451"/>
    <x v="409"/>
    <d v="2017-10-24T00:00:00"/>
    <x v="2"/>
    <s v="AH-10075"/>
    <s v="Adam Hart"/>
    <x v="1"/>
    <s v="United States"/>
    <x v="236"/>
    <x v="38"/>
    <x v="2"/>
    <s v="FUR-TA-10004915"/>
    <s v="Furniture"/>
    <x v="2"/>
    <s v="Office Impressions End Table, 20-1/2&quot;H x 24&quot;W x 20&quot;D"/>
    <n v="637.89599999999996"/>
    <n v="3"/>
    <n v="-127.5792"/>
    <x v="5"/>
    <x v="1"/>
  </r>
  <r>
    <s v="CA-2016-125087"/>
    <x v="820"/>
    <d v="2016-04-23T00:00:00"/>
    <x v="1"/>
    <s v="TH-21115"/>
    <s v="Thea Hudgings"/>
    <x v="1"/>
    <s v="United States"/>
    <x v="6"/>
    <x v="5"/>
    <x v="3"/>
    <s v="FUR-CH-10002880"/>
    <s v="Furniture"/>
    <x v="1"/>
    <s v="Global High-Back Leather Tilter, Burgundy"/>
    <n v="344.37200000000001"/>
    <n v="4"/>
    <n v="-93.472399999999993"/>
    <x v="2"/>
    <x v="6"/>
  </r>
  <r>
    <s v="CA-2016-125087"/>
    <x v="820"/>
    <d v="2016-04-23T00:00:00"/>
    <x v="1"/>
    <s v="TH-21115"/>
    <s v="Thea Hudgings"/>
    <x v="1"/>
    <s v="United States"/>
    <x v="6"/>
    <x v="5"/>
    <x v="3"/>
    <s v="FUR-FU-10004748"/>
    <s v="Furniture"/>
    <x v="3"/>
    <s v="Howard Miller 16&quot; Diameter Gallery Wall Clock"/>
    <n v="127.88"/>
    <n v="5"/>
    <n v="-67.137"/>
    <x v="2"/>
    <x v="6"/>
  </r>
  <r>
    <s v="US-2017-118556"/>
    <x v="15"/>
    <d v="2017-06-02T00:00:00"/>
    <x v="0"/>
    <s v="TH-21235"/>
    <s v="Tiffany House"/>
    <x v="1"/>
    <s v="United States"/>
    <x v="9"/>
    <x v="8"/>
    <x v="3"/>
    <s v="FUR-CH-10001146"/>
    <s v="Furniture"/>
    <x v="1"/>
    <s v="Global Task Chair, Black"/>
    <n v="106.869"/>
    <n v="3"/>
    <n v="-29.007300000000001"/>
    <x v="2"/>
    <x v="7"/>
  </r>
  <r>
    <s v="US-2016-164196"/>
    <x v="367"/>
    <d v="2016-11-17T00:00:00"/>
    <x v="1"/>
    <s v="AS-10285"/>
    <s v="Alejandro Savely"/>
    <x v="1"/>
    <s v="United States"/>
    <x v="344"/>
    <x v="6"/>
    <x v="3"/>
    <s v="FUR-TA-10001950"/>
    <s v="Furniture"/>
    <x v="2"/>
    <s v="Balt Solid Wood Round Tables"/>
    <n v="2678.94"/>
    <n v="6"/>
    <n v="241.1046"/>
    <x v="6"/>
    <x v="0"/>
  </r>
  <r>
    <s v="US-2017-132031"/>
    <x v="748"/>
    <d v="2017-04-27T00:00:00"/>
    <x v="1"/>
    <s v="PN-18775"/>
    <s v="Parhena Norris"/>
    <x v="2"/>
    <s v="United States"/>
    <x v="345"/>
    <x v="9"/>
    <x v="0"/>
    <s v="FUR-BO-10001972"/>
    <s v="Furniture"/>
    <x v="0"/>
    <s v="O'Sullivan 4-Shelf Bookcase in Odessa Pine"/>
    <n v="387.13600000000002"/>
    <n v="4"/>
    <n v="-14.5176"/>
    <x v="4"/>
    <x v="6"/>
  </r>
  <r>
    <s v="US-2017-132031"/>
    <x v="748"/>
    <d v="2017-04-27T00:00:00"/>
    <x v="1"/>
    <s v="PN-18775"/>
    <s v="Parhena Norris"/>
    <x v="2"/>
    <s v="United States"/>
    <x v="345"/>
    <x v="9"/>
    <x v="0"/>
    <s v="FUR-FU-10000193"/>
    <s v="Furniture"/>
    <x v="3"/>
    <s v="Tenex Chairmats For Use with Hard Floors"/>
    <n v="77.951999999999998"/>
    <n v="3"/>
    <n v="-11.6928"/>
    <x v="4"/>
    <x v="6"/>
  </r>
  <r>
    <s v="CA-2017-142391"/>
    <x v="118"/>
    <d v="2017-09-24T00:00:00"/>
    <x v="3"/>
    <s v="PB-19150"/>
    <s v="Philip Brown"/>
    <x v="0"/>
    <s v="United States"/>
    <x v="15"/>
    <x v="13"/>
    <x v="1"/>
    <s v="FUR-FU-10002759"/>
    <s v="Furniture"/>
    <x v="3"/>
    <s v="12-1/2 Diameter Round Wall Clock"/>
    <n v="199.8"/>
    <n v="10"/>
    <n v="71.927999999999997"/>
    <x v="7"/>
    <x v="4"/>
  </r>
  <r>
    <s v="CA-2016-158841"/>
    <x v="821"/>
    <d v="2016-02-04T00:00:00"/>
    <x v="0"/>
    <s v="SE-20110"/>
    <s v="Sanjit Engle"/>
    <x v="0"/>
    <s v="United States"/>
    <x v="58"/>
    <x v="25"/>
    <x v="0"/>
    <s v="FUR-FU-10001731"/>
    <s v="Furniture"/>
    <x v="3"/>
    <s v="Acrylic Self-Standing Desk Frames"/>
    <n v="18.690000000000001"/>
    <n v="7"/>
    <n v="7.1021999999999998"/>
    <x v="3"/>
    <x v="11"/>
  </r>
  <r>
    <s v="CA-2015-102316"/>
    <x v="822"/>
    <d v="2015-03-03T00:00:00"/>
    <x v="0"/>
    <s v="DH-13075"/>
    <s v="Dave Hallsten"/>
    <x v="1"/>
    <s v="United States"/>
    <x v="2"/>
    <x v="2"/>
    <x v="1"/>
    <s v="FUR-CH-10003396"/>
    <s v="Furniture"/>
    <x v="1"/>
    <s v="Global Deluxe Steno Chair"/>
    <n v="184.75200000000001"/>
    <n v="3"/>
    <n v="-20.784600000000001"/>
    <x v="3"/>
    <x v="9"/>
  </r>
  <r>
    <s v="CA-2016-109400"/>
    <x v="630"/>
    <d v="2016-05-06T00:00:00"/>
    <x v="1"/>
    <s v="NR-18550"/>
    <s v="Nick Radford"/>
    <x v="0"/>
    <s v="United States"/>
    <x v="45"/>
    <x v="5"/>
    <x v="3"/>
    <s v="FUR-CH-10003298"/>
    <s v="Furniture"/>
    <x v="1"/>
    <s v="Office Star - Contemporary Task Swivel chair with Loop Arms, Charcoal"/>
    <n v="366.74400000000003"/>
    <n v="4"/>
    <n v="-110.0232"/>
    <x v="4"/>
    <x v="7"/>
  </r>
  <r>
    <s v="CA-2016-144645"/>
    <x v="821"/>
    <d v="2016-02-08T00:00:00"/>
    <x v="1"/>
    <s v="NS-18640"/>
    <s v="Noel Staavos"/>
    <x v="1"/>
    <s v="United States"/>
    <x v="6"/>
    <x v="5"/>
    <x v="3"/>
    <s v="FUR-FU-10003601"/>
    <s v="Furniture"/>
    <x v="3"/>
    <s v="Deflect-o RollaMat Studded, Beveled Mat for Medium Pile Carpeting"/>
    <n v="73.784000000000006"/>
    <n v="2"/>
    <n v="-77.473200000000006"/>
    <x v="6"/>
    <x v="11"/>
  </r>
  <r>
    <s v="CA-2017-149720"/>
    <x v="182"/>
    <d v="2017-06-07T00:00:00"/>
    <x v="0"/>
    <s v="EM-14065"/>
    <s v="Erin Mull"/>
    <x v="0"/>
    <s v="United States"/>
    <x v="346"/>
    <x v="5"/>
    <x v="3"/>
    <s v="FUR-FU-10002501"/>
    <s v="Furniture"/>
    <x v="3"/>
    <s v="Nu-Dell Executive Frame"/>
    <n v="30.335999999999999"/>
    <n v="6"/>
    <n v="-17.443200000000001"/>
    <x v="0"/>
    <x v="2"/>
  </r>
  <r>
    <s v="CA-2017-118003"/>
    <x v="423"/>
    <d v="2017-12-10T00:00:00"/>
    <x v="1"/>
    <s v="DO-13645"/>
    <s v="Doug O'Connell"/>
    <x v="0"/>
    <s v="United States"/>
    <x v="309"/>
    <x v="18"/>
    <x v="2"/>
    <s v="FUR-FU-10002506"/>
    <s v="Furniture"/>
    <x v="3"/>
    <s v="Tensor &quot;Hersey Kiss&quot; Styled Floor Lamp"/>
    <n v="12.99"/>
    <n v="1"/>
    <n v="1.5588"/>
    <x v="6"/>
    <x v="5"/>
  </r>
  <r>
    <s v="CA-2017-118003"/>
    <x v="423"/>
    <d v="2017-12-10T00:00:00"/>
    <x v="1"/>
    <s v="DO-13645"/>
    <s v="Doug O'Connell"/>
    <x v="0"/>
    <s v="United States"/>
    <x v="309"/>
    <x v="18"/>
    <x v="2"/>
    <s v="FUR-CH-10003817"/>
    <s v="Furniture"/>
    <x v="1"/>
    <s v="Global Value Steno Chair, Gray"/>
    <n v="182.22"/>
    <n v="3"/>
    <n v="45.555"/>
    <x v="6"/>
    <x v="5"/>
  </r>
  <r>
    <s v="CA-2017-118003"/>
    <x v="423"/>
    <d v="2017-12-10T00:00:00"/>
    <x v="1"/>
    <s v="DO-13645"/>
    <s v="Doug O'Connell"/>
    <x v="0"/>
    <s v="United States"/>
    <x v="309"/>
    <x v="18"/>
    <x v="2"/>
    <s v="FUR-CH-10004860"/>
    <s v="Furniture"/>
    <x v="1"/>
    <s v="Global Low Back Tilter Chair"/>
    <n v="302.94"/>
    <n v="3"/>
    <n v="18.176400000000001"/>
    <x v="6"/>
    <x v="5"/>
  </r>
  <r>
    <s v="CA-2016-141887"/>
    <x v="823"/>
    <d v="2016-01-15T00:00:00"/>
    <x v="1"/>
    <s v="MP-17470"/>
    <s v="Mark Packer"/>
    <x v="2"/>
    <s v="United States"/>
    <x v="29"/>
    <x v="15"/>
    <x v="2"/>
    <s v="FUR-FU-10002268"/>
    <s v="Furniture"/>
    <x v="3"/>
    <s v="Ultra Door Push Plate"/>
    <n v="54.991999999999997"/>
    <n v="14"/>
    <n v="8.9361999999999995"/>
    <x v="4"/>
    <x v="8"/>
  </r>
  <r>
    <s v="CA-2017-161172"/>
    <x v="824"/>
    <d v="2017-03-16T00:00:00"/>
    <x v="3"/>
    <s v="SP-20920"/>
    <s v="Susan Pistek"/>
    <x v="0"/>
    <s v="United States"/>
    <x v="29"/>
    <x v="15"/>
    <x v="2"/>
    <s v="FUR-FU-10003424"/>
    <s v="Furniture"/>
    <x v="3"/>
    <s v="Nu-Dell Oak Frame"/>
    <n v="51.264000000000003"/>
    <n v="6"/>
    <n v="7.6896000000000004"/>
    <x v="7"/>
    <x v="9"/>
  </r>
  <r>
    <s v="CA-2017-137624"/>
    <x v="219"/>
    <d v="2017-11-17T00:00:00"/>
    <x v="1"/>
    <s v="ME-17320"/>
    <s v="Maria Etezadi"/>
    <x v="2"/>
    <s v="United States"/>
    <x v="2"/>
    <x v="2"/>
    <x v="1"/>
    <s v="FUR-CH-10001714"/>
    <s v="Furniture"/>
    <x v="1"/>
    <s v="Global Leather &amp; Oak Executive Chair, Burgundy"/>
    <n v="241.42400000000001"/>
    <n v="2"/>
    <n v="-36.2136"/>
    <x v="1"/>
    <x v="0"/>
  </r>
  <r>
    <s v="CA-2016-156748"/>
    <x v="825"/>
    <d v="2016-12-06T00:00:00"/>
    <x v="1"/>
    <s v="BS-11755"/>
    <s v="Bruce Stewart"/>
    <x v="0"/>
    <s v="United States"/>
    <x v="25"/>
    <x v="17"/>
    <x v="3"/>
    <s v="FUR-CH-10000513"/>
    <s v="Furniture"/>
    <x v="1"/>
    <s v="High-Back Leather Manager's Chair"/>
    <n v="389.97"/>
    <n v="3"/>
    <n v="35.097299999999997"/>
    <x v="6"/>
    <x v="0"/>
  </r>
  <r>
    <s v="CA-2015-157287"/>
    <x v="826"/>
    <d v="2015-12-23T00:00:00"/>
    <x v="2"/>
    <s v="HR-14830"/>
    <s v="Harold Ryan"/>
    <x v="1"/>
    <s v="United States"/>
    <x v="3"/>
    <x v="3"/>
    <x v="2"/>
    <s v="FUR-CH-10001270"/>
    <s v="Furniture"/>
    <x v="1"/>
    <s v="Harbour Creations Steel Folding Chair"/>
    <n v="422.625"/>
    <n v="7"/>
    <n v="0"/>
    <x v="5"/>
    <x v="5"/>
  </r>
  <r>
    <s v="CA-2016-119074"/>
    <x v="827"/>
    <d v="2016-03-31T00:00:00"/>
    <x v="1"/>
    <s v="DS-13180"/>
    <s v="David Smith"/>
    <x v="1"/>
    <s v="United States"/>
    <x v="29"/>
    <x v="24"/>
    <x v="0"/>
    <s v="FUR-FU-10004053"/>
    <s v="Furniture"/>
    <x v="3"/>
    <s v="DAX Two-Tone Silver Metal Document Frame"/>
    <n v="20.239999999999998"/>
    <n v="1"/>
    <n v="8.7032000000000007"/>
    <x v="4"/>
    <x v="9"/>
  </r>
  <r>
    <s v="CA-2016-119074"/>
    <x v="827"/>
    <d v="2016-03-31T00:00:00"/>
    <x v="1"/>
    <s v="DS-13180"/>
    <s v="David Smith"/>
    <x v="1"/>
    <s v="United States"/>
    <x v="29"/>
    <x v="24"/>
    <x v="0"/>
    <s v="FUR-FU-10003731"/>
    <s v="Furniture"/>
    <x v="3"/>
    <s v="Eldon Expressions Wood and Plastic Desk Accessories, Oak"/>
    <n v="39.92"/>
    <n v="4"/>
    <n v="11.1776"/>
    <x v="4"/>
    <x v="9"/>
  </r>
  <r>
    <s v="CA-2015-126186"/>
    <x v="795"/>
    <d v="2015-09-12T00:00:00"/>
    <x v="2"/>
    <s v="GB-14530"/>
    <s v="George Bell"/>
    <x v="1"/>
    <s v="United States"/>
    <x v="14"/>
    <x v="12"/>
    <x v="1"/>
    <s v="FUR-FU-10000073"/>
    <s v="Furniture"/>
    <x v="3"/>
    <s v="Deflect-O Glasstique Clear Desk Accessories"/>
    <n v="24.64"/>
    <n v="4"/>
    <n v="4.0039999999999996"/>
    <x v="5"/>
    <x v="4"/>
  </r>
  <r>
    <s v="CA-2016-102092"/>
    <x v="453"/>
    <d v="2016-12-11T00:00:00"/>
    <x v="2"/>
    <s v="PM-18940"/>
    <s v="Paul MacIntyre"/>
    <x v="0"/>
    <s v="United States"/>
    <x v="76"/>
    <x v="25"/>
    <x v="0"/>
    <s v="FUR-TA-10002530"/>
    <s v="Furniture"/>
    <x v="2"/>
    <s v="Iceberg OfficeWorks 42&quot; Round Tables"/>
    <n v="1056.8599999999999"/>
    <n v="7"/>
    <n v="158.529"/>
    <x v="3"/>
    <x v="5"/>
  </r>
  <r>
    <s v="CA-2016-132829"/>
    <x v="207"/>
    <d v="2016-12-26T00:00:00"/>
    <x v="0"/>
    <s v="LA-16780"/>
    <s v="Laura Armstrong"/>
    <x v="1"/>
    <s v="United States"/>
    <x v="6"/>
    <x v="5"/>
    <x v="3"/>
    <s v="FUR-FU-10000206"/>
    <s v="Furniture"/>
    <x v="3"/>
    <s v="GE General Purpose, Extra Long Life, Showcase &amp; Floodlight Incandescent Bulbs"/>
    <n v="2.3279999999999998"/>
    <n v="2"/>
    <n v="-0.75660000000000005"/>
    <x v="0"/>
    <x v="5"/>
  </r>
  <r>
    <s v="CA-2016-123540"/>
    <x v="828"/>
    <d v="2016-04-06T00:00:00"/>
    <x v="0"/>
    <s v="DJ-13420"/>
    <s v="Denny Joy"/>
    <x v="1"/>
    <s v="United States"/>
    <x v="79"/>
    <x v="16"/>
    <x v="3"/>
    <s v="FUR-CH-10000847"/>
    <s v="Furniture"/>
    <x v="1"/>
    <s v="Global Executive Mid-Back Manager's Chair"/>
    <n v="1454.9"/>
    <n v="5"/>
    <n v="378.274"/>
    <x v="4"/>
    <x v="6"/>
  </r>
  <r>
    <s v="US-2017-108315"/>
    <x v="393"/>
    <d v="2017-05-04T00:00:00"/>
    <x v="1"/>
    <s v="MH-18115"/>
    <s v="Mick Hernandez"/>
    <x v="2"/>
    <s v="United States"/>
    <x v="347"/>
    <x v="1"/>
    <x v="0"/>
    <s v="FUR-FU-10000747"/>
    <s v="Furniture"/>
    <x v="3"/>
    <s v="Tenex B1-RE Series Chair Mats for Low Pile Carpets"/>
    <n v="220.70400000000001"/>
    <n v="6"/>
    <n v="-8.2764000000000006"/>
    <x v="4"/>
    <x v="6"/>
  </r>
  <r>
    <s v="CA-2017-106747"/>
    <x v="209"/>
    <d v="2017-07-04T00:00:00"/>
    <x v="2"/>
    <s v="TS-21505"/>
    <s v="Tony Sayre"/>
    <x v="0"/>
    <s v="United States"/>
    <x v="41"/>
    <x v="28"/>
    <x v="2"/>
    <s v="FUR-FU-10004188"/>
    <s v="Furniture"/>
    <x v="3"/>
    <s v="Luxo Professional Combination Clamp-On Lamps"/>
    <n v="102.3"/>
    <n v="1"/>
    <n v="26.597999999999999"/>
    <x v="5"/>
    <x v="3"/>
  </r>
  <r>
    <s v="CA-2017-146164"/>
    <x v="313"/>
    <d v="2017-12-26T00:00:00"/>
    <x v="1"/>
    <s v="CM-12190"/>
    <s v="Charlotte Melton"/>
    <x v="0"/>
    <s v="United States"/>
    <x v="77"/>
    <x v="11"/>
    <x v="3"/>
    <s v="FUR-TA-10004915"/>
    <s v="Furniture"/>
    <x v="2"/>
    <s v="Office Impressions End Table, 20-1/2&quot;H x 24&quot;W x 20&quot;D"/>
    <n v="607.52"/>
    <n v="2"/>
    <n v="97.203199999999995"/>
    <x v="4"/>
    <x v="5"/>
  </r>
  <r>
    <s v="CA-2014-130673"/>
    <x v="321"/>
    <d v="2014-05-22T00:00:00"/>
    <x v="0"/>
    <s v="MC-17590"/>
    <s v="Matt Collister"/>
    <x v="1"/>
    <s v="United States"/>
    <x v="348"/>
    <x v="5"/>
    <x v="3"/>
    <s v="FUR-FU-10003489"/>
    <s v="Furniture"/>
    <x v="3"/>
    <s v="Contemporary Borderless Frame"/>
    <n v="10.332000000000001"/>
    <n v="3"/>
    <n v="-5.9409000000000001"/>
    <x v="3"/>
    <x v="7"/>
  </r>
  <r>
    <s v="CA-2017-101700"/>
    <x v="748"/>
    <d v="2017-04-26T00:00:00"/>
    <x v="2"/>
    <s v="SO-20335"/>
    <s v="Sean O'Donnell"/>
    <x v="0"/>
    <s v="United States"/>
    <x v="349"/>
    <x v="12"/>
    <x v="1"/>
    <s v="FUR-FU-10001025"/>
    <s v="Furniture"/>
    <x v="3"/>
    <s v="Eldon Imˆge Series Desk Accessories, Clear"/>
    <n v="11.664"/>
    <n v="3"/>
    <n v="3.3534000000000002"/>
    <x v="0"/>
    <x v="6"/>
  </r>
  <r>
    <s v="CA-2014-151946"/>
    <x v="829"/>
    <d v="2014-06-09T00:00:00"/>
    <x v="1"/>
    <s v="BT-11440"/>
    <s v="Bobby Trafton"/>
    <x v="0"/>
    <s v="United States"/>
    <x v="13"/>
    <x v="7"/>
    <x v="2"/>
    <s v="FUR-FU-10002878"/>
    <s v="Furniture"/>
    <x v="3"/>
    <s v="Seth Thomas 14&quot; Day/Date Wall Clock"/>
    <n v="56.96"/>
    <n v="2"/>
    <n v="21.075199999999999"/>
    <x v="2"/>
    <x v="2"/>
  </r>
  <r>
    <s v="CA-2014-151946"/>
    <x v="829"/>
    <d v="2014-06-09T00:00:00"/>
    <x v="1"/>
    <s v="BT-11440"/>
    <s v="Bobby Trafton"/>
    <x v="0"/>
    <s v="United States"/>
    <x v="13"/>
    <x v="7"/>
    <x v="2"/>
    <s v="FUR-BO-10003272"/>
    <s v="Furniture"/>
    <x v="0"/>
    <s v="O'Sullivan Living Dimensions 5-Shelf Bookcases"/>
    <n v="353.56799999999998"/>
    <n v="2"/>
    <n v="-44.195999999999998"/>
    <x v="2"/>
    <x v="2"/>
  </r>
  <r>
    <s v="CA-2014-151946"/>
    <x v="829"/>
    <d v="2014-06-09T00:00:00"/>
    <x v="1"/>
    <s v="BT-11440"/>
    <s v="Bobby Trafton"/>
    <x v="0"/>
    <s v="United States"/>
    <x v="13"/>
    <x v="7"/>
    <x v="2"/>
    <s v="FUR-FU-10002191"/>
    <s v="Furniture"/>
    <x v="3"/>
    <s v="G.E. Halogen Desk Lamp Bulbs"/>
    <n v="13.96"/>
    <n v="2"/>
    <n v="6.7008000000000001"/>
    <x v="2"/>
    <x v="2"/>
  </r>
  <r>
    <s v="CA-2017-117513"/>
    <x v="470"/>
    <d v="2017-03-08T00:00:00"/>
    <x v="1"/>
    <s v="BT-11395"/>
    <s v="Bill Tyler"/>
    <x v="1"/>
    <s v="United States"/>
    <x v="2"/>
    <x v="2"/>
    <x v="1"/>
    <s v="FUR-TA-10001520"/>
    <s v="Furniture"/>
    <x v="2"/>
    <s v="Lesro Sheffield Collection Coffee Table, End Table, Center Table, Corner Table"/>
    <n v="399.67200000000003"/>
    <n v="7"/>
    <n v="-14.9877"/>
    <x v="2"/>
    <x v="9"/>
  </r>
  <r>
    <s v="US-2017-119319"/>
    <x v="200"/>
    <d v="2017-11-09T00:00:00"/>
    <x v="0"/>
    <s v="LC-17050"/>
    <s v="Liz Carlisle"/>
    <x v="0"/>
    <s v="United States"/>
    <x v="144"/>
    <x v="5"/>
    <x v="3"/>
    <s v="FUR-FU-10003878"/>
    <s v="Furniture"/>
    <x v="3"/>
    <s v="Linden 10&quot; Round Wall Clock, Black"/>
    <n v="30.56"/>
    <n v="5"/>
    <n v="-19.864000000000001"/>
    <x v="0"/>
    <x v="0"/>
  </r>
  <r>
    <s v="CA-2015-164084"/>
    <x v="395"/>
    <d v="2015-09-12T00:00:00"/>
    <x v="1"/>
    <s v="AG-10525"/>
    <s v="Andy Gerbode"/>
    <x v="1"/>
    <s v="United States"/>
    <x v="13"/>
    <x v="7"/>
    <x v="2"/>
    <s v="FUR-TA-10003569"/>
    <s v="Furniture"/>
    <x v="2"/>
    <s v="Bretford CR8500 Series Meeting Room Furniture"/>
    <n v="481.17599999999999"/>
    <n v="2"/>
    <n v="-120.294"/>
    <x v="2"/>
    <x v="4"/>
  </r>
  <r>
    <s v="CA-2016-107783"/>
    <x v="830"/>
    <d v="2016-07-29T00:00:00"/>
    <x v="2"/>
    <s v="OT-18730"/>
    <s v="Olvera Toch"/>
    <x v="0"/>
    <s v="United States"/>
    <x v="268"/>
    <x v="3"/>
    <x v="2"/>
    <s v="FUR-BO-10004409"/>
    <s v="Furniture"/>
    <x v="0"/>
    <s v="Safco Value Mate Series Steel Bookcases, Baked Enamel Finish on Steel, Gray"/>
    <n v="177.45"/>
    <n v="5"/>
    <n v="-78.078000000000003"/>
    <x v="5"/>
    <x v="3"/>
  </r>
  <r>
    <s v="CA-2017-159793"/>
    <x v="831"/>
    <d v="2017-08-29T00:00:00"/>
    <x v="1"/>
    <s v="SV-20365"/>
    <s v="Seth Vernon"/>
    <x v="0"/>
    <s v="United States"/>
    <x v="3"/>
    <x v="3"/>
    <x v="2"/>
    <s v="FUR-BO-10001798"/>
    <s v="Furniture"/>
    <x v="0"/>
    <s v="Bush Somerset Collection Bookcase"/>
    <n v="130.97999999999999"/>
    <n v="2"/>
    <n v="-89.066400000000002"/>
    <x v="4"/>
    <x v="10"/>
  </r>
  <r>
    <s v="CA-2017-151281"/>
    <x v="437"/>
    <d v="2017-05-02T00:00:00"/>
    <x v="1"/>
    <s v="HM-14980"/>
    <s v="Henry MacAllister"/>
    <x v="0"/>
    <s v="United States"/>
    <x v="15"/>
    <x v="13"/>
    <x v="1"/>
    <s v="FUR-FU-10000397"/>
    <s v="Furniture"/>
    <x v="3"/>
    <s v="Luxo Economy Swing Arm Lamp"/>
    <n v="139.58000000000001"/>
    <n v="7"/>
    <n v="39.0824"/>
    <x v="2"/>
    <x v="6"/>
  </r>
  <r>
    <s v="CA-2015-108259"/>
    <x v="428"/>
    <d v="2015-11-15T00:00:00"/>
    <x v="1"/>
    <s v="NS-18640"/>
    <s v="Noel Staavos"/>
    <x v="1"/>
    <s v="United States"/>
    <x v="51"/>
    <x v="30"/>
    <x v="0"/>
    <s v="FUR-FU-10000023"/>
    <s v="Furniture"/>
    <x v="3"/>
    <s v="Eldon Wave Desk Accessories"/>
    <n v="4.7119999999999997"/>
    <n v="1"/>
    <n v="1.4136"/>
    <x v="1"/>
    <x v="0"/>
  </r>
  <r>
    <s v="CA-2016-113341"/>
    <x v="778"/>
    <d v="2016-11-29T00:00:00"/>
    <x v="1"/>
    <s v="MH-17455"/>
    <s v="Mark Hamilton"/>
    <x v="0"/>
    <s v="United States"/>
    <x v="2"/>
    <x v="2"/>
    <x v="1"/>
    <s v="FUR-CH-10004698"/>
    <s v="Furniture"/>
    <x v="1"/>
    <s v="Padded Folding Chairs, Black, 4/Carton"/>
    <n v="194.352"/>
    <n v="3"/>
    <n v="19.435199999999998"/>
    <x v="4"/>
    <x v="0"/>
  </r>
  <r>
    <s v="US-2015-131842"/>
    <x v="482"/>
    <d v="2015-12-08T00:00:00"/>
    <x v="2"/>
    <s v="RR-19525"/>
    <s v="Rick Reed"/>
    <x v="1"/>
    <s v="United States"/>
    <x v="228"/>
    <x v="9"/>
    <x v="0"/>
    <s v="FUR-CH-10004477"/>
    <s v="Furniture"/>
    <x v="1"/>
    <s v="Global Push Button Manager's Chair, Indigo"/>
    <n v="97.424000000000007"/>
    <n v="2"/>
    <n v="10.9602"/>
    <x v="0"/>
    <x v="5"/>
  </r>
  <r>
    <s v="CA-2014-142769"/>
    <x v="624"/>
    <d v="2014-09-13T00:00:00"/>
    <x v="3"/>
    <s v="RP-19390"/>
    <s v="Resi Pšlking"/>
    <x v="0"/>
    <s v="United States"/>
    <x v="15"/>
    <x v="13"/>
    <x v="1"/>
    <s v="FUR-FU-10001918"/>
    <s v="Furniture"/>
    <x v="3"/>
    <s v="C-Line Cubicle Keepers Polyproplyene Holder With Velcro Backings"/>
    <n v="14.19"/>
    <n v="3"/>
    <n v="5.5340999999999996"/>
    <x v="7"/>
    <x v="4"/>
  </r>
  <r>
    <s v="CA-2017-124765"/>
    <x v="608"/>
    <d v="2017-11-30T00:00:00"/>
    <x v="1"/>
    <s v="HZ-14950"/>
    <s v="Henia Zydlo"/>
    <x v="0"/>
    <s v="United States"/>
    <x v="1"/>
    <x v="1"/>
    <x v="0"/>
    <s v="FUR-BO-10003965"/>
    <s v="Furniture"/>
    <x v="0"/>
    <s v="O'Sullivan Manor Hill 2-Door Library in Brianna Oak"/>
    <n v="723.92"/>
    <n v="5"/>
    <n v="-81.441000000000003"/>
    <x v="2"/>
    <x v="0"/>
  </r>
  <r>
    <s v="CA-2015-131856"/>
    <x v="832"/>
    <d v="2015-05-17T00:00:00"/>
    <x v="1"/>
    <s v="JG-15160"/>
    <s v="James Galang"/>
    <x v="0"/>
    <s v="United States"/>
    <x v="6"/>
    <x v="5"/>
    <x v="3"/>
    <s v="FUR-FU-10000175"/>
    <s v="Furniture"/>
    <x v="3"/>
    <s v="DAX Wood Document Frame."/>
    <n v="21.968"/>
    <n v="4"/>
    <n v="-15.9268"/>
    <x v="2"/>
    <x v="7"/>
  </r>
  <r>
    <s v="CA-2017-126634"/>
    <x v="833"/>
    <d v="2017-04-01T00:00:00"/>
    <x v="0"/>
    <s v="AB-10165"/>
    <s v="Alan Barnes"/>
    <x v="0"/>
    <s v="United States"/>
    <x v="174"/>
    <x v="2"/>
    <x v="1"/>
    <s v="FUR-FU-10004973"/>
    <s v="Furniture"/>
    <x v="3"/>
    <s v="Flat Face Poster Frame"/>
    <n v="94.2"/>
    <n v="5"/>
    <n v="39.564"/>
    <x v="3"/>
    <x v="9"/>
  </r>
  <r>
    <s v="US-2014-159611"/>
    <x v="421"/>
    <d v="2015-01-01T00:00:00"/>
    <x v="0"/>
    <s v="KB-16315"/>
    <s v="Karl Braun"/>
    <x v="0"/>
    <s v="United States"/>
    <x v="59"/>
    <x v="15"/>
    <x v="2"/>
    <s v="FUR-FU-10004904"/>
    <s v="Furniture"/>
    <x v="3"/>
    <s v="Eldon &quot;L&quot; Workstation Diamond Chairmat"/>
    <n v="182.352"/>
    <n v="3"/>
    <n v="-18.235199999999999"/>
    <x v="2"/>
    <x v="5"/>
  </r>
  <r>
    <s v="CA-2017-163265"/>
    <x v="834"/>
    <d v="2017-02-21T00:00:00"/>
    <x v="1"/>
    <s v="JS-16030"/>
    <s v="Joy Smith"/>
    <x v="0"/>
    <s v="United States"/>
    <x v="42"/>
    <x v="8"/>
    <x v="3"/>
    <s v="FUR-CH-10004063"/>
    <s v="Furniture"/>
    <x v="1"/>
    <s v="Global Deluxe High-Back Manager's Chair"/>
    <n v="600.55799999999999"/>
    <n v="3"/>
    <n v="-8.5793999999999997"/>
    <x v="2"/>
    <x v="11"/>
  </r>
  <r>
    <s v="CA-2017-163265"/>
    <x v="834"/>
    <d v="2017-02-21T00:00:00"/>
    <x v="1"/>
    <s v="JS-16030"/>
    <s v="Joy Smith"/>
    <x v="0"/>
    <s v="United States"/>
    <x v="42"/>
    <x v="8"/>
    <x v="3"/>
    <s v="FUR-FU-10004270"/>
    <s v="Furniture"/>
    <x v="3"/>
    <s v="Executive Impressions 13&quot; Clairmont Wall Clock"/>
    <n v="7.6920000000000002"/>
    <n v="1"/>
    <n v="-3.6537000000000002"/>
    <x v="2"/>
    <x v="11"/>
  </r>
  <r>
    <s v="CA-2017-141705"/>
    <x v="835"/>
    <d v="2017-10-26T00:00:00"/>
    <x v="2"/>
    <s v="PO-18850"/>
    <s v="Patrick O'Brill"/>
    <x v="0"/>
    <s v="United States"/>
    <x v="350"/>
    <x v="5"/>
    <x v="3"/>
    <s v="FUR-TA-10004607"/>
    <s v="Furniture"/>
    <x v="2"/>
    <s v="Hon 2111 Invitation Series Straight Table"/>
    <n v="517.40499999999997"/>
    <n v="5"/>
    <n v="-81.3065"/>
    <x v="3"/>
    <x v="1"/>
  </r>
  <r>
    <s v="CA-2017-127096"/>
    <x v="102"/>
    <d v="2017-09-17T00:00:00"/>
    <x v="0"/>
    <s v="CS-12400"/>
    <s v="Christopher Schild"/>
    <x v="2"/>
    <s v="United States"/>
    <x v="28"/>
    <x v="2"/>
    <x v="1"/>
    <s v="FUR-TA-10003473"/>
    <s v="Furniture"/>
    <x v="2"/>
    <s v="Bretford Rectangular Conference Table Tops"/>
    <n v="300.904"/>
    <n v="1"/>
    <n v="11.283899999999999"/>
    <x v="3"/>
    <x v="4"/>
  </r>
  <r>
    <s v="CA-2017-119284"/>
    <x v="836"/>
    <d v="2017-06-20T00:00:00"/>
    <x v="1"/>
    <s v="TS-21205"/>
    <s v="Thomas Seio"/>
    <x v="1"/>
    <s v="United States"/>
    <x v="228"/>
    <x v="9"/>
    <x v="0"/>
    <s v="FUR-FU-10004351"/>
    <s v="Furniture"/>
    <x v="3"/>
    <s v="Staple-based wall hangings"/>
    <n v="31.167999999999999"/>
    <n v="4"/>
    <n v="9.3504000000000005"/>
    <x v="2"/>
    <x v="2"/>
  </r>
  <r>
    <s v="CA-2017-119284"/>
    <x v="836"/>
    <d v="2017-06-20T00:00:00"/>
    <x v="1"/>
    <s v="TS-21205"/>
    <s v="Thomas Seio"/>
    <x v="1"/>
    <s v="United States"/>
    <x v="228"/>
    <x v="9"/>
    <x v="0"/>
    <s v="FUR-TA-10004152"/>
    <s v="Furniture"/>
    <x v="2"/>
    <s v="Barricks 18&quot; x 48&quot; Non-Folding Utility Table with Bottom Storage Shelf"/>
    <n v="120.96"/>
    <n v="2"/>
    <n v="-28.224"/>
    <x v="2"/>
    <x v="2"/>
  </r>
  <r>
    <s v="CA-2014-146815"/>
    <x v="30"/>
    <d v="2014-09-13T00:00:00"/>
    <x v="1"/>
    <s v="PP-18955"/>
    <s v="Paul Prost"/>
    <x v="2"/>
    <s v="United States"/>
    <x v="13"/>
    <x v="7"/>
    <x v="2"/>
    <s v="FUR-CH-10004289"/>
    <s v="Furniture"/>
    <x v="1"/>
    <s v="Global Super Steno Chair"/>
    <n v="172.76400000000001"/>
    <n v="2"/>
    <n v="13.437200000000001"/>
    <x v="2"/>
    <x v="4"/>
  </r>
  <r>
    <s v="CA-2014-119144"/>
    <x v="627"/>
    <d v="2014-11-18T00:00:00"/>
    <x v="2"/>
    <s v="JD-16150"/>
    <s v="Justin Deggeller"/>
    <x v="1"/>
    <s v="United States"/>
    <x v="2"/>
    <x v="2"/>
    <x v="1"/>
    <s v="FUR-BO-10004015"/>
    <s v="Furniture"/>
    <x v="0"/>
    <s v="Bush Andora Bookcase, Maple/Graphite Gray Finish"/>
    <n v="305.97449999999998"/>
    <n v="3"/>
    <n v="25.197900000000001"/>
    <x v="3"/>
    <x v="0"/>
  </r>
  <r>
    <s v="CA-2014-105648"/>
    <x v="749"/>
    <d v="2014-03-07T00:00:00"/>
    <x v="1"/>
    <s v="EJ-14155"/>
    <s v="Eva Jacobs"/>
    <x v="0"/>
    <s v="United States"/>
    <x v="53"/>
    <x v="2"/>
    <x v="1"/>
    <s v="FUR-TA-10002958"/>
    <s v="Furniture"/>
    <x v="2"/>
    <s v="Bevis Oval Conference Table, Walnut"/>
    <n v="626.35199999999998"/>
    <n v="3"/>
    <n v="-23.488199999999999"/>
    <x v="4"/>
    <x v="9"/>
  </r>
  <r>
    <s v="US-2015-145422"/>
    <x v="62"/>
    <d v="2015-12-07T00:00:00"/>
    <x v="1"/>
    <s v="PW-19240"/>
    <s v="Pierre Wener"/>
    <x v="0"/>
    <s v="United States"/>
    <x v="28"/>
    <x v="2"/>
    <x v="1"/>
    <s v="FUR-BO-10002213"/>
    <s v="Furniture"/>
    <x v="0"/>
    <s v="Sauder Forest Hills Library, Woodland Oak Finish"/>
    <n v="359.49900000000002"/>
    <n v="3"/>
    <n v="-29.605799999999999"/>
    <x v="4"/>
    <x v="5"/>
  </r>
  <r>
    <s v="CA-2016-120824"/>
    <x v="21"/>
    <d v="2016-06-16T00:00:00"/>
    <x v="0"/>
    <s v="AW-10930"/>
    <s v="Arthur Wiediger"/>
    <x v="2"/>
    <s v="United States"/>
    <x v="6"/>
    <x v="5"/>
    <x v="3"/>
    <s v="FUR-FU-10001424"/>
    <s v="Furniture"/>
    <x v="3"/>
    <s v="Dax Clear Box Frame"/>
    <n v="6.984"/>
    <n v="2"/>
    <n v="-4.5396000000000001"/>
    <x v="4"/>
    <x v="2"/>
  </r>
  <r>
    <s v="CA-2016-120824"/>
    <x v="21"/>
    <d v="2016-06-16T00:00:00"/>
    <x v="0"/>
    <s v="AW-10930"/>
    <s v="Arthur Wiediger"/>
    <x v="2"/>
    <s v="United States"/>
    <x v="6"/>
    <x v="5"/>
    <x v="3"/>
    <s v="FUR-CH-10000229"/>
    <s v="Furniture"/>
    <x v="1"/>
    <s v="Global Enterprise Series Seating High-Back Swivel/Tilt Chairs"/>
    <n v="379.37200000000001"/>
    <n v="2"/>
    <n v="-119.2312"/>
    <x v="4"/>
    <x v="2"/>
  </r>
  <r>
    <s v="CA-2015-103870"/>
    <x v="7"/>
    <d v="2015-12-31T00:00:00"/>
    <x v="1"/>
    <s v="SP-20860"/>
    <s v="Sung Pak"/>
    <x v="1"/>
    <s v="United States"/>
    <x v="34"/>
    <x v="9"/>
    <x v="0"/>
    <s v="FUR-FU-10002030"/>
    <s v="Furniture"/>
    <x v="3"/>
    <s v="Executive Impressions 14&quot; Contract Wall Clock with Quartz Movement"/>
    <n v="53.351999999999997"/>
    <n v="3"/>
    <n v="16.005600000000001"/>
    <x v="4"/>
    <x v="5"/>
  </r>
  <r>
    <s v="CA-2015-103870"/>
    <x v="7"/>
    <d v="2015-12-31T00:00:00"/>
    <x v="1"/>
    <s v="SP-20860"/>
    <s v="Sung Pak"/>
    <x v="1"/>
    <s v="United States"/>
    <x v="34"/>
    <x v="9"/>
    <x v="0"/>
    <s v="FUR-BO-10002853"/>
    <s v="Furniture"/>
    <x v="0"/>
    <s v="O'Sullivan 5-Shelf Heavy-Duty Bookcases"/>
    <n v="131.10400000000001"/>
    <n v="2"/>
    <n v="8.1940000000000008"/>
    <x v="4"/>
    <x v="5"/>
  </r>
  <r>
    <s v="CA-2017-116988"/>
    <x v="419"/>
    <d v="2017-06-29T00:00:00"/>
    <x v="0"/>
    <s v="PW-19030"/>
    <s v="Pauline Webber"/>
    <x v="1"/>
    <s v="United States"/>
    <x v="15"/>
    <x v="13"/>
    <x v="1"/>
    <s v="FUR-FU-10001290"/>
    <s v="Furniture"/>
    <x v="3"/>
    <s v="Executive Impressions Supervisor Wall Clock"/>
    <n v="126.3"/>
    <n v="3"/>
    <n v="40.415999999999997"/>
    <x v="3"/>
    <x v="2"/>
  </r>
  <r>
    <s v="US-2015-144771"/>
    <x v="837"/>
    <d v="2015-10-04T00:00:00"/>
    <x v="2"/>
    <s v="CK-12205"/>
    <s v="Chloris Kastensmidt"/>
    <x v="0"/>
    <s v="United States"/>
    <x v="351"/>
    <x v="36"/>
    <x v="1"/>
    <s v="FUR-FU-10000629"/>
    <s v="Furniture"/>
    <x v="3"/>
    <s v="9-3/4 Diameter Round Wall Clock"/>
    <n v="11.032"/>
    <n v="1"/>
    <n v="3.0337999999999998"/>
    <x v="3"/>
    <x v="1"/>
  </r>
  <r>
    <s v="CA-2017-128076"/>
    <x v="611"/>
    <d v="2017-02-07T00:00:00"/>
    <x v="1"/>
    <s v="BO-11350"/>
    <s v="Bill Overfelt"/>
    <x v="1"/>
    <s v="United States"/>
    <x v="53"/>
    <x v="2"/>
    <x v="1"/>
    <s v="FUR-FU-10000293"/>
    <s v="Furniture"/>
    <x v="3"/>
    <s v="Eldon Antistatic Chair Mats for Low to Medium Pile Carpets"/>
    <n v="210.58"/>
    <n v="2"/>
    <n v="12.6348"/>
    <x v="2"/>
    <x v="11"/>
  </r>
  <r>
    <s v="CA-2016-114307"/>
    <x v="249"/>
    <d v="2016-07-26T00:00:00"/>
    <x v="1"/>
    <s v="MF-17665"/>
    <s v="Maureen Fritzler"/>
    <x v="1"/>
    <s v="United States"/>
    <x v="11"/>
    <x v="32"/>
    <x v="2"/>
    <s v="FUR-FU-10000794"/>
    <s v="Furniture"/>
    <x v="3"/>
    <s v="Eldon Stackable Tray, Side-Load, Legal, Smoke"/>
    <n v="27.42"/>
    <n v="3"/>
    <n v="9.3228000000000009"/>
    <x v="4"/>
    <x v="3"/>
  </r>
  <r>
    <s v="CA-2016-151148"/>
    <x v="51"/>
    <d v="2016-09-13T00:00:00"/>
    <x v="3"/>
    <s v="PO-19180"/>
    <s v="Philisse Overcash"/>
    <x v="2"/>
    <s v="United States"/>
    <x v="74"/>
    <x v="12"/>
    <x v="1"/>
    <s v="FUR-CH-10002304"/>
    <s v="Furniture"/>
    <x v="1"/>
    <s v="Global Stack Chair without Arms, Black"/>
    <n v="83.135999999999996"/>
    <n v="4"/>
    <n v="5.1959999999999997"/>
    <x v="5"/>
    <x v="4"/>
  </r>
  <r>
    <s v="CA-2016-102813"/>
    <x v="192"/>
    <d v="2016-07-03T00:00:00"/>
    <x v="2"/>
    <s v="EA-14035"/>
    <s v="Erin Ashbrook"/>
    <x v="1"/>
    <s v="United States"/>
    <x v="156"/>
    <x v="5"/>
    <x v="3"/>
    <s v="FUR-CH-10000665"/>
    <s v="Furniture"/>
    <x v="1"/>
    <s v="Global Airflow Leather Mesh Back Chair, Black"/>
    <n v="528.42999999999995"/>
    <n v="5"/>
    <n v="0"/>
    <x v="5"/>
    <x v="3"/>
  </r>
  <r>
    <s v="CA-2017-135377"/>
    <x v="838"/>
    <d v="2017-12-18T00:00:00"/>
    <x v="1"/>
    <s v="BP-11095"/>
    <s v="Bart Pistole"/>
    <x v="1"/>
    <s v="United States"/>
    <x v="13"/>
    <x v="7"/>
    <x v="2"/>
    <s v="FUR-BO-10004015"/>
    <s v="Furniture"/>
    <x v="0"/>
    <s v="Bush Andora Bookcase, Maple/Graphite Gray Finish"/>
    <n v="287.976"/>
    <n v="3"/>
    <n v="7.1993999999999998"/>
    <x v="2"/>
    <x v="5"/>
  </r>
  <r>
    <s v="CA-2015-133585"/>
    <x v="822"/>
    <d v="2015-03-04T00:00:00"/>
    <x v="2"/>
    <s v="CM-12715"/>
    <s v="Craig Molinari"/>
    <x v="1"/>
    <s v="United States"/>
    <x v="6"/>
    <x v="5"/>
    <x v="3"/>
    <s v="FUR-BO-10001811"/>
    <s v="Furniture"/>
    <x v="0"/>
    <s v="Atlantic Metals Mobile 5-Shelf Bookcases, Custom Colors"/>
    <n v="1227.9983999999999"/>
    <n v="6"/>
    <n v="-36.117600000000003"/>
    <x v="0"/>
    <x v="9"/>
  </r>
  <r>
    <s v="CA-2016-116911"/>
    <x v="839"/>
    <d v="2016-09-20T00:00:00"/>
    <x v="1"/>
    <s v="JD-16150"/>
    <s v="Justin Deggeller"/>
    <x v="1"/>
    <s v="United States"/>
    <x v="352"/>
    <x v="42"/>
    <x v="1"/>
    <s v="FUR-TA-10003473"/>
    <s v="Furniture"/>
    <x v="2"/>
    <s v="Bretford Rectangular Conference Table Tops"/>
    <n v="1128.3900000000001"/>
    <n v="3"/>
    <n v="259.52969999999999"/>
    <x v="2"/>
    <x v="4"/>
  </r>
  <r>
    <s v="CA-2017-126914"/>
    <x v="836"/>
    <d v="2017-06-19T00:00:00"/>
    <x v="1"/>
    <s v="JE-15715"/>
    <s v="Joe Elijah"/>
    <x v="0"/>
    <s v="United States"/>
    <x v="91"/>
    <x v="30"/>
    <x v="0"/>
    <s v="FUR-CH-10000847"/>
    <s v="Furniture"/>
    <x v="1"/>
    <s v="Global Executive Mid-Back Manager's Chair"/>
    <n v="698.35199999999998"/>
    <n v="3"/>
    <n v="52.376399999999997"/>
    <x v="4"/>
    <x v="2"/>
  </r>
  <r>
    <s v="CA-2017-126914"/>
    <x v="836"/>
    <d v="2017-06-19T00:00:00"/>
    <x v="1"/>
    <s v="JE-15715"/>
    <s v="Joe Elijah"/>
    <x v="0"/>
    <s v="United States"/>
    <x v="91"/>
    <x v="30"/>
    <x v="0"/>
    <s v="FUR-BO-10000468"/>
    <s v="Furniture"/>
    <x v="0"/>
    <s v="O'Sullivan 2-Shelf Heavy-Duty Bookcases"/>
    <n v="77.727999999999994"/>
    <n v="2"/>
    <n v="-3.8864000000000001"/>
    <x v="4"/>
    <x v="2"/>
  </r>
  <r>
    <s v="CA-2016-140935"/>
    <x v="480"/>
    <d v="2016-11-12T00:00:00"/>
    <x v="2"/>
    <s v="AB-10015"/>
    <s v="Aaron Bergman"/>
    <x v="0"/>
    <s v="United States"/>
    <x v="258"/>
    <x v="37"/>
    <x v="3"/>
    <s v="FUR-BO-10003966"/>
    <s v="Furniture"/>
    <x v="0"/>
    <s v="Sauder Facets Collection Library, Sky Alder Finish"/>
    <n v="341.96"/>
    <n v="2"/>
    <n v="54.7136"/>
    <x v="3"/>
    <x v="0"/>
  </r>
  <r>
    <s v="CA-2016-113082"/>
    <x v="51"/>
    <d v="2016-09-16T00:00:00"/>
    <x v="1"/>
    <s v="MC-17590"/>
    <s v="Matt Collister"/>
    <x v="1"/>
    <s v="United States"/>
    <x v="353"/>
    <x v="7"/>
    <x v="2"/>
    <s v="FUR-FU-10002813"/>
    <s v="Furniture"/>
    <x v="3"/>
    <s v="DAX Contemporary Wood Frame with Silver Metal Mat, Desktop, 11 x 14 Size"/>
    <n v="40.479999999999997"/>
    <n v="2"/>
    <n v="14.572800000000001"/>
    <x v="4"/>
    <x v="4"/>
  </r>
  <r>
    <s v="CA-2015-127754"/>
    <x v="155"/>
    <d v="2015-07-31T00:00:00"/>
    <x v="1"/>
    <s v="CK-12760"/>
    <s v="Cyma Kinney"/>
    <x v="1"/>
    <s v="United States"/>
    <x v="110"/>
    <x v="22"/>
    <x v="1"/>
    <s v="FUR-CH-10003199"/>
    <s v="Furniture"/>
    <x v="1"/>
    <s v="Office Star - Contemporary Task Swivel Chair"/>
    <n v="266.35199999999998"/>
    <n v="3"/>
    <n v="13.317600000000001"/>
    <x v="2"/>
    <x v="3"/>
  </r>
  <r>
    <s v="CA-2015-145324"/>
    <x v="840"/>
    <d v="2015-11-19T00:00:00"/>
    <x v="1"/>
    <s v="DH-13675"/>
    <s v="Duane Huffman"/>
    <x v="2"/>
    <s v="United States"/>
    <x v="95"/>
    <x v="25"/>
    <x v="0"/>
    <s v="FUR-FU-10002759"/>
    <s v="Furniture"/>
    <x v="3"/>
    <s v="12-1/2 Diameter Round Wall Clock"/>
    <n v="39.96"/>
    <n v="2"/>
    <n v="14.3856"/>
    <x v="4"/>
    <x v="0"/>
  </r>
  <r>
    <s v="CA-2015-140718"/>
    <x v="473"/>
    <d v="2015-07-04T00:00:00"/>
    <x v="2"/>
    <s v="FA-14230"/>
    <s v="Frank Atkinson"/>
    <x v="1"/>
    <s v="United States"/>
    <x v="168"/>
    <x v="30"/>
    <x v="0"/>
    <s v="FUR-FU-10000076"/>
    <s v="Furniture"/>
    <x v="3"/>
    <s v="24-Hour Round Wall Clock"/>
    <n v="159.84"/>
    <n v="10"/>
    <n v="45.954000000000001"/>
    <x v="3"/>
    <x v="3"/>
  </r>
  <r>
    <s v="CA-2015-125934"/>
    <x v="795"/>
    <d v="2015-09-18T00:00:00"/>
    <x v="1"/>
    <s v="SN-20560"/>
    <s v="Skye Norling"/>
    <x v="2"/>
    <s v="United States"/>
    <x v="309"/>
    <x v="18"/>
    <x v="2"/>
    <s v="FUR-FU-10002107"/>
    <s v="Furniture"/>
    <x v="3"/>
    <s v="Eldon Pizzaz Desk Accessories"/>
    <n v="8.92"/>
    <n v="4"/>
    <n v="3.9247999999999998"/>
    <x v="1"/>
    <x v="4"/>
  </r>
  <r>
    <s v="CA-2014-120411"/>
    <x v="23"/>
    <d v="2014-09-23T00:00:00"/>
    <x v="2"/>
    <s v="SB-20185"/>
    <s v="Sarah Brown"/>
    <x v="0"/>
    <s v="United States"/>
    <x v="9"/>
    <x v="8"/>
    <x v="3"/>
    <s v="FUR-BO-10004218"/>
    <s v="Furniture"/>
    <x v="0"/>
    <s v="Bush Heritage Pine Collection 5-Shelf Bookcase, Albany Pine Finish, *Special Order"/>
    <n v="493.43"/>
    <n v="5"/>
    <n v="-70.489999999999995"/>
    <x v="0"/>
    <x v="4"/>
  </r>
  <r>
    <s v="CA-2017-101805"/>
    <x v="451"/>
    <d v="2017-12-06T00:00:00"/>
    <x v="1"/>
    <s v="SH-19975"/>
    <s v="Sally Hughsby"/>
    <x v="1"/>
    <s v="United States"/>
    <x v="15"/>
    <x v="13"/>
    <x v="1"/>
    <s v="FUR-FU-10000023"/>
    <s v="Furniture"/>
    <x v="3"/>
    <s v="Eldon Wave Desk Accessories"/>
    <n v="70.680000000000007"/>
    <n v="12"/>
    <n v="31.0992"/>
    <x v="2"/>
    <x v="5"/>
  </r>
  <r>
    <s v="CA-2017-103968"/>
    <x v="451"/>
    <d v="2017-12-07T00:00:00"/>
    <x v="1"/>
    <s v="ML-17755"/>
    <s v="Max Ludwig"/>
    <x v="2"/>
    <s v="United States"/>
    <x v="354"/>
    <x v="2"/>
    <x v="1"/>
    <s v="FUR-FU-10003394"/>
    <s v="Furniture"/>
    <x v="3"/>
    <s v="Tenex &quot;The Solids&quot; Textured Chair Mats"/>
    <n v="629.64"/>
    <n v="9"/>
    <n v="107.03879999999999"/>
    <x v="6"/>
    <x v="5"/>
  </r>
  <r>
    <s v="CA-2016-162159"/>
    <x v="751"/>
    <d v="2016-09-18T00:00:00"/>
    <x v="2"/>
    <s v="CR-12625"/>
    <s v="Corey Roper"/>
    <x v="2"/>
    <s v="United States"/>
    <x v="29"/>
    <x v="24"/>
    <x v="0"/>
    <s v="FUR-CH-10001146"/>
    <s v="Furniture"/>
    <x v="1"/>
    <s v="Global Value Mid-Back Manager's Chair, Gray"/>
    <n v="121.78"/>
    <n v="2"/>
    <n v="30.445"/>
    <x v="3"/>
    <x v="4"/>
  </r>
  <r>
    <s v="CA-2015-111038"/>
    <x v="239"/>
    <d v="2015-12-06T00:00:00"/>
    <x v="1"/>
    <s v="LC-16960"/>
    <s v="Lindsay Castell"/>
    <x v="2"/>
    <s v="United States"/>
    <x v="53"/>
    <x v="2"/>
    <x v="1"/>
    <s v="FUR-CH-10003973"/>
    <s v="Furniture"/>
    <x v="1"/>
    <s v="GuestStacker Chair with Chrome Finish Legs"/>
    <n v="2676.672"/>
    <n v="9"/>
    <n v="267.66719999999998"/>
    <x v="2"/>
    <x v="5"/>
  </r>
  <r>
    <s v="CA-2014-124723"/>
    <x v="31"/>
    <d v="2014-08-12T00:00:00"/>
    <x v="1"/>
    <s v="GZ-14470"/>
    <s v="Gary Zandusky"/>
    <x v="0"/>
    <s v="United States"/>
    <x v="303"/>
    <x v="5"/>
    <x v="3"/>
    <s v="FUR-TA-10001307"/>
    <s v="Furniture"/>
    <x v="2"/>
    <s v="SAFCO PlanMaster Heigh-Adjustable Drafting Table Base, 43w x 30d x 30-37h, Black"/>
    <n v="489.23"/>
    <n v="2"/>
    <n v="41.933999999999997"/>
    <x v="1"/>
    <x v="10"/>
  </r>
  <r>
    <s v="CA-2016-167241"/>
    <x v="404"/>
    <d v="2016-08-22T00:00:00"/>
    <x v="1"/>
    <s v="BD-11320"/>
    <s v="Bill Donatelli"/>
    <x v="0"/>
    <s v="United States"/>
    <x v="2"/>
    <x v="2"/>
    <x v="1"/>
    <s v="FUR-FU-10004071"/>
    <s v="Furniture"/>
    <x v="3"/>
    <s v="Luxo Professional Magnifying Clamp-On Fluorescent Lamps"/>
    <n v="312.02999999999997"/>
    <n v="3"/>
    <n v="43.684199999999997"/>
    <x v="1"/>
    <x v="10"/>
  </r>
  <r>
    <s v="CA-2016-150483"/>
    <x v="841"/>
    <d v="2016-06-04T00:00:00"/>
    <x v="1"/>
    <s v="BP-11290"/>
    <s v="Beth Paige"/>
    <x v="0"/>
    <s v="United States"/>
    <x v="42"/>
    <x v="8"/>
    <x v="3"/>
    <s v="FUR-FU-10001379"/>
    <s v="Furniture"/>
    <x v="3"/>
    <s v="Executive Impressions 16-1/2&quot; Circular Wall Clock"/>
    <n v="32.064"/>
    <n v="3"/>
    <n v="-12.8256"/>
    <x v="4"/>
    <x v="7"/>
  </r>
  <r>
    <s v="CA-2016-150483"/>
    <x v="841"/>
    <d v="2016-06-04T00:00:00"/>
    <x v="1"/>
    <s v="BP-11290"/>
    <s v="Beth Paige"/>
    <x v="0"/>
    <s v="United States"/>
    <x v="42"/>
    <x v="8"/>
    <x v="3"/>
    <s v="FUR-CH-10000422"/>
    <s v="Furniture"/>
    <x v="1"/>
    <s v="Global Highback Leather Tilter in Burgundy"/>
    <n v="191.07900000000001"/>
    <n v="3"/>
    <n v="-38.215800000000002"/>
    <x v="4"/>
    <x v="7"/>
  </r>
  <r>
    <s v="CA-2014-160276"/>
    <x v="842"/>
    <d v="2014-04-08T00:00:00"/>
    <x v="1"/>
    <s v="AH-10690"/>
    <s v="Anna HŠberlin"/>
    <x v="1"/>
    <s v="United States"/>
    <x v="304"/>
    <x v="25"/>
    <x v="0"/>
    <s v="FUR-FU-10003192"/>
    <s v="Furniture"/>
    <x v="3"/>
    <s v="Luxo Adjustable Task Clamp Lamp"/>
    <n v="177.68"/>
    <n v="2"/>
    <n v="46.196800000000003"/>
    <x v="6"/>
    <x v="6"/>
  </r>
  <r>
    <s v="CA-2016-145709"/>
    <x v="803"/>
    <d v="2016-10-08T00:00:00"/>
    <x v="1"/>
    <s v="AH-10690"/>
    <s v="Anna HŠberlin"/>
    <x v="1"/>
    <s v="United States"/>
    <x v="355"/>
    <x v="1"/>
    <x v="0"/>
    <s v="FUR-FU-10002885"/>
    <s v="Furniture"/>
    <x v="3"/>
    <s v="Magna Visual Magnetic Picture Hangers"/>
    <n v="11.568"/>
    <n v="3"/>
    <n v="2.6027999999999998"/>
    <x v="4"/>
    <x v="1"/>
  </r>
  <r>
    <s v="CA-2016-168032"/>
    <x v="772"/>
    <d v="2016-02-03T00:00:00"/>
    <x v="1"/>
    <s v="DF-13135"/>
    <s v="David Flashing"/>
    <x v="0"/>
    <s v="United States"/>
    <x v="88"/>
    <x v="8"/>
    <x v="3"/>
    <s v="FUR-TA-10004256"/>
    <s v="Furniture"/>
    <x v="2"/>
    <s v="Bretford ÒJust In TimeÓ Height-Adjustable Multi-Task Work Tables"/>
    <n v="626.1"/>
    <n v="3"/>
    <n v="-538.44600000000003"/>
    <x v="4"/>
    <x v="8"/>
  </r>
  <r>
    <s v="US-2015-168704"/>
    <x v="315"/>
    <d v="2015-04-17T00:00:00"/>
    <x v="1"/>
    <s v="FP-14320"/>
    <s v="Frank Preis"/>
    <x v="0"/>
    <s v="United States"/>
    <x v="156"/>
    <x v="5"/>
    <x v="3"/>
    <s v="FUR-TA-10000688"/>
    <s v="Furniture"/>
    <x v="2"/>
    <s v="Chromcraft Bull-Nose Wood Round Conference Table Top, Wood Base"/>
    <n v="609.98"/>
    <n v="4"/>
    <n v="-113.282"/>
    <x v="4"/>
    <x v="6"/>
  </r>
  <r>
    <s v="US-2015-168704"/>
    <x v="315"/>
    <d v="2015-04-17T00:00:00"/>
    <x v="1"/>
    <s v="FP-14320"/>
    <s v="Frank Preis"/>
    <x v="0"/>
    <s v="United States"/>
    <x v="156"/>
    <x v="5"/>
    <x v="3"/>
    <s v="FUR-TA-10002530"/>
    <s v="Furniture"/>
    <x v="2"/>
    <s v="Iceberg OfficeWorks 42&quot; Round Tables"/>
    <n v="211.37200000000001"/>
    <n v="2"/>
    <n v="-45.293999999999997"/>
    <x v="4"/>
    <x v="6"/>
  </r>
  <r>
    <s v="CA-2017-143252"/>
    <x v="186"/>
    <d v="2017-12-24T00:00:00"/>
    <x v="1"/>
    <s v="HE-14800"/>
    <s v="Harold Engle"/>
    <x v="1"/>
    <s v="United States"/>
    <x v="79"/>
    <x v="16"/>
    <x v="3"/>
    <s v="FUR-FU-10001057"/>
    <s v="Furniture"/>
    <x v="3"/>
    <s v="Tensor Track Tree Floor Lamp"/>
    <n v="99.95"/>
    <n v="5"/>
    <n v="22.988499999999998"/>
    <x v="6"/>
    <x v="5"/>
  </r>
  <r>
    <s v="CA-2016-102134"/>
    <x v="269"/>
    <d v="2016-03-19T00:00:00"/>
    <x v="1"/>
    <s v="SP-20545"/>
    <s v="Sibella Parks"/>
    <x v="1"/>
    <s v="United States"/>
    <x v="356"/>
    <x v="16"/>
    <x v="3"/>
    <s v="FUR-FU-10003724"/>
    <s v="Furniture"/>
    <x v="3"/>
    <s v="Westinghouse Clip-On Gooseneck Lamps"/>
    <n v="16.739999999999998"/>
    <n v="2"/>
    <n v="4.3524000000000003"/>
    <x v="2"/>
    <x v="9"/>
  </r>
  <r>
    <s v="CA-2017-111717"/>
    <x v="843"/>
    <d v="2017-10-16T00:00:00"/>
    <x v="1"/>
    <s v="SW-20245"/>
    <s v="Scot Wooten"/>
    <x v="0"/>
    <s v="United States"/>
    <x v="14"/>
    <x v="8"/>
    <x v="3"/>
    <s v="FUR-CH-10001545"/>
    <s v="Furniture"/>
    <x v="1"/>
    <s v="Hon Comfortask Task/Swivel Chairs"/>
    <n v="239.358"/>
    <n v="3"/>
    <n v="-47.871600000000001"/>
    <x v="6"/>
    <x v="1"/>
  </r>
  <r>
    <s v="CA-2017-150910"/>
    <x v="313"/>
    <d v="2017-12-28T00:00:00"/>
    <x v="1"/>
    <s v="JL-15130"/>
    <s v="Jack Lebron"/>
    <x v="0"/>
    <s v="United States"/>
    <x v="38"/>
    <x v="9"/>
    <x v="0"/>
    <s v="FUR-TA-10002903"/>
    <s v="Furniture"/>
    <x v="2"/>
    <s v="Bevis Round Bullnose 29&quot; High Table Top"/>
    <n v="934.95600000000002"/>
    <n v="6"/>
    <n v="-249.32159999999999"/>
    <x v="6"/>
    <x v="5"/>
  </r>
  <r>
    <s v="CA-2014-156790"/>
    <x v="98"/>
    <d v="2014-08-10T00:00:00"/>
    <x v="0"/>
    <s v="VG-21790"/>
    <s v="Vivek Gonzalez"/>
    <x v="0"/>
    <s v="United States"/>
    <x v="51"/>
    <x v="1"/>
    <x v="0"/>
    <s v="FUR-BO-10000468"/>
    <s v="Furniture"/>
    <x v="0"/>
    <s v="O'Sullivan 2-Shelf Heavy-Duty Bookcases"/>
    <n v="155.45599999999999"/>
    <n v="4"/>
    <n v="-7.7728000000000002"/>
    <x v="3"/>
    <x v="10"/>
  </r>
  <r>
    <s v="CA-2017-105620"/>
    <x v="19"/>
    <d v="2017-12-28T00:00:00"/>
    <x v="2"/>
    <s v="JH-15430"/>
    <s v="Jennifer Halladay"/>
    <x v="0"/>
    <s v="United States"/>
    <x v="173"/>
    <x v="1"/>
    <x v="0"/>
    <s v="FUR-FU-10004963"/>
    <s v="Furniture"/>
    <x v="3"/>
    <s v="Eldon 400 Class Desk Accessories, Black Carbon"/>
    <n v="21"/>
    <n v="3"/>
    <n v="5.7750000000000004"/>
    <x v="0"/>
    <x v="5"/>
  </r>
  <r>
    <s v="CA-2017-150266"/>
    <x v="608"/>
    <d v="2017-11-30T00:00:00"/>
    <x v="1"/>
    <s v="RO-19780"/>
    <s v="Rose O'Brian"/>
    <x v="0"/>
    <s v="United States"/>
    <x v="6"/>
    <x v="5"/>
    <x v="3"/>
    <s v="FUR-CH-10002126"/>
    <s v="Furniture"/>
    <x v="1"/>
    <s v="Hon Deluxe Fabric Upholstered Stacking Chairs"/>
    <n v="853.93"/>
    <n v="5"/>
    <n v="-24.398"/>
    <x v="2"/>
    <x v="0"/>
  </r>
  <r>
    <s v="CA-2016-157280"/>
    <x v="541"/>
    <d v="2016-11-07T00:00:00"/>
    <x v="2"/>
    <s v="LW-17125"/>
    <s v="Liz Willingham"/>
    <x v="0"/>
    <s v="United States"/>
    <x v="304"/>
    <x v="25"/>
    <x v="0"/>
    <s v="FUR-FU-10004665"/>
    <s v="Furniture"/>
    <x v="3"/>
    <s v="3M Polarizing Task Lamp with Clamp Arm, Light Gray"/>
    <n v="273.95999999999998"/>
    <n v="2"/>
    <n v="71.229600000000005"/>
    <x v="3"/>
    <x v="0"/>
  </r>
  <r>
    <s v="CA-2016-157280"/>
    <x v="541"/>
    <d v="2016-11-07T00:00:00"/>
    <x v="2"/>
    <s v="LW-17125"/>
    <s v="Liz Willingham"/>
    <x v="0"/>
    <s v="United States"/>
    <x v="304"/>
    <x v="25"/>
    <x v="0"/>
    <s v="FUR-FU-10003806"/>
    <s v="Furniture"/>
    <x v="3"/>
    <s v="Tenex Chairmat w/ Average Lip, 45&quot; x 53&quot;"/>
    <n v="756.8"/>
    <n v="5"/>
    <n v="75.680000000000007"/>
    <x v="3"/>
    <x v="0"/>
  </r>
  <r>
    <s v="CA-2016-134180"/>
    <x v="361"/>
    <d v="2016-11-07T00:00:00"/>
    <x v="1"/>
    <s v="JP-16135"/>
    <s v="Julie Prescott"/>
    <x v="2"/>
    <s v="United States"/>
    <x v="3"/>
    <x v="3"/>
    <x v="2"/>
    <s v="FUR-CH-10004886"/>
    <s v="Furniture"/>
    <x v="1"/>
    <s v="Bevis Steel Folding Chairs"/>
    <n v="470.15499999999997"/>
    <n v="7"/>
    <n v="-13.433"/>
    <x v="4"/>
    <x v="0"/>
  </r>
  <r>
    <s v="CA-2017-122308"/>
    <x v="781"/>
    <d v="2017-03-28T00:00:00"/>
    <x v="1"/>
    <s v="MV-17485"/>
    <s v="Mark Van Huff"/>
    <x v="0"/>
    <s v="United States"/>
    <x v="13"/>
    <x v="7"/>
    <x v="2"/>
    <s v="FUR-CH-10000665"/>
    <s v="Furniture"/>
    <x v="1"/>
    <s v="Global Airflow Leather Mesh Back Chair, Black"/>
    <n v="271.76400000000001"/>
    <n v="2"/>
    <n v="60.392000000000003"/>
    <x v="4"/>
    <x v="9"/>
  </r>
  <r>
    <s v="CA-2017-159226"/>
    <x v="844"/>
    <d v="2017-04-27T00:00:00"/>
    <x v="0"/>
    <s v="RL-19615"/>
    <s v="Rob Lucas"/>
    <x v="0"/>
    <s v="United States"/>
    <x v="2"/>
    <x v="2"/>
    <x v="1"/>
    <s v="FUR-BO-10004709"/>
    <s v="Furniture"/>
    <x v="0"/>
    <s v="Bush Westfield Collection Bookcases, Medium Cherry Finish"/>
    <n v="344.98099999999999"/>
    <n v="7"/>
    <n v="28.4102"/>
    <x v="3"/>
    <x v="6"/>
  </r>
  <r>
    <s v="CA-2017-156622"/>
    <x v="68"/>
    <d v="2017-11-26T00:00:00"/>
    <x v="2"/>
    <s v="JP-15460"/>
    <s v="Jennifer Patt"/>
    <x v="1"/>
    <s v="United States"/>
    <x v="144"/>
    <x v="5"/>
    <x v="3"/>
    <s v="FUR-TA-10003008"/>
    <s v="Furniture"/>
    <x v="2"/>
    <s v="Lesro Round Back Collection Coffee Table, End Table"/>
    <n v="127.785"/>
    <n v="1"/>
    <n v="-31.0335"/>
    <x v="0"/>
    <x v="0"/>
  </r>
  <r>
    <s v="CA-2016-110898"/>
    <x v="845"/>
    <d v="2016-03-12T00:00:00"/>
    <x v="1"/>
    <s v="LC-16870"/>
    <s v="Lena Cacioppo"/>
    <x v="0"/>
    <s v="United States"/>
    <x v="9"/>
    <x v="8"/>
    <x v="3"/>
    <s v="FUR-FU-10003773"/>
    <s v="Furniture"/>
    <x v="3"/>
    <s v="Eldon Cleatmat Plus Chair Mats for High Pile Carpets"/>
    <n v="159.04"/>
    <n v="5"/>
    <n v="-194.82400000000001"/>
    <x v="6"/>
    <x v="9"/>
  </r>
  <r>
    <s v="CA-2016-110898"/>
    <x v="845"/>
    <d v="2016-03-12T00:00:00"/>
    <x v="1"/>
    <s v="LC-16870"/>
    <s v="Lena Cacioppo"/>
    <x v="0"/>
    <s v="United States"/>
    <x v="9"/>
    <x v="8"/>
    <x v="3"/>
    <s v="FUR-TA-10000849"/>
    <s v="Furniture"/>
    <x v="2"/>
    <s v="Bevis Rectangular Conference Tables"/>
    <n v="145.97999999999999"/>
    <n v="2"/>
    <n v="-99.266400000000004"/>
    <x v="6"/>
    <x v="9"/>
  </r>
  <r>
    <s v="CA-2015-123092"/>
    <x v="62"/>
    <d v="2015-12-07T00:00:00"/>
    <x v="1"/>
    <s v="JG-15115"/>
    <s v="Jack Garza"/>
    <x v="0"/>
    <s v="United States"/>
    <x v="51"/>
    <x v="30"/>
    <x v="0"/>
    <s v="FUR-FU-10000222"/>
    <s v="Furniture"/>
    <x v="3"/>
    <s v="Seth Thomas 16&quot; Steel Case Clock"/>
    <n v="77.951999999999998"/>
    <n v="3"/>
    <n v="12.667199999999999"/>
    <x v="4"/>
    <x v="5"/>
  </r>
  <r>
    <s v="US-2015-128587"/>
    <x v="37"/>
    <d v="2015-12-30T00:00:00"/>
    <x v="1"/>
    <s v="HM-14860"/>
    <s v="Harry Marie"/>
    <x v="1"/>
    <s v="United States"/>
    <x v="76"/>
    <x v="23"/>
    <x v="3"/>
    <s v="FUR-FU-10003026"/>
    <s v="Furniture"/>
    <x v="3"/>
    <s v="Eldon Regeneration Recycled Desk Accessories, Black"/>
    <n v="9.68"/>
    <n v="2"/>
    <n v="3.7751999999999999"/>
    <x v="6"/>
    <x v="5"/>
  </r>
  <r>
    <s v="CA-2017-159100"/>
    <x v="259"/>
    <d v="2017-10-21T00:00:00"/>
    <x v="1"/>
    <s v="VP-21760"/>
    <s v="Victoria Pisteka"/>
    <x v="1"/>
    <s v="United States"/>
    <x v="11"/>
    <x v="9"/>
    <x v="0"/>
    <s v="FUR-TA-10001950"/>
    <s v="Furniture"/>
    <x v="2"/>
    <s v="Balt Solid Wood Round Tables"/>
    <n v="1875.258"/>
    <n v="7"/>
    <n v="-968.88329999999996"/>
    <x v="2"/>
    <x v="1"/>
  </r>
  <r>
    <s v="CA-2017-137785"/>
    <x v="846"/>
    <d v="2017-05-17T00:00:00"/>
    <x v="1"/>
    <s v="MH-18115"/>
    <s v="Mick Hernandez"/>
    <x v="2"/>
    <s v="United States"/>
    <x v="3"/>
    <x v="3"/>
    <x v="2"/>
    <s v="FUR-CH-10001482"/>
    <s v="Furniture"/>
    <x v="1"/>
    <s v="Office Star - Mesh Screen back chair with Vinyl seat"/>
    <n v="458.43"/>
    <n v="5"/>
    <n v="-124.431"/>
    <x v="4"/>
    <x v="7"/>
  </r>
  <r>
    <s v="CA-2017-107825"/>
    <x v="414"/>
    <d v="2017-11-18T00:00:00"/>
    <x v="3"/>
    <s v="NB-18655"/>
    <s v="Nona Balk"/>
    <x v="1"/>
    <s v="United States"/>
    <x v="79"/>
    <x v="16"/>
    <x v="3"/>
    <s v="FUR-FU-10000206"/>
    <s v="Furniture"/>
    <x v="3"/>
    <s v="GE General Purpose, Extra Long Life, Showcase &amp; Floodlight Incandescent Bulbs"/>
    <n v="5.82"/>
    <n v="2"/>
    <n v="2.7353999999999998"/>
    <x v="7"/>
    <x v="0"/>
  </r>
  <r>
    <s v="CA-2016-121447"/>
    <x v="629"/>
    <d v="2016-02-22T00:00:00"/>
    <x v="2"/>
    <s v="EA-14035"/>
    <s v="Erin Ashbrook"/>
    <x v="1"/>
    <s v="United States"/>
    <x v="13"/>
    <x v="7"/>
    <x v="2"/>
    <s v="FUR-FU-10001861"/>
    <s v="Furniture"/>
    <x v="3"/>
    <s v="Floodlight Indoor Halogen Bulbs, 1 Bulb per Pack, 60 Watts"/>
    <n v="135.80000000000001"/>
    <n v="7"/>
    <n v="66.542000000000002"/>
    <x v="5"/>
    <x v="11"/>
  </r>
  <r>
    <s v="CA-2014-100706"/>
    <x v="439"/>
    <d v="2014-12-18T00:00:00"/>
    <x v="0"/>
    <s v="LE-16810"/>
    <s v="Laurel Elliston"/>
    <x v="0"/>
    <s v="United States"/>
    <x v="76"/>
    <x v="25"/>
    <x v="0"/>
    <s v="FUR-FU-10002268"/>
    <s v="Furniture"/>
    <x v="3"/>
    <s v="Ultra Door Push Plate"/>
    <n v="29.46"/>
    <n v="6"/>
    <n v="9.7218"/>
    <x v="3"/>
    <x v="5"/>
  </r>
  <r>
    <s v="US-2016-141880"/>
    <x v="847"/>
    <d v="2016-08-23T00:00:00"/>
    <x v="2"/>
    <s v="TC-21475"/>
    <s v="Tony Chapman"/>
    <x v="2"/>
    <s v="United States"/>
    <x v="200"/>
    <x v="12"/>
    <x v="1"/>
    <s v="FUR-FU-10001979"/>
    <s v="Furniture"/>
    <x v="3"/>
    <s v="Dana Halogen Swing-Arm Architect Lamp"/>
    <n v="98.328000000000003"/>
    <n v="3"/>
    <n v="9.8328000000000007"/>
    <x v="5"/>
    <x v="10"/>
  </r>
  <r>
    <s v="CA-2015-165799"/>
    <x v="330"/>
    <d v="2015-07-02T00:00:00"/>
    <x v="2"/>
    <s v="SG-20470"/>
    <s v="Sheri Gordon"/>
    <x v="0"/>
    <s v="United States"/>
    <x v="13"/>
    <x v="7"/>
    <x v="2"/>
    <s v="FUR-CH-10001482"/>
    <s v="Furniture"/>
    <x v="1"/>
    <s v="Office Star - Mesh Screen back chair with Vinyl seat"/>
    <n v="117.88200000000001"/>
    <n v="1"/>
    <n v="1.3098000000000001"/>
    <x v="0"/>
    <x v="2"/>
  </r>
  <r>
    <s v="CA-2016-102127"/>
    <x v="517"/>
    <d v="2016-07-02T00:00:00"/>
    <x v="1"/>
    <s v="VP-21760"/>
    <s v="Victoria Pisteka"/>
    <x v="1"/>
    <s v="United States"/>
    <x v="13"/>
    <x v="7"/>
    <x v="2"/>
    <s v="FUR-FU-10003976"/>
    <s v="Furniture"/>
    <x v="3"/>
    <s v="DAX Executive Solid Wood Document Frame, Desktop or Hang, Mahogany, 5 x 7"/>
    <n v="37.74"/>
    <n v="3"/>
    <n v="12.8316"/>
    <x v="6"/>
    <x v="2"/>
  </r>
  <r>
    <s v="US-2016-152415"/>
    <x v="334"/>
    <d v="2016-09-22T00:00:00"/>
    <x v="1"/>
    <s v="PO-18865"/>
    <s v="Patrick O'Donnell"/>
    <x v="0"/>
    <s v="United States"/>
    <x v="357"/>
    <x v="20"/>
    <x v="2"/>
    <s v="FUR-FU-10002597"/>
    <s v="Furniture"/>
    <x v="3"/>
    <s v="C-Line Magnetic Cubicle Keepers, Clear Polypropylene"/>
    <n v="14.82"/>
    <n v="3"/>
    <n v="6.2244000000000002"/>
    <x v="2"/>
    <x v="4"/>
  </r>
  <r>
    <s v="US-2016-152415"/>
    <x v="334"/>
    <d v="2016-09-22T00:00:00"/>
    <x v="1"/>
    <s v="PO-18865"/>
    <s v="Patrick O'Donnell"/>
    <x v="0"/>
    <s v="United States"/>
    <x v="357"/>
    <x v="20"/>
    <x v="2"/>
    <s v="FUR-FU-10004864"/>
    <s v="Furniture"/>
    <x v="3"/>
    <s v="Howard Miller 14-1/2&quot; Diameter Chrome Round Wall Clock"/>
    <n v="191.82"/>
    <n v="3"/>
    <n v="61.382399999999997"/>
    <x v="2"/>
    <x v="4"/>
  </r>
  <r>
    <s v="CA-2017-128041"/>
    <x v="449"/>
    <d v="2017-09-01T00:00:00"/>
    <x v="3"/>
    <s v="RW-19540"/>
    <s v="Rick Wilson"/>
    <x v="1"/>
    <s v="United States"/>
    <x v="15"/>
    <x v="13"/>
    <x v="1"/>
    <s v="FUR-TA-10002607"/>
    <s v="Furniture"/>
    <x v="2"/>
    <s v="KI Conference Tables"/>
    <n v="283.56"/>
    <n v="4"/>
    <n v="45.369599999999998"/>
    <x v="7"/>
    <x v="4"/>
  </r>
  <r>
    <s v="CA-2017-105823"/>
    <x v="848"/>
    <d v="2017-06-26T00:00:00"/>
    <x v="1"/>
    <s v="RB-19465"/>
    <s v="Rick Bensley"/>
    <x v="2"/>
    <s v="United States"/>
    <x v="25"/>
    <x v="17"/>
    <x v="3"/>
    <s v="FUR-CH-10000454"/>
    <s v="Furniture"/>
    <x v="1"/>
    <s v="Hon Deluxe Fabric Upholstered Stacking Chairs, Rounded Back"/>
    <n v="487.96"/>
    <n v="2"/>
    <n v="146.38800000000001"/>
    <x v="4"/>
    <x v="2"/>
  </r>
  <r>
    <s v="CA-2014-138177"/>
    <x v="539"/>
    <d v="2014-09-24T00:00:00"/>
    <x v="1"/>
    <s v="ND-18460"/>
    <s v="Neil Ducich"/>
    <x v="1"/>
    <s v="United States"/>
    <x v="262"/>
    <x v="22"/>
    <x v="1"/>
    <s v="FUR-TA-10004607"/>
    <s v="Furniture"/>
    <x v="2"/>
    <s v="Hon 2111 Invitation Series Straight Table"/>
    <n v="73.915000000000006"/>
    <n v="1"/>
    <n v="-45.827300000000001"/>
    <x v="2"/>
    <x v="4"/>
  </r>
  <r>
    <s v="CA-2014-114335"/>
    <x v="849"/>
    <d v="2014-10-03T00:00:00"/>
    <x v="1"/>
    <s v="XP-21865"/>
    <s v="Xylona Preis"/>
    <x v="0"/>
    <s v="United States"/>
    <x v="358"/>
    <x v="1"/>
    <x v="0"/>
    <s v="FUR-FU-10000277"/>
    <s v="Furniture"/>
    <x v="3"/>
    <s v="Deflect-o DuraMat Antistatic Studded Beveled Mat for Medium Pile Carpeting"/>
    <n v="337.08800000000002"/>
    <n v="4"/>
    <n v="16.854399999999998"/>
    <x v="2"/>
    <x v="4"/>
  </r>
  <r>
    <s v="CA-2015-160227"/>
    <x v="46"/>
    <d v="2015-11-04T00:00:00"/>
    <x v="2"/>
    <s v="ED-13885"/>
    <s v="Emily Ducich"/>
    <x v="2"/>
    <s v="United States"/>
    <x v="13"/>
    <x v="7"/>
    <x v="2"/>
    <s v="FUR-CH-10002073"/>
    <s v="Furniture"/>
    <x v="1"/>
    <s v="Hon Olson Stacker Chairs"/>
    <n v="2621.3220000000001"/>
    <n v="11"/>
    <n v="553.39020000000005"/>
    <x v="3"/>
    <x v="0"/>
  </r>
  <r>
    <s v="CA-2015-149097"/>
    <x v="798"/>
    <d v="2015-10-24T00:00:00"/>
    <x v="1"/>
    <s v="SV-20785"/>
    <s v="Stewart Visinsky"/>
    <x v="0"/>
    <s v="United States"/>
    <x v="2"/>
    <x v="2"/>
    <x v="1"/>
    <s v="FUR-FU-10003424"/>
    <s v="Furniture"/>
    <x v="3"/>
    <s v="Nu-Dell Oak Frame"/>
    <n v="74.760000000000005"/>
    <n v="7"/>
    <n v="23.923200000000001"/>
    <x v="4"/>
    <x v="1"/>
  </r>
  <r>
    <s v="CA-2015-149097"/>
    <x v="798"/>
    <d v="2015-10-24T00:00:00"/>
    <x v="1"/>
    <s v="SV-20785"/>
    <s v="Stewart Visinsky"/>
    <x v="0"/>
    <s v="United States"/>
    <x v="2"/>
    <x v="2"/>
    <x v="1"/>
    <s v="FUR-TA-10001086"/>
    <s v="Furniture"/>
    <x v="2"/>
    <s v="SAFCO PlanMaster Boards, 60w x 37-1/2d, White Melamine"/>
    <n v="364.77600000000001"/>
    <n v="3"/>
    <n v="27.3582"/>
    <x v="4"/>
    <x v="1"/>
  </r>
  <r>
    <s v="CA-2016-132304"/>
    <x v="184"/>
    <d v="2016-06-18T00:00:00"/>
    <x v="1"/>
    <s v="AR-10825"/>
    <s v="Anthony Rawles"/>
    <x v="1"/>
    <s v="United States"/>
    <x v="15"/>
    <x v="13"/>
    <x v="1"/>
    <s v="FUR-TA-10004619"/>
    <s v="Furniture"/>
    <x v="2"/>
    <s v="Hon Non-Folding Utility Tables"/>
    <n v="1115.17"/>
    <n v="7"/>
    <n v="334.55099999999999"/>
    <x v="4"/>
    <x v="2"/>
  </r>
  <r>
    <s v="CA-2016-106278"/>
    <x v="227"/>
    <d v="2016-09-05T00:00:00"/>
    <x v="0"/>
    <s v="BM-11140"/>
    <s v="Becky Martin"/>
    <x v="0"/>
    <s v="United States"/>
    <x v="67"/>
    <x v="13"/>
    <x v="1"/>
    <s v="FUR-CH-10003061"/>
    <s v="Furniture"/>
    <x v="1"/>
    <s v="Global Leather Task Chair, Black"/>
    <n v="215.976"/>
    <n v="3"/>
    <n v="-2.6997"/>
    <x v="0"/>
    <x v="4"/>
  </r>
  <r>
    <s v="CA-2017-147550"/>
    <x v="423"/>
    <d v="2017-12-05T00:00:00"/>
    <x v="2"/>
    <s v="KE-16420"/>
    <s v="Katrina Edelman"/>
    <x v="1"/>
    <s v="United States"/>
    <x v="3"/>
    <x v="3"/>
    <x v="2"/>
    <s v="FUR-FU-10001918"/>
    <s v="Furniture"/>
    <x v="3"/>
    <s v="C-Line Cubicle Keepers Polyproplyene Holder With Velcro Backings"/>
    <n v="11.352"/>
    <n v="3"/>
    <n v="2.6960999999999999"/>
    <x v="5"/>
    <x v="5"/>
  </r>
  <r>
    <s v="CA-2016-108105"/>
    <x v="285"/>
    <d v="2016-02-23T00:00:00"/>
    <x v="1"/>
    <s v="GW-14605"/>
    <s v="Giulietta Weimer"/>
    <x v="0"/>
    <s v="United States"/>
    <x v="0"/>
    <x v="0"/>
    <x v="0"/>
    <s v="FUR-FU-10003773"/>
    <s v="Furniture"/>
    <x v="3"/>
    <s v="Eldon Cleatmat Plus Chair Mats for High Pile Carpets"/>
    <n v="318.08"/>
    <n v="4"/>
    <n v="34.988799999999998"/>
    <x v="1"/>
    <x v="11"/>
  </r>
  <r>
    <s v="CA-2016-143406"/>
    <x v="73"/>
    <d v="2016-09-30T00:00:00"/>
    <x v="1"/>
    <s v="LR-17035"/>
    <s v="Lisa Ryan"/>
    <x v="1"/>
    <s v="United States"/>
    <x v="6"/>
    <x v="5"/>
    <x v="3"/>
    <s v="FUR-CH-10000513"/>
    <s v="Furniture"/>
    <x v="1"/>
    <s v="High-Back Leather Manager's Chair"/>
    <n v="454.96499999999997"/>
    <n v="5"/>
    <n v="-136.48949999999999"/>
    <x v="4"/>
    <x v="4"/>
  </r>
  <r>
    <s v="CA-2015-162950"/>
    <x v="741"/>
    <d v="2015-07-03T00:00:00"/>
    <x v="0"/>
    <s v="DW-13585"/>
    <s v="Dorothy Wardle"/>
    <x v="1"/>
    <s v="United States"/>
    <x v="8"/>
    <x v="15"/>
    <x v="2"/>
    <s v="FUR-BO-10001918"/>
    <s v="Furniture"/>
    <x v="0"/>
    <s v="Sauder Forest Hills Library with Doors, Woodland Oak Finish"/>
    <n v="482.94"/>
    <n v="6"/>
    <n v="-376.69319999999999"/>
    <x v="2"/>
    <x v="2"/>
  </r>
  <r>
    <s v="CA-2015-163181"/>
    <x v="86"/>
    <d v="2015-11-12T00:00:00"/>
    <x v="1"/>
    <s v="AB-10105"/>
    <s v="Adrian Barton"/>
    <x v="0"/>
    <s v="United States"/>
    <x v="6"/>
    <x v="5"/>
    <x v="3"/>
    <s v="FUR-FU-10000193"/>
    <s v="Furniture"/>
    <x v="3"/>
    <s v="Tenex Chairmats For Use with Hard Floors"/>
    <n v="64.959999999999994"/>
    <n v="5"/>
    <n v="-84.447999999999993"/>
    <x v="2"/>
    <x v="0"/>
  </r>
  <r>
    <s v="CA-2017-153045"/>
    <x v="850"/>
    <d v="2017-01-24T00:00:00"/>
    <x v="0"/>
    <s v="NS-18505"/>
    <s v="Neola Schneider"/>
    <x v="0"/>
    <s v="United States"/>
    <x v="3"/>
    <x v="3"/>
    <x v="2"/>
    <s v="FUR-FU-10002759"/>
    <s v="Furniture"/>
    <x v="3"/>
    <s v="12-1/2 Diameter Round Wall Clock"/>
    <n v="31.968"/>
    <n v="2"/>
    <n v="6.3936000000000002"/>
    <x v="2"/>
    <x v="8"/>
  </r>
  <r>
    <s v="CA-2017-153045"/>
    <x v="850"/>
    <d v="2017-01-24T00:00:00"/>
    <x v="0"/>
    <s v="NS-18505"/>
    <s v="Neola Schneider"/>
    <x v="0"/>
    <s v="United States"/>
    <x v="3"/>
    <x v="3"/>
    <x v="2"/>
    <s v="FUR-CH-10000309"/>
    <s v="Furniture"/>
    <x v="1"/>
    <s v="Global Comet Stacking Arm Chair"/>
    <n v="887.27099999999996"/>
    <n v="3"/>
    <n v="-63.3765"/>
    <x v="2"/>
    <x v="8"/>
  </r>
  <r>
    <s v="CA-2016-128916"/>
    <x v="851"/>
    <d v="2016-08-20T00:00:00"/>
    <x v="0"/>
    <s v="MA-17560"/>
    <s v="Matt Abelman"/>
    <x v="2"/>
    <s v="United States"/>
    <x v="6"/>
    <x v="5"/>
    <x v="3"/>
    <s v="FUR-FU-10001940"/>
    <s v="Furniture"/>
    <x v="3"/>
    <s v="Staple-based wall hangings"/>
    <n v="9.5519999999999996"/>
    <n v="3"/>
    <n v="-3.8208000000000002"/>
    <x v="3"/>
    <x v="10"/>
  </r>
  <r>
    <s v="CA-2016-128916"/>
    <x v="851"/>
    <d v="2016-08-20T00:00:00"/>
    <x v="0"/>
    <s v="MA-17560"/>
    <s v="Matt Abelman"/>
    <x v="2"/>
    <s v="United States"/>
    <x v="6"/>
    <x v="5"/>
    <x v="3"/>
    <s v="FUR-FU-10000320"/>
    <s v="Furniture"/>
    <x v="3"/>
    <s v="OIC Stacking Trays"/>
    <n v="5.3440000000000003"/>
    <n v="4"/>
    <n v="-2.1375999999999999"/>
    <x v="3"/>
    <x v="10"/>
  </r>
  <r>
    <s v="CA-2016-130911"/>
    <x v="852"/>
    <d v="2016-03-26T00:00:00"/>
    <x v="0"/>
    <s v="DC-12850"/>
    <s v="Dan Campbell"/>
    <x v="0"/>
    <s v="United States"/>
    <x v="59"/>
    <x v="15"/>
    <x v="2"/>
    <s v="FUR-BO-10004357"/>
    <s v="Furniture"/>
    <x v="0"/>
    <s v="O'Sullivan Living Dimensions 3-Shelf Bookcases"/>
    <n v="301.47000000000003"/>
    <n v="3"/>
    <n v="-241.17599999999999"/>
    <x v="3"/>
    <x v="9"/>
  </r>
  <r>
    <s v="CA-2017-100055"/>
    <x v="15"/>
    <d v="2017-06-01T00:00:00"/>
    <x v="1"/>
    <s v="MD-17860"/>
    <s v="Michael Dominguez"/>
    <x v="1"/>
    <s v="United States"/>
    <x v="359"/>
    <x v="32"/>
    <x v="2"/>
    <s v="FUR-FU-10001473"/>
    <s v="Furniture"/>
    <x v="3"/>
    <s v="DAX Wood Document Frame"/>
    <n v="27.46"/>
    <n v="2"/>
    <n v="9.8856000000000002"/>
    <x v="4"/>
    <x v="7"/>
  </r>
  <r>
    <s v="CA-2016-132990"/>
    <x v="853"/>
    <d v="2016-08-03T00:00:00"/>
    <x v="0"/>
    <s v="KM-16660"/>
    <s v="Khloe Miller"/>
    <x v="0"/>
    <s v="United States"/>
    <x v="3"/>
    <x v="3"/>
    <x v="2"/>
    <s v="FUR-FU-10004864"/>
    <s v="Furniture"/>
    <x v="3"/>
    <s v="Eldon 500 Class Desk Accessories"/>
    <n v="19.312000000000001"/>
    <n v="2"/>
    <n v="3.1381999999999999"/>
    <x v="3"/>
    <x v="10"/>
  </r>
  <r>
    <s v="CA-2016-160108"/>
    <x v="6"/>
    <d v="2016-12-12T00:00:00"/>
    <x v="1"/>
    <s v="AG-10900"/>
    <s v="Arthur Gainer"/>
    <x v="0"/>
    <s v="United States"/>
    <x v="360"/>
    <x v="16"/>
    <x v="3"/>
    <s v="FUR-BO-10003450"/>
    <s v="Furniture"/>
    <x v="0"/>
    <s v="Bush Westfield Collection Bookcases, Dark Cherry Finish"/>
    <n v="405.86"/>
    <n v="7"/>
    <n v="32.468800000000002"/>
    <x v="4"/>
    <x v="5"/>
  </r>
  <r>
    <s v="CA-2016-160108"/>
    <x v="6"/>
    <d v="2016-12-12T00:00:00"/>
    <x v="1"/>
    <s v="AG-10900"/>
    <s v="Arthur Gainer"/>
    <x v="0"/>
    <s v="United States"/>
    <x v="360"/>
    <x v="16"/>
    <x v="3"/>
    <s v="FUR-CH-10002335"/>
    <s v="Furniture"/>
    <x v="1"/>
    <s v="Hon GuestStacker Chair"/>
    <n v="680.01"/>
    <n v="3"/>
    <n v="176.80260000000001"/>
    <x v="4"/>
    <x v="5"/>
  </r>
  <r>
    <s v="US-2016-155768"/>
    <x v="193"/>
    <d v="2016-12-01T00:00:00"/>
    <x v="3"/>
    <s v="LB-16795"/>
    <s v="Laurel Beltran"/>
    <x v="2"/>
    <s v="United States"/>
    <x v="299"/>
    <x v="2"/>
    <x v="1"/>
    <s v="FUR-FU-10000448"/>
    <s v="Furniture"/>
    <x v="3"/>
    <s v="Tenex Chairmats For Use With Carpeted Floors"/>
    <n v="31.96"/>
    <n v="2"/>
    <n v="1.5980000000000001"/>
    <x v="7"/>
    <x v="5"/>
  </r>
  <r>
    <s v="CA-2017-156776"/>
    <x v="854"/>
    <d v="2017-08-11T00:00:00"/>
    <x v="1"/>
    <s v="JL-15505"/>
    <s v="Jeremy Lonsdale"/>
    <x v="0"/>
    <s v="United States"/>
    <x v="327"/>
    <x v="2"/>
    <x v="1"/>
    <s v="FUR-FU-10004848"/>
    <s v="Furniture"/>
    <x v="3"/>
    <s v="Howard Miller 13-3/4&quot; Diameter Brushed Chrome Round Wall Clock"/>
    <n v="51.75"/>
    <n v="1"/>
    <n v="15.525"/>
    <x v="4"/>
    <x v="10"/>
  </r>
  <r>
    <s v="CA-2017-156776"/>
    <x v="854"/>
    <d v="2017-08-11T00:00:00"/>
    <x v="1"/>
    <s v="JL-15505"/>
    <s v="Jeremy Lonsdale"/>
    <x v="0"/>
    <s v="United States"/>
    <x v="327"/>
    <x v="2"/>
    <x v="1"/>
    <s v="FUR-CH-10002317"/>
    <s v="Furniture"/>
    <x v="1"/>
    <s v="Global Enterprise Series Seating Low-Back Swivel/Tilt Chairs"/>
    <n v="207.184"/>
    <n v="1"/>
    <n v="25.898"/>
    <x v="4"/>
    <x v="10"/>
  </r>
  <r>
    <s v="CA-2014-103310"/>
    <x v="769"/>
    <d v="2014-05-15T00:00:00"/>
    <x v="1"/>
    <s v="GM-14680"/>
    <s v="Greg Matthias"/>
    <x v="0"/>
    <s v="United States"/>
    <x v="124"/>
    <x v="2"/>
    <x v="1"/>
    <s v="FUR-CH-10002320"/>
    <s v="Furniture"/>
    <x v="1"/>
    <s v="Hon Pagoda Stacking Chairs"/>
    <n v="256.78399999999999"/>
    <n v="1"/>
    <n v="32.097999999999999"/>
    <x v="2"/>
    <x v="7"/>
  </r>
  <r>
    <s v="CA-2016-152688"/>
    <x v="816"/>
    <d v="2016-10-20T00:00:00"/>
    <x v="2"/>
    <s v="NR-18550"/>
    <s v="Nick Radford"/>
    <x v="0"/>
    <s v="United States"/>
    <x v="361"/>
    <x v="18"/>
    <x v="2"/>
    <s v="FUR-BO-10001337"/>
    <s v="Furniture"/>
    <x v="0"/>
    <s v="O'Sullivan Living Dimensions 2-Shelf Bookcases"/>
    <n v="120.98"/>
    <n v="1"/>
    <n v="12.098000000000001"/>
    <x v="0"/>
    <x v="1"/>
  </r>
  <r>
    <s v="CA-2014-144071"/>
    <x v="489"/>
    <d v="2014-12-15T00:00:00"/>
    <x v="1"/>
    <s v="DJ-13420"/>
    <s v="Denny Joy"/>
    <x v="1"/>
    <s v="United States"/>
    <x v="28"/>
    <x v="2"/>
    <x v="1"/>
    <s v="FUR-FU-10000397"/>
    <s v="Furniture"/>
    <x v="3"/>
    <s v="Luxo Economy Swing Arm Lamp"/>
    <n v="39.880000000000003"/>
    <n v="2"/>
    <n v="11.166399999999999"/>
    <x v="1"/>
    <x v="5"/>
  </r>
  <r>
    <s v="CA-2014-144071"/>
    <x v="489"/>
    <d v="2014-12-15T00:00:00"/>
    <x v="1"/>
    <s v="DJ-13420"/>
    <s v="Denny Joy"/>
    <x v="1"/>
    <s v="United States"/>
    <x v="28"/>
    <x v="2"/>
    <x v="1"/>
    <s v="FUR-FU-10000758"/>
    <s v="Furniture"/>
    <x v="3"/>
    <s v="DAX Natural Wood-Tone Poster Frame"/>
    <n v="79.44"/>
    <n v="3"/>
    <n v="28.598400000000002"/>
    <x v="1"/>
    <x v="5"/>
  </r>
  <r>
    <s v="US-2015-164238"/>
    <x v="793"/>
    <d v="2015-08-20T00:00:00"/>
    <x v="1"/>
    <s v="JW-15955"/>
    <s v="Joni Wasserman"/>
    <x v="0"/>
    <s v="United States"/>
    <x v="3"/>
    <x v="3"/>
    <x v="2"/>
    <s v="FUR-BO-10000780"/>
    <s v="Furniture"/>
    <x v="0"/>
    <s v="O'Sullivan Plantations 2-Door Library in Landvery Oak"/>
    <n v="301.47000000000003"/>
    <n v="3"/>
    <n v="-204.99959999999999"/>
    <x v="4"/>
    <x v="10"/>
  </r>
  <r>
    <s v="CA-2017-103212"/>
    <x v="540"/>
    <d v="2017-10-14T00:00:00"/>
    <x v="2"/>
    <s v="MH-18025"/>
    <s v="Michelle Huthwaite"/>
    <x v="0"/>
    <s v="United States"/>
    <x v="120"/>
    <x v="35"/>
    <x v="0"/>
    <s v="FUR-TA-10003473"/>
    <s v="Furniture"/>
    <x v="2"/>
    <s v="Bretford Rectangular Conference Table Tops"/>
    <n v="1504.52"/>
    <n v="4"/>
    <n v="346.03960000000001"/>
    <x v="5"/>
    <x v="1"/>
  </r>
  <r>
    <s v="CA-2016-126732"/>
    <x v="227"/>
    <d v="2016-09-06T00:00:00"/>
    <x v="1"/>
    <s v="LR-16915"/>
    <s v="Lena Radford"/>
    <x v="0"/>
    <s v="United States"/>
    <x v="2"/>
    <x v="2"/>
    <x v="1"/>
    <s v="FUR-FU-10001889"/>
    <s v="Furniture"/>
    <x v="3"/>
    <s v="Ultra Door Pull Handle"/>
    <n v="94.68"/>
    <n v="9"/>
    <n v="31.244399999999999"/>
    <x v="4"/>
    <x v="4"/>
  </r>
  <r>
    <s v="CA-2016-126732"/>
    <x v="227"/>
    <d v="2016-09-06T00:00:00"/>
    <x v="1"/>
    <s v="LR-16915"/>
    <s v="Lena Radford"/>
    <x v="0"/>
    <s v="United States"/>
    <x v="2"/>
    <x v="2"/>
    <x v="1"/>
    <s v="FUR-TA-10001539"/>
    <s v="Furniture"/>
    <x v="2"/>
    <s v="Chromcraft Rectangular Conference Tables"/>
    <n v="568.72799999999995"/>
    <n v="3"/>
    <n v="28.436399999999999"/>
    <x v="4"/>
    <x v="4"/>
  </r>
  <r>
    <s v="CA-2017-138156"/>
    <x v="441"/>
    <d v="2017-02-14T00:00:00"/>
    <x v="2"/>
    <s v="MM-17260"/>
    <s v="Magdelene Morse"/>
    <x v="0"/>
    <s v="United States"/>
    <x v="29"/>
    <x v="15"/>
    <x v="2"/>
    <s v="FUR-FU-10003601"/>
    <s v="Furniture"/>
    <x v="3"/>
    <s v="Deflect-o RollaMat Studded, Beveled Mat for Medium Pile Carpeting"/>
    <n v="147.56800000000001"/>
    <n v="2"/>
    <n v="-3.6892"/>
    <x v="0"/>
    <x v="11"/>
  </r>
  <r>
    <s v="CA-2014-113271"/>
    <x v="855"/>
    <d v="2014-07-14T00:00:00"/>
    <x v="1"/>
    <s v="DS-13030"/>
    <s v="Darrin Sayre"/>
    <x v="2"/>
    <s v="United States"/>
    <x v="28"/>
    <x v="2"/>
    <x v="1"/>
    <s v="FUR-BO-10004218"/>
    <s v="Furniture"/>
    <x v="0"/>
    <s v="Bush Heritage Pine Collection 5-Shelf Bookcase, Albany Pine Finish, *Special Order"/>
    <n v="119.833"/>
    <n v="1"/>
    <n v="7.0490000000000004"/>
    <x v="2"/>
    <x v="3"/>
  </r>
  <r>
    <s v="CA-2014-168368"/>
    <x v="651"/>
    <d v="2014-02-15T00:00:00"/>
    <x v="0"/>
    <s v="GA-14725"/>
    <s v="Guy Armstrong"/>
    <x v="0"/>
    <s v="United States"/>
    <x v="11"/>
    <x v="23"/>
    <x v="3"/>
    <s v="FUR-CH-10001146"/>
    <s v="Furniture"/>
    <x v="1"/>
    <s v="Global Value Mid-Back Manager's Chair, Gray"/>
    <n v="60.89"/>
    <n v="1"/>
    <n v="15.2225"/>
    <x v="4"/>
    <x v="11"/>
  </r>
  <r>
    <s v="CA-2014-168368"/>
    <x v="651"/>
    <d v="2014-02-15T00:00:00"/>
    <x v="0"/>
    <s v="GA-14725"/>
    <s v="Guy Armstrong"/>
    <x v="0"/>
    <s v="United States"/>
    <x v="11"/>
    <x v="23"/>
    <x v="3"/>
    <s v="FUR-FU-10002298"/>
    <s v="Furniture"/>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s v="Furniture"/>
    <x v="1"/>
    <s v="Global Leather Task Chair, Black"/>
    <n v="215.976"/>
    <n v="3"/>
    <n v="-2.6997"/>
    <x v="7"/>
    <x v="4"/>
  </r>
  <r>
    <s v="CA-2015-124499"/>
    <x v="856"/>
    <d v="2015-10-13T00:00:00"/>
    <x v="1"/>
    <s v="FM-14380"/>
    <s v="Fred McMath"/>
    <x v="0"/>
    <s v="United States"/>
    <x v="25"/>
    <x v="17"/>
    <x v="3"/>
    <s v="FUR-CH-10000513"/>
    <s v="Furniture"/>
    <x v="1"/>
    <s v="High-Back Leather Manager's Chair"/>
    <n v="389.97"/>
    <n v="3"/>
    <n v="35.097299999999997"/>
    <x v="4"/>
    <x v="1"/>
  </r>
  <r>
    <s v="CA-2014-125759"/>
    <x v="857"/>
    <d v="2014-02-09T00:00:00"/>
    <x v="2"/>
    <s v="NM-18445"/>
    <s v="Nathan Mautz"/>
    <x v="2"/>
    <s v="United States"/>
    <x v="111"/>
    <x v="34"/>
    <x v="1"/>
    <s v="FUR-FU-10002111"/>
    <s v="Furniture"/>
    <x v="3"/>
    <s v="Master Caster Door Stop, Large Brown"/>
    <n v="14.56"/>
    <n v="2"/>
    <n v="5.5327999999999999"/>
    <x v="5"/>
    <x v="11"/>
  </r>
  <r>
    <s v="CA-2015-151869"/>
    <x v="4"/>
    <d v="2015-09-25T00:00:00"/>
    <x v="3"/>
    <s v="CS-11950"/>
    <s v="Carlos Soltero"/>
    <x v="0"/>
    <s v="United States"/>
    <x v="234"/>
    <x v="7"/>
    <x v="2"/>
    <s v="FUR-CH-10001545"/>
    <s v="Furniture"/>
    <x v="1"/>
    <s v="Hon Comfortask Task/Swivel Chairs"/>
    <n v="102.58199999999999"/>
    <n v="1"/>
    <n v="6.8388"/>
    <x v="7"/>
    <x v="4"/>
  </r>
  <r>
    <s v="CA-2016-100510"/>
    <x v="858"/>
    <d v="2016-05-17T00:00:00"/>
    <x v="1"/>
    <s v="HM-14860"/>
    <s v="Harry Marie"/>
    <x v="1"/>
    <s v="United States"/>
    <x v="13"/>
    <x v="7"/>
    <x v="2"/>
    <s v="FUR-FU-10000320"/>
    <s v="Furniture"/>
    <x v="3"/>
    <s v="OIC Stacking Trays"/>
    <n v="10.02"/>
    <n v="3"/>
    <n v="4.4088000000000003"/>
    <x v="2"/>
    <x v="7"/>
  </r>
  <r>
    <s v="CA-2017-122539"/>
    <x v="451"/>
    <d v="2017-12-05T00:00:00"/>
    <x v="1"/>
    <s v="SC-20305"/>
    <s v="Sean Christensen"/>
    <x v="0"/>
    <s v="United States"/>
    <x v="3"/>
    <x v="3"/>
    <x v="2"/>
    <s v="FUR-CH-10003379"/>
    <s v="Furniture"/>
    <x v="1"/>
    <s v="Global Commerce Series High-Back Swivel/Tilt Chairs"/>
    <n v="398.97199999999998"/>
    <n v="2"/>
    <n v="-28.498000000000001"/>
    <x v="4"/>
    <x v="5"/>
  </r>
  <r>
    <s v="CA-2016-166772"/>
    <x v="649"/>
    <d v="2016-09-24T00:00:00"/>
    <x v="1"/>
    <s v="HJ-14875"/>
    <s v="Heather Jas"/>
    <x v="2"/>
    <s v="United States"/>
    <x v="15"/>
    <x v="13"/>
    <x v="1"/>
    <s v="FUR-BO-10002853"/>
    <s v="Furniture"/>
    <x v="0"/>
    <s v="O'Sullivan 5-Shelf Heavy-Duty Bookcases"/>
    <n v="163.88"/>
    <n v="2"/>
    <n v="40.97"/>
    <x v="4"/>
    <x v="4"/>
  </r>
  <r>
    <s v="CA-2014-161032"/>
    <x v="356"/>
    <d v="2014-11-23T00:00:00"/>
    <x v="1"/>
    <s v="MK-17905"/>
    <s v="Michael Kennedy"/>
    <x v="1"/>
    <s v="United States"/>
    <x v="20"/>
    <x v="16"/>
    <x v="3"/>
    <s v="FUR-CH-10001482"/>
    <s v="Furniture"/>
    <x v="1"/>
    <s v="Office Star - Mesh Screen back chair with Vinyl seat"/>
    <n v="392.94"/>
    <n v="3"/>
    <n v="43.223399999999998"/>
    <x v="2"/>
    <x v="0"/>
  </r>
  <r>
    <s v="CA-2015-102778"/>
    <x v="32"/>
    <d v="2015-11-24T00:00:00"/>
    <x v="2"/>
    <s v="JH-15820"/>
    <s v="John Huston"/>
    <x v="0"/>
    <s v="United States"/>
    <x v="91"/>
    <x v="30"/>
    <x v="0"/>
    <s v="FUR-FU-10000087"/>
    <s v="Furniture"/>
    <x v="3"/>
    <s v="Executive Impressions 14&quot; Two-Color Numerals Wall Clock"/>
    <n v="18.175999999999998"/>
    <n v="1"/>
    <n v="4.7712000000000003"/>
    <x v="0"/>
    <x v="0"/>
  </r>
  <r>
    <s v="CA-2017-154011"/>
    <x v="744"/>
    <d v="2017-06-26T00:00:00"/>
    <x v="1"/>
    <s v="DB-13270"/>
    <s v="Deborah Brumfield"/>
    <x v="2"/>
    <s v="United States"/>
    <x v="144"/>
    <x v="5"/>
    <x v="3"/>
    <s v="FUR-TA-10000688"/>
    <s v="Furniture"/>
    <x v="2"/>
    <s v="Chromcraft Bull-Nose Wood Round Conference Table Top, Wood Base"/>
    <n v="457.48500000000001"/>
    <n v="3"/>
    <n v="-84.961500000000001"/>
    <x v="1"/>
    <x v="2"/>
  </r>
  <r>
    <s v="US-2017-165456"/>
    <x v="147"/>
    <d v="2017-12-03T00:00:00"/>
    <x v="2"/>
    <s v="TB-21625"/>
    <s v="Trudy Brown"/>
    <x v="0"/>
    <s v="United States"/>
    <x v="3"/>
    <x v="3"/>
    <x v="2"/>
    <s v="FUR-CH-10003981"/>
    <s v="Furniture"/>
    <x v="1"/>
    <s v="Global Commerce Series Low-Back Swivel/Tilt Chairs"/>
    <n v="1079.316"/>
    <n v="6"/>
    <n v="-15.418799999999999"/>
    <x v="0"/>
    <x v="0"/>
  </r>
  <r>
    <s v="CA-2017-161340"/>
    <x v="15"/>
    <d v="2017-06-01T00:00:00"/>
    <x v="1"/>
    <s v="AM-10360"/>
    <s v="Alice McCarthy"/>
    <x v="1"/>
    <s v="United States"/>
    <x v="59"/>
    <x v="15"/>
    <x v="2"/>
    <s v="FUR-BO-10004709"/>
    <s v="Furniture"/>
    <x v="0"/>
    <s v="Bush Westfield Collection Bookcases, Medium Cherry Finish"/>
    <n v="115.96"/>
    <n v="4"/>
    <n v="-64.937600000000003"/>
    <x v="4"/>
    <x v="7"/>
  </r>
  <r>
    <s v="US-2015-163433"/>
    <x v="8"/>
    <d v="2015-04-22T00:00:00"/>
    <x v="0"/>
    <s v="MP-17965"/>
    <s v="Michael Paige"/>
    <x v="1"/>
    <s v="United States"/>
    <x v="362"/>
    <x v="5"/>
    <x v="3"/>
    <s v="FUR-CH-10000225"/>
    <s v="Furniture"/>
    <x v="1"/>
    <s v="Global Geo Office Task Chair, Gray"/>
    <n v="56.686"/>
    <n v="1"/>
    <n v="-20.245000000000001"/>
    <x v="4"/>
    <x v="6"/>
  </r>
  <r>
    <s v="US-2017-108343"/>
    <x v="96"/>
    <d v="2017-07-25T00:00:00"/>
    <x v="1"/>
    <s v="AR-10825"/>
    <s v="Anthony Rawles"/>
    <x v="1"/>
    <s v="United States"/>
    <x v="13"/>
    <x v="7"/>
    <x v="2"/>
    <s v="FUR-CH-10002780"/>
    <s v="Furniture"/>
    <x v="1"/>
    <s v="Office Star - Task Chair with Contemporary Loop Arms"/>
    <n v="163.76400000000001"/>
    <n v="2"/>
    <n v="25.474399999999999"/>
    <x v="2"/>
    <x v="3"/>
  </r>
  <r>
    <s v="US-2017-108343"/>
    <x v="96"/>
    <d v="2017-07-25T00:00:00"/>
    <x v="1"/>
    <s v="AR-10825"/>
    <s v="Anthony Rawles"/>
    <x v="1"/>
    <s v="United States"/>
    <x v="13"/>
    <x v="7"/>
    <x v="2"/>
    <s v="FUR-FU-10000747"/>
    <s v="Furniture"/>
    <x v="3"/>
    <s v="Tenex B1-RE Series Chair Mats for Low Pile Carpets"/>
    <n v="183.92"/>
    <n v="4"/>
    <n v="31.266400000000001"/>
    <x v="2"/>
    <x v="3"/>
  </r>
  <r>
    <s v="US-2016-111563"/>
    <x v="114"/>
    <d v="2016-11-08T00:00:00"/>
    <x v="1"/>
    <s v="SM-20005"/>
    <s v="Sally Matthias"/>
    <x v="0"/>
    <s v="United States"/>
    <x v="6"/>
    <x v="5"/>
    <x v="3"/>
    <s v="FUR-FU-10002445"/>
    <s v="Furniture"/>
    <x v="3"/>
    <s v="DAX Two-Tone Rosewood/Black Document Frame, Desktop, 5 x 7"/>
    <n v="11.375999999999999"/>
    <n v="3"/>
    <n v="-5.6879999999999997"/>
    <x v="4"/>
    <x v="0"/>
  </r>
  <r>
    <s v="US-2016-111563"/>
    <x v="114"/>
    <d v="2016-11-08T00:00:00"/>
    <x v="1"/>
    <s v="SM-20005"/>
    <s v="Sally Matthias"/>
    <x v="0"/>
    <s v="United States"/>
    <x v="6"/>
    <x v="5"/>
    <x v="3"/>
    <s v="FUR-FU-10000723"/>
    <s v="Furniture"/>
    <x v="3"/>
    <s v="Deflect-o EconoMat Studded, No Bevel Mat for Low Pile Carpeting"/>
    <n v="66.111999999999995"/>
    <n v="4"/>
    <n v="-84.2928"/>
    <x v="4"/>
    <x v="0"/>
  </r>
  <r>
    <s v="CA-2017-121853"/>
    <x v="204"/>
    <d v="2017-09-29T00:00:00"/>
    <x v="1"/>
    <s v="DB-13660"/>
    <s v="Duane Benoit"/>
    <x v="0"/>
    <s v="United States"/>
    <x v="2"/>
    <x v="2"/>
    <x v="1"/>
    <s v="FUR-CH-10003973"/>
    <s v="Furniture"/>
    <x v="1"/>
    <s v="GuestStacker Chair with Chrome Finish Legs"/>
    <n v="594.81600000000003"/>
    <n v="2"/>
    <n v="59.4816"/>
    <x v="6"/>
    <x v="4"/>
  </r>
  <r>
    <s v="US-2017-130687"/>
    <x v="87"/>
    <d v="2017-09-10T00:00:00"/>
    <x v="2"/>
    <s v="PF-19225"/>
    <s v="Phillip Flathmann"/>
    <x v="0"/>
    <s v="United States"/>
    <x v="71"/>
    <x v="13"/>
    <x v="1"/>
    <s v="FUR-FU-10004053"/>
    <s v="Furniture"/>
    <x v="3"/>
    <s v="DAX Two-Tone Silver Metal Document Frame"/>
    <n v="80.959999999999994"/>
    <n v="4"/>
    <n v="34.812800000000003"/>
    <x v="0"/>
    <x v="4"/>
  </r>
  <r>
    <s v="CA-2017-110198"/>
    <x v="806"/>
    <d v="2017-05-02T00:00:00"/>
    <x v="2"/>
    <s v="AG-10900"/>
    <s v="Arthur Gainer"/>
    <x v="0"/>
    <s v="United States"/>
    <x v="97"/>
    <x v="1"/>
    <x v="0"/>
    <s v="FUR-BO-10001798"/>
    <s v="Furniture"/>
    <x v="0"/>
    <s v="Bush Somerset Collection Bookcase"/>
    <n v="314.35199999999998"/>
    <n v="3"/>
    <n v="-15.717599999999999"/>
    <x v="5"/>
    <x v="7"/>
  </r>
  <r>
    <s v="CA-2017-109085"/>
    <x v="506"/>
    <d v="2017-02-20T00:00:00"/>
    <x v="2"/>
    <s v="CK-12325"/>
    <s v="Christine Kargatis"/>
    <x v="2"/>
    <s v="United States"/>
    <x v="8"/>
    <x v="15"/>
    <x v="2"/>
    <s v="FUR-TA-10001086"/>
    <s v="Furniture"/>
    <x v="2"/>
    <s v="SAFCO PlanMaster Boards, 60w x 37-1/2d, White Melamine"/>
    <n v="455.97"/>
    <n v="5"/>
    <n v="-106.393"/>
    <x v="0"/>
    <x v="11"/>
  </r>
  <r>
    <s v="CA-2017-109085"/>
    <x v="506"/>
    <d v="2017-02-20T00:00:00"/>
    <x v="2"/>
    <s v="CK-12325"/>
    <s v="Christine Kargatis"/>
    <x v="2"/>
    <s v="United States"/>
    <x v="8"/>
    <x v="15"/>
    <x v="2"/>
    <s v="FUR-FU-10004973"/>
    <s v="Furniture"/>
    <x v="3"/>
    <s v="Flat Face Poster Frame"/>
    <n v="30.143999999999998"/>
    <n v="2"/>
    <n v="8.2896000000000001"/>
    <x v="0"/>
    <x v="11"/>
  </r>
  <r>
    <s v="CA-2017-109085"/>
    <x v="506"/>
    <d v="2017-02-20T00:00:00"/>
    <x v="2"/>
    <s v="CK-12325"/>
    <s v="Christine Kargatis"/>
    <x v="2"/>
    <s v="United States"/>
    <x v="8"/>
    <x v="15"/>
    <x v="2"/>
    <s v="FUR-CH-10003981"/>
    <s v="Furniture"/>
    <x v="1"/>
    <s v="Global Commerce Series Low-Back Swivel/Tilt Chairs"/>
    <n v="899.43"/>
    <n v="5"/>
    <n v="-12.849"/>
    <x v="0"/>
    <x v="11"/>
  </r>
  <r>
    <s v="CA-2016-114860"/>
    <x v="286"/>
    <d v="2016-12-28T00:00:00"/>
    <x v="1"/>
    <s v="DN-13690"/>
    <s v="Duane Noonan"/>
    <x v="0"/>
    <s v="United States"/>
    <x v="363"/>
    <x v="2"/>
    <x v="1"/>
    <s v="FUR-FU-10000277"/>
    <s v="Furniture"/>
    <x v="3"/>
    <s v="Deflect-o DuraMat Antistatic Studded Beveled Mat for Medium Pile Carpeting"/>
    <n v="842.72"/>
    <n v="8"/>
    <n v="202.25280000000001"/>
    <x v="6"/>
    <x v="5"/>
  </r>
  <r>
    <s v="CA-2016-114860"/>
    <x v="286"/>
    <d v="2016-12-28T00:00:00"/>
    <x v="1"/>
    <s v="DN-13690"/>
    <s v="Duane Noonan"/>
    <x v="0"/>
    <s v="United States"/>
    <x v="363"/>
    <x v="2"/>
    <x v="1"/>
    <s v="FUR-FU-10001934"/>
    <s v="Furniture"/>
    <x v="3"/>
    <s v="Magnifier Swing Arm Lamp"/>
    <n v="41.96"/>
    <n v="2"/>
    <n v="10.909599999999999"/>
    <x v="6"/>
    <x v="5"/>
  </r>
  <r>
    <s v="CA-2016-159009"/>
    <x v="348"/>
    <d v="2016-09-27T00:00:00"/>
    <x v="1"/>
    <s v="DP-13105"/>
    <s v="Dave Poirier"/>
    <x v="1"/>
    <s v="United States"/>
    <x v="15"/>
    <x v="13"/>
    <x v="1"/>
    <s v="FUR-CH-10003396"/>
    <s v="Furniture"/>
    <x v="1"/>
    <s v="Global Deluxe Steno Chair"/>
    <n v="184.75200000000001"/>
    <n v="3"/>
    <n v="-20.784600000000001"/>
    <x v="4"/>
    <x v="4"/>
  </r>
  <r>
    <s v="CA-2017-148411"/>
    <x v="118"/>
    <d v="2017-09-26T00:00:00"/>
    <x v="2"/>
    <s v="RO-19780"/>
    <s v="Rose O'Brian"/>
    <x v="0"/>
    <s v="United States"/>
    <x v="9"/>
    <x v="8"/>
    <x v="3"/>
    <s v="FUR-CH-10003973"/>
    <s v="Furniture"/>
    <x v="1"/>
    <s v="GuestStacker Chair with Chrome Finish Legs"/>
    <n v="520.46400000000006"/>
    <n v="2"/>
    <n v="-14.8704"/>
    <x v="3"/>
    <x v="4"/>
  </r>
  <r>
    <s v="CA-2016-168046"/>
    <x v="859"/>
    <d v="2016-01-28T00:00:00"/>
    <x v="0"/>
    <s v="JD-15895"/>
    <s v="Jonathan Doherty"/>
    <x v="1"/>
    <s v="United States"/>
    <x v="13"/>
    <x v="7"/>
    <x v="2"/>
    <s v="FUR-TA-10001095"/>
    <s v="Furniture"/>
    <x v="2"/>
    <s v="Chromcraft Round Conference Tables"/>
    <n v="313.72199999999998"/>
    <n v="3"/>
    <n v="-99.345299999999995"/>
    <x v="0"/>
    <x v="8"/>
  </r>
  <r>
    <s v="CA-2016-168046"/>
    <x v="859"/>
    <d v="2016-01-28T00:00:00"/>
    <x v="0"/>
    <s v="JD-15895"/>
    <s v="Jonathan Doherty"/>
    <x v="1"/>
    <s v="United States"/>
    <x v="13"/>
    <x v="7"/>
    <x v="2"/>
    <s v="FUR-FU-10000747"/>
    <s v="Furniture"/>
    <x v="3"/>
    <s v="Tenex B1-RE Series Chair Mats for Low Pile Carpets"/>
    <n v="45.98"/>
    <n v="1"/>
    <n v="7.8166000000000002"/>
    <x v="0"/>
    <x v="8"/>
  </r>
  <r>
    <s v="CA-2017-111591"/>
    <x v="555"/>
    <d v="2017-03-25T00:00:00"/>
    <x v="1"/>
    <s v="PS-18970"/>
    <s v="Paul Stevenson"/>
    <x v="2"/>
    <s v="United States"/>
    <x v="15"/>
    <x v="13"/>
    <x v="1"/>
    <s v="FUR-FU-10002364"/>
    <s v="Furniture"/>
    <x v="3"/>
    <s v="Eldon Expressions Wood Desk Accessories, Oak"/>
    <n v="22.14"/>
    <n v="3"/>
    <n v="6.4206000000000003"/>
    <x v="4"/>
    <x v="9"/>
  </r>
  <r>
    <s v="CA-2017-113460"/>
    <x v="388"/>
    <d v="2017-11-09T00:00:00"/>
    <x v="0"/>
    <s v="KN-16390"/>
    <s v="Katherine Nockton"/>
    <x v="1"/>
    <s v="United States"/>
    <x v="218"/>
    <x v="32"/>
    <x v="2"/>
    <s v="FUR-CH-10000422"/>
    <s v="Furniture"/>
    <x v="1"/>
    <s v="Global Highback Leather Tilter in Burgundy"/>
    <n v="272.97000000000003"/>
    <n v="3"/>
    <n v="43.675199999999997"/>
    <x v="3"/>
    <x v="0"/>
  </r>
  <r>
    <s v="CA-2015-111339"/>
    <x v="860"/>
    <d v="2015-05-31T00:00:00"/>
    <x v="2"/>
    <s v="VP-21760"/>
    <s v="Victoria Pisteka"/>
    <x v="1"/>
    <s v="United States"/>
    <x v="29"/>
    <x v="15"/>
    <x v="2"/>
    <s v="FUR-FU-10002506"/>
    <s v="Furniture"/>
    <x v="3"/>
    <s v="Tensor &quot;Hersey Kiss&quot; Styled Floor Lamp"/>
    <n v="41.567999999999998"/>
    <n v="4"/>
    <n v="-4.1567999999999996"/>
    <x v="3"/>
    <x v="7"/>
  </r>
  <r>
    <s v="CA-2015-111339"/>
    <x v="860"/>
    <d v="2015-05-31T00:00:00"/>
    <x v="2"/>
    <s v="VP-21760"/>
    <s v="Victoria Pisteka"/>
    <x v="1"/>
    <s v="United States"/>
    <x v="29"/>
    <x v="15"/>
    <x v="2"/>
    <s v="FUR-CH-10000863"/>
    <s v="Furniture"/>
    <x v="1"/>
    <s v="Novimex Swivel Fabric Task Chair"/>
    <n v="317.05799999999999"/>
    <n v="3"/>
    <n v="-86.058599999999998"/>
    <x v="3"/>
    <x v="7"/>
  </r>
  <r>
    <s v="CA-2014-154158"/>
    <x v="520"/>
    <d v="2014-12-27T00:00:00"/>
    <x v="0"/>
    <s v="CC-12670"/>
    <s v="Craig Carreira"/>
    <x v="0"/>
    <s v="United States"/>
    <x v="26"/>
    <x v="1"/>
    <x v="0"/>
    <s v="FUR-CH-10004698"/>
    <s v="Furniture"/>
    <x v="1"/>
    <s v="Padded Folding Chairs, Black, 4/Carton"/>
    <n v="64.784000000000006"/>
    <n v="1"/>
    <n v="6.4783999999999997"/>
    <x v="4"/>
    <x v="5"/>
  </r>
  <r>
    <s v="CA-2017-163097"/>
    <x v="60"/>
    <d v="2017-08-31T00:00:00"/>
    <x v="1"/>
    <s v="SF-20200"/>
    <s v="Sarah Foster"/>
    <x v="0"/>
    <s v="United States"/>
    <x v="81"/>
    <x v="22"/>
    <x v="1"/>
    <s v="FUR-FU-10004973"/>
    <s v="Furniture"/>
    <x v="3"/>
    <s v="Flat Face Poster Frame"/>
    <n v="120.57599999999999"/>
    <n v="8"/>
    <n v="33.1584"/>
    <x v="4"/>
    <x v="10"/>
  </r>
  <r>
    <s v="CA-2015-130848"/>
    <x v="551"/>
    <d v="2015-10-25T00:00:00"/>
    <x v="3"/>
    <s v="DG-13300"/>
    <s v="Deirdre Greer"/>
    <x v="1"/>
    <s v="United States"/>
    <x v="22"/>
    <x v="12"/>
    <x v="1"/>
    <s v="FUR-CH-10000422"/>
    <s v="Furniture"/>
    <x v="1"/>
    <s v="Global Highback Leather Tilter in Burgundy"/>
    <n v="582.33600000000001"/>
    <n v="8"/>
    <n v="-29.116800000000001"/>
    <x v="7"/>
    <x v="1"/>
  </r>
  <r>
    <s v="CA-2014-125997"/>
    <x v="23"/>
    <d v="2014-09-23T00:00:00"/>
    <x v="2"/>
    <s v="MW-18220"/>
    <s v="Mitch Webber"/>
    <x v="0"/>
    <s v="United States"/>
    <x v="13"/>
    <x v="7"/>
    <x v="2"/>
    <s v="FUR-CH-10001394"/>
    <s v="Furniture"/>
    <x v="1"/>
    <s v="Global Leather Executive Chair"/>
    <n v="631.78200000000004"/>
    <n v="2"/>
    <n v="140.39599999999999"/>
    <x v="0"/>
    <x v="4"/>
  </r>
  <r>
    <s v="CA-2014-125997"/>
    <x v="23"/>
    <d v="2014-09-23T00:00:00"/>
    <x v="2"/>
    <s v="MW-18220"/>
    <s v="Mitch Webber"/>
    <x v="0"/>
    <s v="United States"/>
    <x v="13"/>
    <x v="7"/>
    <x v="2"/>
    <s v="FUR-BO-10002213"/>
    <s v="Furniture"/>
    <x v="0"/>
    <s v="DMI Eclipse Executive Suite Bookcases"/>
    <n v="801.56799999999998"/>
    <n v="2"/>
    <n v="-10.019600000000001"/>
    <x v="0"/>
    <x v="4"/>
  </r>
  <r>
    <s v="CA-2014-159814"/>
    <x v="861"/>
    <d v="2014-06-28T00:00:00"/>
    <x v="1"/>
    <s v="LP-17080"/>
    <s v="Liz Pelletier"/>
    <x v="0"/>
    <s v="United States"/>
    <x v="104"/>
    <x v="22"/>
    <x v="1"/>
    <s v="FUR-FU-10001731"/>
    <s v="Furniture"/>
    <x v="3"/>
    <s v="Acrylic Self-Standing Desk Frames"/>
    <n v="4.2720000000000002"/>
    <n v="2"/>
    <n v="0.96120000000000005"/>
    <x v="4"/>
    <x v="2"/>
  </r>
  <r>
    <s v="CA-2016-105459"/>
    <x v="577"/>
    <d v="2016-08-17T00:00:00"/>
    <x v="0"/>
    <s v="NP-18700"/>
    <s v="Nora Preis"/>
    <x v="0"/>
    <s v="United States"/>
    <x v="13"/>
    <x v="7"/>
    <x v="2"/>
    <s v="FUR-TA-10001095"/>
    <s v="Furniture"/>
    <x v="2"/>
    <s v="Chromcraft Round Conference Tables"/>
    <n v="209.148"/>
    <n v="2"/>
    <n v="-66.230199999999996"/>
    <x v="2"/>
    <x v="10"/>
  </r>
  <r>
    <s v="CA-2017-162789"/>
    <x v="320"/>
    <d v="2017-09-24T00:00:00"/>
    <x v="0"/>
    <s v="LC-17140"/>
    <s v="Logan Currie"/>
    <x v="0"/>
    <s v="United States"/>
    <x v="13"/>
    <x v="7"/>
    <x v="2"/>
    <s v="FUR-FU-10004864"/>
    <s v="Furniture"/>
    <x v="3"/>
    <s v="Eldon 500 Class Desk Accessories"/>
    <n v="12.07"/>
    <n v="1"/>
    <n v="3.9830999999999999"/>
    <x v="3"/>
    <x v="4"/>
  </r>
  <r>
    <s v="US-2017-110149"/>
    <x v="247"/>
    <d v="2017-12-13T00:00:00"/>
    <x v="2"/>
    <s v="WB-21850"/>
    <s v="William Brown"/>
    <x v="0"/>
    <s v="United States"/>
    <x v="3"/>
    <x v="3"/>
    <x v="2"/>
    <s v="FUR-FU-10001475"/>
    <s v="Furniture"/>
    <x v="3"/>
    <s v="Contract Clock, 14&quot;, Brown"/>
    <n v="87.92"/>
    <n v="5"/>
    <n v="15.385999999999999"/>
    <x v="0"/>
    <x v="5"/>
  </r>
  <r>
    <s v="CA-2015-164777"/>
    <x v="369"/>
    <d v="2015-01-29T00:00:00"/>
    <x v="2"/>
    <s v="SC-20305"/>
    <s v="Sean Christensen"/>
    <x v="0"/>
    <s v="United States"/>
    <x v="2"/>
    <x v="2"/>
    <x v="1"/>
    <s v="FUR-CH-10002024"/>
    <s v="Furniture"/>
    <x v="1"/>
    <s v="HON 5400 Series Task Chairs for Big and Tall"/>
    <n v="2803.92"/>
    <n v="5"/>
    <n v="0"/>
    <x v="3"/>
    <x v="8"/>
  </r>
  <r>
    <s v="CA-2015-127824"/>
    <x v="862"/>
    <d v="2015-10-22T00:00:00"/>
    <x v="1"/>
    <s v="JC-15775"/>
    <s v="John Castell"/>
    <x v="0"/>
    <s v="United States"/>
    <x v="15"/>
    <x v="13"/>
    <x v="1"/>
    <s v="FUR-FU-10002505"/>
    <s v="Furniture"/>
    <x v="3"/>
    <s v="Eldon 100 Class Desk Accessories"/>
    <n v="10.11"/>
    <n v="3"/>
    <n v="3.2351999999999999"/>
    <x v="4"/>
    <x v="1"/>
  </r>
  <r>
    <s v="CA-2014-116246"/>
    <x v="639"/>
    <d v="2014-09-17T00:00:00"/>
    <x v="0"/>
    <s v="LW-17215"/>
    <s v="Luke Weiss"/>
    <x v="0"/>
    <s v="United States"/>
    <x v="13"/>
    <x v="7"/>
    <x v="2"/>
    <s v="FUR-CH-10002024"/>
    <s v="Furniture"/>
    <x v="1"/>
    <s v="HON 5400 Series Task Chairs for Big and Tall"/>
    <n v="3785.2919999999999"/>
    <n v="6"/>
    <n v="420.58800000000002"/>
    <x v="2"/>
    <x v="4"/>
  </r>
  <r>
    <s v="CA-2014-167486"/>
    <x v="863"/>
    <d v="2014-12-01T00:00:00"/>
    <x v="1"/>
    <s v="JO-15145"/>
    <s v="Jack O'Briant"/>
    <x v="1"/>
    <s v="United States"/>
    <x v="252"/>
    <x v="7"/>
    <x v="2"/>
    <s v="FUR-FU-10003268"/>
    <s v="Furniture"/>
    <x v="3"/>
    <s v="Eldon Radial Chair Mat for Low to Medium Pile Carpets"/>
    <n v="199.9"/>
    <n v="5"/>
    <n v="39.979999999999997"/>
    <x v="4"/>
    <x v="0"/>
  </r>
  <r>
    <s v="CA-2014-152100"/>
    <x v="89"/>
    <d v="2014-05-16T00:00:00"/>
    <x v="1"/>
    <s v="VW-21775"/>
    <s v="Victoria Wilson"/>
    <x v="1"/>
    <s v="United States"/>
    <x v="156"/>
    <x v="5"/>
    <x v="3"/>
    <s v="FUR-CH-10000015"/>
    <s v="Furniture"/>
    <x v="1"/>
    <s v="Hon Multipurpose Stacking Arm Chairs"/>
    <n v="1212.96"/>
    <n v="8"/>
    <n v="-69.311999999999998"/>
    <x v="2"/>
    <x v="7"/>
  </r>
  <r>
    <s v="CA-2015-166219"/>
    <x v="797"/>
    <d v="2015-09-01T00:00:00"/>
    <x v="1"/>
    <s v="BP-11185"/>
    <s v="Ben Peterman"/>
    <x v="1"/>
    <s v="United States"/>
    <x v="144"/>
    <x v="5"/>
    <x v="3"/>
    <s v="FUR-TA-10004607"/>
    <s v="Furniture"/>
    <x v="2"/>
    <s v="Hon 2111 Invitation Series Straight Table"/>
    <n v="103.48099999999999"/>
    <n v="1"/>
    <n v="-16.261299999999999"/>
    <x v="4"/>
    <x v="10"/>
  </r>
  <r>
    <s v="CA-2017-136882"/>
    <x v="706"/>
    <d v="2017-06-03T00:00:00"/>
    <x v="1"/>
    <s v="DN-13690"/>
    <s v="Duane Noonan"/>
    <x v="0"/>
    <s v="United States"/>
    <x v="169"/>
    <x v="37"/>
    <x v="3"/>
    <s v="FUR-FU-10003664"/>
    <s v="Furniture"/>
    <x v="3"/>
    <s v="Electrix Architect's Clamp-On Swing Arm Lamp, Black"/>
    <n v="477.3"/>
    <n v="5"/>
    <n v="138.417"/>
    <x v="1"/>
    <x v="7"/>
  </r>
  <r>
    <s v="US-2017-109610"/>
    <x v="608"/>
    <d v="2017-11-30T00:00:00"/>
    <x v="0"/>
    <s v="BS-11590"/>
    <s v="Brendan Sweed"/>
    <x v="1"/>
    <s v="United States"/>
    <x v="74"/>
    <x v="0"/>
    <x v="0"/>
    <s v="FUR-CH-10001854"/>
    <s v="Furniture"/>
    <x v="1"/>
    <s v="Office Star - Professional Matrix Back Chair with 2-to-1 Synchro Tilt and Mesh Fabric Seat"/>
    <n v="701.96"/>
    <n v="2"/>
    <n v="168.47040000000001"/>
    <x v="2"/>
    <x v="0"/>
  </r>
  <r>
    <s v="CA-2016-126858"/>
    <x v="185"/>
    <d v="2016-11-23T00:00:00"/>
    <x v="1"/>
    <s v="JM-15265"/>
    <s v="Janet Molinari"/>
    <x v="1"/>
    <s v="United States"/>
    <x v="15"/>
    <x v="13"/>
    <x v="1"/>
    <s v="FUR-FU-10000448"/>
    <s v="Furniture"/>
    <x v="3"/>
    <s v="Tenex Chairmats For Use With Carpeted Floors"/>
    <n v="31.96"/>
    <n v="2"/>
    <n v="1.5980000000000001"/>
    <x v="4"/>
    <x v="0"/>
  </r>
  <r>
    <s v="CA-2017-102925"/>
    <x v="864"/>
    <d v="2017-11-10T00:00:00"/>
    <x v="0"/>
    <s v="CD-12280"/>
    <s v="Christina DeMoss"/>
    <x v="0"/>
    <s v="United States"/>
    <x v="13"/>
    <x v="7"/>
    <x v="2"/>
    <s v="FUR-TA-10003469"/>
    <s v="Furniture"/>
    <x v="2"/>
    <s v="Balt Split Level Computer Training Table"/>
    <n v="166.5"/>
    <n v="2"/>
    <n v="-66.599999999999994"/>
    <x v="2"/>
    <x v="0"/>
  </r>
  <r>
    <s v="CA-2017-102925"/>
    <x v="864"/>
    <d v="2017-11-10T00:00:00"/>
    <x v="0"/>
    <s v="CD-12280"/>
    <s v="Christina DeMoss"/>
    <x v="0"/>
    <s v="United States"/>
    <x v="13"/>
    <x v="7"/>
    <x v="2"/>
    <s v="FUR-CH-10004875"/>
    <s v="Furniture"/>
    <x v="1"/>
    <s v="Harbour Creations 67200 Series Stacking Chairs"/>
    <n v="128.124"/>
    <n v="2"/>
    <n v="24.2012"/>
    <x v="2"/>
    <x v="0"/>
  </r>
  <r>
    <s v="CA-2017-102925"/>
    <x v="864"/>
    <d v="2017-11-10T00:00:00"/>
    <x v="0"/>
    <s v="CD-12280"/>
    <s v="Christina DeMoss"/>
    <x v="0"/>
    <s v="United States"/>
    <x v="13"/>
    <x v="7"/>
    <x v="2"/>
    <s v="FUR-FU-10004245"/>
    <s v="Furniture"/>
    <x v="3"/>
    <s v="Career Cubicle Clock, 8 1/4&quot;, Black"/>
    <n v="101.4"/>
    <n v="5"/>
    <n v="38.531999999999996"/>
    <x v="2"/>
    <x v="0"/>
  </r>
  <r>
    <s v="CA-2015-100818"/>
    <x v="151"/>
    <d v="2015-06-05T00:00:00"/>
    <x v="0"/>
    <s v="JM-15265"/>
    <s v="Janet Molinari"/>
    <x v="1"/>
    <s v="United States"/>
    <x v="9"/>
    <x v="8"/>
    <x v="3"/>
    <s v="FUR-FU-10002703"/>
    <s v="Furniture"/>
    <x v="3"/>
    <s v="Tenex Traditional Chairmats for Hard Floors, Average Lip, 36&quot; x 48&quot;"/>
    <n v="51.56"/>
    <n v="2"/>
    <n v="-61.872"/>
    <x v="2"/>
    <x v="7"/>
  </r>
  <r>
    <s v="CA-2016-164770"/>
    <x v="674"/>
    <d v="2016-12-04T00:00:00"/>
    <x v="0"/>
    <s v="MY-18295"/>
    <s v="Muhammed Yedwab"/>
    <x v="1"/>
    <s v="United States"/>
    <x v="6"/>
    <x v="5"/>
    <x v="3"/>
    <s v="FUR-BO-10003893"/>
    <s v="Furniture"/>
    <x v="0"/>
    <s v="Sauder Camden County Collection Library"/>
    <n v="781.86400000000003"/>
    <n v="10"/>
    <n v="-137.976"/>
    <x v="3"/>
    <x v="5"/>
  </r>
  <r>
    <s v="CA-2017-130505"/>
    <x v="176"/>
    <d v="2017-10-12T00:00:00"/>
    <x v="3"/>
    <s v="NF-18385"/>
    <s v="Natalie Fritzler"/>
    <x v="0"/>
    <s v="United States"/>
    <x v="167"/>
    <x v="47"/>
    <x v="2"/>
    <s v="FUR-TA-10001932"/>
    <s v="Furniture"/>
    <x v="2"/>
    <s v="Chromcraft 48&quot; x 96&quot; Racetrack Double Pedestal Table"/>
    <n v="673.34400000000005"/>
    <n v="3"/>
    <n v="-76.953599999999994"/>
    <x v="7"/>
    <x v="1"/>
  </r>
  <r>
    <s v="CA-2016-105207"/>
    <x v="865"/>
    <d v="2016-01-08T00:00:00"/>
    <x v="1"/>
    <s v="BO-11350"/>
    <s v="Bill Overfelt"/>
    <x v="1"/>
    <s v="United States"/>
    <x v="364"/>
    <x v="37"/>
    <x v="3"/>
    <s v="FUR-TA-10000617"/>
    <s v="Furniture"/>
    <x v="2"/>
    <s v="Hon Practical Foundations 30 x 60 Training Table, Light Gray/Charcoal"/>
    <n v="1592.85"/>
    <n v="7"/>
    <n v="350.42700000000002"/>
    <x v="2"/>
    <x v="8"/>
  </r>
  <r>
    <s v="CA-2016-149237"/>
    <x v="205"/>
    <d v="2016-05-30T00:00:00"/>
    <x v="1"/>
    <s v="CM-12235"/>
    <s v="Chris McAfee"/>
    <x v="0"/>
    <s v="United States"/>
    <x v="79"/>
    <x v="16"/>
    <x v="3"/>
    <s v="FUR-FU-10002088"/>
    <s v="Furniture"/>
    <x v="3"/>
    <s v="Nu-Dell Float Frame 11 x 14 1/2"/>
    <n v="26.94"/>
    <n v="3"/>
    <n v="11.3148"/>
    <x v="4"/>
    <x v="7"/>
  </r>
  <r>
    <s v="US-2015-158589"/>
    <x v="141"/>
    <d v="2015-11-24T00:00:00"/>
    <x v="1"/>
    <s v="KW-16570"/>
    <s v="Kelly Williams"/>
    <x v="0"/>
    <s v="United States"/>
    <x v="28"/>
    <x v="2"/>
    <x v="1"/>
    <s v="FUR-FU-10001546"/>
    <s v="Furniture"/>
    <x v="3"/>
    <s v="Dana Swing-Arm Lamps"/>
    <n v="32.04"/>
    <n v="3"/>
    <n v="8.01"/>
    <x v="4"/>
    <x v="0"/>
  </r>
  <r>
    <s v="CA-2017-142461"/>
    <x v="703"/>
    <d v="2017-06-03T00:00:00"/>
    <x v="0"/>
    <s v="KT-16480"/>
    <s v="Kean Thornton"/>
    <x v="0"/>
    <s v="United States"/>
    <x v="144"/>
    <x v="5"/>
    <x v="3"/>
    <s v="FUR-BO-10001811"/>
    <s v="Furniture"/>
    <x v="0"/>
    <s v="Atlantic Metals Mobile 5-Shelf Bookcases, Custom Colors"/>
    <n v="204.66640000000001"/>
    <n v="1"/>
    <n v="-6.0195999999999996"/>
    <x v="4"/>
    <x v="7"/>
  </r>
  <r>
    <s v="CA-2017-156958"/>
    <x v="446"/>
    <d v="2017-12-06T00:00:00"/>
    <x v="2"/>
    <s v="PB-18805"/>
    <s v="Patrick Bzostek"/>
    <x v="2"/>
    <s v="United States"/>
    <x v="15"/>
    <x v="13"/>
    <x v="1"/>
    <s v="FUR-FU-10003268"/>
    <s v="Furniture"/>
    <x v="3"/>
    <s v="Eldon Radial Chair Mat for Low to Medium Pile Carpets"/>
    <n v="199.9"/>
    <n v="5"/>
    <n v="39.979999999999997"/>
    <x v="5"/>
    <x v="5"/>
  </r>
  <r>
    <s v="CA-2016-116596"/>
    <x v="78"/>
    <d v="2016-10-31T00:00:00"/>
    <x v="1"/>
    <s v="BW-11200"/>
    <s v="Ben Wallace"/>
    <x v="0"/>
    <s v="United States"/>
    <x v="13"/>
    <x v="7"/>
    <x v="2"/>
    <s v="FUR-CH-10000553"/>
    <s v="Furniture"/>
    <x v="1"/>
    <s v="Metal Folding Chairs, Beige, 4/Carton"/>
    <n v="427.64400000000001"/>
    <n v="14"/>
    <n v="80.777199999999993"/>
    <x v="4"/>
    <x v="1"/>
  </r>
  <r>
    <s v="CA-2017-124191"/>
    <x v="235"/>
    <d v="2017-06-14T00:00:00"/>
    <x v="0"/>
    <s v="TS-21610"/>
    <s v="Troy Staebel"/>
    <x v="0"/>
    <s v="United States"/>
    <x v="9"/>
    <x v="8"/>
    <x v="3"/>
    <s v="FUR-FU-10002364"/>
    <s v="Furniture"/>
    <x v="3"/>
    <s v="Eldon Expressions Wood Desk Accessories, Oak"/>
    <n v="8.8559999999999999"/>
    <n v="3"/>
    <n v="-6.8634000000000004"/>
    <x v="3"/>
    <x v="2"/>
  </r>
  <r>
    <s v="CA-2016-148747"/>
    <x v="228"/>
    <d v="2016-09-27T00:00:00"/>
    <x v="2"/>
    <s v="AS-10045"/>
    <s v="Aaron Smayling"/>
    <x v="1"/>
    <s v="United States"/>
    <x v="28"/>
    <x v="2"/>
    <x v="1"/>
    <s v="FUR-BO-10002613"/>
    <s v="Furniture"/>
    <x v="0"/>
    <s v="Atlantic Metals Mobile 4-Shelf Bookcases, Custom Colors"/>
    <n v="477.666"/>
    <n v="2"/>
    <n v="84.293999999999997"/>
    <x v="3"/>
    <x v="4"/>
  </r>
  <r>
    <s v="CA-2015-135727"/>
    <x v="866"/>
    <d v="2015-05-16T00:00:00"/>
    <x v="0"/>
    <s v="PS-18970"/>
    <s v="Paul Stevenson"/>
    <x v="2"/>
    <s v="United States"/>
    <x v="43"/>
    <x v="22"/>
    <x v="1"/>
    <s v="FUR-CH-10004540"/>
    <s v="Furniture"/>
    <x v="1"/>
    <s v="Global Chrome Stack Chair"/>
    <n v="191.96799999999999"/>
    <n v="7"/>
    <n v="16.7972"/>
    <x v="2"/>
    <x v="7"/>
  </r>
  <r>
    <s v="CA-2015-135251"/>
    <x v="867"/>
    <d v="2015-08-10T00:00:00"/>
    <x v="1"/>
    <s v="RP-19270"/>
    <s v="Rachel Payne"/>
    <x v="1"/>
    <s v="United States"/>
    <x v="6"/>
    <x v="5"/>
    <x v="3"/>
    <s v="FUR-BO-10003965"/>
    <s v="Furniture"/>
    <x v="0"/>
    <s v="O'Sullivan Manor Hill 2-Door Library in Brianna Oak"/>
    <n v="369.19920000000002"/>
    <n v="3"/>
    <n v="-114.01739999999999"/>
    <x v="4"/>
    <x v="10"/>
  </r>
  <r>
    <s v="CA-2016-125724"/>
    <x v="710"/>
    <d v="2016-09-27T00:00:00"/>
    <x v="1"/>
    <s v="SM-20950"/>
    <s v="Suzanne McNair"/>
    <x v="1"/>
    <s v="United States"/>
    <x v="131"/>
    <x v="12"/>
    <x v="1"/>
    <s v="FUR-FU-10000246"/>
    <s v="Furniture"/>
    <x v="3"/>
    <s v="Aluminum Document Frame"/>
    <n v="68.432000000000002"/>
    <n v="7"/>
    <n v="8.5540000000000003"/>
    <x v="2"/>
    <x v="4"/>
  </r>
  <r>
    <s v="CA-2015-111612"/>
    <x v="44"/>
    <d v="2015-12-02T00:00:00"/>
    <x v="1"/>
    <s v="EB-14110"/>
    <s v="Eugene Barchas"/>
    <x v="0"/>
    <s v="United States"/>
    <x v="29"/>
    <x v="15"/>
    <x v="2"/>
    <s v="FUR-FU-10003799"/>
    <s v="Furniture"/>
    <x v="3"/>
    <s v="Seth Thomas 13 1/2&quot; Wall Clock"/>
    <n v="71.12"/>
    <n v="5"/>
    <n v="9.7789999999999999"/>
    <x v="4"/>
    <x v="0"/>
  </r>
  <r>
    <s v="CA-2014-103086"/>
    <x v="868"/>
    <d v="2014-10-19T00:00:00"/>
    <x v="0"/>
    <s v="EB-14170"/>
    <s v="Evan Bailliet"/>
    <x v="0"/>
    <s v="United States"/>
    <x v="6"/>
    <x v="5"/>
    <x v="3"/>
    <s v="FUR-FU-10004586"/>
    <s v="Furniture"/>
    <x v="3"/>
    <s v="G.E. Longer-Life Indoor Recessed Floodlight Bulbs"/>
    <n v="5.3120000000000003"/>
    <n v="2"/>
    <n v="-1.5935999999999999"/>
    <x v="3"/>
    <x v="1"/>
  </r>
  <r>
    <s v="CA-2016-129280"/>
    <x v="869"/>
    <d v="2016-05-05T00:00:00"/>
    <x v="2"/>
    <s v="SM-20905"/>
    <s v="Susan MacKendrick"/>
    <x v="0"/>
    <s v="United States"/>
    <x v="19"/>
    <x v="15"/>
    <x v="2"/>
    <s v="FUR-FU-10001876"/>
    <s v="Furniture"/>
    <x v="3"/>
    <s v="Computer Room Manger, 14&quot;"/>
    <n v="51.968000000000004"/>
    <n v="2"/>
    <n v="10.393599999999999"/>
    <x v="3"/>
    <x v="7"/>
  </r>
  <r>
    <s v="CA-2014-130428"/>
    <x v="870"/>
    <d v="2014-03-31T00:00:00"/>
    <x v="3"/>
    <s v="TG-21640"/>
    <s v="Trudy Glocke"/>
    <x v="0"/>
    <s v="United States"/>
    <x v="26"/>
    <x v="1"/>
    <x v="0"/>
    <s v="FUR-CH-10002965"/>
    <s v="Furniture"/>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s v="Furniture"/>
    <x v="3"/>
    <s v="Ultra Door Pull Handle"/>
    <n v="31.56"/>
    <n v="3"/>
    <n v="10.4148"/>
    <x v="7"/>
    <x v="10"/>
  </r>
  <r>
    <s v="CA-2015-143147"/>
    <x v="753"/>
    <d v="2015-05-28T00:00:00"/>
    <x v="0"/>
    <s v="PS-18760"/>
    <s v="Pamela Stobb"/>
    <x v="0"/>
    <s v="United States"/>
    <x v="21"/>
    <x v="5"/>
    <x v="3"/>
    <s v="FUR-CH-10000863"/>
    <s v="Furniture"/>
    <x v="1"/>
    <s v="Novimex Swivel Fabric Task Chair"/>
    <n v="105.68600000000001"/>
    <n v="1"/>
    <n v="-28.686199999999999"/>
    <x v="3"/>
    <x v="7"/>
  </r>
  <r>
    <s v="CA-2015-143147"/>
    <x v="753"/>
    <d v="2015-05-28T00:00:00"/>
    <x v="0"/>
    <s v="PS-18760"/>
    <s v="Pamela Stobb"/>
    <x v="0"/>
    <s v="United States"/>
    <x v="21"/>
    <x v="5"/>
    <x v="3"/>
    <s v="FUR-CH-10004754"/>
    <s v="Furniture"/>
    <x v="1"/>
    <s v="Global Stack Chair with Arms, Black"/>
    <n v="104.93"/>
    <n v="5"/>
    <n v="-4.4969999999999999"/>
    <x v="3"/>
    <x v="7"/>
  </r>
  <r>
    <s v="CA-2017-152975"/>
    <x v="732"/>
    <d v="2017-09-16T00:00:00"/>
    <x v="2"/>
    <s v="RB-19705"/>
    <s v="Roger Barcio"/>
    <x v="2"/>
    <s v="United States"/>
    <x v="13"/>
    <x v="7"/>
    <x v="2"/>
    <s v="FUR-CH-10003298"/>
    <s v="Furniture"/>
    <x v="1"/>
    <s v="Office Star - Contemporary Task Swivel chair with Loop Arms, Charcoal"/>
    <n v="589.41"/>
    <n v="5"/>
    <n v="-6.5490000000000004"/>
    <x v="3"/>
    <x v="4"/>
  </r>
  <r>
    <s v="CA-2017-116127"/>
    <x v="542"/>
    <d v="2017-06-27T00:00:00"/>
    <x v="0"/>
    <s v="SB-20185"/>
    <s v="Sarah Brown"/>
    <x v="0"/>
    <s v="United States"/>
    <x v="13"/>
    <x v="7"/>
    <x v="2"/>
    <s v="FUR-BO-10002213"/>
    <s v="Furniture"/>
    <x v="0"/>
    <s v="DMI Eclipse Executive Suite Bookcases"/>
    <n v="400.78399999999999"/>
    <n v="1"/>
    <n v="-5.0098000000000003"/>
    <x v="3"/>
    <x v="2"/>
  </r>
  <r>
    <s v="US-2016-105452"/>
    <x v="830"/>
    <d v="2016-08-01T00:00:00"/>
    <x v="1"/>
    <s v="BF-11005"/>
    <s v="Barry Franz"/>
    <x v="2"/>
    <s v="United States"/>
    <x v="102"/>
    <x v="5"/>
    <x v="3"/>
    <s v="FUR-FU-10003691"/>
    <s v="Furniture"/>
    <x v="3"/>
    <s v="Eldon Image Series Desk Accessories, Ebony"/>
    <n v="24.7"/>
    <n v="5"/>
    <n v="-9.8800000000000008"/>
    <x v="4"/>
    <x v="3"/>
  </r>
  <r>
    <s v="US-2016-105452"/>
    <x v="830"/>
    <d v="2016-08-01T00:00:00"/>
    <x v="1"/>
    <s v="BF-11005"/>
    <s v="Barry Franz"/>
    <x v="2"/>
    <s v="United States"/>
    <x v="102"/>
    <x v="5"/>
    <x v="3"/>
    <s v="FUR-FU-10003806"/>
    <s v="Furniture"/>
    <x v="3"/>
    <s v="Tenex Chairmat w/ Average Lip, 45&quot; x 53&quot;"/>
    <n v="302.72000000000003"/>
    <n v="5"/>
    <n v="-378.4"/>
    <x v="4"/>
    <x v="3"/>
  </r>
  <r>
    <s v="CA-2015-149517"/>
    <x v="208"/>
    <d v="2015-09-23T00:00:00"/>
    <x v="1"/>
    <s v="FC-14245"/>
    <s v="Frank Carlisle"/>
    <x v="2"/>
    <s v="United States"/>
    <x v="155"/>
    <x v="2"/>
    <x v="1"/>
    <s v="FUR-FU-10003464"/>
    <s v="Furniture"/>
    <x v="3"/>
    <s v="Seth Thomas 8 1/2&quot; Cubicle Clock"/>
    <n v="60.84"/>
    <n v="3"/>
    <n v="19.468800000000002"/>
    <x v="4"/>
    <x v="4"/>
  </r>
  <r>
    <s v="CA-2016-129861"/>
    <x v="9"/>
    <d v="2016-06-23T00:00:00"/>
    <x v="1"/>
    <s v="DM-13345"/>
    <s v="Denise Monton"/>
    <x v="1"/>
    <s v="United States"/>
    <x v="77"/>
    <x v="7"/>
    <x v="2"/>
    <s v="FUR-TA-10003715"/>
    <s v="Furniture"/>
    <x v="2"/>
    <s v="Hon 2111 Invitation Series Corner Table"/>
    <n v="376.86599999999999"/>
    <n v="3"/>
    <n v="-213.5574"/>
    <x v="6"/>
    <x v="2"/>
  </r>
  <r>
    <s v="CA-2016-130638"/>
    <x v="872"/>
    <d v="2016-05-19T00:00:00"/>
    <x v="0"/>
    <s v="SC-20095"/>
    <s v="Sanjit Chand"/>
    <x v="0"/>
    <s v="United States"/>
    <x v="2"/>
    <x v="2"/>
    <x v="1"/>
    <s v="FUR-FU-10002116"/>
    <s v="Furniture"/>
    <x v="3"/>
    <s v="Tenex Carpeted, Granite-Look or Clear Contemporary Contour Shape Chair Mats"/>
    <n v="282.83999999999997"/>
    <n v="4"/>
    <n v="19.7988"/>
    <x v="0"/>
    <x v="7"/>
  </r>
  <r>
    <s v="CA-2017-137449"/>
    <x v="656"/>
    <d v="2017-06-30T00:00:00"/>
    <x v="2"/>
    <s v="ME-17725"/>
    <s v="Max Engle"/>
    <x v="0"/>
    <s v="United States"/>
    <x v="144"/>
    <x v="5"/>
    <x v="3"/>
    <s v="FUR-TA-10002855"/>
    <s v="Furniture"/>
    <x v="2"/>
    <s v="Bevis Round Conference Table Top &amp; Single Column Base"/>
    <n v="307.31400000000002"/>
    <n v="3"/>
    <n v="-39.511800000000001"/>
    <x v="5"/>
    <x v="2"/>
  </r>
  <r>
    <s v="CA-2017-137449"/>
    <x v="656"/>
    <d v="2017-06-30T00:00:00"/>
    <x v="2"/>
    <s v="ME-17725"/>
    <s v="Max Engle"/>
    <x v="0"/>
    <s v="United States"/>
    <x v="144"/>
    <x v="5"/>
    <x v="3"/>
    <s v="FUR-BO-10000780"/>
    <s v="Furniture"/>
    <x v="0"/>
    <s v="O'Sullivan Plantations 2-Door Library in Landvery Oak"/>
    <n v="409.99919999999997"/>
    <n v="3"/>
    <n v="-96.470399999999998"/>
    <x v="5"/>
    <x v="2"/>
  </r>
  <r>
    <s v="CA-2014-151330"/>
    <x v="873"/>
    <d v="2014-10-17T00:00:00"/>
    <x v="2"/>
    <s v="TC-21295"/>
    <s v="Toby Carlisle"/>
    <x v="0"/>
    <s v="United States"/>
    <x v="114"/>
    <x v="20"/>
    <x v="2"/>
    <s v="FUR-CH-10000749"/>
    <s v="Furniture"/>
    <x v="1"/>
    <s v="Office Star - Ergonomic Mid Back Chair with 2-Way Adjustable Arms"/>
    <n v="1628.82"/>
    <n v="9"/>
    <n v="260.6112"/>
    <x v="0"/>
    <x v="1"/>
  </r>
  <r>
    <s v="CA-2014-124702"/>
    <x v="356"/>
    <d v="2014-11-25T00:00:00"/>
    <x v="1"/>
    <s v="MH-17785"/>
    <s v="Maya Herman"/>
    <x v="1"/>
    <s v="United States"/>
    <x v="15"/>
    <x v="13"/>
    <x v="1"/>
    <s v="FUR-FU-10003553"/>
    <s v="Furniture"/>
    <x v="3"/>
    <s v="Howard Miller 13-1/2&quot; Diameter Rosebrook Wall Clock"/>
    <n v="137.54"/>
    <n v="2"/>
    <n v="55.015999999999998"/>
    <x v="1"/>
    <x v="0"/>
  </r>
  <r>
    <s v="CA-2014-124702"/>
    <x v="356"/>
    <d v="2014-11-25T00:00:00"/>
    <x v="1"/>
    <s v="MH-17785"/>
    <s v="Maya Herman"/>
    <x v="1"/>
    <s v="United States"/>
    <x v="15"/>
    <x v="13"/>
    <x v="1"/>
    <s v="FUR-TA-10003008"/>
    <s v="Furniture"/>
    <x v="2"/>
    <s v="Lesro Round Back Collection Coffee Table, End Table"/>
    <n v="730.2"/>
    <n v="4"/>
    <n v="94.926000000000002"/>
    <x v="1"/>
    <x v="0"/>
  </r>
  <r>
    <s v="CA-2015-116638"/>
    <x v="874"/>
    <d v="2015-01-31T00:00:00"/>
    <x v="0"/>
    <s v="JH-15985"/>
    <s v="Joseph Holt"/>
    <x v="0"/>
    <s v="United States"/>
    <x v="41"/>
    <x v="30"/>
    <x v="0"/>
    <s v="FUR-TA-10000198"/>
    <s v="Furniture"/>
    <x v="2"/>
    <s v="Chromcraft Bull-Nose Wood Oval Conference Tables &amp; Bases"/>
    <n v="4297.6440000000002"/>
    <n v="13"/>
    <n v="-1862.3124"/>
    <x v="0"/>
    <x v="8"/>
  </r>
  <r>
    <s v="CA-2014-104563"/>
    <x v="600"/>
    <d v="2014-03-12T00:00:00"/>
    <x v="1"/>
    <s v="CM-12715"/>
    <s v="Craig Molinari"/>
    <x v="1"/>
    <s v="United States"/>
    <x v="15"/>
    <x v="13"/>
    <x v="1"/>
    <s v="FUR-CH-10002780"/>
    <s v="Furniture"/>
    <x v="1"/>
    <s v="Office Star - Task Chair with Contemporary Loop Arms"/>
    <n v="436.70400000000001"/>
    <n v="6"/>
    <n v="21.8352"/>
    <x v="2"/>
    <x v="9"/>
  </r>
  <r>
    <s v="CA-2014-104563"/>
    <x v="600"/>
    <d v="2014-03-12T00:00:00"/>
    <x v="1"/>
    <s v="CM-12715"/>
    <s v="Craig Molinari"/>
    <x v="1"/>
    <s v="United States"/>
    <x v="15"/>
    <x v="13"/>
    <x v="1"/>
    <s v="FUR-CH-10004495"/>
    <s v="Furniture"/>
    <x v="1"/>
    <s v="Global Leather and Oak Executive Chair, Black"/>
    <n v="481.56799999999998"/>
    <n v="2"/>
    <n v="54.176400000000001"/>
    <x v="2"/>
    <x v="9"/>
  </r>
  <r>
    <s v="CA-2016-107104"/>
    <x v="675"/>
    <d v="2016-11-30T00:00:00"/>
    <x v="1"/>
    <s v="MS-17365"/>
    <s v="Maribeth Schnelling"/>
    <x v="0"/>
    <s v="United States"/>
    <x v="2"/>
    <x v="2"/>
    <x v="1"/>
    <s v="FUR-BO-10002213"/>
    <s v="Furniture"/>
    <x v="0"/>
    <s v="DMI Eclipse Executive Suite Bookcases"/>
    <n v="3406.6640000000002"/>
    <n v="8"/>
    <n v="160.31360000000001"/>
    <x v="4"/>
    <x v="0"/>
  </r>
  <r>
    <s v="CA-2016-107104"/>
    <x v="675"/>
    <d v="2016-11-30T00:00:00"/>
    <x v="1"/>
    <s v="MS-17365"/>
    <s v="Maribeth Schnelling"/>
    <x v="0"/>
    <s v="United States"/>
    <x v="2"/>
    <x v="2"/>
    <x v="1"/>
    <s v="FUR-FU-10002937"/>
    <s v="Furniture"/>
    <x v="3"/>
    <s v="GE 48&quot; Fluorescent Tube, Cool White Energy Saver, 34 Watts, 30/Box"/>
    <n v="595.38"/>
    <n v="6"/>
    <n v="297.69"/>
    <x v="4"/>
    <x v="0"/>
  </r>
  <r>
    <s v="CA-2014-156160"/>
    <x v="875"/>
    <d v="2014-09-29T00:00:00"/>
    <x v="1"/>
    <s v="AS-10090"/>
    <s v="Adam Shillingsburg"/>
    <x v="0"/>
    <s v="United States"/>
    <x v="13"/>
    <x v="7"/>
    <x v="2"/>
    <s v="FUR-FU-10001876"/>
    <s v="Furniture"/>
    <x v="3"/>
    <s v="Computer Room Manger, 14&quot;"/>
    <n v="97.44"/>
    <n v="3"/>
    <n v="35.078400000000002"/>
    <x v="1"/>
    <x v="4"/>
  </r>
  <r>
    <s v="CA-2014-156160"/>
    <x v="875"/>
    <d v="2014-09-29T00:00:00"/>
    <x v="1"/>
    <s v="AS-10090"/>
    <s v="Adam Shillingsburg"/>
    <x v="0"/>
    <s v="United States"/>
    <x v="13"/>
    <x v="7"/>
    <x v="2"/>
    <s v="FUR-CH-10004983"/>
    <s v="Furniture"/>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s v="Furniture"/>
    <x v="3"/>
    <s v="Eldon Radial Chair Mat for Low to Medium Pile Carpets"/>
    <n v="119.94"/>
    <n v="3"/>
    <n v="23.988"/>
    <x v="4"/>
    <x v="0"/>
  </r>
  <r>
    <s v="CA-2017-157448"/>
    <x v="716"/>
    <d v="2017-11-20T00:00:00"/>
    <x v="1"/>
    <s v="LC-16885"/>
    <s v="Lena Creighton"/>
    <x v="0"/>
    <s v="United States"/>
    <x v="2"/>
    <x v="2"/>
    <x v="1"/>
    <s v="FUR-FU-10001847"/>
    <s v="Furniture"/>
    <x v="3"/>
    <s v="Eldon Image Series Black Desk Accessories"/>
    <n v="12.42"/>
    <n v="3"/>
    <n v="4.4711999999999996"/>
    <x v="4"/>
    <x v="0"/>
  </r>
  <r>
    <s v="CA-2016-137393"/>
    <x v="349"/>
    <d v="2016-05-10T00:00:00"/>
    <x v="1"/>
    <s v="GM-14500"/>
    <s v="Gene McClure"/>
    <x v="0"/>
    <s v="United States"/>
    <x v="175"/>
    <x v="2"/>
    <x v="1"/>
    <s v="FUR-FU-10001617"/>
    <s v="Furniture"/>
    <x v="3"/>
    <s v="Executive Impressions 8-1/2&quot; Career Panel/Partition Cubicle Clock"/>
    <n v="41.6"/>
    <n v="4"/>
    <n v="14.144"/>
    <x v="4"/>
    <x v="7"/>
  </r>
  <r>
    <s v="CA-2017-122770"/>
    <x v="838"/>
    <d v="2017-12-18T00:00:00"/>
    <x v="1"/>
    <s v="EP-13915"/>
    <s v="Emily Phan"/>
    <x v="0"/>
    <s v="United States"/>
    <x v="28"/>
    <x v="2"/>
    <x v="1"/>
    <s v="FUR-FU-10001473"/>
    <s v="Furniture"/>
    <x v="3"/>
    <s v="Eldon Executive Woodline II Desk Accessories, Mahogany"/>
    <n v="201.04"/>
    <n v="8"/>
    <n v="54.280799999999999"/>
    <x v="2"/>
    <x v="5"/>
  </r>
  <r>
    <s v="CA-2015-130183"/>
    <x v="18"/>
    <d v="2015-11-17T00:00:00"/>
    <x v="1"/>
    <s v="PO-18850"/>
    <s v="Patrick O'Brill"/>
    <x v="0"/>
    <s v="United States"/>
    <x v="6"/>
    <x v="5"/>
    <x v="3"/>
    <s v="FUR-BO-10001811"/>
    <s v="Furniture"/>
    <x v="0"/>
    <s v="Atlantic Metals Mobile 5-Shelf Bookcases, Custom Colors"/>
    <n v="613.99919999999997"/>
    <n v="3"/>
    <n v="-18.058800000000002"/>
    <x v="4"/>
    <x v="0"/>
  </r>
  <r>
    <s v="CA-2016-122511"/>
    <x v="237"/>
    <d v="2016-03-11T00:00:00"/>
    <x v="3"/>
    <s v="BT-11485"/>
    <s v="Brad Thomas"/>
    <x v="2"/>
    <s v="United States"/>
    <x v="3"/>
    <x v="3"/>
    <x v="2"/>
    <s v="FUR-FU-10001037"/>
    <s v="Furniture"/>
    <x v="3"/>
    <s v="DAX Charcoal/Nickel-Tone Document Frame, 5 x 7"/>
    <n v="30.335999999999999"/>
    <n v="4"/>
    <n v="9.48"/>
    <x v="7"/>
    <x v="9"/>
  </r>
  <r>
    <s v="CA-2016-161746"/>
    <x v="59"/>
    <d v="2016-10-27T00:00:00"/>
    <x v="1"/>
    <s v="CS-11950"/>
    <s v="Carlos Soltero"/>
    <x v="0"/>
    <s v="United States"/>
    <x v="2"/>
    <x v="2"/>
    <x v="1"/>
    <s v="FUR-CH-10004626"/>
    <s v="Furniture"/>
    <x v="1"/>
    <s v="Office Star Flex Back Scooter Chair with Aluminum Finish Frame"/>
    <n v="242.136"/>
    <n v="3"/>
    <n v="12.1068"/>
    <x v="6"/>
    <x v="1"/>
  </r>
  <r>
    <s v="CA-2016-161746"/>
    <x v="59"/>
    <d v="2016-10-27T00:00:00"/>
    <x v="1"/>
    <s v="CS-11950"/>
    <s v="Carlos Soltero"/>
    <x v="0"/>
    <s v="United States"/>
    <x v="2"/>
    <x v="2"/>
    <x v="1"/>
    <s v="FUR-FU-10003731"/>
    <s v="Furniture"/>
    <x v="3"/>
    <s v="Eldon Expressions Wood and Plastic Desk Accessories, Oak"/>
    <n v="19.96"/>
    <n v="2"/>
    <n v="5.5888"/>
    <x v="6"/>
    <x v="1"/>
  </r>
  <r>
    <s v="CA-2014-114251"/>
    <x v="726"/>
    <d v="2014-11-10T00:00:00"/>
    <x v="1"/>
    <s v="MD-17350"/>
    <s v="Maribeth Dona"/>
    <x v="0"/>
    <s v="United States"/>
    <x v="3"/>
    <x v="3"/>
    <x v="2"/>
    <s v="FUR-FU-10001468"/>
    <s v="Furniture"/>
    <x v="3"/>
    <s v="Tenex Antistatic Computer Chair Mats"/>
    <n v="273.56799999999998"/>
    <n v="2"/>
    <n v="-34.195999999999998"/>
    <x v="2"/>
    <x v="0"/>
  </r>
  <r>
    <s v="CA-2016-119641"/>
    <x v="710"/>
    <d v="2016-09-26T00:00:00"/>
    <x v="1"/>
    <s v="CS-12250"/>
    <s v="Chris Selesnick"/>
    <x v="1"/>
    <s v="United States"/>
    <x v="356"/>
    <x v="16"/>
    <x v="3"/>
    <s v="FUR-FU-10002445"/>
    <s v="Furniture"/>
    <x v="3"/>
    <s v="DAX Two-Tone Rosewood/Black Document Frame, Desktop, 5 x 7"/>
    <n v="18.96"/>
    <n v="2"/>
    <n v="7.5839999999999996"/>
    <x v="4"/>
    <x v="4"/>
  </r>
  <r>
    <s v="CA-2016-105781"/>
    <x v="285"/>
    <d v="2016-02-20T00:00:00"/>
    <x v="1"/>
    <s v="JF-15565"/>
    <s v="Jill Fjeld"/>
    <x v="0"/>
    <s v="United States"/>
    <x v="13"/>
    <x v="7"/>
    <x v="2"/>
    <s v="FUR-CH-10001802"/>
    <s v="Furniture"/>
    <x v="1"/>
    <s v="Hon Every-Day Chair Series Swivel Task Chairs"/>
    <n v="326.64600000000002"/>
    <n v="3"/>
    <n v="39.923400000000001"/>
    <x v="4"/>
    <x v="11"/>
  </r>
  <r>
    <s v="CA-2014-114321"/>
    <x v="663"/>
    <d v="2014-08-25T00:00:00"/>
    <x v="1"/>
    <s v="NC-18535"/>
    <s v="Nick Crebassa"/>
    <x v="1"/>
    <s v="United States"/>
    <x v="247"/>
    <x v="25"/>
    <x v="0"/>
    <s v="FUR-CH-10001797"/>
    <s v="Furniture"/>
    <x v="1"/>
    <s v="Safco Chair Connectors, 6/Carton"/>
    <n v="500.24"/>
    <n v="13"/>
    <n v="145.06960000000001"/>
    <x v="2"/>
    <x v="10"/>
  </r>
  <r>
    <s v="CA-2015-117086"/>
    <x v="428"/>
    <d v="2015-11-12T00:00:00"/>
    <x v="1"/>
    <s v="QJ-19255"/>
    <s v="Quincy Jones"/>
    <x v="1"/>
    <s v="United States"/>
    <x v="259"/>
    <x v="43"/>
    <x v="2"/>
    <s v="FUR-BO-10004834"/>
    <s v="Furniture"/>
    <x v="0"/>
    <s v="Riverside Palais Royal Lawyers Bookcase, Royale Cherry Finish"/>
    <n v="4404.8999999999996"/>
    <n v="5"/>
    <n v="1013.127"/>
    <x v="4"/>
    <x v="0"/>
  </r>
  <r>
    <s v="CA-2017-137505"/>
    <x v="241"/>
    <d v="2017-11-24T00:00:00"/>
    <x v="3"/>
    <s v="BP-11290"/>
    <s v="Beth Paige"/>
    <x v="0"/>
    <s v="United States"/>
    <x v="2"/>
    <x v="2"/>
    <x v="1"/>
    <s v="FUR-TA-10000617"/>
    <s v="Furniture"/>
    <x v="2"/>
    <s v="Hon Practical Foundations 30 x 60 Training Table, Light Gray/Charcoal"/>
    <n v="364.08"/>
    <n v="2"/>
    <n v="9.1020000000000003"/>
    <x v="7"/>
    <x v="0"/>
  </r>
  <r>
    <s v="CA-2017-137505"/>
    <x v="241"/>
    <d v="2017-11-24T00:00:00"/>
    <x v="3"/>
    <s v="BP-11290"/>
    <s v="Beth Paige"/>
    <x v="0"/>
    <s v="United States"/>
    <x v="2"/>
    <x v="2"/>
    <x v="1"/>
    <s v="FUR-TA-10001676"/>
    <s v="Furniture"/>
    <x v="2"/>
    <s v="Hon 61000 Series Interactive Training Tables"/>
    <n v="71.087999999999994"/>
    <n v="2"/>
    <n v="-1.7771999999999999"/>
    <x v="7"/>
    <x v="0"/>
  </r>
  <r>
    <s v="US-2014-140914"/>
    <x v="163"/>
    <d v="2014-11-15T00:00:00"/>
    <x v="1"/>
    <s v="BH-11710"/>
    <s v="Brosina Hoffman"/>
    <x v="0"/>
    <s v="United States"/>
    <x v="9"/>
    <x v="8"/>
    <x v="3"/>
    <s v="FUR-FU-10000175"/>
    <s v="Furniture"/>
    <x v="3"/>
    <s v="DAX Wood Document Frame."/>
    <n v="10.984"/>
    <n v="2"/>
    <n v="-7.9634"/>
    <x v="4"/>
    <x v="0"/>
  </r>
  <r>
    <s v="US-2014-140914"/>
    <x v="163"/>
    <d v="2014-11-15T00:00:00"/>
    <x v="1"/>
    <s v="BH-11710"/>
    <s v="Brosina Hoffman"/>
    <x v="0"/>
    <s v="United States"/>
    <x v="9"/>
    <x v="8"/>
    <x v="3"/>
    <s v="FUR-CH-10003379"/>
    <s v="Furniture"/>
    <x v="1"/>
    <s v="Global Commerce Series High-Back Swivel/Tilt Chairs"/>
    <n v="797.94399999999996"/>
    <n v="4"/>
    <n v="-56.996000000000002"/>
    <x v="4"/>
    <x v="0"/>
  </r>
  <r>
    <s v="CA-2017-113705"/>
    <x v="582"/>
    <d v="2017-03-29T00:00:00"/>
    <x v="0"/>
    <s v="LC-16870"/>
    <s v="Lena Cacioppo"/>
    <x v="0"/>
    <s v="United States"/>
    <x v="52"/>
    <x v="25"/>
    <x v="0"/>
    <s v="FUR-TA-10002533"/>
    <s v="Furniture"/>
    <x v="2"/>
    <s v="BPI Conference Tables"/>
    <n v="292.10000000000002"/>
    <n v="2"/>
    <n v="58.42"/>
    <x v="3"/>
    <x v="9"/>
  </r>
  <r>
    <s v="CA-2016-146913"/>
    <x v="359"/>
    <d v="2016-11-05T00:00:00"/>
    <x v="1"/>
    <s v="SF-20965"/>
    <s v="Sylvia Foulston"/>
    <x v="1"/>
    <s v="United States"/>
    <x v="28"/>
    <x v="2"/>
    <x v="1"/>
    <s v="FUR-CH-10001854"/>
    <s v="Furniture"/>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s v="Furniture"/>
    <x v="0"/>
    <s v="O'Sullivan Cherrywood Estates Traditional Bookcase"/>
    <n v="339.92"/>
    <n v="5"/>
    <n v="8.4979999999999993"/>
    <x v="6"/>
    <x v="0"/>
  </r>
  <r>
    <s v="CA-2014-169019"/>
    <x v="503"/>
    <d v="2014-07-30T00:00:00"/>
    <x v="1"/>
    <s v="LF-17185"/>
    <s v="Luke Foster"/>
    <x v="0"/>
    <s v="United States"/>
    <x v="21"/>
    <x v="5"/>
    <x v="3"/>
    <s v="FUR-FU-10004666"/>
    <s v="Furniture"/>
    <x v="3"/>
    <s v="DAX Clear Channel Poster Frame"/>
    <n v="17.495999999999999"/>
    <n v="3"/>
    <n v="-10.0602"/>
    <x v="4"/>
    <x v="3"/>
  </r>
  <r>
    <s v="CA-2015-149748"/>
    <x v="151"/>
    <d v="2015-06-02T00:00:00"/>
    <x v="0"/>
    <s v="EM-13825"/>
    <s v="Elizabeth Moffitt"/>
    <x v="1"/>
    <s v="United States"/>
    <x v="309"/>
    <x v="18"/>
    <x v="2"/>
    <s v="FUR-FU-10001847"/>
    <s v="Furniture"/>
    <x v="3"/>
    <s v="Eldon Image Series Black Desk Accessories"/>
    <n v="8.2799999999999994"/>
    <n v="2"/>
    <n v="2.9807999999999999"/>
    <x v="3"/>
    <x v="7"/>
  </r>
  <r>
    <s v="US-2014-114377"/>
    <x v="726"/>
    <d v="2014-11-05T00:00:00"/>
    <x v="3"/>
    <s v="BG-11035"/>
    <s v="Barry Gonzalez"/>
    <x v="0"/>
    <s v="United States"/>
    <x v="247"/>
    <x v="25"/>
    <x v="0"/>
    <s v="FUR-CH-10004754"/>
    <s v="Furniture"/>
    <x v="1"/>
    <s v="Global Stack Chair with Arms, Black"/>
    <n v="149.9"/>
    <n v="5"/>
    <n v="40.472999999999999"/>
    <x v="7"/>
    <x v="0"/>
  </r>
  <r>
    <s v="CA-2017-144491"/>
    <x v="582"/>
    <d v="2017-04-01T00:00:00"/>
    <x v="1"/>
    <s v="CJ-12010"/>
    <s v="Caroline Jumper"/>
    <x v="0"/>
    <s v="United States"/>
    <x v="6"/>
    <x v="5"/>
    <x v="3"/>
    <s v="FUR-BO-10001811"/>
    <s v="Furniture"/>
    <x v="0"/>
    <s v="Atlantic Metals Mobile 5-Shelf Bookcases, Custom Colors"/>
    <n v="1023.332"/>
    <n v="5"/>
    <n v="-30.097999999999999"/>
    <x v="2"/>
    <x v="9"/>
  </r>
  <r>
    <s v="CA-2017-144491"/>
    <x v="582"/>
    <d v="2017-04-01T00:00:00"/>
    <x v="1"/>
    <s v="CJ-12010"/>
    <s v="Caroline Jumper"/>
    <x v="0"/>
    <s v="United States"/>
    <x v="6"/>
    <x v="5"/>
    <x v="3"/>
    <s v="FUR-CH-10004063"/>
    <s v="Furniture"/>
    <x v="1"/>
    <s v="Global Deluxe High-Back Manager's Chair"/>
    <n v="600.55799999999999"/>
    <n v="3"/>
    <n v="-8.5793999999999997"/>
    <x v="2"/>
    <x v="9"/>
  </r>
  <r>
    <s v="CA-2017-144491"/>
    <x v="582"/>
    <d v="2017-04-01T00:00:00"/>
    <x v="1"/>
    <s v="CJ-12010"/>
    <s v="Caroline Jumper"/>
    <x v="0"/>
    <s v="United States"/>
    <x v="6"/>
    <x v="5"/>
    <x v="3"/>
    <s v="FUR-CH-10001714"/>
    <s v="Furniture"/>
    <x v="1"/>
    <s v="Global Leather &amp; Oak Executive Chair, Burgundy"/>
    <n v="211.24600000000001"/>
    <n v="2"/>
    <n v="-66.391599999999997"/>
    <x v="2"/>
    <x v="9"/>
  </r>
  <r>
    <s v="CA-2014-127166"/>
    <x v="876"/>
    <d v="2014-05-23T00:00:00"/>
    <x v="0"/>
    <s v="KH-16360"/>
    <s v="Katherine Hughes"/>
    <x v="0"/>
    <s v="United States"/>
    <x v="6"/>
    <x v="5"/>
    <x v="3"/>
    <s v="FUR-CH-10003396"/>
    <s v="Furniture"/>
    <x v="1"/>
    <s v="Global Deluxe Steno Chair"/>
    <n v="107.77200000000001"/>
    <n v="2"/>
    <n v="-29.252400000000002"/>
    <x v="3"/>
    <x v="7"/>
  </r>
  <r>
    <s v="CA-2015-122973"/>
    <x v="877"/>
    <d v="2015-07-20T00:00:00"/>
    <x v="0"/>
    <s v="PJ-19015"/>
    <s v="Pauline Johnson"/>
    <x v="0"/>
    <s v="United States"/>
    <x v="13"/>
    <x v="7"/>
    <x v="2"/>
    <s v="FUR-FU-10002364"/>
    <s v="Furniture"/>
    <x v="3"/>
    <s v="Eldon Expressions Wood Desk Accessories, Oak"/>
    <n v="7.38"/>
    <n v="1"/>
    <n v="2.1402000000000001"/>
    <x v="3"/>
    <x v="3"/>
  </r>
  <r>
    <s v="CA-2016-136322"/>
    <x v="59"/>
    <d v="2016-10-26T00:00:00"/>
    <x v="1"/>
    <s v="AP-10720"/>
    <s v="Anne Pryor"/>
    <x v="2"/>
    <s v="United States"/>
    <x v="1"/>
    <x v="1"/>
    <x v="0"/>
    <s v="FUR-FU-10002878"/>
    <s v="Furniture"/>
    <x v="3"/>
    <s v="Seth Thomas 14&quot; Day/Date Wall Clock"/>
    <n v="45.567999999999998"/>
    <n v="2"/>
    <n v="9.6831999999999994"/>
    <x v="2"/>
    <x v="1"/>
  </r>
  <r>
    <s v="CA-2017-107209"/>
    <x v="534"/>
    <d v="2017-08-01T00:00:00"/>
    <x v="0"/>
    <s v="JW-15955"/>
    <s v="Joni Wasserman"/>
    <x v="0"/>
    <s v="United States"/>
    <x v="168"/>
    <x v="30"/>
    <x v="0"/>
    <s v="FUR-CH-10001146"/>
    <s v="Furniture"/>
    <x v="1"/>
    <s v="Global Value Mid-Back Manager's Chair, Gray"/>
    <n v="194.84800000000001"/>
    <n v="4"/>
    <n v="12.178000000000001"/>
    <x v="2"/>
    <x v="3"/>
  </r>
  <r>
    <s v="CA-2015-162201"/>
    <x v="878"/>
    <d v="2015-06-12T00:00:00"/>
    <x v="1"/>
    <s v="AG-10495"/>
    <s v="Andrew Gjertsen"/>
    <x v="1"/>
    <s v="United States"/>
    <x v="66"/>
    <x v="1"/>
    <x v="0"/>
    <s v="FUR-FU-10001185"/>
    <s v="Furniture"/>
    <x v="3"/>
    <s v="Advantus Employee of the Month Certificate Frame, 11 x 13-1/2"/>
    <n v="173.208"/>
    <n v="7"/>
    <n v="45.467100000000002"/>
    <x v="4"/>
    <x v="2"/>
  </r>
  <r>
    <s v="US-2014-164406"/>
    <x v="879"/>
    <d v="2014-08-19T00:00:00"/>
    <x v="1"/>
    <s v="BD-11605"/>
    <s v="Brian Dahlen"/>
    <x v="0"/>
    <s v="United States"/>
    <x v="28"/>
    <x v="2"/>
    <x v="1"/>
    <s v="FUR-CH-10003833"/>
    <s v="Furniture"/>
    <x v="1"/>
    <s v="Novimex Fabric Task Chair"/>
    <n v="195.136"/>
    <n v="4"/>
    <n v="-12.196"/>
    <x v="4"/>
    <x v="10"/>
  </r>
  <r>
    <s v="US-2017-152842"/>
    <x v="3"/>
    <d v="2017-07-23T00:00:00"/>
    <x v="1"/>
    <s v="NF-18385"/>
    <s v="Natalie Fritzler"/>
    <x v="0"/>
    <s v="United States"/>
    <x v="127"/>
    <x v="30"/>
    <x v="0"/>
    <s v="FUR-CH-10004218"/>
    <s v="Furniture"/>
    <x v="1"/>
    <s v="Global Fabric Manager's Chair, Dark Gray"/>
    <n v="242.352"/>
    <n v="3"/>
    <n v="15.147"/>
    <x v="1"/>
    <x v="3"/>
  </r>
  <r>
    <s v="CA-2014-113257"/>
    <x v="439"/>
    <d v="2014-12-18T00:00:00"/>
    <x v="0"/>
    <s v="SC-20305"/>
    <s v="Sean Christensen"/>
    <x v="0"/>
    <s v="United States"/>
    <x v="365"/>
    <x v="5"/>
    <x v="3"/>
    <s v="FUR-FU-10001706"/>
    <s v="Furniture"/>
    <x v="3"/>
    <s v="Longer-Life Soft White Bulbs"/>
    <n v="8.6240000000000006"/>
    <n v="7"/>
    <n v="-2.5872000000000002"/>
    <x v="3"/>
    <x v="5"/>
  </r>
  <r>
    <s v="CA-2016-126627"/>
    <x v="792"/>
    <d v="2016-10-12T00:00:00"/>
    <x v="2"/>
    <s v="WB-21850"/>
    <s v="William Brown"/>
    <x v="0"/>
    <s v="United States"/>
    <x v="101"/>
    <x v="5"/>
    <x v="3"/>
    <s v="FUR-FU-10004963"/>
    <s v="Furniture"/>
    <x v="3"/>
    <s v="Eldon 400 Class Desk Accessories, Black Carbon"/>
    <n v="14"/>
    <n v="4"/>
    <n v="-6.3"/>
    <x v="3"/>
    <x v="1"/>
  </r>
  <r>
    <s v="US-2016-125402"/>
    <x v="228"/>
    <d v="2016-10-01T00:00:00"/>
    <x v="1"/>
    <s v="DL-12865"/>
    <s v="Dan Lawera"/>
    <x v="0"/>
    <s v="United States"/>
    <x v="62"/>
    <x v="2"/>
    <x v="1"/>
    <s v="FUR-CH-10000665"/>
    <s v="Furniture"/>
    <x v="1"/>
    <s v="Global Airflow Leather Mesh Back Chair, Black"/>
    <n v="483.13600000000002"/>
    <n v="4"/>
    <n v="60.392000000000003"/>
    <x v="6"/>
    <x v="4"/>
  </r>
  <r>
    <s v="CA-2014-163867"/>
    <x v="270"/>
    <d v="2014-06-06T00:00:00"/>
    <x v="2"/>
    <s v="RE-19450"/>
    <s v="Richard Eichhorn"/>
    <x v="0"/>
    <s v="United States"/>
    <x v="42"/>
    <x v="8"/>
    <x v="3"/>
    <s v="FUR-FU-10001475"/>
    <s v="Furniture"/>
    <x v="3"/>
    <s v="Contract Clock, 14&quot;, Brown"/>
    <n v="61.543999999999997"/>
    <n v="7"/>
    <n v="-40.003599999999999"/>
    <x v="0"/>
    <x v="2"/>
  </r>
  <r>
    <s v="CA-2017-169327"/>
    <x v="113"/>
    <d v="2017-09-04T00:00:00"/>
    <x v="0"/>
    <s v="MH-17290"/>
    <s v="Marc Harrigan"/>
    <x v="2"/>
    <s v="United States"/>
    <x v="2"/>
    <x v="2"/>
    <x v="1"/>
    <s v="FUR-FU-10004188"/>
    <s v="Furniture"/>
    <x v="3"/>
    <s v="Luxo Professional Combination Clamp-On Lamps"/>
    <n v="511.5"/>
    <n v="5"/>
    <n v="132.99"/>
    <x v="3"/>
    <x v="4"/>
  </r>
  <r>
    <s v="CA-2016-158155"/>
    <x v="630"/>
    <d v="2016-05-06T00:00:00"/>
    <x v="1"/>
    <s v="EH-13765"/>
    <s v="Edward Hooks"/>
    <x v="1"/>
    <s v="United States"/>
    <x v="13"/>
    <x v="7"/>
    <x v="2"/>
    <s v="FUR-FU-10000732"/>
    <s v="Furniture"/>
    <x v="3"/>
    <s v="Eldon 200 Class Desk Accessories"/>
    <n v="12.56"/>
    <n v="2"/>
    <n v="4.0191999999999997"/>
    <x v="4"/>
    <x v="7"/>
  </r>
  <r>
    <s v="CA-2016-158155"/>
    <x v="630"/>
    <d v="2016-05-06T00:00:00"/>
    <x v="1"/>
    <s v="EH-13765"/>
    <s v="Edward Hooks"/>
    <x v="1"/>
    <s v="United States"/>
    <x v="13"/>
    <x v="7"/>
    <x v="2"/>
    <s v="FUR-FU-10002253"/>
    <s v="Furniture"/>
    <x v="3"/>
    <s v="Howard Miller 13&quot; Diameter Pewter Finish Round Wall Clock"/>
    <n v="214.7"/>
    <n v="5"/>
    <n v="83.733000000000004"/>
    <x v="4"/>
    <x v="7"/>
  </r>
  <r>
    <s v="CA-2017-138870"/>
    <x v="744"/>
    <d v="2017-06-23T00:00:00"/>
    <x v="1"/>
    <s v="GA-14515"/>
    <s v="George Ashbrook"/>
    <x v="0"/>
    <s v="United States"/>
    <x v="28"/>
    <x v="2"/>
    <x v="1"/>
    <s v="FUR-FU-10002396"/>
    <s v="Furniture"/>
    <x v="3"/>
    <s v="DAX Copper Panel Document Frame, 5 x 7 Size"/>
    <n v="50.32"/>
    <n v="4"/>
    <n v="21.134399999999999"/>
    <x v="4"/>
    <x v="2"/>
  </r>
  <r>
    <s v="CA-2015-164301"/>
    <x v="880"/>
    <d v="2015-03-30T00:00:00"/>
    <x v="1"/>
    <s v="EB-13840"/>
    <s v="Ellis Ballard"/>
    <x v="1"/>
    <s v="United States"/>
    <x v="15"/>
    <x v="13"/>
    <x v="1"/>
    <s v="FUR-TA-10001889"/>
    <s v="Furniture"/>
    <x v="2"/>
    <s v="Bush Advantage Collection Racetrack Conference Table"/>
    <n v="3393.68"/>
    <n v="8"/>
    <n v="610.86239999999998"/>
    <x v="4"/>
    <x v="9"/>
  </r>
  <r>
    <s v="CA-2017-113278"/>
    <x v="881"/>
    <d v="2017-01-20T00:00:00"/>
    <x v="1"/>
    <s v="HR-14770"/>
    <s v="Hallie Redmond"/>
    <x v="2"/>
    <s v="United States"/>
    <x v="52"/>
    <x v="6"/>
    <x v="3"/>
    <s v="FUR-FU-10001037"/>
    <s v="Furniture"/>
    <x v="3"/>
    <s v="DAX Charcoal/Nickel-Tone Document Frame, 5 x 7"/>
    <n v="18.96"/>
    <n v="2"/>
    <n v="8.532"/>
    <x v="6"/>
    <x v="8"/>
  </r>
  <r>
    <s v="CA-2014-114195"/>
    <x v="770"/>
    <d v="2014-11-03T00:00:00"/>
    <x v="2"/>
    <s v="EA-14035"/>
    <s v="Erin Ashbrook"/>
    <x v="1"/>
    <s v="United States"/>
    <x v="366"/>
    <x v="15"/>
    <x v="2"/>
    <s v="FUR-FU-10002253"/>
    <s v="Furniture"/>
    <x v="3"/>
    <s v="Howard Miller 13&quot; Diameter Pewter Finish Round Wall Clock"/>
    <n v="68.703999999999994"/>
    <n v="2"/>
    <n v="16.3172"/>
    <x v="3"/>
    <x v="0"/>
  </r>
  <r>
    <s v="CA-2016-122581"/>
    <x v="650"/>
    <d v="2016-08-25T00:00:00"/>
    <x v="1"/>
    <s v="JK-15370"/>
    <s v="Jay Kimmel"/>
    <x v="0"/>
    <s v="United States"/>
    <x v="13"/>
    <x v="7"/>
    <x v="2"/>
    <s v="FUR-CH-10002961"/>
    <s v="Furniture"/>
    <x v="1"/>
    <s v="Leather Task Chair, Black"/>
    <n v="573.17399999999998"/>
    <n v="7"/>
    <n v="63.686"/>
    <x v="4"/>
    <x v="10"/>
  </r>
  <r>
    <s v="US-2016-115441"/>
    <x v="81"/>
    <d v="2016-07-28T00:00:00"/>
    <x v="0"/>
    <s v="SH-19975"/>
    <s v="Sally Hughsby"/>
    <x v="1"/>
    <s v="United States"/>
    <x v="79"/>
    <x v="16"/>
    <x v="3"/>
    <s v="FUR-CH-10004626"/>
    <s v="Furniture"/>
    <x v="1"/>
    <s v="Office Star Flex Back Scooter Chair with Aluminum Finish Frame"/>
    <n v="403.56"/>
    <n v="4"/>
    <n v="96.854399999999998"/>
    <x v="0"/>
    <x v="3"/>
  </r>
  <r>
    <s v="US-2016-115441"/>
    <x v="81"/>
    <d v="2016-07-28T00:00:00"/>
    <x v="0"/>
    <s v="SH-19975"/>
    <s v="Sally Hughsby"/>
    <x v="1"/>
    <s v="United States"/>
    <x v="79"/>
    <x v="16"/>
    <x v="3"/>
    <s v="FUR-FU-10001756"/>
    <s v="Furniture"/>
    <x v="3"/>
    <s v="Eldon Expressions Desk Accessory, Wood Photo Frame, Mahogany"/>
    <n v="95.2"/>
    <n v="5"/>
    <n v="27.608000000000001"/>
    <x v="0"/>
    <x v="3"/>
  </r>
  <r>
    <s v="CA-2016-112830"/>
    <x v="882"/>
    <d v="2016-06-10T00:00:00"/>
    <x v="1"/>
    <s v="LP-17095"/>
    <s v="Liz Preis"/>
    <x v="0"/>
    <s v="United States"/>
    <x v="130"/>
    <x v="15"/>
    <x v="2"/>
    <s v="FUR-FU-10004306"/>
    <s v="Furniture"/>
    <x v="3"/>
    <s v="Electrix Halogen Magnifier Lamp"/>
    <n v="466.32"/>
    <n v="3"/>
    <n v="34.973999999999997"/>
    <x v="4"/>
    <x v="2"/>
  </r>
  <r>
    <s v="CA-2016-112830"/>
    <x v="882"/>
    <d v="2016-06-10T00:00:00"/>
    <x v="1"/>
    <s v="LP-17095"/>
    <s v="Liz Preis"/>
    <x v="0"/>
    <s v="United States"/>
    <x v="130"/>
    <x v="15"/>
    <x v="2"/>
    <s v="FUR-FU-10004845"/>
    <s v="Furniture"/>
    <x v="3"/>
    <s v="Deflect-o EconoMat Nonstudded, No Bevel Mat"/>
    <n v="82.64"/>
    <n v="2"/>
    <n v="0"/>
    <x v="4"/>
    <x v="2"/>
  </r>
  <r>
    <s v="US-2014-117380"/>
    <x v="786"/>
    <d v="2014-04-03T00:00:00"/>
    <x v="1"/>
    <s v="MP-18175"/>
    <s v="Mike Pelletier"/>
    <x v="2"/>
    <s v="United States"/>
    <x v="76"/>
    <x v="15"/>
    <x v="2"/>
    <s v="FUR-TA-10000198"/>
    <s v="Furniture"/>
    <x v="2"/>
    <s v="Chromcraft Bull-Nose Wood Oval Conference Tables &amp; Bases"/>
    <n v="330.58800000000002"/>
    <n v="1"/>
    <n v="-143.25479999999999"/>
    <x v="6"/>
    <x v="9"/>
  </r>
  <r>
    <s v="CA-2017-117646"/>
    <x v="67"/>
    <d v="2017-08-25T00:00:00"/>
    <x v="1"/>
    <s v="SC-20845"/>
    <s v="Sung Chung"/>
    <x v="0"/>
    <s v="United States"/>
    <x v="74"/>
    <x v="12"/>
    <x v="1"/>
    <s v="FUR-FU-10001037"/>
    <s v="Furniture"/>
    <x v="3"/>
    <s v="DAX Charcoal/Nickel-Tone Document Frame, 5 x 7"/>
    <n v="22.751999999999999"/>
    <n v="3"/>
    <n v="7.11"/>
    <x v="4"/>
    <x v="10"/>
  </r>
  <r>
    <s v="CA-2014-122609"/>
    <x v="352"/>
    <d v="2014-11-18T00:00:00"/>
    <x v="1"/>
    <s v="DP-13000"/>
    <s v="Darren Powers"/>
    <x v="0"/>
    <s v="United States"/>
    <x v="118"/>
    <x v="5"/>
    <x v="3"/>
    <s v="FUR-FU-10004587"/>
    <s v="Furniture"/>
    <x v="3"/>
    <s v="GE General Use Halogen Bulbs, 100 Watts, 1 Bulb per Pack"/>
    <n v="25.128"/>
    <n v="3"/>
    <n v="-6.9101999999999997"/>
    <x v="6"/>
    <x v="0"/>
  </r>
  <r>
    <s v="US-2015-129007"/>
    <x v="615"/>
    <d v="2015-09-15T00:00:00"/>
    <x v="2"/>
    <s v="KD-16615"/>
    <s v="Ken Dana"/>
    <x v="1"/>
    <s v="United States"/>
    <x v="261"/>
    <x v="2"/>
    <x v="1"/>
    <s v="FUR-FU-10004973"/>
    <s v="Furniture"/>
    <x v="3"/>
    <s v="Flat Face Poster Frame"/>
    <n v="131.88"/>
    <n v="7"/>
    <n v="55.389600000000002"/>
    <x v="3"/>
    <x v="4"/>
  </r>
  <r>
    <s v="US-2015-129007"/>
    <x v="615"/>
    <d v="2015-09-15T00:00:00"/>
    <x v="2"/>
    <s v="KD-16615"/>
    <s v="Ken Dana"/>
    <x v="1"/>
    <s v="United States"/>
    <x v="261"/>
    <x v="2"/>
    <x v="1"/>
    <s v="FUR-CH-10000155"/>
    <s v="Furniture"/>
    <x v="1"/>
    <s v="Global Comet Stacking Armless Chair"/>
    <n v="717.72"/>
    <n v="3"/>
    <n v="71.772000000000006"/>
    <x v="3"/>
    <x v="4"/>
  </r>
  <r>
    <s v="US-2015-129007"/>
    <x v="615"/>
    <d v="2015-09-15T00:00:00"/>
    <x v="2"/>
    <s v="KD-16615"/>
    <s v="Ken Dana"/>
    <x v="1"/>
    <s v="United States"/>
    <x v="261"/>
    <x v="2"/>
    <x v="1"/>
    <s v="FUR-FU-10002379"/>
    <s v="Furniture"/>
    <x v="3"/>
    <s v="Eldon Econocleat Chair Mats for Low Pile Carpets"/>
    <n v="207.35"/>
    <n v="5"/>
    <n v="24.882000000000001"/>
    <x v="3"/>
    <x v="4"/>
  </r>
  <r>
    <s v="US-2015-129007"/>
    <x v="615"/>
    <d v="2015-09-15T00:00:00"/>
    <x v="2"/>
    <s v="KD-16615"/>
    <s v="Ken Dana"/>
    <x v="1"/>
    <s v="United States"/>
    <x v="261"/>
    <x v="2"/>
    <x v="1"/>
    <s v="FUR-FU-10004018"/>
    <s v="Furniture"/>
    <x v="3"/>
    <s v="Tensor Computer Mounted Lamp"/>
    <n v="44.67"/>
    <n v="3"/>
    <n v="12.0609"/>
    <x v="3"/>
    <x v="4"/>
  </r>
  <r>
    <s v="CA-2015-132388"/>
    <x v="883"/>
    <d v="2015-10-12T00:00:00"/>
    <x v="2"/>
    <s v="KN-16390"/>
    <s v="Katherine Nockton"/>
    <x v="1"/>
    <s v="United States"/>
    <x v="367"/>
    <x v="2"/>
    <x v="1"/>
    <s v="FUR-CH-10001714"/>
    <s v="Furniture"/>
    <x v="1"/>
    <s v="Global Leather &amp; Oak Executive Chair, Burgundy"/>
    <n v="362.13600000000002"/>
    <n v="3"/>
    <n v="-54.320399999999999"/>
    <x v="3"/>
    <x v="1"/>
  </r>
  <r>
    <s v="CA-2017-160927"/>
    <x v="884"/>
    <d v="2017-01-31T00:00:00"/>
    <x v="0"/>
    <s v="TM-21010"/>
    <s v="Tamara Manning"/>
    <x v="0"/>
    <s v="United States"/>
    <x v="149"/>
    <x v="26"/>
    <x v="3"/>
    <s v="FUR-FU-10000010"/>
    <s v="Furniture"/>
    <x v="3"/>
    <s v="DAX Value U-Channel Document Frames, Easel Back"/>
    <n v="14.91"/>
    <n v="3"/>
    <n v="4.6220999999999997"/>
    <x v="3"/>
    <x v="8"/>
  </r>
  <r>
    <s v="CA-2016-149272"/>
    <x v="775"/>
    <d v="2016-03-19T00:00:00"/>
    <x v="1"/>
    <s v="MY-18295"/>
    <s v="Muhammed Yedwab"/>
    <x v="1"/>
    <s v="United States"/>
    <x v="368"/>
    <x v="5"/>
    <x v="3"/>
    <s v="FUR-CH-10000863"/>
    <s v="Furniture"/>
    <x v="1"/>
    <s v="Novimex Swivel Fabric Task Chair"/>
    <n v="528.42999999999995"/>
    <n v="5"/>
    <n v="-143.43100000000001"/>
    <x v="4"/>
    <x v="9"/>
  </r>
  <r>
    <s v="CA-2016-129630"/>
    <x v="631"/>
    <d v="2016-09-04T00:00:00"/>
    <x v="3"/>
    <s v="IM-15055"/>
    <s v="Ionia McGrath"/>
    <x v="0"/>
    <s v="United States"/>
    <x v="28"/>
    <x v="2"/>
    <x v="1"/>
    <s v="FUR-FU-10000260"/>
    <s v="Furniture"/>
    <x v="3"/>
    <s v="6&quot; Cubicle Wall Clock, Black"/>
    <n v="24.27"/>
    <n v="3"/>
    <n v="8.7371999999999996"/>
    <x v="7"/>
    <x v="4"/>
  </r>
  <r>
    <s v="CA-2015-104948"/>
    <x v="18"/>
    <d v="2015-11-17T00:00:00"/>
    <x v="1"/>
    <s v="KH-16510"/>
    <s v="Keith Herrera"/>
    <x v="0"/>
    <s v="United States"/>
    <x v="369"/>
    <x v="2"/>
    <x v="1"/>
    <s v="FUR-BO-10004357"/>
    <s v="Furniture"/>
    <x v="0"/>
    <s v="O'Sullivan Living Dimensions 3-Shelf Bookcases"/>
    <n v="683.33199999999999"/>
    <n v="4"/>
    <n v="-40.195999999999998"/>
    <x v="4"/>
    <x v="0"/>
  </r>
  <r>
    <s v="CA-2016-164889"/>
    <x v="885"/>
    <d v="2016-06-06T00:00:00"/>
    <x v="0"/>
    <s v="CP-12340"/>
    <s v="Christine Phan"/>
    <x v="1"/>
    <s v="United States"/>
    <x v="2"/>
    <x v="2"/>
    <x v="1"/>
    <s v="FUR-TA-10001676"/>
    <s v="Furniture"/>
    <x v="2"/>
    <s v="Hon 61000 Series Interactive Training Tables"/>
    <n v="71.087999999999994"/>
    <n v="2"/>
    <n v="-1.7771999999999999"/>
    <x v="0"/>
    <x v="2"/>
  </r>
  <r>
    <s v="CA-2016-169824"/>
    <x v="574"/>
    <d v="2016-12-17T00:00:00"/>
    <x v="1"/>
    <s v="NS-18640"/>
    <s v="Noel Staavos"/>
    <x v="1"/>
    <s v="United States"/>
    <x v="13"/>
    <x v="7"/>
    <x v="2"/>
    <s v="FUR-FU-10004864"/>
    <s v="Furniture"/>
    <x v="3"/>
    <s v="Eldon 500 Class Desk Accessories"/>
    <n v="60.35"/>
    <n v="5"/>
    <n v="19.915500000000002"/>
    <x v="2"/>
    <x v="5"/>
  </r>
  <r>
    <s v="CA-2017-121559"/>
    <x v="886"/>
    <d v="2017-06-03T00:00:00"/>
    <x v="0"/>
    <s v="HW-14935"/>
    <s v="Helen Wasserman"/>
    <x v="1"/>
    <s v="United States"/>
    <x v="370"/>
    <x v="6"/>
    <x v="3"/>
    <s v="FUR-CH-10003746"/>
    <s v="Furniture"/>
    <x v="1"/>
    <s v="Hon 4070 Series Pagoda Round Back Stacking Chairs"/>
    <n v="1925.88"/>
    <n v="6"/>
    <n v="539.24639999999999"/>
    <x v="3"/>
    <x v="2"/>
  </r>
  <r>
    <s v="CA-2015-141593"/>
    <x v="646"/>
    <d v="2015-12-16T00:00:00"/>
    <x v="0"/>
    <s v="DB-12970"/>
    <s v="Darren Budd"/>
    <x v="1"/>
    <s v="United States"/>
    <x v="2"/>
    <x v="2"/>
    <x v="1"/>
    <s v="FUR-TA-10002622"/>
    <s v="Furniture"/>
    <x v="2"/>
    <s v="Bush Andora Conference Table, Maple/Graphite Gray Finish"/>
    <n v="273.56799999999998"/>
    <n v="2"/>
    <n v="10.258800000000001"/>
    <x v="3"/>
    <x v="5"/>
  </r>
  <r>
    <s v="CA-2015-168088"/>
    <x v="887"/>
    <d v="2015-03-22T00:00:00"/>
    <x v="2"/>
    <s v="CM-12655"/>
    <s v="Corinna Mitchell"/>
    <x v="2"/>
    <s v="United States"/>
    <x v="6"/>
    <x v="5"/>
    <x v="3"/>
    <s v="FUR-BO-10004218"/>
    <s v="Furniture"/>
    <x v="0"/>
    <s v="Bush Heritage Pine Collection 5-Shelf Bookcase, Albany Pine Finish, *Special Order"/>
    <n v="383.46559999999999"/>
    <n v="4"/>
    <n v="-67.670400000000001"/>
    <x v="0"/>
    <x v="9"/>
  </r>
  <r>
    <s v="CA-2016-146374"/>
    <x v="28"/>
    <d v="2016-12-10T00:00:00"/>
    <x v="0"/>
    <s v="HE-14800"/>
    <s v="Harold Engle"/>
    <x v="1"/>
    <s v="United States"/>
    <x v="19"/>
    <x v="14"/>
    <x v="2"/>
    <s v="FUR-FU-10002671"/>
    <s v="Furniture"/>
    <x v="3"/>
    <s v="Electrix 20W Halogen Replacement Bulb for Zoom-In Desk Lamp"/>
    <n v="13.4"/>
    <n v="1"/>
    <n v="6.4320000000000004"/>
    <x v="2"/>
    <x v="5"/>
  </r>
  <r>
    <s v="US-2015-151435"/>
    <x v="329"/>
    <d v="2015-09-09T00:00:00"/>
    <x v="0"/>
    <s v="SW-20455"/>
    <s v="Shaun Weien"/>
    <x v="0"/>
    <s v="United States"/>
    <x v="120"/>
    <x v="35"/>
    <x v="0"/>
    <s v="FUR-TA-10001039"/>
    <s v="Furniture"/>
    <x v="2"/>
    <s v="KI Adjustable-Height Table"/>
    <n v="85.98"/>
    <n v="1"/>
    <n v="22.354800000000001"/>
    <x v="0"/>
    <x v="4"/>
  </r>
  <r>
    <s v="CA-2014-110422"/>
    <x v="888"/>
    <d v="2014-01-23T00:00:00"/>
    <x v="0"/>
    <s v="TB-21400"/>
    <s v="Tom Boeckenhauer"/>
    <x v="0"/>
    <s v="United States"/>
    <x v="89"/>
    <x v="1"/>
    <x v="0"/>
    <s v="FUR-FU-10001889"/>
    <s v="Furniture"/>
    <x v="3"/>
    <s v="Ultra Door Pull Handle"/>
    <n v="25.248000000000001"/>
    <n v="3"/>
    <n v="4.1028000000000002"/>
    <x v="3"/>
    <x v="8"/>
  </r>
  <r>
    <s v="CA-2017-121258"/>
    <x v="194"/>
    <d v="2017-03-03T00:00:00"/>
    <x v="1"/>
    <s v="DB-13060"/>
    <s v="Dave Brooks"/>
    <x v="0"/>
    <s v="United States"/>
    <x v="46"/>
    <x v="2"/>
    <x v="1"/>
    <s v="FUR-FU-10000747"/>
    <s v="Furniture"/>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F6FF1-07EA-4E09-99CE-9B195FC90E9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28:H37"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3">
    <format dxfId="2">
      <pivotArea grandRow="1" outline="0" collapsedLevelsAreSubtotals="1" fieldPosition="0"/>
    </format>
    <format dxfId="1">
      <pivotArea outline="0" fieldPosition="0">
        <references count="1">
          <reference field="4294967294" count="1">
            <x v="0"/>
          </reference>
        </references>
      </pivotArea>
    </format>
    <format dxfId="0">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FACC0D-A162-410B-97B5-280D2779622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16:C29"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dataFields>
  <formats count="3">
    <format dxfId="5">
      <pivotArea collapsedLevelsAreSubtotals="1" fieldPosition="0">
        <references count="1">
          <reference field="19" count="0"/>
        </references>
      </pivotArea>
    </format>
    <format dxfId="4">
      <pivotArea collapsedLevelsAreSubtotals="1" fieldPosition="0">
        <references count="1">
          <reference field="19" count="1">
            <x v="9"/>
          </reference>
        </references>
      </pivotArea>
    </format>
    <format dxfId="3">
      <pivotArea grandRow="1" outline="0" collapsedLevelsAreSubtotals="1" fieldPosition="0"/>
    </format>
  </format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8A184E-2426-4058-9BBE-CFB4719701D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E12"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F811AC-106C-4ABD-9389-11C6FACE8FC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42:H47"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3">
    <format dxfId="8">
      <pivotArea grandRow="1" outline="0" collapsedLevelsAreSubtotals="1" fieldPosition="0"/>
    </format>
    <format dxfId="7">
      <pivotArea outline="0" fieldPosition="0">
        <references count="1">
          <reference field="4294967294" count="1">
            <x v="0"/>
          </reference>
        </references>
      </pivotArea>
    </format>
    <format dxfId="6">
      <pivotArea outline="0" collapsedLevelsAreSubtotals="1" fieldPosition="0"/>
    </format>
  </formats>
  <chartFormats count="1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3"/>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0"/>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 chart="2" format="9">
      <pivotArea type="data" outline="0" fieldPosition="0">
        <references count="2">
          <reference field="4294967294" count="1" selected="0">
            <x v="0"/>
          </reference>
          <reference field="3"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3" count="1" selected="0">
            <x v="0"/>
          </reference>
        </references>
      </pivotArea>
    </chartFormat>
    <chartFormat chart="3" format="12">
      <pivotArea type="data" outline="0" fieldPosition="0">
        <references count="2">
          <reference field="4294967294" count="1" selected="0">
            <x v="0"/>
          </reference>
          <reference field="3" count="1" selected="0">
            <x v="1"/>
          </reference>
        </references>
      </pivotArea>
    </chartFormat>
    <chartFormat chart="3" format="13">
      <pivotArea type="data" outline="0" fieldPosition="0">
        <references count="2">
          <reference field="4294967294" count="1" selected="0">
            <x v="0"/>
          </reference>
          <reference field="3" count="1" selected="0">
            <x v="2"/>
          </reference>
        </references>
      </pivotArea>
    </chartFormat>
    <chartFormat chart="3"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EF0BFB-41DF-4D54-8FBE-A2A381F6C60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2:H57"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4"/>
  </dataFields>
  <formats count="2">
    <format dxfId="10">
      <pivotArea grandRow="1" outline="0" collapsedLevelsAreSubtotals="1" fieldPosition="0"/>
    </format>
    <format dxfId="9">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2A083B-398A-4137-B802-4E654E2DFCA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3:C46"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13">
    <i>
      <x v="11"/>
    </i>
    <i>
      <x v="12"/>
    </i>
    <i>
      <x v="13"/>
    </i>
    <i>
      <x v="14"/>
    </i>
    <i>
      <x v="20"/>
    </i>
    <i>
      <x v="21"/>
    </i>
    <i>
      <x v="23"/>
    </i>
    <i>
      <x v="25"/>
    </i>
    <i>
      <x v="33"/>
    </i>
    <i>
      <x v="38"/>
    </i>
    <i>
      <x v="40"/>
    </i>
    <i>
      <x v="46"/>
    </i>
    <i t="grand">
      <x/>
    </i>
  </rowItems>
  <colItems count="1">
    <i/>
  </colItems>
  <dataFields count="1">
    <dataField name="Sum of Sales" fld="15" baseField="0" baseItem="0"/>
  </dataFields>
  <formats count="3">
    <format dxfId="13">
      <pivotArea grandRow="1" outline="0" collapsedLevelsAreSubtotals="1" fieldPosition="0"/>
    </format>
    <format dxfId="12">
      <pivotArea collapsedLevelsAreSubtotals="1" fieldPosition="0">
        <references count="1">
          <reference field="9" count="1">
            <x v="0"/>
          </reference>
        </references>
      </pivotArea>
    </format>
    <format dxfId="11">
      <pivotArea collapsedLevelsAreSubtotals="1" fieldPosition="0">
        <references count="1">
          <reference field="9" count="47">
            <x v="1"/>
            <x v="2"/>
            <x v="3"/>
            <x v="4"/>
            <x v="5"/>
            <x v="6"/>
            <x v="7"/>
            <x v="8"/>
            <x v="9"/>
            <x v="10"/>
            <x v="11"/>
            <x v="12"/>
            <x v="13"/>
            <x v="14"/>
            <x v="15"/>
            <x v="16"/>
            <x v="17"/>
            <x v="18"/>
            <x v="19"/>
            <x v="20"/>
            <x v="21"/>
            <x v="22"/>
            <x v="23"/>
            <x v="24"/>
            <x v="25"/>
            <x v="26"/>
            <x v="27"/>
            <x v="28"/>
            <x v="29"/>
            <x v="30"/>
            <x v="31"/>
            <x v="32"/>
            <x v="33"/>
            <x v="34"/>
            <x v="35"/>
            <x v="36"/>
            <x v="37"/>
            <x v="38"/>
            <x v="39"/>
            <x v="40"/>
            <x v="41"/>
            <x v="42"/>
            <x v="43"/>
            <x v="44"/>
            <x v="45"/>
            <x v="46"/>
            <x v="4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49E293-1E41-4598-BA42-1DD6D2E1883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6:H22"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54"/>
    </i>
    <i>
      <x v="76"/>
    </i>
    <i>
      <x v="87"/>
    </i>
    <i>
      <x v="146"/>
    </i>
    <i>
      <x v="210"/>
    </i>
    <i t="grand">
      <x/>
    </i>
  </rowItems>
  <colItems count="1">
    <i/>
  </colItems>
  <dataFields count="1">
    <dataField name="Sum of Sales" fld="15" baseField="0" baseItem="0"/>
  </dataFields>
  <formats count="4">
    <format dxfId="17">
      <pivotArea grandRow="1" outline="0" collapsedLevelsAreSubtotals="1" fieldPosition="0"/>
    </format>
    <format dxfId="16">
      <pivotArea collapsedLevelsAreSubtotals="1" fieldPosition="0">
        <references count="1">
          <reference field="8" count="1">
            <x v="184"/>
          </reference>
        </references>
      </pivotArea>
    </format>
    <format dxfId="15">
      <pivotArea collapsedLevelsAreSubtotals="1" fieldPosition="0">
        <references count="1">
          <reference field="8" count="1">
            <x v="232"/>
          </reference>
        </references>
      </pivotArea>
    </format>
    <format dxfId="14">
      <pivotArea collapsedLevelsAreSubtotals="1" fieldPosition="0">
        <references count="1">
          <reference field="8" count="3">
            <x v="264"/>
            <x v="307"/>
            <x v="316"/>
          </reference>
        </references>
      </pivotArea>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0A07DA-16B4-4B7F-8734-96D1CF5889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61AAB8B-153E-4484-ABCC-CF21143F58A4}"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6B7345-B19C-4727-AD3F-FADD83D50B15}" sourceName="Region">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1361475450">
      <items count="4">
        <i x="3" s="1"/>
        <i x="2"/>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335E258D-F3BB-4410-885A-8E6D1C20250C}" sourceName="Segment">
  <pivotTables>
    <pivotTable tabId="1" name="PivotTable2"/>
    <pivotTable tabId="1" name="PivotTable1"/>
    <pivotTable tabId="1" name="PivotTable3"/>
    <pivotTable tabId="1" name="PivotTable4"/>
    <pivotTable tabId="1" name="PivotTable6"/>
    <pivotTable tabId="1" name="PivotTable7"/>
    <pivotTable tabId="1" name="PivotTable8"/>
  </pivotTables>
  <data>
    <tabular pivotCacheId="136147545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B54F302A-CD43-4233-A28C-F93623040183}" cache="Slicer_Region" caption="Region" columnCount="4" showCaption="0" style="SlicerStyleOther1 2" rowHeight="241300"/>
  <slicer name="Segment 1" xr10:uid="{C7D0CEEB-064D-4892-A7FB-EB9F9B8D1F37}" cache="Slicer_Segment" caption="Segment" columnCount="3" showCaption="0" style="SlicerStyleOther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33C02-0CCB-4176-B090-5A1383EBA507}" name="Furniture_Sales" displayName="Furniture_Sales" ref="A1:T2122" tableType="queryTable" totalsRowShown="0">
  <autoFilter ref="A1:T2122" xr:uid="{9BE33C02-0CCB-4176-B090-5A1383EBA507}"/>
  <tableColumns count="20">
    <tableColumn id="1" xr3:uid="{08323111-DE3D-4D47-AABB-175848CBE0D2}" uniqueName="1" name="Order ID" queryTableFieldId="1" dataDxfId="34"/>
    <tableColumn id="2" xr3:uid="{9E19998A-170B-4FF1-9BA4-D8BB43E6D6AF}" uniqueName="2" name="Order Date" queryTableFieldId="2" dataDxfId="33"/>
    <tableColumn id="3" xr3:uid="{75052B9D-6C8F-41DD-8F76-279970FCFE20}" uniqueName="3" name="Ship Date" queryTableFieldId="3" dataDxfId="32"/>
    <tableColumn id="4" xr3:uid="{72005C08-721B-4DC1-99C0-846DE3E3E117}" uniqueName="4" name="Ship Mode" queryTableFieldId="4" dataDxfId="31"/>
    <tableColumn id="5" xr3:uid="{539DF620-364B-4698-ADF8-711AE405FCD0}" uniqueName="5" name="Customer ID" queryTableFieldId="5" dataDxfId="30"/>
    <tableColumn id="6" xr3:uid="{926F9761-153F-48EF-9359-1DFA64648002}" uniqueName="6" name="Customer Name" queryTableFieldId="6" dataDxfId="29"/>
    <tableColumn id="7" xr3:uid="{71812766-6781-4C64-A127-977EFE685D3C}" uniqueName="7" name="Segment" queryTableFieldId="7" dataDxfId="28"/>
    <tableColumn id="8" xr3:uid="{1191EEC1-676A-4735-9249-DCE27A39FB98}" uniqueName="8" name="Country" queryTableFieldId="8" dataDxfId="27"/>
    <tableColumn id="9" xr3:uid="{515D42A3-368B-44E1-8453-A74357B6F53A}" uniqueName="9" name="City" queryTableFieldId="9" dataDxfId="26"/>
    <tableColumn id="10" xr3:uid="{80E60D8B-FCBA-4F42-A2C5-B05B6E899EF2}" uniqueName="10" name="State" queryTableFieldId="10" dataDxfId="25"/>
    <tableColumn id="11" xr3:uid="{F5A7F86E-ECB4-4B05-B346-D5AB047882AD}" uniqueName="11" name="Region" queryTableFieldId="11" dataDxfId="24"/>
    <tableColumn id="12" xr3:uid="{2AA86AFF-B9BE-4D11-9931-20029C6F2247}" uniqueName="12" name="Product ID" queryTableFieldId="12" dataDxfId="23"/>
    <tableColumn id="13" xr3:uid="{C9E81A05-0E7D-407F-8851-E5AC34661773}" uniqueName="13" name="Category" queryTableFieldId="13" dataDxfId="22"/>
    <tableColumn id="14" xr3:uid="{9F835145-A40E-4EAD-9612-78AF41556A25}" uniqueName="14" name="Sub-Category" queryTableFieldId="14" dataDxfId="21"/>
    <tableColumn id="15" xr3:uid="{CA7C9F86-6C1D-4456-A032-27C64F4A62DD}" uniqueName="15" name="Product Name" queryTableFieldId="15" dataDxfId="20"/>
    <tableColumn id="16" xr3:uid="{1DB6AFC2-79EA-4C6D-A87D-44200CA2CE1A}" uniqueName="16" name="Sales" queryTableFieldId="16"/>
    <tableColumn id="17" xr3:uid="{F6D1A4CD-7B52-473E-B35B-3C9D99CF7EB5}" uniqueName="17" name="Quantity" queryTableFieldId="17"/>
    <tableColumn id="18" xr3:uid="{CB3107DF-65E5-4FAE-8154-3BB30000E0AA}" uniqueName="18" name="Profit" queryTableFieldId="18"/>
    <tableColumn id="19" xr3:uid="{52A14625-13D5-461F-AD75-61C655E80924}" uniqueName="19" name="Duration" queryTableFieldId="19" dataDxfId="19"/>
    <tableColumn id="20" xr3:uid="{AC06081A-AC4C-47FD-A03B-5B6685023C72}" uniqueName="20" name="Month" queryTableFieldId="20" dataDxf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28E5F-8CC8-41DE-98AF-432BD03998F7}">
  <dimension ref="A1:T2122"/>
  <sheetViews>
    <sheetView tabSelected="1" topLeftCell="A192" workbookViewId="0"/>
  </sheetViews>
  <sheetFormatPr defaultRowHeight="14.5" x14ac:dyDescent="0.35"/>
  <cols>
    <col min="1" max="1" width="14.453125" bestFit="1" customWidth="1"/>
    <col min="2" max="2" width="12.453125" bestFit="1" customWidth="1"/>
    <col min="3" max="3" width="11.08984375" bestFit="1" customWidth="1"/>
    <col min="4" max="4" width="13.08984375" bestFit="1" customWidth="1"/>
    <col min="5" max="5" width="13.54296875" bestFit="1" customWidth="1"/>
    <col min="6" max="6" width="21.08984375" bestFit="1" customWidth="1"/>
    <col min="7" max="7" width="11.1796875" bestFit="1" customWidth="1"/>
    <col min="8" max="8" width="11.81640625" bestFit="1" customWidth="1"/>
    <col min="9" max="9" width="15.54296875" bestFit="1" customWidth="1"/>
    <col min="10" max="10" width="17.36328125" bestFit="1" customWidth="1"/>
    <col min="12" max="12" width="15.90625" bestFit="1" customWidth="1"/>
    <col min="13" max="13" width="10.54296875" bestFit="1" customWidth="1"/>
    <col min="14" max="14" width="14.26953125" bestFit="1" customWidth="1"/>
    <col min="15" max="15" width="79.81640625" bestFit="1" customWidth="1"/>
    <col min="16" max="16" width="9.81640625" bestFit="1" customWidth="1"/>
    <col min="17" max="18" width="10.453125" bestFit="1" customWidth="1"/>
    <col min="19" max="19" width="10.54296875" bestFit="1" customWidth="1"/>
    <col min="20" max="20" width="8.816406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35">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35">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35">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35">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35">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35">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35">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35">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35">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35">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35">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35">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35">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35">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35">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35">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35">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35">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35">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35">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35">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35">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35">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35">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35">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35">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35">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35">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35">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35">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35">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35">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35">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35">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35">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35">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35">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35">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35">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35">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35">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35">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35">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35">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35">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35">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35">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35">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35">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35">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35">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35">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35">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35">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35">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35">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35">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35">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35">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35">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35">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35">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35">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35">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35">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35">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35">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35">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35">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35">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35">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35">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35">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35">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35">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35">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35">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35">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35">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35">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35">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35">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35">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35">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35">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35">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35">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35">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35">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35">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35">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35">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35">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35">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35">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35">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35">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35">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35">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35">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35">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35">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35">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35">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35">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35">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35">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35">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35">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35">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35">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35">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35">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35">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35">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35">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35">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35">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35">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35">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35">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35">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35">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35">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35">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35">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35">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35">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35">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35">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35">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35">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35">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35">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35">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35">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35">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35">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35">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35">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35">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35">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35">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35">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35">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35">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35">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35">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35">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35">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35">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35">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35">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35">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35">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35">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35">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35">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35">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35">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35">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35">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35">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35">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35">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35">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35">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35">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35">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35">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35">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35">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35">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35">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35">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35">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35">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35">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35">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35">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35">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35">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35">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35">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35">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35">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35">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35">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35">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35">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35">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35">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35">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35">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35">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35">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35">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35">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35">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35">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35">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35">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35">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35">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35">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35">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35">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35">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35">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35">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35">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35">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35">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35">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35">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35">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35">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35">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35">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35">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35">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35">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35">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35">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35">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35">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35">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35">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35">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35">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35">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35">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35">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35">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35">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35">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35">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35">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35">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35">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35">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35">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35">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35">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35">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35">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35">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35">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35">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35">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35">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35">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35">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35">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35">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35">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35">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35">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35">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35">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35">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35">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35">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35">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35">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35">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35">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35">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35">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35">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35">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35">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35">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35">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35">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35">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35">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35">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35">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35">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35">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35">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35">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35">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35">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35">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35">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35">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35">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35">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35">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35">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35">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35">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35">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35">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35">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35">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35">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35">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35">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35">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35">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35">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35">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35">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35">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35">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35">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35">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35">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35">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35">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35">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35">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35">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35">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35">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35">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35">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35">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35">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35">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35">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35">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35">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35">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35">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35">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35">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35">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35">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35">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35">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35">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35">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35">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35">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35">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35">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35">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35">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35">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35">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35">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35">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35">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35">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35">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35">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35">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35">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35">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35">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35">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35">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35">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35">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35">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35">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35">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35">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35">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35">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35">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35">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35">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35">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35">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35">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35">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35">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35">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35">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35">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35">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35">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35">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35">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35">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35">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35">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35">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35">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35">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35">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35">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35">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35">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35">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35">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35">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35">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35">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35">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35">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35">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35">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35">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35">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35">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35">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35">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35">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35">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35">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35">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35">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35">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35">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35">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35">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35">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35">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35">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35">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35">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35">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35">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35">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35">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35">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35">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35">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35">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35">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35">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35">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35">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35">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35">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35">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35">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35">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35">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35">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35">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35">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35">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35">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35">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35">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35">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35">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35">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35">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35">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35">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35">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35">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35">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35">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35">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35">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35">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35">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35">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35">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35">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35">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35">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35">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35">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35">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35">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35">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35">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35">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35">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35">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35">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35">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35">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35">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35">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35">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35">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35">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35">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35">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35">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35">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35">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35">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35">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35">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35">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35">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35">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35">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35">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35">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35">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35">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35">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35">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35">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35">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35">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35">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35">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35">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35">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35">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35">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35">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35">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35">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35">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35">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35">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35">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35">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35">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35">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35">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35">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35">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35">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35">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35">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35">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35">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35">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35">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35">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35">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35">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35">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35">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35">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35">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35">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35">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35">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35">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35">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35">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35">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35">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35">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35">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35">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35">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35">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35">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35">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35">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35">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35">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35">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35">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35">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35">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35">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35">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35">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35">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35">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35">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35">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35">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35">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35">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35">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35">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35">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35">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35">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35">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35">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35">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35">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35">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35">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35">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35">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35">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35">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35">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35">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35">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35">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35">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35">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35">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35">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35">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35">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35">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35">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35">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35">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35">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35">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35">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35">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35">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35">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35">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35">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35">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35">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35">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35">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35">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35">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35">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35">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35">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35">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35">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35">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35">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35">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35">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35">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35">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35">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35">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35">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35">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35">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35">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35">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35">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35">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35">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35">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35">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35">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35">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35">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35">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35">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35">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35">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35">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35">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35">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35">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35">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35">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35">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35">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35">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35">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35">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35">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35">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35">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35">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35">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35">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35">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35">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35">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35">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35">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35">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35">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35">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35">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35">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35">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35">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35">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35">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35">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35">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35">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35">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35">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35">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35">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35">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35">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35">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35">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35">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35">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35">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35">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35">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35">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35">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35">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35">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35">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35">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35">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35">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35">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35">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35">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35">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35">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35">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35">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35">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35">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35">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35">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35">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35">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35">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35">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35">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35">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35">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35">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35">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35">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35">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35">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35">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35">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35">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35">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35">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35">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35">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35">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35">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35">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35">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35">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35">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35">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35">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35">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35">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35">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35">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35">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35">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35">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35">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35">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35">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35">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35">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35">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35">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35">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35">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35">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35">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35">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35">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35">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35">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35">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35">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35">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35">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35">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35">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35">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35">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35">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35">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35">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35">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35">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35">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35">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35">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35">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35">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35">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35">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35">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35">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35">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35">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35">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35">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35">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35">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35">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35">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35">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35">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35">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35">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35">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35">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35">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35">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35">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35">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35">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35">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35">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35">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35">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35">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35">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35">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35">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35">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35">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35">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35">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35">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35">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35">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35">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35">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35">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35">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35">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35">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35">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35">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35">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35">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35">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35">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35">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35">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35">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35">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35">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35">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35">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35">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35">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35">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35">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35">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35">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35">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35">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35">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35">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35">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35">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35">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35">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35">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35">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35">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35">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35">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35">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35">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35">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35">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35">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35">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35">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35">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35">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35">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35">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35">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35">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35">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35">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35">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35">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35">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35">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35">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35">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35">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35">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35">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35">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35">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35">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35">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35">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35">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35">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35">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35">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35">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35">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35">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35">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35">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35">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35">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35">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35">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35">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35">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35">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35">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35">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35">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35">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35">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35">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35">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35">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35">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35">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35">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35">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35">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35">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35">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35">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35">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35">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35">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35">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35">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35">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35">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35">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35">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35">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35">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35">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35">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35">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35">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35">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35">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35">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35">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35">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35">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35">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35">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35">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35">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35">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35">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35">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35">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35">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35">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35">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35">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35">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35">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35">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35">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35">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35">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35">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35">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35">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35">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35">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35">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35">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35">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35">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35">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35">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35">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35">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35">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35">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35">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35">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35">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35">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35">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35">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35">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35">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35">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35">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35">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35">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35">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35">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35">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35">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35">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35">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35">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35">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35">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35">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35">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35">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35">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35">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35">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35">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35">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35">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35">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35">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35">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35">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35">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35">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35">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35">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35">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35">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35">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35">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35">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35">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35">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35">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35">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35">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35">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35">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35">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35">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35">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35">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35">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35">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35">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35">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35">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35">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35">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35">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35">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35">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35">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35">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35">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35">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35">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35">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35">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35">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35">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35">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35">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35">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35">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35">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35">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35">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35">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35">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35">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35">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35">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35">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35">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35">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35">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35">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35">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35">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35">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35">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35">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35">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35">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35">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35">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35">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35">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35">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35">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35">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35">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35">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35">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35">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35">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35">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35">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35">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35">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35">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35">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35">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35">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35">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35">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35">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35">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35">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35">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35">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35">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35">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35">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35">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35">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35">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35">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35">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35">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35">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35">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35">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35">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35">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35">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35">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35">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35">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35">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35">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35">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35">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35">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35">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35">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35">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35">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35">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35">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35">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35">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35">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35">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35">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35">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35">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35">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35">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35">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35">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35">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35">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35">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35">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35">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35">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35">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35">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35">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35">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35">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35">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35">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35">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35">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35">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35">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35">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35">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35">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35">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35">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35">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35">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35">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35">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35">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35">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35">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35">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35">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35">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35">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35">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35">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35">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35">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35">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35">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35">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35">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35">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35">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35">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35">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35">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35">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35">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35">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35">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35">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35">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35">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35">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35">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35">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35">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35">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35">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35">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35">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35">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35">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35">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35">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35">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35">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35">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35">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35">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35">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35">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35">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35">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35">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35">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35">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35">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35">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35">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35">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35">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35">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35">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35">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35">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35">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35">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35">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35">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35">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35">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35">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35">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35">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35">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35">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35">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35">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35">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35">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35">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35">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35">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35">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35">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35">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35">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35">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35">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35">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35">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35">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35">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35">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35">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35">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35">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35">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35">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35">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35">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35">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35">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35">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35">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35">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35">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35">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35">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35">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35">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35">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35">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35">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35">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35">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35">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35">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35">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35">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35">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35">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35">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35">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35">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35">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35">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35">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35">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35">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35">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35">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35">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35">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35">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35">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35">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35">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35">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35">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35">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35">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35">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35">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35">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35">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35">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35">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35">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35">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35">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35">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35">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35">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35">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35">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35">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35">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35">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35">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35">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35">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35">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35">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35">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35">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35">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35">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35">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35">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35">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35">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35">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35">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35">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35">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35">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35">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35">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35">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35">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35">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35">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35">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35">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35">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35">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35">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35">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35">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35">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35">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35">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35">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35">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35">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35">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35">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35">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35">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35">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35">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35">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35">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35">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35">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35">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35">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35">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35">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35">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35">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35">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35">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35">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35">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35">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35">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35">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35">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35">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35">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35">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35">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35">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35">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35">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35">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35">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35">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35">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35">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35">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35">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35">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35">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35">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35">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35">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35">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35">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35">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35">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35">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35">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35">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35">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35">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35">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35">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35">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35">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35">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35">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35">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35">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35">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35">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35">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35">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35">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35">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35">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35">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35">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35">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35">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35">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35">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35">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35">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35">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35">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35">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35">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35">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35">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35">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35">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35">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35">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35">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35">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35">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35">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35">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35">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35">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35">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35">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35">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35">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35">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35">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35">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35">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35">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35">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35">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35">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35">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35">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35">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35">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35">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35">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35">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35">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35">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35">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35">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35">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35">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35">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35">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35">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35">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35">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35">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35">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35">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35">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35">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35">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35">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35">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35">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35">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35">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35">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35">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35">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35">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35">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35">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35">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35">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35">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35">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35">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35">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35">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35">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35">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35">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35">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35">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35">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35">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35">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35">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35">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35">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35">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35">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35">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35">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35">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35">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35">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35">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35">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35">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35">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35">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35">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35">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35">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35">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35">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35">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35">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35">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35">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35">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35">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35">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35">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35">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35">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35">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35">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35">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35">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35">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35">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35">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35">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35">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35">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35">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35">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35">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35">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35">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35">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35">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35">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35">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35">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35">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35">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35">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35">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35">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35">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35">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35">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35">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35">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35">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35">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35">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35">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35">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35">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35">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35">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35">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35">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35">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35">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35">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35">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35">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35">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35">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35">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35">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35">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35">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35">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35">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35">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35">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35">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35">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35">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35">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35">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35">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35">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35">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35">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35">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35">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35">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35">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35">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35">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35">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35">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35">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35">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35">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35">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35">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35">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35">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35">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35">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35">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35">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35">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35">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35">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35">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35">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35">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35">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35">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35">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35">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35">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35">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35">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35">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35">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35">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35">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35">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35">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35">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35">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35">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35">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35">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35">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35">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35">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35">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35">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35">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35">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35">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35">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35">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35">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35">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35">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35">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35">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35">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35">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35">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35">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35">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35">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35">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35">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35">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35">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35">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35">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35">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35">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35">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35">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35">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35">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35">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35">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35">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35">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35">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35">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35">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35">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35">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35">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35">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35">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35">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35">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35">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35">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35">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35">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35">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35">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35">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35">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35">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35">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35">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35">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35">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35">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35">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35">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35">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35">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35">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35">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35">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35">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35">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35">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35">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35">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35">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35">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35">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35">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35">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35">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35">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35">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35">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35">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35">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35">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35">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35">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35">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35">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35">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35">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35">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35">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35">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35">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35">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35">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35">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35">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35">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35">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35">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35">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35">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35">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35">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35">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35">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35">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35">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35">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35">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35">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35">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35">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35">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35">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35">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35">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35">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35">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35">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35">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35">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35">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35">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35">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35">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35">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35">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35">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35">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35">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35">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35">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35">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35">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35">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35">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35">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35">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35">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35">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35">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35">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35">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35">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35">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35">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35">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35">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35">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35">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35">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35">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35">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35">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35">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35">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35">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35">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35">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35">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35">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35">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35">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35">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35">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35">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35">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35">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35">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35">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35">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35">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35">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35">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35">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35">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35">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35">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35">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35">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35">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35">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35">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35">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35">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35">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35">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35">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35">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35">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35">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35">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35">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35">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35">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35">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35">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35">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35">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35">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35">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35">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35">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35">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35">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35">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35">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35">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35">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35">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35">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35">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35">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35">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35">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35">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35">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35">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35">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35">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35">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35">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35">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35">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35">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35">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35">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35">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35">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35">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35">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35">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35">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35">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35">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35">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35">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35">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35">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35">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35">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35">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35">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35">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35">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35">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35">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35">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35">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35">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35">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35">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35">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35">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35">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35">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35">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35">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35">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35">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35">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35">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35">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35">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35">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35">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35">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35">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35">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35">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35">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35">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35">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35">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35">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35">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35">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35">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35">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35">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35">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35">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35">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35">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35">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35">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35">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35">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35">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35">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35">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35">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35">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35">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35">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35">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35">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35">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35">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35">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35">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35">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35">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35">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35">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35">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35">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35">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35">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35">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35">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35">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35">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35">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35">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35">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35">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35">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35">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35">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35">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35">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35">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35">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35">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35">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35">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35">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35">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35">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35">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35">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35">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35">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35">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35">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35">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35">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35">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35">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35">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35">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35">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35">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35">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35">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35">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35">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35">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35">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35">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35">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35">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35">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35">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35">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35">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35">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35">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35">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35">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35">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35">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35">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35">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35">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35">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35">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35">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35">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35">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35">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35">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35">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35">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35">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35">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35">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35">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35">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35">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35">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35">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35">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35">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35">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35">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35">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35">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35">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35">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35">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35">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35">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35">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35">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35">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35">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35">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35">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35">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35">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35">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35">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35">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35">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35">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35">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35">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35">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35">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35">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35">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35">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35">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35">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35">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35">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35">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35">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35">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35">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35">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35">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35">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35">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35">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35">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35">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35">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35">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35">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35">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35">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35">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35">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35">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35">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35">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35">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35">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35">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35">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35">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35">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35">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35">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35">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35">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35">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35">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35">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35">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35">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35">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35">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35">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35">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35">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35">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35">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35">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35">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35">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35">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35">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35">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35">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35">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35">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35">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35">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35">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35">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35">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35">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35">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35">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35">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35">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35">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35">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35">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35">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701C-AE6C-487F-A192-5EA6AE4F865C}">
  <dimension ref="B3:L81"/>
  <sheetViews>
    <sheetView topLeftCell="E1" workbookViewId="0">
      <selection activeCell="D46" sqref="D46:E81"/>
    </sheetView>
  </sheetViews>
  <sheetFormatPr defaultRowHeight="14.5" x14ac:dyDescent="0.35"/>
  <cols>
    <col min="2" max="2" width="12.36328125" bestFit="1" customWidth="1"/>
    <col min="3" max="3" width="11.26953125" bestFit="1" customWidth="1"/>
    <col min="4" max="5" width="11.81640625" bestFit="1" customWidth="1"/>
    <col min="7" max="7" width="12.36328125" bestFit="1" customWidth="1"/>
    <col min="8" max="8" width="11.26953125" bestFit="1" customWidth="1"/>
    <col min="9" max="9" width="15.81640625" bestFit="1" customWidth="1"/>
    <col min="11" max="11" width="9.81640625" bestFit="1" customWidth="1"/>
  </cols>
  <sheetData>
    <row r="3" spans="2:12" x14ac:dyDescent="0.35">
      <c r="B3" t="s">
        <v>4408</v>
      </c>
      <c r="C3" t="s">
        <v>4409</v>
      </c>
      <c r="D3" t="s">
        <v>4410</v>
      </c>
      <c r="G3" s="11" t="s">
        <v>4417</v>
      </c>
      <c r="H3" s="11"/>
      <c r="I3" s="11"/>
      <c r="J3" s="11"/>
      <c r="K3" s="11"/>
    </row>
    <row r="4" spans="2:12" x14ac:dyDescent="0.35">
      <c r="B4" s="12">
        <v>163797.16379999992</v>
      </c>
      <c r="C4" s="12">
        <v>1827</v>
      </c>
      <c r="D4" s="12">
        <v>-2871.0494000000031</v>
      </c>
      <c r="G4" t="s">
        <v>4418</v>
      </c>
      <c r="H4" t="s">
        <v>4425</v>
      </c>
      <c r="I4" t="s">
        <v>4422</v>
      </c>
      <c r="J4" t="s">
        <v>4423</v>
      </c>
      <c r="K4" t="s">
        <v>4424</v>
      </c>
    </row>
    <row r="5" spans="2:12" x14ac:dyDescent="0.35">
      <c r="G5" t="s">
        <v>4419</v>
      </c>
      <c r="H5" s="5">
        <f>GETPIVOTDATA("Sum of Sales",$B$3)</f>
        <v>163797.16379999992</v>
      </c>
      <c r="I5" s="5">
        <f>GETPIVOTDATA("Sum of Sales",$B$7,"Years (Order Date)",2017)</f>
        <v>44522.271199999988</v>
      </c>
      <c r="J5" s="5">
        <f>GETPIVOTDATA("Sum of Sales",$B$7,"Years (Order Date)",2016)</f>
        <v>50773.182000000015</v>
      </c>
      <c r="K5" s="4">
        <f>(I5-J5)/J5</f>
        <v>-0.12311441894660108</v>
      </c>
      <c r="L5" t="str">
        <f>IF(K5&gt;0,"▲","▼")&amp;TEXT(ABS(K5),"0%")&amp;" YoY"</f>
        <v>▼12% YoY</v>
      </c>
    </row>
    <row r="6" spans="2:12" x14ac:dyDescent="0.35">
      <c r="G6" t="s">
        <v>4420</v>
      </c>
      <c r="H6" s="7">
        <f>GETPIVOTDATA("Sum of Quantity",$B$3)</f>
        <v>1827</v>
      </c>
      <c r="I6" s="7">
        <f>GETPIVOTDATA("Sum of Quantity",$B$7,"Years (Order Date)",2017)</f>
        <v>501</v>
      </c>
      <c r="J6" s="7">
        <f>GETPIVOTDATA("Sum of Quantity",$B$7,"Years (Order Date)",2016)</f>
        <v>556</v>
      </c>
      <c r="K6" s="4">
        <f t="shared" ref="K6:K7" si="0">(I6-J6)/J6</f>
        <v>-9.8920863309352514E-2</v>
      </c>
      <c r="L6" t="str">
        <f t="shared" ref="L6:L7" si="1">IF(K6&gt;0,"▲","▼")&amp;TEXT(ABS(K6),"0%")&amp;" YoY"</f>
        <v>▼10% YoY</v>
      </c>
    </row>
    <row r="7" spans="2:12" x14ac:dyDescent="0.35">
      <c r="B7" s="2" t="s">
        <v>4411</v>
      </c>
      <c r="C7" t="s">
        <v>4408</v>
      </c>
      <c r="D7" t="s">
        <v>4409</v>
      </c>
      <c r="E7" t="s">
        <v>4410</v>
      </c>
      <c r="G7" t="s">
        <v>4421</v>
      </c>
      <c r="H7" s="6">
        <f>GETPIVOTDATA("Sum of Profit",$B$3)</f>
        <v>-2871.0494000000031</v>
      </c>
      <c r="I7" s="6">
        <f>GETPIVOTDATA("Sum of Profit",$B$7,"Years (Order Date)",2017)</f>
        <v>-1281.2808000000011</v>
      </c>
      <c r="J7" s="6">
        <f>GETPIVOTDATA("Sum of Profit",$B$7,"Years (Order Date)",2016)</f>
        <v>-253.50719999999873</v>
      </c>
      <c r="K7" s="4">
        <f t="shared" si="0"/>
        <v>4.0542185784072702</v>
      </c>
      <c r="L7" t="str">
        <f t="shared" si="1"/>
        <v>▲405% YoY</v>
      </c>
    </row>
    <row r="8" spans="2:12" x14ac:dyDescent="0.35">
      <c r="B8" s="3" t="s">
        <v>4413</v>
      </c>
      <c r="C8" s="12">
        <v>32909.6636</v>
      </c>
      <c r="D8" s="12">
        <v>359</v>
      </c>
      <c r="E8" s="12">
        <v>-1105.2240999999999</v>
      </c>
      <c r="G8" s="8"/>
    </row>
    <row r="9" spans="2:12" x14ac:dyDescent="0.35">
      <c r="B9" s="3" t="s">
        <v>4414</v>
      </c>
      <c r="C9" s="12">
        <v>35592.046999999999</v>
      </c>
      <c r="D9" s="12">
        <v>411</v>
      </c>
      <c r="E9" s="12">
        <v>-231.03730000000004</v>
      </c>
    </row>
    <row r="10" spans="2:12" x14ac:dyDescent="0.35">
      <c r="B10" s="3" t="s">
        <v>4415</v>
      </c>
      <c r="C10" s="12">
        <v>50773.182000000015</v>
      </c>
      <c r="D10" s="12">
        <v>556</v>
      </c>
      <c r="E10" s="12">
        <v>-253.50719999999873</v>
      </c>
    </row>
    <row r="11" spans="2:12" x14ac:dyDescent="0.35">
      <c r="B11" s="3" t="s">
        <v>4416</v>
      </c>
      <c r="C11" s="12">
        <v>44522.271199999988</v>
      </c>
      <c r="D11" s="12">
        <v>501</v>
      </c>
      <c r="E11" s="12">
        <v>-1281.2808000000011</v>
      </c>
    </row>
    <row r="12" spans="2:12" x14ac:dyDescent="0.35">
      <c r="B12" s="3" t="s">
        <v>4412</v>
      </c>
      <c r="C12" s="12">
        <v>163797.16379999998</v>
      </c>
      <c r="D12" s="12">
        <v>1827</v>
      </c>
      <c r="E12" s="12">
        <v>-2871.0493999999999</v>
      </c>
    </row>
    <row r="14" spans="2:12" x14ac:dyDescent="0.35">
      <c r="B14" s="3" t="s">
        <v>4426</v>
      </c>
      <c r="G14" t="s">
        <v>4427</v>
      </c>
    </row>
    <row r="15" spans="2:12" x14ac:dyDescent="0.35">
      <c r="B15" t="str">
        <f>"Peak Sales Month: " &amp; INDEX(B17:B28, MATCH(MAX(C17:C28), C17:C28, 0)) &amp; " with " &amp; TEXT(MAX(C17:C28), "$#,##0") &amp; " in Sales"</f>
        <v>Peak Sales Month: Dec with $26,291 in Sales</v>
      </c>
      <c r="G15" t="str">
        <f>"Top Selling City: " &amp; INDEX(G17:G21, MATCH(MAX(H17:H21), H17:H21, 0)) &amp; " (" &amp; TEXT(MAX(H17:H21), "#,##0") &amp; ")"</f>
        <v>Top Selling City: Houston (23,183)</v>
      </c>
    </row>
    <row r="16" spans="2:12" x14ac:dyDescent="0.35">
      <c r="B16" s="2" t="s">
        <v>4411</v>
      </c>
      <c r="C16" t="s">
        <v>4408</v>
      </c>
      <c r="G16" s="2" t="s">
        <v>4411</v>
      </c>
      <c r="H16" t="s">
        <v>4408</v>
      </c>
      <c r="K16" s="9">
        <f>MAX(J17:J21)*1.2</f>
        <v>27819.857279999986</v>
      </c>
    </row>
    <row r="17" spans="2:11" x14ac:dyDescent="0.35">
      <c r="B17" s="3" t="s">
        <v>169</v>
      </c>
      <c r="C17" s="5">
        <v>8506.4965999999986</v>
      </c>
      <c r="D17" s="5"/>
      <c r="G17" s="3" t="s">
        <v>133</v>
      </c>
      <c r="H17" s="12">
        <v>12495.222000000002</v>
      </c>
      <c r="I17" t="str" cm="1">
        <f t="array" ref="I17:J21">G17:H21</f>
        <v>Chicago</v>
      </c>
      <c r="J17" s="5">
        <v>12495.222000000002</v>
      </c>
      <c r="K17" s="5">
        <f>K16-J17</f>
        <v>15324.635279999984</v>
      </c>
    </row>
    <row r="18" spans="2:11" x14ac:dyDescent="0.35">
      <c r="B18" s="3" t="s">
        <v>297</v>
      </c>
      <c r="C18" s="5">
        <v>2107.3884000000003</v>
      </c>
      <c r="D18" s="5"/>
      <c r="G18" s="3" t="s">
        <v>1739</v>
      </c>
      <c r="H18" s="12">
        <v>7306.8682000000017</v>
      </c>
      <c r="I18" t="str">
        <v>Dallas</v>
      </c>
      <c r="J18" s="5">
        <v>7306.8682000000017</v>
      </c>
      <c r="K18" s="5">
        <f>K16-J18</f>
        <v>20512.989079999985</v>
      </c>
    </row>
    <row r="19" spans="2:11" x14ac:dyDescent="0.35">
      <c r="B19" s="3" t="s">
        <v>195</v>
      </c>
      <c r="C19" s="5">
        <v>20164.679800000005</v>
      </c>
      <c r="D19" s="5"/>
      <c r="G19" s="3" t="s">
        <v>288</v>
      </c>
      <c r="H19" s="12">
        <v>16364.009999999998</v>
      </c>
      <c r="I19" t="str">
        <v>Detroit</v>
      </c>
      <c r="J19" s="5">
        <v>16364.009999999998</v>
      </c>
      <c r="K19" s="5">
        <f>(K16-J19)</f>
        <v>11455.847279999987</v>
      </c>
    </row>
    <row r="20" spans="2:11" x14ac:dyDescent="0.35">
      <c r="B20" s="3" t="s">
        <v>113</v>
      </c>
      <c r="C20" s="5">
        <v>6604.9606000000003</v>
      </c>
      <c r="D20" s="5"/>
      <c r="G20" s="3" t="s">
        <v>101</v>
      </c>
      <c r="H20" s="12">
        <v>23183.21439999999</v>
      </c>
      <c r="I20" t="str">
        <v>Houston</v>
      </c>
      <c r="J20" s="5">
        <v>23183.21439999999</v>
      </c>
      <c r="K20" s="5">
        <f>K16-J20</f>
        <v>4636.6428799999958</v>
      </c>
    </row>
    <row r="21" spans="2:11" x14ac:dyDescent="0.35">
      <c r="B21" s="3" t="s">
        <v>161</v>
      </c>
      <c r="C21" s="5">
        <v>15395.492200000001</v>
      </c>
      <c r="D21" s="5"/>
      <c r="G21" s="3" t="s">
        <v>905</v>
      </c>
      <c r="H21" s="12">
        <v>6649.71</v>
      </c>
      <c r="I21" t="str">
        <v>Milwaukee</v>
      </c>
      <c r="J21" s="5">
        <v>6649.71</v>
      </c>
      <c r="K21" s="5">
        <f>K16-J21</f>
        <v>21170.147279999986</v>
      </c>
    </row>
    <row r="22" spans="2:11" x14ac:dyDescent="0.35">
      <c r="B22" s="3" t="s">
        <v>59</v>
      </c>
      <c r="C22" s="5">
        <v>13113.775799999998</v>
      </c>
      <c r="D22" s="5"/>
      <c r="G22" s="3" t="s">
        <v>4412</v>
      </c>
      <c r="H22" s="5">
        <v>65999.02459999999</v>
      </c>
    </row>
    <row r="23" spans="2:11" x14ac:dyDescent="0.35">
      <c r="B23" s="3" t="s">
        <v>71</v>
      </c>
      <c r="C23" s="5">
        <v>9074.5610000000015</v>
      </c>
      <c r="D23" s="5"/>
    </row>
    <row r="24" spans="2:11" x14ac:dyDescent="0.35">
      <c r="B24" s="3" t="s">
        <v>253</v>
      </c>
      <c r="C24" s="5">
        <v>6290.8820000000005</v>
      </c>
      <c r="D24" s="5"/>
    </row>
    <row r="25" spans="2:11" x14ac:dyDescent="0.35">
      <c r="B25" s="3" t="s">
        <v>77</v>
      </c>
      <c r="C25" s="5">
        <v>23730.994199999994</v>
      </c>
      <c r="D25" s="5"/>
    </row>
    <row r="26" spans="2:11" x14ac:dyDescent="0.35">
      <c r="B26" s="3" t="s">
        <v>48</v>
      </c>
      <c r="C26" s="5">
        <v>7883.8961999999992</v>
      </c>
      <c r="D26" s="5"/>
      <c r="G26" t="s">
        <v>4430</v>
      </c>
    </row>
    <row r="27" spans="2:11" x14ac:dyDescent="0.35">
      <c r="B27" s="3" t="s">
        <v>34</v>
      </c>
      <c r="C27" s="5">
        <v>24632.847000000009</v>
      </c>
      <c r="D27" s="5"/>
      <c r="G27" t="str">
        <f>"Most orders (" &amp; TEXT(MAX(H29:H36), "0%") &amp; ") were delivered in " &amp; INDEX(G29:G36, MATCH(MAX(H29:H36), H29:H36, 0)) &amp; "."</f>
        <v>Most orders (33%) were delivered in 4-days.</v>
      </c>
    </row>
    <row r="28" spans="2:11" x14ac:dyDescent="0.35">
      <c r="B28" s="3" t="s">
        <v>96</v>
      </c>
      <c r="C28" s="5">
        <v>26291.19</v>
      </c>
      <c r="D28" s="5"/>
      <c r="G28" s="2" t="s">
        <v>4411</v>
      </c>
      <c r="H28" t="s">
        <v>4429</v>
      </c>
    </row>
    <row r="29" spans="2:11" x14ac:dyDescent="0.35">
      <c r="B29" s="3" t="s">
        <v>4412</v>
      </c>
      <c r="C29" s="5">
        <v>163797.16380000004</v>
      </c>
      <c r="G29" s="3" t="s">
        <v>430</v>
      </c>
      <c r="H29" s="10">
        <v>5.6133056133056136E-2</v>
      </c>
    </row>
    <row r="30" spans="2:11" x14ac:dyDescent="0.35">
      <c r="G30" s="3" t="s">
        <v>123</v>
      </c>
      <c r="H30" s="10">
        <v>2.7027027027027029E-2</v>
      </c>
    </row>
    <row r="31" spans="2:11" x14ac:dyDescent="0.35">
      <c r="G31" s="3" t="s">
        <v>70</v>
      </c>
      <c r="H31" s="10">
        <v>0.13097713097713098</v>
      </c>
    </row>
    <row r="32" spans="2:11" x14ac:dyDescent="0.35">
      <c r="G32" s="3" t="s">
        <v>33</v>
      </c>
      <c r="H32" s="10">
        <v>7.2765072765072769E-2</v>
      </c>
    </row>
    <row r="33" spans="2:10" x14ac:dyDescent="0.35">
      <c r="B33" s="2" t="s">
        <v>4411</v>
      </c>
      <c r="C33" t="s">
        <v>4408</v>
      </c>
      <c r="D33" t="s">
        <v>4428</v>
      </c>
      <c r="E33" t="s">
        <v>4419</v>
      </c>
      <c r="G33" s="3" t="s">
        <v>83</v>
      </c>
      <c r="H33" s="10">
        <v>0.32640332640332642</v>
      </c>
    </row>
    <row r="34" spans="2:10" x14ac:dyDescent="0.35">
      <c r="B34" s="3" t="s">
        <v>134</v>
      </c>
      <c r="C34" s="5">
        <v>28274.521999999997</v>
      </c>
      <c r="D34" t="str" cm="1">
        <f t="array" ref="D34:E81">B34:C81</f>
        <v>Illinois</v>
      </c>
      <c r="E34" s="5">
        <v>28274.521999999997</v>
      </c>
      <c r="G34" s="3" t="s">
        <v>58</v>
      </c>
      <c r="H34" s="10">
        <v>0.20790020790020791</v>
      </c>
    </row>
    <row r="35" spans="2:10" x14ac:dyDescent="0.35">
      <c r="B35" s="3" t="s">
        <v>110</v>
      </c>
      <c r="C35" s="5">
        <v>11496.71</v>
      </c>
      <c r="D35" t="str">
        <v>Indiana</v>
      </c>
      <c r="E35" s="5">
        <v>11496.71</v>
      </c>
      <c r="G35" s="3" t="s">
        <v>129</v>
      </c>
      <c r="H35" s="10">
        <v>0.12474012474012475</v>
      </c>
    </row>
    <row r="36" spans="2:10" x14ac:dyDescent="0.35">
      <c r="B36" s="3" t="s">
        <v>801</v>
      </c>
      <c r="C36" s="5">
        <v>2642.31</v>
      </c>
      <c r="D36" t="str">
        <v>Iowa</v>
      </c>
      <c r="E36" s="5">
        <v>2642.31</v>
      </c>
      <c r="G36" s="3" t="s">
        <v>47</v>
      </c>
      <c r="H36" s="10">
        <v>5.4054054054054057E-2</v>
      </c>
    </row>
    <row r="37" spans="2:10" x14ac:dyDescent="0.35">
      <c r="B37" s="3" t="s">
        <v>3135</v>
      </c>
      <c r="C37" s="5">
        <v>111.12</v>
      </c>
      <c r="D37" t="str">
        <v>Kansas</v>
      </c>
      <c r="E37" s="5">
        <v>111.12</v>
      </c>
      <c r="G37" s="3" t="s">
        <v>4412</v>
      </c>
      <c r="H37" s="10">
        <v>1</v>
      </c>
    </row>
    <row r="38" spans="2:10" x14ac:dyDescent="0.35">
      <c r="B38" s="3" t="s">
        <v>289</v>
      </c>
      <c r="C38" s="5">
        <v>22321.099999999991</v>
      </c>
      <c r="D38" t="str">
        <v>Michigan</v>
      </c>
      <c r="E38" s="5">
        <v>22321.099999999991</v>
      </c>
    </row>
    <row r="39" spans="2:10" x14ac:dyDescent="0.35">
      <c r="B39" s="3" t="s">
        <v>166</v>
      </c>
      <c r="C39" s="5">
        <v>7611.3499999999995</v>
      </c>
      <c r="D39" t="str">
        <v>Minnesota</v>
      </c>
      <c r="E39" s="5">
        <v>7611.3499999999995</v>
      </c>
    </row>
    <row r="40" spans="2:10" x14ac:dyDescent="0.35">
      <c r="B40" s="3" t="s">
        <v>565</v>
      </c>
      <c r="C40" s="5">
        <v>2936.45</v>
      </c>
      <c r="D40" t="str">
        <v>Missouri</v>
      </c>
      <c r="E40" s="5">
        <v>2936.45</v>
      </c>
      <c r="G40" s="3" t="s">
        <v>4431</v>
      </c>
    </row>
    <row r="41" spans="2:10" x14ac:dyDescent="0.35">
      <c r="B41" s="3" t="s">
        <v>841</v>
      </c>
      <c r="C41" s="5">
        <v>1944.7000000000003</v>
      </c>
      <c r="D41" t="str">
        <v>Nebraska</v>
      </c>
      <c r="E41" s="5">
        <v>1944.7000000000003</v>
      </c>
      <c r="G41" t="str">
        <f>"Most Orders Used " &amp; INDEX(G43:G46, MATCH(MAX(H43:H46), H43:H46, 0)) &amp; " (" &amp; TEXT(MAX(H43:H46), "0%") &amp; ")"</f>
        <v>Most Orders Used Standard Class (61%)</v>
      </c>
    </row>
    <row r="42" spans="2:10" x14ac:dyDescent="0.35">
      <c r="B42" s="3" t="s">
        <v>1522</v>
      </c>
      <c r="C42" s="5">
        <v>8284.0999999999985</v>
      </c>
      <c r="D42" t="str">
        <v>Oklahoma</v>
      </c>
      <c r="E42" s="5">
        <v>8284.0999999999985</v>
      </c>
      <c r="G42" s="2" t="s">
        <v>4411</v>
      </c>
      <c r="H42" t="s">
        <v>4429</v>
      </c>
    </row>
    <row r="43" spans="2:10" x14ac:dyDescent="0.35">
      <c r="B43" s="3" t="s">
        <v>1826</v>
      </c>
      <c r="C43" s="5">
        <v>324.89999999999998</v>
      </c>
      <c r="D43" t="str">
        <v>South Dakota</v>
      </c>
      <c r="E43" s="5">
        <v>324.89999999999998</v>
      </c>
      <c r="G43" s="3" t="s">
        <v>87</v>
      </c>
      <c r="H43" s="10">
        <v>0.13305613305613306</v>
      </c>
      <c r="J43" t="s">
        <v>4433</v>
      </c>
    </row>
    <row r="44" spans="2:10" x14ac:dyDescent="0.35">
      <c r="B44" s="3" t="s">
        <v>92</v>
      </c>
      <c r="C44" s="5">
        <v>60593.291799999977</v>
      </c>
      <c r="D44" t="str">
        <v>Texas</v>
      </c>
      <c r="E44" s="5">
        <v>60593.291799999977</v>
      </c>
      <c r="G44" s="3" t="s">
        <v>425</v>
      </c>
      <c r="H44" s="10">
        <v>5.8212058212058215E-2</v>
      </c>
      <c r="J44" t="s">
        <v>4434</v>
      </c>
    </row>
    <row r="45" spans="2:10" x14ac:dyDescent="0.35">
      <c r="B45" s="3" t="s">
        <v>238</v>
      </c>
      <c r="C45" s="5">
        <v>17256.61</v>
      </c>
      <c r="D45" t="str">
        <v>Wisconsin</v>
      </c>
      <c r="E45" s="5">
        <v>17256.61</v>
      </c>
      <c r="G45" s="3" t="s">
        <v>21</v>
      </c>
      <c r="H45" s="10">
        <v>0.19542619542619544</v>
      </c>
    </row>
    <row r="46" spans="2:10" x14ac:dyDescent="0.35">
      <c r="B46" s="3" t="s">
        <v>4412</v>
      </c>
      <c r="C46" s="5">
        <v>163797.16379999998</v>
      </c>
      <c r="D46" t="str">
        <v>Grand Total</v>
      </c>
      <c r="E46" s="5">
        <v>163797.16379999998</v>
      </c>
      <c r="G46" s="3" t="s">
        <v>39</v>
      </c>
      <c r="H46" s="10">
        <v>0.61330561330561328</v>
      </c>
      <c r="J46" t="s">
        <v>4435</v>
      </c>
    </row>
    <row r="47" spans="2:10" x14ac:dyDescent="0.35">
      <c r="D47">
        <v>0</v>
      </c>
      <c r="E47" s="5">
        <v>0</v>
      </c>
      <c r="G47" s="3" t="s">
        <v>4412</v>
      </c>
      <c r="H47" s="10">
        <v>1</v>
      </c>
    </row>
    <row r="48" spans="2:10" x14ac:dyDescent="0.35">
      <c r="D48">
        <v>0</v>
      </c>
      <c r="E48" s="5">
        <v>0</v>
      </c>
    </row>
    <row r="49" spans="4:11" x14ac:dyDescent="0.35">
      <c r="D49">
        <v>0</v>
      </c>
      <c r="E49" s="5">
        <v>0</v>
      </c>
    </row>
    <row r="50" spans="4:11" x14ac:dyDescent="0.35">
      <c r="D50">
        <v>0</v>
      </c>
      <c r="E50" s="5">
        <v>0</v>
      </c>
      <c r="G50" s="3" t="s">
        <v>4432</v>
      </c>
    </row>
    <row r="51" spans="4:11" x14ac:dyDescent="0.35">
      <c r="D51">
        <v>0</v>
      </c>
      <c r="E51" s="5">
        <v>0</v>
      </c>
      <c r="G51" t="str">
        <f>"Highest Sales from Category: "&amp;INDEX(G53:G56,MATCH(MAX(H53:H56),H53:H56,0))&amp;" ("&amp;TEXT(MAX(H53:H56),"$#,##0")&amp;")"</f>
        <v>Highest Sales from Category: Chairs ($85,231)</v>
      </c>
    </row>
    <row r="52" spans="4:11" x14ac:dyDescent="0.35">
      <c r="D52">
        <v>0</v>
      </c>
      <c r="E52" s="5">
        <v>0</v>
      </c>
      <c r="G52" s="2" t="s">
        <v>4411</v>
      </c>
      <c r="H52" t="s">
        <v>4408</v>
      </c>
      <c r="K52" s="5">
        <f>MAX(J53:J56)*1.2</f>
        <v>102276.77519999993</v>
      </c>
    </row>
    <row r="53" spans="4:11" x14ac:dyDescent="0.35">
      <c r="D53">
        <v>0</v>
      </c>
      <c r="E53" s="5">
        <v>0</v>
      </c>
      <c r="G53" s="3" t="s">
        <v>31</v>
      </c>
      <c r="H53" s="5">
        <v>24157.176799999997</v>
      </c>
      <c r="I53" t="str" cm="1">
        <f t="array" ref="I53:J56">G53:H56</f>
        <v>Bookcases</v>
      </c>
      <c r="J53" s="5">
        <v>24157.176799999997</v>
      </c>
      <c r="K53" s="5">
        <f>$K$52-J53</f>
        <v>78119.59839999993</v>
      </c>
    </row>
    <row r="54" spans="4:11" x14ac:dyDescent="0.35">
      <c r="D54">
        <v>0</v>
      </c>
      <c r="E54" s="5">
        <v>0</v>
      </c>
      <c r="G54" s="3" t="s">
        <v>36</v>
      </c>
      <c r="H54" s="5">
        <v>85230.64599999995</v>
      </c>
      <c r="I54" t="str">
        <v>Chairs</v>
      </c>
      <c r="J54" s="5">
        <v>85230.64599999995</v>
      </c>
      <c r="K54" s="5">
        <f t="shared" ref="K54:K56" si="2">$K$52-J54</f>
        <v>17046.129199999981</v>
      </c>
    </row>
    <row r="55" spans="4:11" x14ac:dyDescent="0.35">
      <c r="D55">
        <v>0</v>
      </c>
      <c r="E55" s="5">
        <v>0</v>
      </c>
      <c r="G55" s="3" t="s">
        <v>56</v>
      </c>
      <c r="H55" s="5">
        <v>15254.369999999988</v>
      </c>
      <c r="I55" t="str">
        <v>Furnishings</v>
      </c>
      <c r="J55" s="5">
        <v>15254.369999999988</v>
      </c>
      <c r="K55" s="5">
        <f t="shared" si="2"/>
        <v>87022.40519999995</v>
      </c>
    </row>
    <row r="56" spans="4:11" x14ac:dyDescent="0.35">
      <c r="D56">
        <v>0</v>
      </c>
      <c r="E56" s="5">
        <v>0</v>
      </c>
      <c r="G56" s="3" t="s">
        <v>45</v>
      </c>
      <c r="H56" s="5">
        <v>39154.971000000012</v>
      </c>
      <c r="I56" t="str">
        <v>Tables</v>
      </c>
      <c r="J56" s="5">
        <v>39154.971000000012</v>
      </c>
      <c r="K56" s="5">
        <f t="shared" si="2"/>
        <v>63121.804199999919</v>
      </c>
    </row>
    <row r="57" spans="4:11" x14ac:dyDescent="0.35">
      <c r="D57">
        <v>0</v>
      </c>
      <c r="E57" s="5">
        <v>0</v>
      </c>
      <c r="G57" s="3" t="s">
        <v>4412</v>
      </c>
      <c r="H57" s="5">
        <v>163797.16379999995</v>
      </c>
    </row>
    <row r="58" spans="4:11" x14ac:dyDescent="0.35">
      <c r="D58">
        <v>0</v>
      </c>
      <c r="E58" s="5">
        <v>0</v>
      </c>
    </row>
    <row r="59" spans="4:11" x14ac:dyDescent="0.35">
      <c r="D59">
        <v>0</v>
      </c>
      <c r="E59" s="5">
        <v>0</v>
      </c>
    </row>
    <row r="60" spans="4:11" x14ac:dyDescent="0.35">
      <c r="D60">
        <v>0</v>
      </c>
      <c r="E60" s="5">
        <v>0</v>
      </c>
    </row>
    <row r="61" spans="4:11" x14ac:dyDescent="0.35">
      <c r="D61">
        <v>0</v>
      </c>
      <c r="E61" s="5">
        <v>0</v>
      </c>
    </row>
    <row r="62" spans="4:11" x14ac:dyDescent="0.35">
      <c r="D62">
        <v>0</v>
      </c>
      <c r="E62" s="5">
        <v>0</v>
      </c>
    </row>
    <row r="63" spans="4:11" x14ac:dyDescent="0.35">
      <c r="D63">
        <v>0</v>
      </c>
      <c r="E63" s="5">
        <v>0</v>
      </c>
    </row>
    <row r="64" spans="4:11" x14ac:dyDescent="0.35">
      <c r="D64">
        <v>0</v>
      </c>
      <c r="E64" s="5">
        <v>0</v>
      </c>
    </row>
    <row r="65" spans="4:5" x14ac:dyDescent="0.35">
      <c r="D65">
        <v>0</v>
      </c>
      <c r="E65" s="5">
        <v>0</v>
      </c>
    </row>
    <row r="66" spans="4:5" x14ac:dyDescent="0.35">
      <c r="D66">
        <v>0</v>
      </c>
      <c r="E66" s="5">
        <v>0</v>
      </c>
    </row>
    <row r="67" spans="4:5" x14ac:dyDescent="0.35">
      <c r="D67">
        <v>0</v>
      </c>
      <c r="E67" s="5">
        <v>0</v>
      </c>
    </row>
    <row r="68" spans="4:5" x14ac:dyDescent="0.35">
      <c r="D68">
        <v>0</v>
      </c>
      <c r="E68" s="5">
        <v>0</v>
      </c>
    </row>
    <row r="69" spans="4:5" x14ac:dyDescent="0.35">
      <c r="D69">
        <v>0</v>
      </c>
      <c r="E69" s="5">
        <v>0</v>
      </c>
    </row>
    <row r="70" spans="4:5" x14ac:dyDescent="0.35">
      <c r="D70">
        <v>0</v>
      </c>
      <c r="E70" s="5">
        <v>0</v>
      </c>
    </row>
    <row r="71" spans="4:5" x14ac:dyDescent="0.35">
      <c r="D71">
        <v>0</v>
      </c>
      <c r="E71" s="5">
        <v>0</v>
      </c>
    </row>
    <row r="72" spans="4:5" x14ac:dyDescent="0.35">
      <c r="D72">
        <v>0</v>
      </c>
      <c r="E72" s="5">
        <v>0</v>
      </c>
    </row>
    <row r="73" spans="4:5" x14ac:dyDescent="0.35">
      <c r="D73">
        <v>0</v>
      </c>
      <c r="E73" s="5">
        <v>0</v>
      </c>
    </row>
    <row r="74" spans="4:5" x14ac:dyDescent="0.35">
      <c r="D74">
        <v>0</v>
      </c>
      <c r="E74" s="5">
        <v>0</v>
      </c>
    </row>
    <row r="75" spans="4:5" x14ac:dyDescent="0.35">
      <c r="D75">
        <v>0</v>
      </c>
      <c r="E75" s="5">
        <v>0</v>
      </c>
    </row>
    <row r="76" spans="4:5" x14ac:dyDescent="0.35">
      <c r="D76">
        <v>0</v>
      </c>
      <c r="E76" s="5">
        <v>0</v>
      </c>
    </row>
    <row r="77" spans="4:5" x14ac:dyDescent="0.35">
      <c r="D77">
        <v>0</v>
      </c>
      <c r="E77" s="5">
        <v>0</v>
      </c>
    </row>
    <row r="78" spans="4:5" x14ac:dyDescent="0.35">
      <c r="D78">
        <v>0</v>
      </c>
      <c r="E78" s="5">
        <v>0</v>
      </c>
    </row>
    <row r="79" spans="4:5" x14ac:dyDescent="0.35">
      <c r="D79">
        <v>0</v>
      </c>
      <c r="E79" s="5">
        <v>0</v>
      </c>
    </row>
    <row r="80" spans="4:5" x14ac:dyDescent="0.35">
      <c r="D80">
        <v>0</v>
      </c>
      <c r="E80" s="5">
        <v>0</v>
      </c>
    </row>
    <row r="81" spans="4:5" x14ac:dyDescent="0.35">
      <c r="D81">
        <v>0</v>
      </c>
      <c r="E81" s="5">
        <v>0</v>
      </c>
    </row>
  </sheetData>
  <mergeCells count="1">
    <mergeCell ref="G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82C21-B4AB-4885-9516-E9308FC8BFD4}">
  <dimension ref="C40:E40"/>
  <sheetViews>
    <sheetView showGridLines="0" zoomScaleNormal="100" workbookViewId="0">
      <selection activeCell="Z8" sqref="Z8"/>
    </sheetView>
  </sheetViews>
  <sheetFormatPr defaultRowHeight="14.5" x14ac:dyDescent="0.35"/>
  <sheetData>
    <row r="40" spans="3:5" x14ac:dyDescent="0.35">
      <c r="C40" s="5"/>
      <c r="D40" s="5"/>
      <c r="E4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D23C54-C7F0-4EA6-8AEA-B8AB771145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Furniture_Sales</vt:lpstr>
      <vt:lpstr>Pivoting</vt:lpstr>
      <vt:lpstr>Dashboard</vt:lpstr>
      <vt:lpstr>highestcategory</vt:lpstr>
      <vt:lpstr>odersbyduration</vt:lpstr>
      <vt:lpstr>odersbyshippingmode</vt:lpstr>
      <vt:lpstr>profit</vt:lpstr>
      <vt:lpstr>profityoy</vt:lpstr>
      <vt:lpstr>quantity</vt:lpstr>
      <vt:lpstr>quantityyoy</vt:lpstr>
      <vt:lpstr>sales</vt:lpstr>
      <vt:lpstr>salesyoy</vt:lpstr>
      <vt:lpstr>shipmode</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Bahre Hailemariam</dc:creator>
  <cp:lastModifiedBy>Bahre Hailemariam Bahre</cp:lastModifiedBy>
  <dcterms:created xsi:type="dcterms:W3CDTF">2025-07-19T17:31:15Z</dcterms:created>
  <dcterms:modified xsi:type="dcterms:W3CDTF">2025-07-30T16:41:47Z</dcterms:modified>
</cp:coreProperties>
</file>