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codeName="ThisWorkbook"/>
  <bookViews>
    <workbookView xWindow="0" yWindow="0" windowWidth="23040" windowHeight="9192"/>
  </bookViews>
  <sheets>
    <sheet name="Начало" sheetId="1" r:id="rId1"/>
    <sheet name="Самостоятелна работа" sheetId="3" r:id="rId2"/>
    <sheet name="Chart Data" sheetId="2" state="hidden" r:id="rId3"/>
  </sheets>
  <definedNames>
    <definedName name="BudgetTitle">Начало!$A$1</definedName>
    <definedName name="ColumnTitle1">Income[[#Headers],[Наименование]]</definedName>
    <definedName name="ColumnTitle2">Домашни[[#Headers],[Дата]]</definedName>
    <definedName name="ColumnTitle3">#REF!</definedName>
    <definedName name="CurrentShit">Income[]</definedName>
    <definedName name="Total_Homeworks_Points">Начало!$C$8</definedName>
    <definedName name="Total_Monthly_Expenses">Начало!#REF!</definedName>
    <definedName name="Total_Monthly_Savings">Начало!$C$8</definedName>
    <definedName name="_xlnm.Print_Titles" localSheetId="0">Начало!$16:$16</definedName>
    <definedName name="_xlnm.Print_Titles" localSheetId="1">'Самостоятелна работа'!$6:$6</definedName>
    <definedName name="Семестриален_изпит">Начало!$C$10</definedName>
    <definedName name="СР">'Самостоятелна работа'!$G$20</definedName>
    <definedName name="Текущ_Контрол">Начало!$C$6</definedName>
    <definedName name="ТекущКонтрол">Начало!$C$6</definedName>
  </definedNames>
  <calcPr calcId="14562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C21" i="1" l="1"/>
  <c r="C19" i="1"/>
  <c r="G14" i="3" l="1"/>
  <c r="G8" i="3"/>
  <c r="G9" i="3"/>
  <c r="G10" i="3"/>
  <c r="G11" i="3"/>
  <c r="G12" i="3"/>
  <c r="G13" i="3"/>
  <c r="G7" i="3"/>
  <c r="G16" i="3" l="1"/>
  <c r="G18" i="3" s="1"/>
  <c r="G20" i="3" s="1"/>
  <c r="C10" i="1"/>
  <c r="C6" i="1" l="1"/>
  <c r="C8" i="1"/>
  <c r="C12" i="1" l="1"/>
  <c r="B9" i="1" s="1"/>
  <c r="B4" i="2"/>
  <c r="B3" i="2"/>
  <c r="B2" i="2" s="1"/>
</calcChain>
</file>

<file path=xl/sharedStrings.xml><?xml version="1.0" encoding="utf-8"?>
<sst xmlns="http://schemas.openxmlformats.org/spreadsheetml/2006/main" count="36" uniqueCount="36">
  <si>
    <t>CHART DATA</t>
  </si>
  <si>
    <t>Семестриални/контролни изпити</t>
  </si>
  <si>
    <t>Наименование</t>
  </si>
  <si>
    <t>Контролно 1</t>
  </si>
  <si>
    <t>Контролно 2</t>
  </si>
  <si>
    <t>Оценка</t>
  </si>
  <si>
    <t>Краен резултат</t>
  </si>
  <si>
    <t>Обобщение</t>
  </si>
  <si>
    <t>Точки</t>
  </si>
  <si>
    <t>Дата</t>
  </si>
  <si>
    <t>Успеваемост в %</t>
  </si>
  <si>
    <t>Именоване на проект</t>
  </si>
  <si>
    <t>Работещи задачи</t>
  </si>
  <si>
    <t>Предадени домашни, присъствия, презентации и др.</t>
  </si>
  <si>
    <t>Присъствие на упражнения</t>
  </si>
  <si>
    <t>Презентация</t>
  </si>
  <si>
    <t>Присъствие в университет</t>
  </si>
  <si>
    <t>Самостоятелна работа / домашни</t>
  </si>
  <si>
    <t>* Макс. задачи в домашно : 4;</t>
  </si>
  <si>
    <t>* Макс. точки от домашно : 5 (по 1 точка за всяка задача + 1 точка за правилно именуван проект);</t>
  </si>
  <si>
    <t>* Макс. точки от присъствия : 40 (по 5 точки за всяко присъствие);</t>
  </si>
  <si>
    <t>* Макс. точки от домашни : 40 (8 упражнения за семестър * 5 точки за домашно);</t>
  </si>
  <si>
    <t>Точки :</t>
  </si>
  <si>
    <t>ТК (Текущ контрол) = (ТК1 + ТК2) * 0.2</t>
  </si>
  <si>
    <t>Семестриален изпит</t>
  </si>
  <si>
    <t>РИ (Резултат от изпита) = РИ * 0.6</t>
  </si>
  <si>
    <t>РИ</t>
  </si>
  <si>
    <t>СР</t>
  </si>
  <si>
    <t>ТК</t>
  </si>
  <si>
    <t>Бонус точки:</t>
  </si>
  <si>
    <t>* Макс. точки за презентации : 20 точки;</t>
  </si>
  <si>
    <t>* При натрупан максимален брой точки (100) се раздават допълнителни + 20 бонус точки;</t>
  </si>
  <si>
    <t>СР (Самостоятелна работа) = (СР / 2) * 0.2 :</t>
  </si>
  <si>
    <t>Курсова работа</t>
  </si>
  <si>
    <t>Евгени Делчев Братанов</t>
  </si>
  <si>
    <t>Фак.№1701681074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</si>
</sst>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"/>
    <numFmt numFmtId="167" formatCode="[$-F800]dddd\,\ mmmm\ dd\,\ yyyy"/>
  </numFmts>
  <fonts count="32" x14ac:knownFonts="1">
    <font>
      <b/>
      <sz val="12"/>
      <color theme="3" tint="0.24994659260841701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12"/>
      <color theme="3" tint="0.24994659260841701"/>
      <name val="Arial"/>
      <family val="2"/>
      <scheme val="minor"/>
    </font>
    <font>
      <b/>
      <sz val="14"/>
      <color theme="4" tint="-0.24994659260841701"/>
      <name val="Arial"/>
      <family val="2"/>
      <scheme val="minor"/>
    </font>
    <font>
      <b/>
      <sz val="12"/>
      <color theme="3" tint="0.24994659260841701"/>
      <name val="Constantia"/>
      <family val="1"/>
    </font>
    <font>
      <b/>
      <sz val="29"/>
      <color theme="3"/>
      <name val="Constantia"/>
      <family val="1"/>
    </font>
    <font>
      <b/>
      <sz val="18"/>
      <color theme="3"/>
      <name val="Constantia"/>
      <family val="1"/>
    </font>
    <font>
      <sz val="12"/>
      <color theme="0"/>
      <name val="Constantia"/>
      <family val="1"/>
    </font>
    <font>
      <b/>
      <sz val="14"/>
      <color theme="4" tint="-0.24994659260841701"/>
      <name val="Constantia"/>
      <family val="1"/>
    </font>
    <font>
      <sz val="11"/>
      <color rgb="FF0061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8"/>
      <color theme="3" tint="0.24994659260841701"/>
      <name val="Constantia"/>
      <family val="1"/>
    </font>
    <font>
      <b/>
      <sz val="20"/>
      <color theme="3" tint="0.24994659260841701"/>
      <name val="Constantia"/>
      <family val="1"/>
    </font>
    <font>
      <b/>
      <sz val="20"/>
      <color theme="4" tint="-0.24994659260841701"/>
      <name val="Constantia"/>
      <family val="1"/>
    </font>
    <font>
      <b/>
      <sz val="12"/>
      <color rgb="FFFF0000"/>
      <name val="Constantia"/>
      <family val="1"/>
    </font>
    <font>
      <b/>
      <sz val="12"/>
      <color rgb="FF006100"/>
      <name val="Constantia"/>
      <family val="1"/>
    </font>
    <font>
      <b/>
      <sz val="24"/>
      <color rgb="FF006100"/>
      <name val="Constantia"/>
      <family val="1"/>
    </font>
    <font>
      <b/>
      <sz val="14"/>
      <color theme="0"/>
      <name val="Constantia"/>
      <family val="1"/>
    </font>
    <font>
      <b/>
      <sz val="14"/>
      <color theme="4" tint="-0.249977111117893"/>
      <name val="Constantia"/>
      <family val="1"/>
    </font>
    <font>
      <b/>
      <u/>
      <sz val="18"/>
      <color rgb="FFFF0000"/>
      <name val="Constantia"/>
      <family val="1"/>
    </font>
    <font>
      <b/>
      <sz val="14"/>
      <color rgb="FF006100"/>
      <name val="Constantia"/>
      <family val="1"/>
    </font>
    <font>
      <b/>
      <sz val="11"/>
      <color theme="1"/>
      <name val="Constantia"/>
      <family val="1"/>
    </font>
    <font>
      <b/>
      <sz val="12"/>
      <color theme="3" tint="0.24994659260841701"/>
      <name val="Constantia"/>
    </font>
    <font>
      <b/>
      <sz val="12"/>
      <color theme="1"/>
      <name val="Constantia"/>
      <family val="1"/>
      <charset val="204"/>
    </font>
    <font>
      <b/>
      <sz val="12"/>
      <color theme="3" tint="0.24994659260841701"/>
      <name val="Constantia"/>
      <family val="1"/>
      <charset val="204"/>
    </font>
    <font>
      <b/>
      <sz val="11"/>
      <color rgb="FF3F3F3F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8"/>
      <color rgb="FF3F3F3F"/>
      <name val="Constantia"/>
      <family val="1"/>
    </font>
    <font>
      <b/>
      <sz val="18"/>
      <color rgb="FFFA7D00"/>
      <name val="Constantia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Protection="0">
      <alignment horizontal="left"/>
    </xf>
    <xf numFmtId="0" fontId="5" fillId="0" borderId="0" applyNumberFormat="0" applyFill="0" applyAlignment="0" applyProtection="0"/>
    <xf numFmtId="0" fontId="4" fillId="0" borderId="0" applyNumberFormat="0" applyFill="0" applyAlignment="0" applyProtection="0"/>
    <xf numFmtId="166" fontId="5" fillId="0" borderId="0">
      <alignment horizontal="left"/>
    </xf>
    <xf numFmtId="9" fontId="5" fillId="0" borderId="0">
      <alignment horizontal="center"/>
    </xf>
    <xf numFmtId="165" fontId="4" fillId="0" borderId="0" applyFont="0" applyFill="0" applyBorder="0" applyAlignment="0">
      <alignment horizontal="left"/>
    </xf>
    <xf numFmtId="164" fontId="4" fillId="0" borderId="0" applyFont="0" applyFill="0" applyBorder="0" applyAlignment="0" applyProtection="0"/>
    <xf numFmtId="0" fontId="11" fillId="2" borderId="0" applyNumberFormat="0" applyBorder="0" applyAlignment="0" applyProtection="0"/>
    <xf numFmtId="0" fontId="4" fillId="3" borderId="1" applyNumberFormat="0" applyFont="0" applyAlignment="0" applyProtection="0"/>
    <xf numFmtId="0" fontId="12" fillId="0" borderId="2" applyNumberFormat="0" applyFill="0" applyAlignment="0" applyProtection="0"/>
    <xf numFmtId="0" fontId="13" fillId="4" borderId="0" applyNumberFormat="0" applyBorder="0" applyAlignment="0" applyProtection="0"/>
    <xf numFmtId="0" fontId="28" fillId="6" borderId="3" applyNumberFormat="0" applyAlignment="0" applyProtection="0"/>
    <xf numFmtId="0" fontId="29" fillId="0" borderId="4" applyNumberFormat="0" applyFill="0" applyAlignment="0" applyProtection="0"/>
  </cellStyleXfs>
  <cellXfs count="71">
    <xf numFmtId="0" fontId="0" fillId="0" borderId="0" xfId="0"/>
    <xf numFmtId="0" fontId="1" fillId="0" borderId="0" xfId="2">
      <alignment horizontal="left"/>
    </xf>
    <xf numFmtId="9" fontId="3" fillId="0" borderId="0" xfId="0" applyNumberFormat="1" applyFont="1"/>
    <xf numFmtId="0" fontId="6" fillId="0" borderId="0" xfId="0" applyFont="1"/>
    <xf numFmtId="9" fontId="9" fillId="0" borderId="0" xfId="0" applyNumberFormat="1" applyFont="1"/>
    <xf numFmtId="9" fontId="10" fillId="0" borderId="0" xfId="6" applyFont="1">
      <alignment horizontal="center"/>
    </xf>
    <xf numFmtId="0" fontId="8" fillId="0" borderId="0" xfId="2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2" fontId="8" fillId="0" borderId="0" xfId="2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16" fillId="0" borderId="0" xfId="6" applyNumberFormat="1" applyFo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0" xfId="7" applyNumberFormat="1" applyFont="1" applyBorder="1" applyAlignment="1">
      <alignment horizontal="center" vertical="center"/>
    </xf>
    <xf numFmtId="2" fontId="6" fillId="0" borderId="0" xfId="7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8" fillId="0" borderId="0" xfId="2" applyNumberFormat="1" applyFont="1" applyAlignment="1">
      <alignment horizontal="left" vertical="center"/>
    </xf>
    <xf numFmtId="167" fontId="6" fillId="0" borderId="0" xfId="0" applyNumberFormat="1" applyFont="1" applyBorder="1" applyAlignment="1">
      <alignment horizontal="left" vertical="center"/>
    </xf>
    <xf numFmtId="167" fontId="8" fillId="0" borderId="0" xfId="2" applyNumberFormat="1" applyFont="1" applyAlignment="1">
      <alignment horizontal="center"/>
    </xf>
    <xf numFmtId="167" fontId="17" fillId="0" borderId="0" xfId="0" applyNumberFormat="1" applyFont="1" applyAlignment="1"/>
    <xf numFmtId="167" fontId="17" fillId="0" borderId="0" xfId="0" applyNumberFormat="1" applyFont="1" applyAlignment="1">
      <alignment horizontal="left" vertical="center"/>
    </xf>
    <xf numFmtId="165" fontId="11" fillId="2" borderId="0" xfId="9" applyNumberFormat="1" applyAlignment="1">
      <alignment horizontal="left" vertical="center"/>
    </xf>
    <xf numFmtId="2" fontId="18" fillId="2" borderId="0" xfId="9" applyNumberFormat="1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  <xf numFmtId="2" fontId="19" fillId="2" borderId="0" xfId="9" applyNumberFormat="1" applyFont="1" applyAlignment="1">
      <alignment horizontal="center" vertical="center"/>
    </xf>
    <xf numFmtId="167" fontId="8" fillId="0" borderId="0" xfId="2" applyNumberFormat="1" applyFont="1" applyAlignment="1">
      <alignment horizontal="left"/>
    </xf>
    <xf numFmtId="167" fontId="6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7" fontId="20" fillId="4" borderId="0" xfId="12" applyNumberFormat="1" applyFont="1" applyAlignment="1">
      <alignment horizontal="left" vertical="center"/>
    </xf>
    <xf numFmtId="0" fontId="20" fillId="4" borderId="0" xfId="12" applyFont="1" applyAlignment="1">
      <alignment horizontal="center" vertical="center"/>
    </xf>
    <xf numFmtId="2" fontId="20" fillId="4" borderId="0" xfId="12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2" fontId="22" fillId="0" borderId="0" xfId="8" applyNumberFormat="1" applyFont="1" applyAlignment="1">
      <alignment horizontal="center"/>
    </xf>
    <xf numFmtId="2" fontId="23" fillId="2" borderId="0" xfId="9" applyNumberFormat="1" applyFont="1" applyAlignment="1">
      <alignment horizontal="center"/>
    </xf>
    <xf numFmtId="2" fontId="24" fillId="0" borderId="2" xfId="11" applyNumberFormat="1" applyFont="1" applyAlignment="1">
      <alignment horizontal="center"/>
    </xf>
    <xf numFmtId="2" fontId="14" fillId="0" borderId="0" xfId="8" applyNumberFormat="1" applyFont="1" applyBorder="1" applyAlignment="1">
      <alignment horizontal="center"/>
    </xf>
    <xf numFmtId="2" fontId="14" fillId="0" borderId="0" xfId="7" applyNumberFormat="1" applyFont="1" applyBorder="1" applyAlignment="1">
      <alignment horizontal="center"/>
    </xf>
    <xf numFmtId="2" fontId="14" fillId="0" borderId="0" xfId="7" applyNumberFormat="1" applyFont="1" applyAlignment="1">
      <alignment horizontal="center"/>
    </xf>
    <xf numFmtId="0" fontId="14" fillId="0" borderId="0" xfId="0" applyFont="1" applyBorder="1"/>
    <xf numFmtId="0" fontId="14" fillId="0" borderId="0" xfId="0" applyFont="1"/>
    <xf numFmtId="0" fontId="8" fillId="3" borderId="1" xfId="10" applyFont="1" applyAlignment="1">
      <alignment horizontal="left"/>
    </xf>
    <xf numFmtId="0" fontId="25" fillId="0" borderId="0" xfId="0" applyFont="1" applyAlignment="1">
      <alignment horizontal="center" vertical="center"/>
    </xf>
    <xf numFmtId="167" fontId="25" fillId="0" borderId="0" xfId="0" applyNumberFormat="1" applyFont="1" applyAlignment="1">
      <alignment horizontal="left" vertical="center"/>
    </xf>
    <xf numFmtId="2" fontId="25" fillId="0" borderId="0" xfId="7" applyNumberFormat="1" applyFont="1" applyAlignment="1">
      <alignment horizontal="center" vertical="center"/>
    </xf>
    <xf numFmtId="167" fontId="26" fillId="5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horizontal="center" vertical="center"/>
    </xf>
    <xf numFmtId="2" fontId="26" fillId="5" borderId="0" xfId="7" applyNumberFormat="1" applyFont="1" applyFill="1" applyAlignment="1">
      <alignment horizontal="center" vertical="center"/>
    </xf>
    <xf numFmtId="167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2" fontId="27" fillId="0" borderId="0" xfId="7" applyNumberFormat="1" applyFont="1" applyBorder="1" applyAlignment="1">
      <alignment horizontal="center" vertical="center"/>
    </xf>
    <xf numFmtId="0" fontId="30" fillId="6" borderId="3" xfId="13" applyFont="1"/>
    <xf numFmtId="2" fontId="30" fillId="6" borderId="3" xfId="13" applyNumberFormat="1" applyFont="1" applyAlignment="1">
      <alignment horizontal="center"/>
    </xf>
    <xf numFmtId="2" fontId="30" fillId="6" borderId="3" xfId="13" applyNumberFormat="1" applyFont="1"/>
    <xf numFmtId="0" fontId="31" fillId="0" borderId="4" xfId="14" applyFont="1"/>
    <xf numFmtId="2" fontId="31" fillId="0" borderId="4" xfId="14" applyNumberFormat="1" applyFont="1" applyAlignment="1">
      <alignment horizontal="center"/>
    </xf>
    <xf numFmtId="0" fontId="7" fillId="0" borderId="0" xfId="1" applyFont="1" applyAlignment="1">
      <alignment horizontal="center" vertical="center"/>
    </xf>
    <xf numFmtId="167" fontId="8" fillId="0" borderId="0" xfId="2" applyNumberFormat="1" applyFont="1" applyAlignment="1">
      <alignment horizontal="center"/>
    </xf>
    <xf numFmtId="0" fontId="7" fillId="0" borderId="0" xfId="1" applyFont="1" applyAlignment="1">
      <alignment horizontal="center"/>
    </xf>
    <xf numFmtId="167" fontId="17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2" fontId="17" fillId="3" borderId="1" xfId="10" applyNumberFormat="1" applyFont="1" applyAlignment="1">
      <alignment horizontal="center" vertical="center"/>
    </xf>
    <xf numFmtId="2" fontId="6" fillId="3" borderId="1" xfId="10" applyNumberFormat="1" applyFont="1" applyAlignment="1">
      <alignment horizontal="center" vertical="center"/>
    </xf>
    <xf numFmtId="0" fontId="17" fillId="3" borderId="1" xfId="10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</cellXfs>
  <cellStyles count="15">
    <cellStyle name="% Income Spent" xfId="6"/>
    <cellStyle name="Amount" xfId="7"/>
    <cellStyle name="Summary" xfId="5"/>
    <cellStyle name="Акцент6" xfId="12" builtinId="49"/>
    <cellStyle name="Бележка" xfId="10" builtinId="10"/>
    <cellStyle name="Валута" xfId="8" builtinId="4"/>
    <cellStyle name="Добър" xfId="9" builtinId="26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Изход" xfId="13" builtinId="21"/>
    <cellStyle name="Нормален" xfId="0" builtinId="0" customBuiltin="1"/>
    <cellStyle name="Свързана клетка" xfId="14" builtinId="24"/>
    <cellStyle name="Сума" xfId="11" builtinId="25"/>
  </cellStyles>
  <dxfs count="18">
    <dxf>
      <font>
        <strike val="0"/>
        <outline val="0"/>
        <shadow val="0"/>
        <u val="none"/>
        <vertAlign val="baseline"/>
        <name val="Constantia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numFmt numFmtId="167" formatCode="[$-F800]dddd\,\ mmmm\ dd\,\ 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color theme="5" tint="-0.24994659260841701"/>
      </font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  <bottom/>
      </border>
    </dxf>
    <dxf>
      <font>
        <color theme="4" tint="-0.24994659260841701"/>
      </font>
    </dxf>
    <dxf>
      <font>
        <b/>
        <i val="0"/>
        <color theme="3" tint="0.24994659260841701"/>
      </font>
      <border>
        <top/>
        <bottom/>
      </border>
    </dxf>
  </dxfs>
  <tableStyles count="1" defaultTableStyle="BudgetTable" defaultPivotStyle="PivotStyleLight16">
    <tableStyle name="BudgetTable" pivot="0" count="4">
      <tableStyleElement type="wholeTable" dxfId="17"/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come" displayName="Income" ref="B16:C23" headerRowDxfId="12" dataDxfId="11" totalsRowDxfId="10">
  <autoFilter ref="B16:C23">
    <filterColumn colId="0">
      <filters>
        <filter val="Income Source 1"/>
        <filter val="Income Source 2"/>
      </filters>
    </filterColumn>
  </autoFilter>
  <tableColumns count="2">
    <tableColumn id="1" name="Наименование" totalsRowLabel="Total" dataDxfId="9"/>
    <tableColumn id="2" name="Оценка" totalsRowFunction="sum" dataDxfId="8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the monthly income details in this table"/>
    </ext>
  </extLst>
</table>
</file>

<file path=xl/tables/table2.xml><?xml version="1.0" encoding="utf-8"?>
<table xmlns="http://schemas.openxmlformats.org/spreadsheetml/2006/main" id="6" name="Домашни" displayName="Домашни" ref="B6:G18" totalsRowShown="0" headerRowDxfId="7" dataDxfId="6">
  <autoFilter ref="B6:G18"/>
  <tableColumns count="6">
    <tableColumn id="1" name="Дата" dataDxfId="5"/>
    <tableColumn id="5" name="Присъствие на упражнения" dataDxfId="4"/>
    <tableColumn id="6" name="Презентация" dataDxfId="3"/>
    <tableColumn id="3" name="Именоване на проект" dataDxfId="2"/>
    <tableColumn id="4" name="Работещи задачи" dataDxfId="1"/>
    <tableColumn id="2" name="Точки" dataDxfId="0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s in this table"/>
    </ext>
  </extLst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D23"/>
  <sheetViews>
    <sheetView showGridLines="0" tabSelected="1" zoomScale="145" zoomScaleNormal="145" zoomScaleSheetLayoutView="100" workbookViewId="0">
      <selection activeCell="A2" sqref="A2:D2"/>
    </sheetView>
  </sheetViews>
  <sheetFormatPr defaultRowHeight="28.5" customHeight="1" x14ac:dyDescent="0.3"/>
  <cols>
    <col min="1" max="1" width="3.26953125" customWidth="1"/>
    <col min="2" max="2" width="53.7265625" customWidth="1"/>
    <col min="3" max="3" width="30" style="13" customWidth="1"/>
    <col min="4" max="4" width="9" customWidth="1"/>
  </cols>
  <sheetData>
    <row r="1" spans="1:4" s="10" customFormat="1" ht="35.25" customHeight="1" x14ac:dyDescent="0.3">
      <c r="A1" s="62" t="s">
        <v>35</v>
      </c>
      <c r="B1" s="62"/>
      <c r="C1" s="62"/>
      <c r="D1" s="62"/>
    </row>
    <row r="2" spans="1:4" s="8" customFormat="1" ht="35.25" customHeight="1" x14ac:dyDescent="0.3">
      <c r="A2" s="62" t="s">
        <v>34</v>
      </c>
      <c r="B2" s="62"/>
      <c r="C2" s="62"/>
      <c r="D2" s="62"/>
    </row>
    <row r="3" spans="1:4" s="8" customFormat="1" ht="35.25" customHeight="1" x14ac:dyDescent="0.3">
      <c r="A3" s="7"/>
      <c r="B3" s="7"/>
      <c r="C3" s="9"/>
      <c r="D3" s="7"/>
    </row>
    <row r="4" spans="1:4" ht="37.5" customHeight="1" x14ac:dyDescent="0.45">
      <c r="A4" s="3"/>
      <c r="B4" s="6"/>
      <c r="C4" s="11" t="s">
        <v>7</v>
      </c>
    </row>
    <row r="5" spans="1:4" ht="30" customHeight="1" x14ac:dyDescent="0.35">
      <c r="A5" s="3"/>
      <c r="B5" s="4"/>
      <c r="C5" s="40" t="s">
        <v>28</v>
      </c>
    </row>
    <row r="6" spans="1:4" ht="20.399999999999999" customHeight="1" x14ac:dyDescent="0.35">
      <c r="A6" s="3"/>
      <c r="B6" s="3"/>
      <c r="C6" s="12">
        <f>C19</f>
        <v>1.2000000000000002</v>
      </c>
    </row>
    <row r="7" spans="1:4" ht="20.399999999999999" customHeight="1" x14ac:dyDescent="0.5">
      <c r="A7" s="3"/>
      <c r="B7" s="15" t="s">
        <v>10</v>
      </c>
      <c r="C7" s="40" t="s">
        <v>27</v>
      </c>
    </row>
    <row r="8" spans="1:4" ht="20.399999999999999" customHeight="1" x14ac:dyDescent="0.35">
      <c r="A8" s="3"/>
      <c r="B8" s="3"/>
      <c r="C8" s="12">
        <f>[0]!СР</f>
        <v>1.2</v>
      </c>
    </row>
    <row r="9" spans="1:4" ht="20.399999999999999" customHeight="1" x14ac:dyDescent="0.5">
      <c r="A9" s="3"/>
      <c r="B9" s="16">
        <f>C12/6</f>
        <v>1</v>
      </c>
      <c r="C9" s="40" t="s">
        <v>26</v>
      </c>
    </row>
    <row r="10" spans="1:4" ht="20.399999999999999" customHeight="1" x14ac:dyDescent="0.35">
      <c r="A10" s="3"/>
      <c r="B10" s="3"/>
      <c r="C10" s="38">
        <f>C21</f>
        <v>3.5999999999999996</v>
      </c>
    </row>
    <row r="11" spans="1:4" ht="20.399999999999999" customHeight="1" thickBot="1" x14ac:dyDescent="0.35">
      <c r="A11" s="3"/>
      <c r="B11" s="3"/>
      <c r="C11" s="41" t="s">
        <v>6</v>
      </c>
    </row>
    <row r="12" spans="1:4" ht="20.399999999999999" customHeight="1" thickTop="1" x14ac:dyDescent="0.45">
      <c r="A12" s="3"/>
      <c r="B12" s="3"/>
      <c r="C12" s="39">
        <f>Текущ_Контрол+Total_Homeworks_Points+Семестриален_изпит</f>
        <v>6</v>
      </c>
    </row>
    <row r="13" spans="1:4" ht="22.5" customHeight="1" x14ac:dyDescent="0.3">
      <c r="A13" s="3"/>
    </row>
    <row r="14" spans="1:4" ht="22.5" customHeight="1" x14ac:dyDescent="0.35">
      <c r="A14" s="3"/>
      <c r="B14" s="5"/>
    </row>
    <row r="15" spans="1:4" ht="45" customHeight="1" x14ac:dyDescent="0.45">
      <c r="A15" s="3"/>
      <c r="B15" s="47" t="s">
        <v>1</v>
      </c>
      <c r="C15" s="14"/>
    </row>
    <row r="16" spans="1:4" ht="24.9" customHeight="1" x14ac:dyDescent="0.45">
      <c r="A16" s="3"/>
      <c r="B16" s="45" t="s">
        <v>2</v>
      </c>
      <c r="C16" s="42" t="s">
        <v>5</v>
      </c>
    </row>
    <row r="17" spans="1:3" ht="24.9" customHeight="1" x14ac:dyDescent="0.45">
      <c r="A17" s="3"/>
      <c r="B17" s="45" t="s">
        <v>3</v>
      </c>
      <c r="C17" s="42">
        <v>6</v>
      </c>
    </row>
    <row r="18" spans="1:3" ht="23.4" x14ac:dyDescent="0.45">
      <c r="A18" s="3"/>
      <c r="B18" s="45" t="s">
        <v>4</v>
      </c>
      <c r="C18" s="42">
        <v>6</v>
      </c>
    </row>
    <row r="19" spans="1:3" ht="28.5" customHeight="1" x14ac:dyDescent="0.45">
      <c r="A19" s="3"/>
      <c r="B19" s="57" t="s">
        <v>23</v>
      </c>
      <c r="C19" s="58">
        <f>SUM(C17:C18)/2*(2/10)</f>
        <v>1.2000000000000002</v>
      </c>
    </row>
    <row r="20" spans="1:3" ht="28.5" customHeight="1" x14ac:dyDescent="0.45">
      <c r="A20" s="3"/>
      <c r="B20" s="45" t="s">
        <v>24</v>
      </c>
      <c r="C20" s="43">
        <v>6</v>
      </c>
    </row>
    <row r="21" spans="1:3" ht="28.5" customHeight="1" x14ac:dyDescent="0.45">
      <c r="B21" s="59" t="s">
        <v>25</v>
      </c>
      <c r="C21" s="58">
        <f>C20*(6/10)</f>
        <v>3.5999999999999996</v>
      </c>
    </row>
    <row r="22" spans="1:3" ht="28.5" customHeight="1" thickBot="1" x14ac:dyDescent="0.5">
      <c r="B22" s="60" t="s">
        <v>33</v>
      </c>
      <c r="C22" s="61">
        <v>6</v>
      </c>
    </row>
    <row r="23" spans="1:3" ht="28.5" customHeight="1" thickTop="1" x14ac:dyDescent="0.45">
      <c r="B23" s="46"/>
      <c r="C23" s="44"/>
    </row>
  </sheetData>
  <mergeCells count="2">
    <mergeCell ref="A1:D1"/>
    <mergeCell ref="A2:D2"/>
  </mergeCells>
  <dataValidations count="8">
    <dataValidation allowBlank="1" showInputMessage="1" showErrorMessage="1" prompt="Total Monthly Income is automatically calculated" sqref="C6"/>
    <dataValidation allowBlank="1" showInputMessage="1" showErrorMessage="1" prompt="Total Monthly Savings is automatically calculated" sqref="C8"/>
    <dataValidation allowBlank="1" showInputMessage="1" showErrorMessage="1" prompt="Cash Balance is automatically calculated" sqref="C12"/>
    <dataValidation allowBlank="1" showInputMessage="1" showErrorMessage="1" prompt="Enter monthly income items in this column" sqref="B16"/>
    <dataValidation allowBlank="1" showInputMessage="1" showErrorMessage="1" prompt="Enter monthly income amounts in this column" sqref="C16"/>
    <dataValidation allowBlank="1" showInputMessage="1" showErrorMessage="1" prompt="% Income Spent pie chart displayed in column B from Rows 3 to 10" sqref="B5"/>
    <dataValidation allowBlank="1" showInputMessage="1" showErrorMessage="1" prompt="Enter the title for this worksheet, it will automatically update cell B1 on both the Monthly Savings and Monthly Expense worksheets" sqref="A1:A3"/>
    <dataValidation allowBlank="1" showInputMessage="1" showErrorMessage="1" prompt="% of income spent. This value is automatically calculated" sqref="B14 B9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Data'!$B$4</xm:f>
            <x14:dxf>
              <font>
                <color theme="5" tint="-0.24994659260841701"/>
              </font>
            </x14:dxf>
          </x14:cfRule>
          <xm:sqref>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M27"/>
  <sheetViews>
    <sheetView showGridLines="0" zoomScale="115" zoomScaleNormal="115" zoomScaleSheetLayoutView="100" workbookViewId="0">
      <selection sqref="A1:G1"/>
    </sheetView>
  </sheetViews>
  <sheetFormatPr defaultRowHeight="28.5" customHeight="1" x14ac:dyDescent="0.3"/>
  <cols>
    <col min="1" max="1" width="3.1796875" customWidth="1"/>
    <col min="2" max="2" width="28.54296875" style="34" customWidth="1"/>
    <col min="3" max="3" width="33.7265625" style="22" customWidth="1"/>
    <col min="4" max="4" width="20.7265625" style="18" customWidth="1"/>
    <col min="5" max="5" width="26.1796875" style="18" customWidth="1"/>
    <col min="6" max="6" width="21.90625" style="18" customWidth="1"/>
    <col min="7" max="7" width="12.81640625" style="18" customWidth="1"/>
  </cols>
  <sheetData>
    <row r="1" spans="1:13" ht="35.25" customHeight="1" x14ac:dyDescent="0.7">
      <c r="A1" s="64" t="str">
        <f>BudgetTitle</f>
        <v>Фак.№1701681074</v>
      </c>
      <c r="B1" s="64"/>
      <c r="C1" s="64"/>
      <c r="D1" s="64"/>
      <c r="E1" s="64"/>
      <c r="F1" s="64"/>
      <c r="G1" s="64"/>
    </row>
    <row r="2" spans="1:13" ht="45" customHeight="1" x14ac:dyDescent="0.45">
      <c r="A2" s="63" t="s">
        <v>13</v>
      </c>
      <c r="B2" s="63"/>
      <c r="C2" s="63"/>
      <c r="D2" s="63"/>
      <c r="E2" s="63"/>
      <c r="F2" s="63"/>
      <c r="G2" s="63"/>
    </row>
    <row r="3" spans="1:13" ht="45" customHeight="1" x14ac:dyDescent="0.45">
      <c r="A3" s="25"/>
      <c r="B3" s="32"/>
      <c r="C3" s="25"/>
      <c r="D3" s="25"/>
      <c r="E3" s="17"/>
      <c r="F3" s="17"/>
    </row>
    <row r="4" spans="1:13" ht="45" customHeight="1" x14ac:dyDescent="0.3">
      <c r="A4" s="3"/>
      <c r="B4" s="23"/>
      <c r="C4" s="67" t="s">
        <v>16</v>
      </c>
      <c r="D4" s="68"/>
      <c r="E4" s="69" t="s">
        <v>17</v>
      </c>
      <c r="F4" s="69"/>
    </row>
    <row r="5" spans="1:13" ht="45" customHeight="1" x14ac:dyDescent="0.3">
      <c r="A5" s="3"/>
      <c r="B5" s="23"/>
      <c r="C5"/>
      <c r="D5"/>
      <c r="E5"/>
      <c r="F5"/>
    </row>
    <row r="6" spans="1:13" ht="24.9" customHeight="1" x14ac:dyDescent="0.3">
      <c r="A6" s="3"/>
      <c r="B6" s="24" t="s">
        <v>9</v>
      </c>
      <c r="C6" s="17" t="s">
        <v>14</v>
      </c>
      <c r="D6" s="17" t="s">
        <v>15</v>
      </c>
      <c r="E6" s="17" t="s">
        <v>11</v>
      </c>
      <c r="F6" s="17" t="s">
        <v>12</v>
      </c>
      <c r="G6" s="19" t="s">
        <v>8</v>
      </c>
    </row>
    <row r="7" spans="1:13" ht="24.9" customHeight="1" x14ac:dyDescent="0.3">
      <c r="A7" s="3"/>
      <c r="B7" s="24">
        <v>43004</v>
      </c>
      <c r="C7" s="17">
        <v>5</v>
      </c>
      <c r="D7" s="17">
        <v>0</v>
      </c>
      <c r="E7" s="17">
        <v>1</v>
      </c>
      <c r="F7" s="17">
        <v>4</v>
      </c>
      <c r="G7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8" spans="1:13" ht="24.9" customHeight="1" x14ac:dyDescent="0.3">
      <c r="A8" s="3"/>
      <c r="B8" s="24">
        <v>43011</v>
      </c>
      <c r="C8" s="17">
        <v>5</v>
      </c>
      <c r="D8" s="17">
        <v>0</v>
      </c>
      <c r="E8" s="17">
        <v>1</v>
      </c>
      <c r="F8" s="17">
        <v>4</v>
      </c>
      <c r="G8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9" spans="1:13" ht="24.9" customHeight="1" x14ac:dyDescent="0.3">
      <c r="A9" s="3"/>
      <c r="B9" s="33">
        <v>43018</v>
      </c>
      <c r="C9" s="17">
        <v>5</v>
      </c>
      <c r="D9" s="17">
        <v>0</v>
      </c>
      <c r="E9" s="17">
        <v>1</v>
      </c>
      <c r="F9" s="17">
        <v>4</v>
      </c>
      <c r="G9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0" spans="1:13" ht="24.9" customHeight="1" x14ac:dyDescent="0.3">
      <c r="A10" s="3"/>
      <c r="B10" s="49">
        <v>43025</v>
      </c>
      <c r="C10" s="48">
        <v>5</v>
      </c>
      <c r="D10" s="48">
        <v>20</v>
      </c>
      <c r="E10" s="48">
        <v>1</v>
      </c>
      <c r="F10" s="48">
        <v>4</v>
      </c>
      <c r="G10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30</v>
      </c>
    </row>
    <row r="11" spans="1:13" ht="24.9" customHeight="1" x14ac:dyDescent="0.3">
      <c r="A11" s="3"/>
      <c r="B11" s="49">
        <v>43039</v>
      </c>
      <c r="C11" s="48">
        <v>5</v>
      </c>
      <c r="D11" s="48">
        <v>0</v>
      </c>
      <c r="E11" s="48">
        <v>1</v>
      </c>
      <c r="F11" s="48">
        <v>4</v>
      </c>
      <c r="G11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2" spans="1:13" ht="24.9" customHeight="1" x14ac:dyDescent="0.3">
      <c r="A12" s="3"/>
      <c r="B12" s="49">
        <v>43046</v>
      </c>
      <c r="C12" s="48">
        <v>5</v>
      </c>
      <c r="D12" s="48">
        <v>0</v>
      </c>
      <c r="E12" s="48">
        <v>1</v>
      </c>
      <c r="F12" s="48">
        <v>4</v>
      </c>
      <c r="G12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3" spans="1:13" ht="24.9" customHeight="1" x14ac:dyDescent="0.3">
      <c r="A13" s="3"/>
      <c r="B13" s="49">
        <v>43053</v>
      </c>
      <c r="C13" s="48">
        <v>5</v>
      </c>
      <c r="D13" s="48">
        <v>0</v>
      </c>
      <c r="E13" s="48">
        <v>1</v>
      </c>
      <c r="F13" s="48">
        <v>4</v>
      </c>
      <c r="G13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4" spans="1:13" ht="24.9" customHeight="1" x14ac:dyDescent="0.3">
      <c r="A14" s="3"/>
      <c r="B14" s="33">
        <v>43060</v>
      </c>
      <c r="C14" s="17">
        <v>5</v>
      </c>
      <c r="D14" s="17">
        <v>0</v>
      </c>
      <c r="E14" s="17">
        <v>1</v>
      </c>
      <c r="F14" s="17">
        <v>4</v>
      </c>
      <c r="G14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5" spans="1:13" ht="24.9" customHeight="1" x14ac:dyDescent="0.3">
      <c r="A15" s="3"/>
      <c r="B15" s="54"/>
      <c r="C15" s="55"/>
      <c r="D15" s="55"/>
      <c r="E15" s="55"/>
      <c r="F15" s="55"/>
      <c r="G15" s="56"/>
    </row>
    <row r="16" spans="1:13" s="28" customFormat="1" ht="28.5" customHeight="1" x14ac:dyDescent="0.3">
      <c r="A16"/>
      <c r="B16" s="35" t="s">
        <v>22</v>
      </c>
      <c r="C16" s="36"/>
      <c r="D16" s="36"/>
      <c r="E16" s="36"/>
      <c r="F16" s="36"/>
      <c r="G16" s="37">
        <f>SUM(G7:G14)</f>
        <v>100</v>
      </c>
      <c r="H16"/>
      <c r="I16"/>
      <c r="J16"/>
      <c r="K16"/>
      <c r="L16"/>
      <c r="M16"/>
    </row>
    <row r="17" spans="1:13" s="28" customFormat="1" ht="28.5" customHeight="1" x14ac:dyDescent="0.3">
      <c r="A17"/>
      <c r="B17" s="33"/>
      <c r="C17" s="17"/>
      <c r="D17" s="17"/>
      <c r="E17" s="17"/>
      <c r="F17" s="17"/>
      <c r="G17" s="21"/>
      <c r="H17"/>
      <c r="I17"/>
      <c r="J17"/>
      <c r="K17"/>
      <c r="L17"/>
      <c r="M17"/>
    </row>
    <row r="18" spans="1:13" s="28" customFormat="1" ht="28.5" customHeight="1" x14ac:dyDescent="0.3">
      <c r="A18"/>
      <c r="B18" s="51" t="s">
        <v>29</v>
      </c>
      <c r="C18" s="52"/>
      <c r="D18" s="52"/>
      <c r="E18" s="52"/>
      <c r="F18" s="52"/>
      <c r="G18" s="53">
        <f>IF(G16 = 100,20,0)</f>
        <v>20</v>
      </c>
      <c r="H18"/>
      <c r="I18"/>
      <c r="J18"/>
      <c r="K18"/>
      <c r="L18"/>
      <c r="M18"/>
    </row>
    <row r="19" spans="1:13" s="28" customFormat="1" ht="28.5" customHeight="1" x14ac:dyDescent="0.3">
      <c r="A19"/>
      <c r="B19" s="49"/>
      <c r="C19" s="48"/>
      <c r="D19" s="48"/>
      <c r="E19" s="48"/>
      <c r="F19" s="48"/>
      <c r="G19" s="50"/>
      <c r="H19"/>
      <c r="I19"/>
      <c r="J19"/>
      <c r="K19"/>
      <c r="L19"/>
      <c r="M19"/>
    </row>
    <row r="20" spans="1:13" ht="28.5" customHeight="1" x14ac:dyDescent="0.3">
      <c r="A20" s="3"/>
      <c r="B20" s="70" t="s">
        <v>32</v>
      </c>
      <c r="C20" s="70"/>
      <c r="D20" s="28"/>
      <c r="E20" s="28"/>
      <c r="F20" s="28"/>
      <c r="G20" s="31">
        <f>(SUM(G7:G14) + G18)/2*(2/100)</f>
        <v>1.2</v>
      </c>
      <c r="H20" s="26"/>
      <c r="I20" s="26"/>
    </row>
    <row r="21" spans="1:13" ht="28.5" customHeight="1" x14ac:dyDescent="0.3">
      <c r="B21" s="30"/>
      <c r="C21" s="30"/>
      <c r="D21" s="28"/>
      <c r="E21" s="28"/>
      <c r="F21" s="28"/>
      <c r="G21" s="29"/>
    </row>
    <row r="22" spans="1:13" ht="28.5" customHeight="1" x14ac:dyDescent="0.3">
      <c r="B22" s="27" t="s">
        <v>18</v>
      </c>
      <c r="C22" s="26"/>
      <c r="D22" s="26"/>
      <c r="E22" s="26"/>
      <c r="F22" s="26"/>
      <c r="G22" s="26"/>
    </row>
    <row r="23" spans="1:13" ht="28.5" customHeight="1" x14ac:dyDescent="0.3">
      <c r="B23" s="65" t="s">
        <v>19</v>
      </c>
      <c r="C23" s="65"/>
      <c r="D23" s="65"/>
      <c r="E23" s="65"/>
    </row>
    <row r="24" spans="1:13" ht="28.5" customHeight="1" x14ac:dyDescent="0.3">
      <c r="B24" s="65" t="s">
        <v>21</v>
      </c>
      <c r="C24" s="65"/>
      <c r="D24" s="65"/>
      <c r="E24" s="27"/>
    </row>
    <row r="25" spans="1:13" ht="28.5" customHeight="1" x14ac:dyDescent="0.3">
      <c r="B25" s="65" t="s">
        <v>30</v>
      </c>
      <c r="C25" s="65"/>
      <c r="D25" s="65"/>
      <c r="E25" s="65"/>
      <c r="F25" s="65"/>
      <c r="G25" s="65"/>
    </row>
    <row r="26" spans="1:13" ht="28.5" customHeight="1" x14ac:dyDescent="0.3">
      <c r="B26" s="65" t="s">
        <v>20</v>
      </c>
      <c r="C26" s="66"/>
      <c r="D26" s="66"/>
    </row>
    <row r="27" spans="1:13" ht="28.5" customHeight="1" x14ac:dyDescent="0.3">
      <c r="B27" s="65" t="s">
        <v>31</v>
      </c>
      <c r="C27" s="66"/>
      <c r="D27" s="66"/>
      <c r="E27" s="66"/>
    </row>
  </sheetData>
  <mergeCells count="10">
    <mergeCell ref="B27:E27"/>
    <mergeCell ref="B25:G25"/>
    <mergeCell ref="C4:D4"/>
    <mergeCell ref="E4:F4"/>
    <mergeCell ref="B20:C20"/>
    <mergeCell ref="A2:G2"/>
    <mergeCell ref="A1:G1"/>
    <mergeCell ref="B23:E23"/>
    <mergeCell ref="B26:D26"/>
    <mergeCell ref="B24:D24"/>
  </mergeCells>
  <dataValidations count="3">
    <dataValidation allowBlank="1" showInputMessage="1" showErrorMessage="1" prompt="Enter savings amount in this column" sqref="G6"/>
    <dataValidation allowBlank="1" showInputMessage="1" showErrorMessage="1" prompt="Enter the savings date in this column" sqref="B6"/>
    <dataValidation allowBlank="1" showInputMessage="1" showErrorMessage="1" prompt="The title is automatically updated based on the value in the Monthly Income worksheet cell B1" sqref="A1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499984740745262"/>
  </sheetPr>
  <dimension ref="B1:B4"/>
  <sheetViews>
    <sheetView showGridLines="0" workbookViewId="0">
      <selection activeCell="B2" sqref="B2"/>
    </sheetView>
  </sheetViews>
  <sheetFormatPr defaultRowHeight="15.6" x14ac:dyDescent="0.3"/>
  <cols>
    <col min="1" max="1" width="1.81640625" customWidth="1"/>
  </cols>
  <sheetData>
    <row r="1" spans="2:2" ht="22.8" x14ac:dyDescent="0.4">
      <c r="B1" s="1" t="s">
        <v>0</v>
      </c>
    </row>
    <row r="2" spans="2:2" x14ac:dyDescent="0.3">
      <c r="B2" s="2" t="e">
        <f>MIN(1-B3,1)</f>
        <v>#REF!</v>
      </c>
    </row>
    <row r="3" spans="2:2" x14ac:dyDescent="0.3">
      <c r="B3" s="2" t="e">
        <f>MIN(Total_Monthly_Expenses/ТекущКонтрол,1)</f>
        <v>#REF!</v>
      </c>
    </row>
    <row r="4" spans="2:2" x14ac:dyDescent="0.3">
      <c r="B4" t="e">
        <f>(Total_Monthly_Expenses/ТекущКонтрол)&gt;1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12</vt:i4>
      </vt:variant>
    </vt:vector>
  </HeadingPairs>
  <TitlesOfParts>
    <vt:vector size="15" baseType="lpstr">
      <vt:lpstr>Начало</vt:lpstr>
      <vt:lpstr>Самостоятелна работа</vt:lpstr>
      <vt:lpstr>Chart Data</vt:lpstr>
      <vt:lpstr>BudgetTitle</vt:lpstr>
      <vt:lpstr>ColumnTitle1</vt:lpstr>
      <vt:lpstr>ColumnTitle2</vt:lpstr>
      <vt:lpstr>CurrentShit</vt:lpstr>
      <vt:lpstr>Total_Homeworks_Points</vt:lpstr>
      <vt:lpstr>Total_Monthly_Savings</vt:lpstr>
      <vt:lpstr>Начало!Печат_заглавия</vt:lpstr>
      <vt:lpstr>'Самостоятелна работа'!Печат_заглавия</vt:lpstr>
      <vt:lpstr>Семестриален_изпит</vt:lpstr>
      <vt:lpstr>СР</vt:lpstr>
      <vt:lpstr>Текущ_Контрол</vt:lpstr>
      <vt:lpstr>ТекущКонтрол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Luben Kikov</dc:creator>
  <cp:lastModifiedBy>Младенов</cp:lastModifiedBy>
  <dcterms:created xsi:type="dcterms:W3CDTF">2016-08-23T19:53:53Z</dcterms:created>
  <dcterms:modified xsi:type="dcterms:W3CDTF">2017-09-26T13:47:03Z</dcterms:modified>
</cp:coreProperties>
</file>