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<sst xmlns="http://schemas.openxmlformats.org/spreadsheetml/2006/main" count="130" uniqueCount="114">
  <si>
    <t>TA-BBM</t>
  </si>
  <si>
    <t>healthy</t>
  </si>
  <si>
    <t>traditional BBM</t>
  </si>
  <si>
    <t>write_cnt</t>
  </si>
  <si>
    <t>write_size</t>
  </si>
  <si>
    <t>write total</t>
  </si>
  <si>
    <t>improvement</t>
  </si>
  <si>
    <t>X_BBM</t>
  </si>
  <si>
    <t>read_latency</t>
  </si>
  <si>
    <t>write_latency</t>
  </si>
  <si>
    <t>read ∆</t>
  </si>
  <si>
    <t>write ∆</t>
  </si>
  <si>
    <t>total ∆</t>
  </si>
  <si>
    <t>exchange</t>
  </si>
  <si>
    <t>50282383958746</t>
  </si>
  <si>
    <t>19579000151923</t>
  </si>
  <si>
    <t>32711917161883.1</t>
  </si>
  <si>
    <t>12140488630501.7</t>
  </si>
  <si>
    <t>38192195975844</t>
  </si>
  <si>
    <t>15102591506686</t>
  </si>
  <si>
    <t>50300249534108</t>
  </si>
  <si>
    <t>19581303439468</t>
  </si>
  <si>
    <t>49910105889370</t>
  </si>
  <si>
    <t>19484688141810</t>
  </si>
  <si>
    <t>49180074251250</t>
  </si>
  <si>
    <t>19074679076457</t>
  </si>
  <si>
    <t>47861107667516</t>
  </si>
  <si>
    <t>18559300853301</t>
  </si>
  <si>
    <t>46004540752556</t>
  </si>
  <si>
    <t>17740450755335</t>
  </si>
  <si>
    <t>43599127733757</t>
  </si>
  <si>
    <t>17378362931993</t>
  </si>
  <si>
    <t>41107510484893</t>
  </si>
  <si>
    <t>16879943540252</t>
  </si>
  <si>
    <t>vps</t>
  </si>
  <si>
    <t>32242855510036</t>
  </si>
  <si>
    <t>16349890702688</t>
  </si>
  <si>
    <t>14473009809764.8</t>
  </si>
  <si>
    <t>10485216621037.1</t>
  </si>
  <si>
    <t>18216807676331</t>
  </si>
  <si>
    <t>12819502587220</t>
  </si>
  <si>
    <t>32271754444113</t>
  </si>
  <si>
    <t>16352382166524</t>
  </si>
  <si>
    <t>32101427986255</t>
  </si>
  <si>
    <t>16345957307883</t>
  </si>
  <si>
    <t>31723406639637</t>
  </si>
  <si>
    <t>16116122499623</t>
  </si>
  <si>
    <t>30829056060383</t>
  </si>
  <si>
    <t>16059418343562</t>
  </si>
  <si>
    <t>29527524247573</t>
  </si>
  <si>
    <t>15658838957459</t>
  </si>
  <si>
    <t>28179078009092</t>
  </si>
  <si>
    <t>14754655984285</t>
  </si>
  <si>
    <t>25636947371190</t>
  </si>
  <si>
    <t>13972617878430</t>
  </si>
  <si>
    <t>hm0</t>
  </si>
  <si>
    <t>20115363022343</t>
  </si>
  <si>
    <t>5652672540310</t>
  </si>
  <si>
    <t>20086742202841</t>
  </si>
  <si>
    <t>5647143973127</t>
  </si>
  <si>
    <t>13982150358564.1</t>
  </si>
  <si>
    <t>3272060705208.1</t>
  </si>
  <si>
    <t>14323978707363</t>
  </si>
  <si>
    <t>4061685389976</t>
  </si>
  <si>
    <t>19759573706496</t>
  </si>
  <si>
    <t>5614888560454</t>
  </si>
  <si>
    <t>19575093568407</t>
  </si>
  <si>
    <t>5590584803332</t>
  </si>
  <si>
    <t>18989131525272</t>
  </si>
  <si>
    <t>5579736319779</t>
  </si>
  <si>
    <t>18623581123740</t>
  </si>
  <si>
    <t>5387715328776</t>
  </si>
  <si>
    <t>18578857802868</t>
  </si>
  <si>
    <t>5179596371942</t>
  </si>
  <si>
    <t>18382484327034</t>
  </si>
  <si>
    <t>4862186217185</t>
  </si>
  <si>
    <t>17025431824284</t>
  </si>
  <si>
    <t>4672295774159</t>
  </si>
  <si>
    <t>15800415791742</t>
  </si>
  <si>
    <t>4427103546471</t>
  </si>
  <si>
    <t>usr0</t>
  </si>
  <si>
    <t>16861123003847.768</t>
  </si>
  <si>
    <t>2974746509808.322</t>
  </si>
  <si>
    <t>16860665346428.3</t>
  </si>
  <si>
    <t>2974746509804.07</t>
  </si>
  <si>
    <t>10249585006622</t>
  </si>
  <si>
    <t>1611467772430.7</t>
  </si>
  <si>
    <t>13380579684141.375</t>
  </si>
  <si>
    <t>1950365848241.719</t>
  </si>
  <si>
    <t>16841757994889.9</t>
  </si>
  <si>
    <t>2974714022321.21</t>
  </si>
  <si>
    <t>16790735211915.9</t>
  </si>
  <si>
    <t>2974686494384.35</t>
  </si>
  <si>
    <t>16724933888340</t>
  </si>
  <si>
    <t>2974452039495.94</t>
  </si>
  <si>
    <t>16568751652277.8</t>
  </si>
  <si>
    <t>2953771971785.08</t>
  </si>
  <si>
    <t>16380383355622.1</t>
  </si>
  <si>
    <t>2908619591575.95</t>
  </si>
  <si>
    <t>16193280349762.1</t>
  </si>
  <si>
    <t>2334649138941.02</t>
  </si>
  <si>
    <t>15630793354744.5</t>
  </si>
  <si>
    <t>2252033865206.7</t>
  </si>
  <si>
    <t>14466391801322</t>
  </si>
  <si>
    <t>2223694813994.73</t>
  </si>
  <si>
    <t>trace</t>
  </si>
  <si>
    <t>read_rate</t>
  </si>
  <si>
    <t>write_rate</t>
  </si>
  <si>
    <t>read_cnt</t>
  </si>
  <si>
    <t>total_cnt</t>
  </si>
  <si>
    <t>exchange.ascii</t>
  </si>
  <si>
    <t>hm0.ascii</t>
  </si>
  <si>
    <t>vps.ascii</t>
  </si>
  <si>
    <t>usr0_16GB.ascii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</si>
</sst>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_ "/>
    <numFmt numFmtId="178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ED7329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0" xfId="0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D73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workbookViewId="0">
      <selection activeCell="A48" sqref="$A48:$XFD48"/>
    </sheetView>
  </sheetViews>
  <sheetFormatPr defaultColWidth="9" defaultRowHeight="13.5"/>
  <cols>
    <col min="1" max="1" width="12.75" customWidth="1"/>
    <col min="2" max="2" width="9.75" customWidth="1"/>
    <col min="3" max="3" width="10.625" customWidth="1"/>
    <col min="4" max="5" width="12.625"/>
    <col min="6" max="6" width="10.25" style="3"/>
    <col min="7" max="7" width="22.375" customWidth="1"/>
    <col min="8" max="8" width="18.875" customWidth="1"/>
    <col min="9" max="9" width="19.875" customWidth="1"/>
    <col min="10" max="10" width="15.625" customWidth="1"/>
    <col min="11" max="11" width="20.625" customWidth="1"/>
    <col min="12" max="13" width="13.375" customWidth="1"/>
    <col min="14" max="14" width="10.5" customWidth="1"/>
    <col min="15" max="15" width="11.375" customWidth="1"/>
    <col min="16" max="16" width="12.625"/>
    <col min="17" max="17" width="24" customWidth="1"/>
    <col min="18" max="18" width="25.875" customWidth="1"/>
  </cols>
  <sheetData>
    <row r="1" spans="2:18">
      <c r="B1" s="1" t="s">
        <v>0</v>
      </c>
      <c r="C1" s="1"/>
      <c r="D1" s="1"/>
      <c r="E1" s="1"/>
      <c r="F1" s="4"/>
      <c r="G1" s="1"/>
      <c r="H1" s="1"/>
      <c r="I1" s="1" t="s">
        <v>1</v>
      </c>
      <c r="J1" s="1"/>
      <c r="K1" s="1"/>
      <c r="L1" s="1"/>
      <c r="M1" s="1"/>
      <c r="N1" s="1" t="s">
        <v>2</v>
      </c>
      <c r="O1" s="1"/>
      <c r="P1" s="1"/>
      <c r="Q1" s="1"/>
      <c r="R1" s="1"/>
    </row>
    <row r="2" s="1" customFormat="1" spans="2:18">
      <c r="B2" s="1" t="s">
        <v>3</v>
      </c>
      <c r="C2" s="1" t="s">
        <v>4</v>
      </c>
      <c r="D2" s="1" t="s">
        <v>5</v>
      </c>
      <c r="E2" s="5" t="s">
        <v>6</v>
      </c>
      <c r="F2" s="4" t="s">
        <v>7</v>
      </c>
      <c r="G2" s="1" t="s">
        <v>8</v>
      </c>
      <c r="H2" s="1" t="s">
        <v>9</v>
      </c>
      <c r="I2" s="1" t="s">
        <v>8</v>
      </c>
      <c r="J2" s="1" t="s">
        <v>10</v>
      </c>
      <c r="K2" s="1" t="s">
        <v>9</v>
      </c>
      <c r="L2" s="1" t="s">
        <v>11</v>
      </c>
      <c r="M2" s="5" t="s">
        <v>12</v>
      </c>
      <c r="N2" s="1" t="s">
        <v>3</v>
      </c>
      <c r="O2" s="1" t="s">
        <v>4</v>
      </c>
      <c r="P2" s="1" t="s">
        <v>5</v>
      </c>
      <c r="Q2" s="1" t="s">
        <v>8</v>
      </c>
      <c r="R2" s="1" t="s">
        <v>9</v>
      </c>
    </row>
    <row r="3" s="1" customFormat="1" spans="1:13">
      <c r="A3" s="1" t="s">
        <v>13</v>
      </c>
      <c r="B3" s="1">
        <v>323484</v>
      </c>
      <c r="C3" s="1">
        <v>27.128603</v>
      </c>
      <c r="D3" s="1">
        <f>B3*C3</f>
        <v>8775669.012852</v>
      </c>
      <c r="E3" s="6">
        <f>D3/P4</f>
        <v>1.25169515030038</v>
      </c>
      <c r="F3" s="4">
        <v>1</v>
      </c>
      <c r="G3" s="16" t="s">
        <v>14</v>
      </c>
      <c r="H3" s="16" t="s">
        <v>15</v>
      </c>
      <c r="J3" s="1">
        <f>G3/I4</f>
        <v>1.53712739335671</v>
      </c>
      <c r="L3" s="1">
        <f>H3/K4</f>
        <v>1.61270281187306</v>
      </c>
      <c r="M3" s="6">
        <f>J3*B47+L3*C47</f>
        <v>1.58851429457355</v>
      </c>
    </row>
    <row r="4" s="1" customFormat="1" spans="2:18">
      <c r="B4" s="1">
        <v>323484</v>
      </c>
      <c r="C4" s="1">
        <v>27.128603</v>
      </c>
      <c r="D4" s="1">
        <f t="shared" ref="D4:D21" si="0">B4*C4</f>
        <v>8775669.012852</v>
      </c>
      <c r="E4" s="6">
        <f>D4/P4</f>
        <v>1.25169515030038</v>
      </c>
      <c r="F4" s="4">
        <v>0.9</v>
      </c>
      <c r="G4" s="16" t="s">
        <v>14</v>
      </c>
      <c r="H4" s="16" t="s">
        <v>15</v>
      </c>
      <c r="I4" s="16" t="s">
        <v>16</v>
      </c>
      <c r="J4" s="1">
        <f>G4/I4</f>
        <v>1.53712739335671</v>
      </c>
      <c r="K4" s="16" t="s">
        <v>17</v>
      </c>
      <c r="L4" s="1">
        <f>H4/K4</f>
        <v>1.61270281187306</v>
      </c>
      <c r="M4" s="6">
        <f>J4*B47+L4*C47</f>
        <v>1.58851429457355</v>
      </c>
      <c r="N4" s="1">
        <v>255340</v>
      </c>
      <c r="O4" s="1">
        <v>27.457615</v>
      </c>
      <c r="P4" s="1">
        <f>N4*O4</f>
        <v>7011027.4141</v>
      </c>
      <c r="Q4" s="16" t="s">
        <v>18</v>
      </c>
      <c r="R4" s="16" t="s">
        <v>19</v>
      </c>
    </row>
    <row r="5" s="1" customFormat="1" spans="2:13">
      <c r="B5" s="1">
        <v>323484</v>
      </c>
      <c r="C5" s="1">
        <v>27.128603</v>
      </c>
      <c r="D5" s="1">
        <f t="shared" si="0"/>
        <v>8775669.012852</v>
      </c>
      <c r="E5" s="6">
        <f>D5/P4</f>
        <v>1.25169515030038</v>
      </c>
      <c r="F5" s="4">
        <v>0.8</v>
      </c>
      <c r="G5" s="16" t="s">
        <v>14</v>
      </c>
      <c r="H5" s="16" t="s">
        <v>15</v>
      </c>
      <c r="J5" s="1">
        <f>G5/I4</f>
        <v>1.53712739335671</v>
      </c>
      <c r="L5" s="1">
        <f>H5/K4</f>
        <v>1.61270281187306</v>
      </c>
      <c r="M5" s="6">
        <f>J5*B47+L5*C47</f>
        <v>1.58851429457355</v>
      </c>
    </row>
    <row r="6" s="1" customFormat="1" spans="2:13">
      <c r="B6" s="1">
        <v>323542</v>
      </c>
      <c r="C6" s="1">
        <v>27.128658</v>
      </c>
      <c r="D6" s="1">
        <f t="shared" si="0"/>
        <v>8777260.266636</v>
      </c>
      <c r="E6" s="6">
        <f>D6/P4</f>
        <v>1.25192211472229</v>
      </c>
      <c r="F6" s="4">
        <v>0.7</v>
      </c>
      <c r="G6" s="16" t="s">
        <v>20</v>
      </c>
      <c r="H6" s="16" t="s">
        <v>21</v>
      </c>
      <c r="J6" s="1">
        <f>G6/I4</f>
        <v>1.53767354218906</v>
      </c>
      <c r="L6" s="1">
        <f>H6/K4</f>
        <v>1.61289253138231</v>
      </c>
      <c r="M6" s="6">
        <f>J6*B47+L6*C47</f>
        <v>1.5888180921391</v>
      </c>
    </row>
    <row r="7" s="1" customFormat="1" spans="2:13">
      <c r="B7" s="1">
        <v>321007</v>
      </c>
      <c r="C7" s="1">
        <v>27.185797</v>
      </c>
      <c r="D7" s="1">
        <f t="shared" si="0"/>
        <v>8726831.137579</v>
      </c>
      <c r="E7" s="6">
        <f>D7/P4</f>
        <v>1.24472928461645</v>
      </c>
      <c r="F7" s="4">
        <v>0.6</v>
      </c>
      <c r="G7" s="16" t="s">
        <v>22</v>
      </c>
      <c r="H7" s="16" t="s">
        <v>23</v>
      </c>
      <c r="J7" s="1">
        <f>G7/I4</f>
        <v>1.52574689041848</v>
      </c>
      <c r="L7" s="1">
        <f>H7/K4</f>
        <v>1.60493442519742</v>
      </c>
      <c r="M7" s="6">
        <f>J7*B47+L7*C47</f>
        <v>1.57958982119114</v>
      </c>
    </row>
    <row r="8" s="1" customFormat="1" spans="2:13">
      <c r="B8" s="1">
        <v>314462</v>
      </c>
      <c r="C8" s="1">
        <v>27.354809</v>
      </c>
      <c r="D8" s="1">
        <f t="shared" si="0"/>
        <v>8602047.947758</v>
      </c>
      <c r="E8" s="6">
        <f>D8/P4</f>
        <v>1.22693115283764</v>
      </c>
      <c r="F8" s="4">
        <v>0.5</v>
      </c>
      <c r="G8" s="16" t="s">
        <v>24</v>
      </c>
      <c r="H8" s="16" t="s">
        <v>25</v>
      </c>
      <c r="J8" s="1">
        <f>G8/I4</f>
        <v>1.5034298970577</v>
      </c>
      <c r="L8" s="1">
        <f>H8/K4</f>
        <v>1.57116238538652</v>
      </c>
      <c r="M8" s="6">
        <f>J8*B47+L8*C47</f>
        <v>1.54948406063697</v>
      </c>
    </row>
    <row r="9" s="1" customFormat="1" spans="2:13">
      <c r="B9" s="1">
        <v>306382</v>
      </c>
      <c r="C9" s="1">
        <v>27.202236</v>
      </c>
      <c r="D9" s="1">
        <f t="shared" si="0"/>
        <v>8334275.470152</v>
      </c>
      <c r="E9" s="6">
        <f>D9/P4</f>
        <v>1.18873810896685</v>
      </c>
      <c r="F9" s="4">
        <v>0.4</v>
      </c>
      <c r="G9" s="16" t="s">
        <v>26</v>
      </c>
      <c r="H9" s="16" t="s">
        <v>27</v>
      </c>
      <c r="J9" s="1">
        <f>G9/I4</f>
        <v>1.46310922195918</v>
      </c>
      <c r="L9" s="1">
        <f>H9/K4</f>
        <v>1.52871119261812</v>
      </c>
      <c r="M9" s="6">
        <f>J9*B47+L9*C47</f>
        <v>1.50771475709296</v>
      </c>
    </row>
    <row r="10" s="1" customFormat="1" spans="2:13">
      <c r="B10" s="1">
        <v>295281</v>
      </c>
      <c r="C10" s="1">
        <v>27.357161</v>
      </c>
      <c r="D10" s="1">
        <f t="shared" si="0"/>
        <v>8078049.857241</v>
      </c>
      <c r="E10" s="6">
        <f>D10/P4</f>
        <v>1.15219202266919</v>
      </c>
      <c r="F10" s="4">
        <v>0.3</v>
      </c>
      <c r="G10" s="16" t="s">
        <v>28</v>
      </c>
      <c r="H10" s="16" t="s">
        <v>29</v>
      </c>
      <c r="J10" s="1">
        <f>G10/I4</f>
        <v>1.4063541590941</v>
      </c>
      <c r="L10" s="1">
        <f>H10/K4</f>
        <v>1.46126332269395</v>
      </c>
      <c r="M10" s="6">
        <f>J10*B47+L10*C47</f>
        <v>1.44368920561051</v>
      </c>
    </row>
    <row r="11" s="1" customFormat="1" spans="2:13">
      <c r="B11" s="1">
        <v>289180</v>
      </c>
      <c r="C11" s="1">
        <v>27.456539</v>
      </c>
      <c r="D11" s="1">
        <f t="shared" si="0"/>
        <v>7939881.94802</v>
      </c>
      <c r="E11" s="6">
        <f>D11/P4</f>
        <v>1.13248479560242</v>
      </c>
      <c r="F11" s="4">
        <v>0.2</v>
      </c>
      <c r="G11" s="16" t="s">
        <v>30</v>
      </c>
      <c r="H11" s="16" t="s">
        <v>31</v>
      </c>
      <c r="J11" s="1">
        <f>G11/I4</f>
        <v>1.33282092633079</v>
      </c>
      <c r="L11" s="1">
        <f>H11/K4</f>
        <v>1.43143850802938</v>
      </c>
      <c r="M11" s="6">
        <f>J11*B47+L11*C47</f>
        <v>1.39987516206609</v>
      </c>
    </row>
    <row r="12" s="1" customFormat="1" spans="2:13">
      <c r="B12" s="1">
        <v>279077</v>
      </c>
      <c r="C12" s="1">
        <v>27.665571</v>
      </c>
      <c r="D12" s="1">
        <f t="shared" si="0"/>
        <v>7720824.557967</v>
      </c>
      <c r="E12" s="6">
        <f>D12/P4</f>
        <v>1.10124010390253</v>
      </c>
      <c r="F12" s="4">
        <v>0.1</v>
      </c>
      <c r="G12" s="16" t="s">
        <v>32</v>
      </c>
      <c r="H12" s="16" t="s">
        <v>33</v>
      </c>
      <c r="J12" s="1">
        <f>G12/I4</f>
        <v>1.25665243897086</v>
      </c>
      <c r="L12" s="1">
        <f>H12/K4</f>
        <v>1.39038419737431</v>
      </c>
      <c r="M12" s="6">
        <f>J12*B47+L12*C47</f>
        <v>1.34758227824322</v>
      </c>
    </row>
    <row r="13" s="1" customFormat="1" spans="1:13">
      <c r="A13" s="1" t="s">
        <v>34</v>
      </c>
      <c r="B13" s="1">
        <v>368302</v>
      </c>
      <c r="C13" s="1">
        <v>19.026491</v>
      </c>
      <c r="D13" s="1">
        <f>B13*C13</f>
        <v>7007494.688282</v>
      </c>
      <c r="E13" s="7">
        <f>D13/P14</f>
        <v>1.26968340765307</v>
      </c>
      <c r="F13" s="4">
        <v>1</v>
      </c>
      <c r="G13" s="16" t="s">
        <v>35</v>
      </c>
      <c r="H13" s="16" t="s">
        <v>36</v>
      </c>
      <c r="J13" s="1">
        <f>G13/I14</f>
        <v>2.22779200275827</v>
      </c>
      <c r="L13" s="1">
        <f>H13/K14</f>
        <v>1.55932788931459</v>
      </c>
      <c r="M13" s="7">
        <f>J13*B49+L13*C49</f>
        <v>1.88663465782115</v>
      </c>
    </row>
    <row r="14" s="1" customFormat="1" spans="2:18">
      <c r="B14" s="1">
        <v>368302</v>
      </c>
      <c r="C14" s="1">
        <v>19.026491</v>
      </c>
      <c r="D14" s="1">
        <f>B14*C14</f>
        <v>7007494.688282</v>
      </c>
      <c r="E14" s="7">
        <f>D14/P14</f>
        <v>1.26968340765307</v>
      </c>
      <c r="F14" s="4">
        <v>0.9</v>
      </c>
      <c r="G14" s="16" t="s">
        <v>35</v>
      </c>
      <c r="H14" s="16" t="s">
        <v>36</v>
      </c>
      <c r="I14" s="16" t="s">
        <v>37</v>
      </c>
      <c r="J14" s="1">
        <f>G14/I14</f>
        <v>2.22779200275827</v>
      </c>
      <c r="K14" s="16" t="s">
        <v>38</v>
      </c>
      <c r="L14" s="1">
        <f>H14/K14</f>
        <v>1.55932788931459</v>
      </c>
      <c r="M14" s="7">
        <f>J14*B49+L14*C49</f>
        <v>1.88663465782115</v>
      </c>
      <c r="N14" s="1">
        <v>291345</v>
      </c>
      <c r="O14" s="1">
        <v>18.94348</v>
      </c>
      <c r="P14" s="1">
        <f>N14*O14</f>
        <v>5519088.1806</v>
      </c>
      <c r="Q14" s="16" t="s">
        <v>39</v>
      </c>
      <c r="R14" s="16" t="s">
        <v>40</v>
      </c>
    </row>
    <row r="15" s="1" customFormat="1" spans="2:13">
      <c r="B15" s="1">
        <v>368302</v>
      </c>
      <c r="C15" s="1">
        <v>19.026491</v>
      </c>
      <c r="D15" s="1">
        <f>B15*C15</f>
        <v>7007494.688282</v>
      </c>
      <c r="E15" s="7">
        <f>D15/P14</f>
        <v>1.26968340765307</v>
      </c>
      <c r="F15" s="4">
        <v>0.8</v>
      </c>
      <c r="G15" s="16" t="s">
        <v>35</v>
      </c>
      <c r="H15" s="16" t="s">
        <v>36</v>
      </c>
      <c r="J15" s="1">
        <f>G15/I14</f>
        <v>2.22779200275827</v>
      </c>
      <c r="L15" s="1">
        <f>H15/K14</f>
        <v>1.55932788931459</v>
      </c>
      <c r="M15" s="7">
        <f>J15*B49+L15*C49</f>
        <v>1.88663465782115</v>
      </c>
    </row>
    <row r="16" s="1" customFormat="1" spans="2:13">
      <c r="B16" s="1">
        <v>368471</v>
      </c>
      <c r="C16" s="1">
        <v>19.02211</v>
      </c>
      <c r="D16" s="1">
        <f>B16*C16</f>
        <v>7009095.89381</v>
      </c>
      <c r="E16" s="7">
        <f>D16/P14</f>
        <v>1.2699735290419</v>
      </c>
      <c r="F16" s="4">
        <v>0.7</v>
      </c>
      <c r="G16" s="16" t="s">
        <v>41</v>
      </c>
      <c r="H16" s="16" t="s">
        <v>42</v>
      </c>
      <c r="J16" s="1">
        <f>G16/I14</f>
        <v>2.22978874942374</v>
      </c>
      <c r="L16" s="1">
        <f>H16/K14</f>
        <v>1.55956550613511</v>
      </c>
      <c r="M16" s="7">
        <f>J16*B49+L16*C49</f>
        <v>1.88773361497895</v>
      </c>
    </row>
    <row r="17" s="1" customFormat="1" spans="2:13">
      <c r="B17" s="1">
        <v>368020</v>
      </c>
      <c r="C17" s="1">
        <v>19.029125</v>
      </c>
      <c r="D17" s="1">
        <f>B17*C17</f>
        <v>7003098.5825</v>
      </c>
      <c r="E17" s="7">
        <f>D17/P14</f>
        <v>1.26888688010393</v>
      </c>
      <c r="F17" s="4">
        <v>0.6</v>
      </c>
      <c r="G17" s="16" t="s">
        <v>43</v>
      </c>
      <c r="H17" s="16" t="s">
        <v>44</v>
      </c>
      <c r="J17" s="1">
        <f>G17/I14</f>
        <v>2.21802019125258</v>
      </c>
      <c r="L17" s="1">
        <f>H17/K14</f>
        <v>1.55895275211455</v>
      </c>
      <c r="M17" s="7">
        <f>J17*B49+L17*C49</f>
        <v>1.8816585330141</v>
      </c>
    </row>
    <row r="18" s="1" customFormat="1" spans="2:13">
      <c r="B18" s="1">
        <v>363505</v>
      </c>
      <c r="C18" s="1">
        <v>19.01062</v>
      </c>
      <c r="D18" s="1">
        <f>B18*C18</f>
        <v>6910455.4231</v>
      </c>
      <c r="E18" s="7">
        <f>D18/P14</f>
        <v>1.25210092627089</v>
      </c>
      <c r="F18" s="4">
        <v>0.5</v>
      </c>
      <c r="G18" s="16" t="s">
        <v>45</v>
      </c>
      <c r="H18" s="16" t="s">
        <v>46</v>
      </c>
      <c r="J18" s="1">
        <f>G18/I14</f>
        <v>2.19190113574258</v>
      </c>
      <c r="L18" s="1">
        <f>H18/K14</f>
        <v>1.53703286084603</v>
      </c>
      <c r="M18" s="7">
        <f>J18*B49+L18*C49</f>
        <v>1.85768256296638</v>
      </c>
    </row>
    <row r="19" s="1" customFormat="1" spans="2:13">
      <c r="B19" s="1">
        <v>361055</v>
      </c>
      <c r="C19" s="1">
        <v>19.046091</v>
      </c>
      <c r="D19" s="1">
        <f>B19*C19</f>
        <v>6876686.386005</v>
      </c>
      <c r="E19" s="7">
        <f>D19/P14</f>
        <v>1.24598233638974</v>
      </c>
      <c r="F19" s="4">
        <v>0.4</v>
      </c>
      <c r="G19" s="16" t="s">
        <v>47</v>
      </c>
      <c r="H19" s="16" t="s">
        <v>48</v>
      </c>
      <c r="J19" s="1">
        <f>G19/I14</f>
        <v>2.13010676186946</v>
      </c>
      <c r="L19" s="1">
        <f>H19/K14</f>
        <v>1.53162485087252</v>
      </c>
      <c r="M19" s="7">
        <f>J19*B49+L19*C49</f>
        <v>1.82466553377306</v>
      </c>
    </row>
    <row r="20" s="1" customFormat="1" spans="2:13">
      <c r="B20" s="1">
        <v>351912</v>
      </c>
      <c r="C20" s="1">
        <v>19.047203</v>
      </c>
      <c r="D20" s="1">
        <f>B20*C20</f>
        <v>6702939.302136</v>
      </c>
      <c r="E20" s="7">
        <f>D20/P14</f>
        <v>1.21450121520024</v>
      </c>
      <c r="F20" s="4">
        <v>0.3</v>
      </c>
      <c r="G20" s="16" t="s">
        <v>49</v>
      </c>
      <c r="H20" s="16" t="s">
        <v>50</v>
      </c>
      <c r="J20" s="1">
        <f>G20/I14</f>
        <v>2.04017855551034</v>
      </c>
      <c r="L20" s="1">
        <f>H20/K14</f>
        <v>1.49342064388463</v>
      </c>
      <c r="M20" s="7">
        <f>J20*B49+L20*C49</f>
        <v>1.76113518773304</v>
      </c>
    </row>
    <row r="21" s="1" customFormat="1" spans="2:13">
      <c r="B21" s="1">
        <v>336005</v>
      </c>
      <c r="C21" s="1">
        <v>18.866693</v>
      </c>
      <c r="D21" s="1">
        <f>B21*C21</f>
        <v>6339303.181465</v>
      </c>
      <c r="E21" s="7">
        <f>D21/P14</f>
        <v>1.14861422286169</v>
      </c>
      <c r="F21" s="4">
        <v>0.2</v>
      </c>
      <c r="G21" s="16" t="s">
        <v>51</v>
      </c>
      <c r="H21" s="16" t="s">
        <v>52</v>
      </c>
      <c r="J21" s="1">
        <f>G21/I14</f>
        <v>1.94700883779405</v>
      </c>
      <c r="L21" s="1">
        <f>H21/K14</f>
        <v>1.40718656729341</v>
      </c>
      <c r="M21" s="7">
        <f>J21*B49+L21*C49</f>
        <v>1.67150514382134</v>
      </c>
    </row>
    <row r="22" s="1" customFormat="1" spans="2:13">
      <c r="B22" s="1">
        <v>320719</v>
      </c>
      <c r="C22" s="1">
        <v>18.776455</v>
      </c>
      <c r="D22" s="1">
        <f>B22*C22</f>
        <v>6021965.871145</v>
      </c>
      <c r="E22" s="7">
        <f>D22/P14</f>
        <v>1.09111608187611</v>
      </c>
      <c r="F22" s="4">
        <v>0.1</v>
      </c>
      <c r="G22" s="16" t="s">
        <v>53</v>
      </c>
      <c r="H22" s="16" t="s">
        <v>54</v>
      </c>
      <c r="J22" s="1">
        <f>G22/I14</f>
        <v>1.77136253676087</v>
      </c>
      <c r="L22" s="1">
        <f>H22/K14</f>
        <v>1.33260173665806</v>
      </c>
      <c r="M22" s="7">
        <f>J22*B49+L22*C49</f>
        <v>1.5474365748204</v>
      </c>
    </row>
    <row r="23" s="1" customFormat="1" spans="1:13">
      <c r="A23" s="1" t="s">
        <v>55</v>
      </c>
      <c r="B23" s="1">
        <v>1004903</v>
      </c>
      <c r="C23" s="1">
        <v>14.705402</v>
      </c>
      <c r="D23" s="1">
        <f>B23*C23</f>
        <v>14777502.586006</v>
      </c>
      <c r="E23" s="8">
        <f>D23/P24</f>
        <v>1.37983583992225</v>
      </c>
      <c r="F23" s="4">
        <v>1</v>
      </c>
      <c r="G23" s="16" t="s">
        <v>56</v>
      </c>
      <c r="H23" s="16" t="s">
        <v>57</v>
      </c>
      <c r="J23" s="1">
        <f>G23/I24</f>
        <v>1.43864588110528</v>
      </c>
      <c r="L23" s="1">
        <f>H23/K24</f>
        <v>1.72755735592335</v>
      </c>
      <c r="M23" s="8">
        <f>J23*B48+L23*C48</f>
        <v>1.62498511501869</v>
      </c>
    </row>
    <row r="24" s="1" customFormat="1" spans="2:18">
      <c r="B24" s="1">
        <v>1003486</v>
      </c>
      <c r="C24" s="1">
        <v>14.706674</v>
      </c>
      <c r="D24" s="1">
        <f t="shared" ref="D24:D33" si="1">B24*C24</f>
        <v>14757941.465564</v>
      </c>
      <c r="E24" s="8">
        <f>D24/P24</f>
        <v>1.37800933812347</v>
      </c>
      <c r="F24" s="4">
        <v>0.9</v>
      </c>
      <c r="G24" s="16" t="s">
        <v>58</v>
      </c>
      <c r="H24" s="16" t="s">
        <v>59</v>
      </c>
      <c r="I24" s="16" t="s">
        <v>60</v>
      </c>
      <c r="J24" s="1">
        <f>G24/I24</f>
        <v>1.43659892704113</v>
      </c>
      <c r="K24" s="16" t="s">
        <v>61</v>
      </c>
      <c r="L24" s="1">
        <f>H24/K24</f>
        <v>1.72586772737392</v>
      </c>
      <c r="M24" s="8">
        <f>J24*B48+L24*C48</f>
        <v>1.62316862519177</v>
      </c>
      <c r="N24" s="1">
        <v>742552</v>
      </c>
      <c r="O24" s="1">
        <v>14.422706</v>
      </c>
      <c r="P24" s="1">
        <f>N24*O24</f>
        <v>10709609.185712</v>
      </c>
      <c r="Q24" s="16" t="s">
        <v>62</v>
      </c>
      <c r="R24" s="16" t="s">
        <v>63</v>
      </c>
    </row>
    <row r="25" s="1" customFormat="1" spans="2:13">
      <c r="B25" s="1">
        <v>999976</v>
      </c>
      <c r="C25" s="1">
        <v>14.697948</v>
      </c>
      <c r="D25" s="1">
        <f t="shared" si="1"/>
        <v>14697595.249248</v>
      </c>
      <c r="E25" s="8">
        <f>D25/P24</f>
        <v>1.37237456515747</v>
      </c>
      <c r="F25" s="4">
        <v>0.8</v>
      </c>
      <c r="G25" s="16" t="s">
        <v>64</v>
      </c>
      <c r="H25" s="16" t="s">
        <v>65</v>
      </c>
      <c r="J25" s="1">
        <f>G25/I24</f>
        <v>1.41319991559047</v>
      </c>
      <c r="L25" s="1">
        <f>H25/K24</f>
        <v>1.71600989905745</v>
      </c>
      <c r="M25" s="8">
        <f>J25*B48+L25*C48</f>
        <v>1.60850327062717</v>
      </c>
    </row>
    <row r="26" s="1" customFormat="1" spans="2:13">
      <c r="B26" s="1">
        <v>999279</v>
      </c>
      <c r="C26" s="1">
        <v>14.673813</v>
      </c>
      <c r="D26" s="1">
        <f t="shared" si="1"/>
        <v>14663233.180827</v>
      </c>
      <c r="E26" s="8">
        <f>D26/P24</f>
        <v>1.36916603832656</v>
      </c>
      <c r="F26" s="4">
        <v>0.7</v>
      </c>
      <c r="G26" s="16" t="s">
        <v>66</v>
      </c>
      <c r="H26" s="16" t="s">
        <v>67</v>
      </c>
      <c r="J26" s="1">
        <f>G26/I24</f>
        <v>1.40000594089</v>
      </c>
      <c r="L26" s="1">
        <f>H26/K24</f>
        <v>1.70858223823095</v>
      </c>
      <c r="M26" s="8">
        <f>J26*B48+L26*C48</f>
        <v>1.59902839538599</v>
      </c>
    </row>
    <row r="27" s="1" customFormat="1" spans="2:13">
      <c r="B27" s="1">
        <v>998684</v>
      </c>
      <c r="C27" s="1">
        <v>14.670951</v>
      </c>
      <c r="D27" s="1">
        <f t="shared" si="1"/>
        <v>14651644.028484</v>
      </c>
      <c r="E27" s="8">
        <f>D27/P24</f>
        <v>1.36808391178561</v>
      </c>
      <c r="F27" s="4">
        <v>0.6</v>
      </c>
      <c r="G27" s="16" t="s">
        <v>68</v>
      </c>
      <c r="H27" s="16" t="s">
        <v>69</v>
      </c>
      <c r="J27" s="1">
        <f>G27/I24</f>
        <v>1.35809807778538</v>
      </c>
      <c r="L27" s="1">
        <f>H27/K24</f>
        <v>1.70526674853489</v>
      </c>
      <c r="M27" s="8">
        <f>J27*B48+L27*C48</f>
        <v>1.58201145535869</v>
      </c>
    </row>
    <row r="28" s="1" customFormat="1" spans="2:13">
      <c r="B28" s="1">
        <v>995720</v>
      </c>
      <c r="C28" s="1">
        <v>14.369247</v>
      </c>
      <c r="D28" s="1">
        <f t="shared" si="1"/>
        <v>14307746.62284</v>
      </c>
      <c r="E28" s="8">
        <f>D28/P24</f>
        <v>1.33597280486466</v>
      </c>
      <c r="F28" s="4">
        <v>0.5</v>
      </c>
      <c r="G28" s="16" t="s">
        <v>70</v>
      </c>
      <c r="H28" s="16" t="s">
        <v>71</v>
      </c>
      <c r="J28" s="1">
        <f>G28/I24</f>
        <v>1.33195400179151</v>
      </c>
      <c r="L28" s="1">
        <f>H28/K24</f>
        <v>1.6465817153699</v>
      </c>
      <c r="M28" s="8">
        <f>J28*B48+L28*C48</f>
        <v>1.53487943821816</v>
      </c>
    </row>
    <row r="29" s="1" customFormat="1" spans="2:13">
      <c r="B29" s="1">
        <v>953996</v>
      </c>
      <c r="C29" s="1">
        <v>14.360115</v>
      </c>
      <c r="D29" s="1">
        <f t="shared" si="1"/>
        <v>13699492.26954</v>
      </c>
      <c r="E29" s="8">
        <f>D29/P24</f>
        <v>1.27917760881666</v>
      </c>
      <c r="F29" s="4">
        <v>0.4</v>
      </c>
      <c r="G29" s="16" t="s">
        <v>72</v>
      </c>
      <c r="H29" s="16" t="s">
        <v>73</v>
      </c>
      <c r="J29" s="1">
        <f>G29/I24</f>
        <v>1.32875540073766</v>
      </c>
      <c r="L29" s="1">
        <f>H29/K24</f>
        <v>1.58297685727459</v>
      </c>
      <c r="M29" s="8">
        <f>J29*B48+L29*C48</f>
        <v>1.49272061356028</v>
      </c>
    </row>
    <row r="30" s="1" customFormat="1" spans="2:13">
      <c r="B30" s="1">
        <v>885342</v>
      </c>
      <c r="C30" s="1">
        <v>14.400887</v>
      </c>
      <c r="D30" s="1">
        <f t="shared" si="1"/>
        <v>12749710.098354</v>
      </c>
      <c r="E30" s="8">
        <f>D30/P24</f>
        <v>1.19049256394563</v>
      </c>
      <c r="F30" s="4">
        <v>0.3</v>
      </c>
      <c r="G30" s="16" t="s">
        <v>74</v>
      </c>
      <c r="H30" s="16" t="s">
        <v>75</v>
      </c>
      <c r="J30" s="1">
        <f>G30/I24</f>
        <v>1.31471081740833</v>
      </c>
      <c r="L30" s="1">
        <f>H30/K24</f>
        <v>1.4859706635167</v>
      </c>
      <c r="M30" s="8">
        <f>J30*B48+L30*C48</f>
        <v>1.42516828035285</v>
      </c>
    </row>
    <row r="31" s="1" customFormat="1" spans="2:13">
      <c r="B31" s="1">
        <v>843914</v>
      </c>
      <c r="C31" s="1">
        <v>14.47447</v>
      </c>
      <c r="D31" s="1">
        <f t="shared" si="1"/>
        <v>12215207.87558</v>
      </c>
      <c r="E31" s="8">
        <f>D31/P24</f>
        <v>1.14058390588862</v>
      </c>
      <c r="F31" s="4">
        <v>0.2</v>
      </c>
      <c r="G31" s="16" t="s">
        <v>76</v>
      </c>
      <c r="H31" s="16" t="s">
        <v>77</v>
      </c>
      <c r="J31" s="1">
        <f>G31/I24</f>
        <v>1.21765475178544</v>
      </c>
      <c r="L31" s="1">
        <f>H31/K24</f>
        <v>1.42793676374102</v>
      </c>
      <c r="M31" s="8">
        <f>J31*B48+L31*C48</f>
        <v>1.35328034103643</v>
      </c>
    </row>
    <row r="32" s="1" customFormat="1" spans="2:13">
      <c r="B32" s="1">
        <v>798218</v>
      </c>
      <c r="C32" s="1">
        <v>14.504436</v>
      </c>
      <c r="D32" s="1">
        <f t="shared" si="1"/>
        <v>11577701.895048</v>
      </c>
      <c r="E32" s="8">
        <f>D32/P24</f>
        <v>1.08105736579951</v>
      </c>
      <c r="F32" s="4">
        <v>0.1</v>
      </c>
      <c r="G32" s="16" t="s">
        <v>78</v>
      </c>
      <c r="H32" s="16" t="s">
        <v>79</v>
      </c>
      <c r="J32" s="1">
        <f>G32/I24</f>
        <v>1.1300419024649</v>
      </c>
      <c r="L32" s="1">
        <f>H32/K24</f>
        <v>1.3530016541027</v>
      </c>
      <c r="M32" s="8">
        <f>J32*B48+L32*C48</f>
        <v>1.27384425347873</v>
      </c>
    </row>
    <row r="33" s="1" customFormat="1" spans="1:13">
      <c r="A33" s="9" t="s">
        <v>80</v>
      </c>
      <c r="B33" s="1">
        <v>1168679</v>
      </c>
      <c r="C33" s="1">
        <v>20.626192</v>
      </c>
      <c r="D33" s="1">
        <f>B33*C33</f>
        <v>24105397.440368</v>
      </c>
      <c r="E33" s="10">
        <f>D33/P34</f>
        <v>1.29506719054324</v>
      </c>
      <c r="F33" s="4">
        <v>1</v>
      </c>
      <c r="G33" s="16" t="s">
        <v>81</v>
      </c>
      <c r="H33" s="16" t="s">
        <v>82</v>
      </c>
      <c r="J33" s="1">
        <f>G33/I34</f>
        <v>1.64505421370272</v>
      </c>
      <c r="L33" s="1">
        <f>H33/K34</f>
        <v>1.84598572847739</v>
      </c>
      <c r="M33" s="10">
        <f>J33*B50+L33*C50</f>
        <v>1.7648294896599</v>
      </c>
    </row>
    <row r="34" s="2" customFormat="1" spans="1:18">
      <c r="A34" s="9"/>
      <c r="B34" s="2">
        <v>1168679</v>
      </c>
      <c r="C34" s="2">
        <v>20.626192</v>
      </c>
      <c r="D34" s="2">
        <v>24105397.440368</v>
      </c>
      <c r="E34" s="11">
        <f>D34/P34</f>
        <v>1.29506719054324</v>
      </c>
      <c r="F34" s="12">
        <v>0.9</v>
      </c>
      <c r="G34" s="9" t="s">
        <v>83</v>
      </c>
      <c r="H34" s="9" t="s">
        <v>84</v>
      </c>
      <c r="I34" s="17" t="s">
        <v>85</v>
      </c>
      <c r="J34" s="2">
        <f>G34/I34</f>
        <v>1.64500956239058</v>
      </c>
      <c r="K34" s="17" t="s">
        <v>86</v>
      </c>
      <c r="L34" s="2">
        <f>H34/K34</f>
        <v>1.84598572847475</v>
      </c>
      <c r="M34" s="11">
        <f>J34*B50+L34*C50</f>
        <v>1.76481145499335</v>
      </c>
      <c r="N34" s="2">
        <v>960508</v>
      </c>
      <c r="O34" s="2">
        <v>19.378538</v>
      </c>
      <c r="P34" s="2">
        <f>N34*O34</f>
        <v>18613240.777304</v>
      </c>
      <c r="Q34" s="17" t="s">
        <v>87</v>
      </c>
      <c r="R34" s="17" t="s">
        <v>88</v>
      </c>
    </row>
    <row r="35" s="2" customFormat="1" spans="1:13">
      <c r="A35" s="9"/>
      <c r="B35" s="2">
        <v>1168676</v>
      </c>
      <c r="C35" s="2">
        <v>20.626219</v>
      </c>
      <c r="D35" s="2">
        <v>24105367.116044</v>
      </c>
      <c r="E35" s="11">
        <f>D35/P34</f>
        <v>1.29506556136301</v>
      </c>
      <c r="F35" s="12">
        <v>0.8</v>
      </c>
      <c r="G35" s="9" t="s">
        <v>89</v>
      </c>
      <c r="H35" s="9" t="s">
        <v>90</v>
      </c>
      <c r="J35" s="2">
        <f>G35/I34</f>
        <v>1.64316486804186</v>
      </c>
      <c r="L35" s="2">
        <f>H35/K34</f>
        <v>1.8459655682932</v>
      </c>
      <c r="M35" s="11">
        <f>J35*B50+L35*C50</f>
        <v>1.76405436546168</v>
      </c>
    </row>
    <row r="36" s="2" customFormat="1" spans="1:13">
      <c r="A36" s="9"/>
      <c r="B36" s="2">
        <v>1168655</v>
      </c>
      <c r="C36" s="2">
        <v>20.626162</v>
      </c>
      <c r="D36" s="2">
        <v>24104867.35211</v>
      </c>
      <c r="E36" s="11">
        <f>D36/P34</f>
        <v>1.29503871144794</v>
      </c>
      <c r="F36" s="12">
        <v>0.7</v>
      </c>
      <c r="G36" s="9" t="s">
        <v>91</v>
      </c>
      <c r="H36" s="9" t="s">
        <v>92</v>
      </c>
      <c r="J36" s="2">
        <f>G36/I34</f>
        <v>1.63818683401014</v>
      </c>
      <c r="L36" s="2">
        <f>H36/K34</f>
        <v>1.84594848576922</v>
      </c>
      <c r="M36" s="11">
        <f>J36*B50+L36*C50</f>
        <v>1.76203355462373</v>
      </c>
    </row>
    <row r="37" s="2" customFormat="1" spans="1:13">
      <c r="A37" s="9"/>
      <c r="B37" s="2">
        <v>1168622</v>
      </c>
      <c r="C37" s="2">
        <v>20.626219</v>
      </c>
      <c r="D37" s="2">
        <v>24104253.300218</v>
      </c>
      <c r="E37" s="11">
        <f>D37/P34</f>
        <v>1.29500572138998</v>
      </c>
      <c r="F37" s="12">
        <v>0.6</v>
      </c>
      <c r="G37" s="9" t="s">
        <v>93</v>
      </c>
      <c r="H37" s="9" t="s">
        <v>94</v>
      </c>
      <c r="J37" s="2">
        <f>G37/I34</f>
        <v>1.6317669327621</v>
      </c>
      <c r="L37" s="2">
        <f>H37/K34</f>
        <v>1.84580299425371</v>
      </c>
      <c r="M37" s="11">
        <f>J37*B50+L37*C50</f>
        <v>1.75935382901725</v>
      </c>
    </row>
    <row r="38" s="2" customFormat="1" spans="1:13">
      <c r="A38" s="9"/>
      <c r="B38" s="2">
        <v>1166344</v>
      </c>
      <c r="C38" s="2">
        <v>20.633751</v>
      </c>
      <c r="D38" s="2">
        <v>24066051.676344</v>
      </c>
      <c r="E38" s="11">
        <f>D38/P34</f>
        <v>1.29295333167821</v>
      </c>
      <c r="F38" s="12">
        <v>0.5</v>
      </c>
      <c r="G38" s="9" t="s">
        <v>95</v>
      </c>
      <c r="H38" s="9" t="s">
        <v>96</v>
      </c>
      <c r="J38" s="2">
        <f>G38/I34</f>
        <v>1.61652902449935</v>
      </c>
      <c r="L38" s="2">
        <f>H38/K34</f>
        <v>1.83296993108939</v>
      </c>
      <c r="M38" s="11">
        <f>J38*B50+L38*C50</f>
        <v>1.74554944891767</v>
      </c>
    </row>
    <row r="39" s="2" customFormat="1" spans="1:13">
      <c r="A39" s="9"/>
      <c r="B39" s="2">
        <v>1158392</v>
      </c>
      <c r="C39" s="2">
        <v>20.574425</v>
      </c>
      <c r="D39" s="2">
        <v>23833249.3246</v>
      </c>
      <c r="E39" s="11">
        <f>D39/P34</f>
        <v>1.28044597981352</v>
      </c>
      <c r="F39" s="12">
        <v>0.4</v>
      </c>
      <c r="G39" s="9" t="s">
        <v>97</v>
      </c>
      <c r="H39" s="9" t="s">
        <v>98</v>
      </c>
      <c r="J39" s="2">
        <f>G39/I34</f>
        <v>1.59815088562504</v>
      </c>
      <c r="L39" s="2">
        <f>H39/K34</f>
        <v>1.80495051861239</v>
      </c>
      <c r="M39" s="11">
        <f>J39*B50+L39*C50</f>
        <v>1.7214241468488</v>
      </c>
    </row>
    <row r="40" s="2" customFormat="1" spans="1:13">
      <c r="A40" s="9"/>
      <c r="B40" s="2">
        <v>1108084</v>
      </c>
      <c r="C40" s="2">
        <v>19.434855</v>
      </c>
      <c r="D40" s="2">
        <v>21535451.86782</v>
      </c>
      <c r="E40" s="11">
        <f>D40/P34</f>
        <v>1.15699636218531</v>
      </c>
      <c r="F40" s="12">
        <v>0.3</v>
      </c>
      <c r="G40" s="9" t="s">
        <v>99</v>
      </c>
      <c r="H40" s="9" t="s">
        <v>100</v>
      </c>
      <c r="J40" s="2">
        <f>G40/I34</f>
        <v>1.57989619475325</v>
      </c>
      <c r="L40" s="2">
        <f>H40/K34</f>
        <v>1.44877184569412</v>
      </c>
      <c r="M40" s="11">
        <f>J40*B50+L40*C50</f>
        <v>1.5017329702791</v>
      </c>
    </row>
    <row r="41" s="2" customFormat="1" spans="1:13">
      <c r="A41" s="9"/>
      <c r="B41" s="2">
        <v>1070482</v>
      </c>
      <c r="C41" s="2">
        <v>19.472952</v>
      </c>
      <c r="D41" s="2">
        <v>20845444.602864</v>
      </c>
      <c r="E41" s="11">
        <f>D41/P34</f>
        <v>1.11992558696613</v>
      </c>
      <c r="F41" s="12">
        <v>0.2</v>
      </c>
      <c r="G41" s="9" t="s">
        <v>101</v>
      </c>
      <c r="H41" s="9" t="s">
        <v>102</v>
      </c>
      <c r="J41" s="2">
        <f>G41/I34</f>
        <v>1.52501719285667</v>
      </c>
      <c r="L41" s="2">
        <f>H41/K34</f>
        <v>1.3975047492323</v>
      </c>
      <c r="M41" s="11">
        <f>J41*B50+L41*C50</f>
        <v>1.44900702521218</v>
      </c>
    </row>
    <row r="42" s="2" customFormat="1" spans="1:13">
      <c r="A42" s="9"/>
      <c r="B42" s="2">
        <v>1046706</v>
      </c>
      <c r="C42" s="2">
        <v>19.533562</v>
      </c>
      <c r="D42" s="2">
        <v>20445896.546772</v>
      </c>
      <c r="E42" s="11">
        <f>D42/P34</f>
        <v>1.09845978953341</v>
      </c>
      <c r="F42" s="12">
        <v>0.1</v>
      </c>
      <c r="G42" s="9" t="s">
        <v>103</v>
      </c>
      <c r="H42" s="9" t="s">
        <v>104</v>
      </c>
      <c r="J42" s="2">
        <f>G42/I34</f>
        <v>1.41141244176965</v>
      </c>
      <c r="L42" s="2">
        <f>H42/K34</f>
        <v>1.37991888639545</v>
      </c>
      <c r="M42" s="11">
        <f>J42*B50+L42*C50</f>
        <v>1.39263913341109</v>
      </c>
    </row>
    <row r="46" s="1" customFormat="1" ht="15" spans="1:6">
      <c r="A46" s="13" t="s">
        <v>105</v>
      </c>
      <c r="B46" s="13" t="s">
        <v>106</v>
      </c>
      <c r="C46" s="13" t="s">
        <v>107</v>
      </c>
      <c r="D46" s="14" t="s">
        <v>108</v>
      </c>
      <c r="E46" s="14" t="s">
        <v>3</v>
      </c>
      <c r="F46" s="14" t="s">
        <v>109</v>
      </c>
    </row>
    <row r="47" s="1" customFormat="1" ht="15" spans="1:6">
      <c r="A47" s="13" t="s">
        <v>110</v>
      </c>
      <c r="B47" s="13">
        <v>0.320058</v>
      </c>
      <c r="C47" s="13">
        <f>1-B47</f>
        <v>0.679942</v>
      </c>
      <c r="D47" s="14">
        <f>F47*B47</f>
        <v>192034.8</v>
      </c>
      <c r="E47" s="14">
        <f>F47*C47</f>
        <v>407965.2</v>
      </c>
      <c r="F47" s="14">
        <v>600000</v>
      </c>
    </row>
    <row r="48" s="1" customFormat="1" ht="15" spans="1:6">
      <c r="A48" s="13" t="s">
        <v>111</v>
      </c>
      <c r="B48" s="13">
        <v>0.35503</v>
      </c>
      <c r="C48" s="13">
        <f>1-B48</f>
        <v>0.64497</v>
      </c>
      <c r="D48" s="14">
        <f>F48*B48</f>
        <v>1417747.33451</v>
      </c>
      <c r="E48" s="14">
        <f>F48*C48</f>
        <v>2575569.66549</v>
      </c>
      <c r="F48" s="14">
        <v>3993317</v>
      </c>
    </row>
    <row r="49" s="1" customFormat="1" ht="15" spans="1:6">
      <c r="A49" s="13" t="s">
        <v>112</v>
      </c>
      <c r="B49" s="13">
        <v>0.48964</v>
      </c>
      <c r="C49" s="13">
        <f>1-B49</f>
        <v>0.51036</v>
      </c>
      <c r="D49" s="14">
        <f>F49*B49</f>
        <v>3158801.31172</v>
      </c>
      <c r="E49" s="14">
        <f>F49*C49</f>
        <v>3292471.68828</v>
      </c>
      <c r="F49" s="14">
        <v>6451273</v>
      </c>
    </row>
    <row r="50" ht="15" spans="1:6">
      <c r="A50" s="13" t="s">
        <v>113</v>
      </c>
      <c r="B50" s="13">
        <v>0.4039</v>
      </c>
      <c r="C50" s="13">
        <f>1-B50</f>
        <v>0.5961</v>
      </c>
      <c r="D50" s="13">
        <f>F50*B50</f>
        <v>903458.0604</v>
      </c>
      <c r="E50" s="13">
        <f>F50*C50</f>
        <v>1333377.9396</v>
      </c>
      <c r="F50" s="15">
        <v>2236836</v>
      </c>
    </row>
  </sheetData>
  <mergeCells count="7">
    <mergeCell ref="B1:H1"/>
    <mergeCell ref="I1:M1"/>
    <mergeCell ref="N1:R1"/>
    <mergeCell ref="A3:A12"/>
    <mergeCell ref="A13:A22"/>
    <mergeCell ref="A23:A32"/>
    <mergeCell ref="A33:A4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田木°田木</cp:lastModifiedBy>
  <dcterms:created xsi:type="dcterms:W3CDTF">2019-09-09T02:11:00Z</dcterms:created>
  <dcterms:modified xsi:type="dcterms:W3CDTF">2019-09-10T08:23:23Z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