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14370" windowHeight="7515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4" l="1"/>
  <c r="D24" i="4"/>
  <c r="B24" i="4"/>
  <c r="C23" i="4"/>
  <c r="D23" i="4"/>
  <c r="B23" i="4"/>
  <c r="E21" i="4"/>
  <c r="E20" i="4"/>
  <c r="E19" i="4"/>
  <c r="E18" i="4"/>
  <c r="E17" i="4"/>
  <c r="C21" i="4"/>
  <c r="D21" i="4"/>
  <c r="B21" i="4"/>
  <c r="C20" i="4"/>
  <c r="D20" i="4"/>
  <c r="B20" i="4"/>
  <c r="C19" i="4"/>
  <c r="D19" i="4"/>
  <c r="B19" i="4"/>
  <c r="C18" i="4"/>
  <c r="D18" i="4"/>
  <c r="B18" i="4"/>
  <c r="D17" i="4"/>
  <c r="C17" i="4"/>
  <c r="B17" i="4"/>
  <c r="G4" i="3"/>
  <c r="G5" i="3"/>
  <c r="G6" i="3"/>
  <c r="G3" i="3"/>
  <c r="F5" i="3"/>
  <c r="F6" i="3"/>
  <c r="F4" i="3"/>
  <c r="F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H15" i="1"/>
  <c r="I15" i="1"/>
  <c r="G15" i="1"/>
  <c r="I8" i="1"/>
  <c r="I14" i="1" s="1"/>
  <c r="H8" i="1"/>
  <c r="H14" i="1" s="1"/>
  <c r="G8" i="1"/>
  <c r="G14" i="1" s="1"/>
  <c r="F8" i="1"/>
  <c r="F14" i="1" s="1"/>
  <c r="F15" i="1" s="1"/>
  <c r="E8" i="1"/>
  <c r="E14" i="1" s="1"/>
  <c r="E15" i="1" s="1"/>
  <c r="D8" i="1"/>
  <c r="D14" i="1" s="1"/>
  <c r="D15" i="1" s="1"/>
  <c r="C8" i="1"/>
  <c r="C14" i="1" s="1"/>
  <c r="C15" i="1" s="1"/>
  <c r="B8" i="1"/>
  <c r="B14" i="1" s="1"/>
  <c r="B15" i="1" s="1"/>
</calcChain>
</file>

<file path=xl/sharedStrings.xml><?xml version="1.0" encoding="utf-8"?>
<sst xmlns="http://schemas.openxmlformats.org/spreadsheetml/2006/main" count="60" uniqueCount="55">
  <si>
    <t>РЕСУРСЫ И ИСПОЛЬЗОВАНИЕ МЯСА И МЯСОПРОДУКТОВ</t>
  </si>
  <si>
    <t xml:space="preserve"> млн. тонн</t>
  </si>
  <si>
    <t>млн. 
тонн</t>
  </si>
  <si>
    <t>млн.
 тонн</t>
  </si>
  <si>
    <t>%</t>
  </si>
  <si>
    <t>Запасы на начало года</t>
  </si>
  <si>
    <t>Производство</t>
  </si>
  <si>
    <t>Импорт</t>
  </si>
  <si>
    <t>ИТОГО ресурсов на 
начало года</t>
  </si>
  <si>
    <t xml:space="preserve">Использование </t>
  </si>
  <si>
    <t>Производственное
потребление</t>
  </si>
  <si>
    <t>Потери</t>
  </si>
  <si>
    <t>Экспорт</t>
  </si>
  <si>
    <t>Личное потребление</t>
  </si>
  <si>
    <t>ИТОГО запасы на 
конец года, млн. тонн</t>
  </si>
  <si>
    <t>ИТОГО запасы на 
конец года, %</t>
  </si>
  <si>
    <t xml:space="preserve">Ресурсы              </t>
  </si>
  <si>
    <t>Аргумент Х</t>
  </si>
  <si>
    <t>X*COS(X)</t>
  </si>
  <si>
    <t>COS(X)</t>
  </si>
  <si>
    <t>SIN(X)</t>
  </si>
  <si>
    <t>Корень Sin X</t>
  </si>
  <si>
    <t>№
п/п</t>
  </si>
  <si>
    <t>Ф. И. О.</t>
  </si>
  <si>
    <t>Экзамены</t>
  </si>
  <si>
    <t>Мат-ка</t>
  </si>
  <si>
    <t>Русский</t>
  </si>
  <si>
    <t>Физика</t>
  </si>
  <si>
    <t>Всего</t>
  </si>
  <si>
    <t xml:space="preserve">Отметка о
зачислении </t>
  </si>
  <si>
    <t>Иванов</t>
  </si>
  <si>
    <t>Петров</t>
  </si>
  <si>
    <t>Сидоров</t>
  </si>
  <si>
    <t>Якушев</t>
  </si>
  <si>
    <t>КОЛИЧЕСТВО ОСАДКОВ (в мм.)</t>
  </si>
  <si>
    <t>ЗА 3 ГОДА</t>
  </si>
  <si>
    <t xml:space="preserve">СУММАРНО </t>
  </si>
  <si>
    <t>МАКСИМУМ</t>
  </si>
  <si>
    <t>МИНИМУМ</t>
  </si>
  <si>
    <t>СРЕДНЕМЕСЯЧНО</t>
  </si>
  <si>
    <t>СТАНДАРТНОЕ
 ОТКЛОНЕНИЕ ОТ 
СРЕДНЕГО</t>
  </si>
  <si>
    <t>Январь</t>
  </si>
  <si>
    <t>Февраль</t>
  </si>
  <si>
    <t>Март</t>
  </si>
  <si>
    <t xml:space="preserve">Апрель </t>
  </si>
  <si>
    <t xml:space="preserve">Май </t>
  </si>
  <si>
    <t xml:space="preserve">Июнь </t>
  </si>
  <si>
    <t>Июль</t>
  </si>
  <si>
    <t>Август</t>
  </si>
  <si>
    <t>Сентябрь</t>
  </si>
  <si>
    <t>Октябрь</t>
  </si>
  <si>
    <t>Ноябрь</t>
  </si>
  <si>
    <t xml:space="preserve">Декабрь </t>
  </si>
  <si>
    <t xml:space="preserve">Сумма осадков в 
незасушливые месяцы </t>
  </si>
  <si>
    <t>Количество засушливых
месяцев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</si>
</sst>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>
      <alignment wrapText="1"/>
    </xf>
    <xf numFmtId="0" fontId="3" fillId="0" borderId="9" xfId="0" applyFont="1" applyBorder="1"/>
    <xf numFmtId="0" fontId="4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7" sqref="B7"/>
    </sheetView>
  </sheetViews>
  <sheetFormatPr defaultRowHeight="15" x14ac:dyDescent="0.25"/>
  <cols>
    <col min="1" max="1" width="21.5703125" customWidth="1"/>
  </cols>
  <sheetData>
    <row r="1" spans="1:10" ht="27" customHeight="1" thickBot="1" x14ac:dyDescent="0.45">
      <c r="A1" s="16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21" customHeight="1" thickBot="1" x14ac:dyDescent="0.3">
      <c r="A2" s="2"/>
      <c r="B2" s="3">
        <v>1992</v>
      </c>
      <c r="C2" s="3">
        <v>1995</v>
      </c>
      <c r="D2" s="3">
        <v>2000</v>
      </c>
      <c r="E2" s="3">
        <v>2001</v>
      </c>
      <c r="F2" s="3">
        <v>2002</v>
      </c>
      <c r="G2" s="3">
        <v>2003</v>
      </c>
      <c r="H2" s="3">
        <v>2004</v>
      </c>
      <c r="I2" s="4">
        <v>2005</v>
      </c>
      <c r="J2" s="4"/>
    </row>
    <row r="3" spans="1:10" ht="29.25" customHeight="1" thickBot="1" x14ac:dyDescent="0.3">
      <c r="A3" s="5"/>
      <c r="B3" s="6" t="s">
        <v>1</v>
      </c>
      <c r="C3" s="6" t="s">
        <v>2</v>
      </c>
      <c r="D3" s="6" t="s">
        <v>2</v>
      </c>
      <c r="E3" s="6" t="s">
        <v>3</v>
      </c>
      <c r="F3" s="6" t="s">
        <v>2</v>
      </c>
      <c r="G3" s="6" t="s">
        <v>2</v>
      </c>
      <c r="H3" s="6" t="s">
        <v>3</v>
      </c>
      <c r="I3" s="6" t="s">
        <v>2</v>
      </c>
      <c r="J3" s="6" t="s">
        <v>4</v>
      </c>
    </row>
    <row r="4" spans="1:10" ht="15.75" thickBot="1" x14ac:dyDescent="0.3">
      <c r="A4" s="19" t="s">
        <v>16</v>
      </c>
      <c r="B4" s="17"/>
      <c r="C4" s="17"/>
      <c r="D4" s="17"/>
      <c r="E4" s="17"/>
      <c r="F4" s="17"/>
      <c r="G4" s="17"/>
      <c r="H4" s="17"/>
      <c r="I4" s="17"/>
      <c r="J4" s="18"/>
    </row>
    <row r="5" spans="1:10" ht="15.75" thickBot="1" x14ac:dyDescent="0.3">
      <c r="A5" s="3" t="s">
        <v>5</v>
      </c>
      <c r="B5" s="3">
        <v>1</v>
      </c>
      <c r="C5" s="3">
        <v>1</v>
      </c>
      <c r="D5" s="3">
        <v>0.6</v>
      </c>
      <c r="E5" s="3">
        <v>0.4</v>
      </c>
      <c r="F5" s="3">
        <v>0.5</v>
      </c>
      <c r="G5" s="3">
        <v>0.6</v>
      </c>
      <c r="H5" s="3">
        <v>0.6</v>
      </c>
      <c r="I5" s="3">
        <v>0.6</v>
      </c>
      <c r="J5" s="3"/>
    </row>
    <row r="6" spans="1:10" ht="15.75" thickBot="1" x14ac:dyDescent="0.3">
      <c r="A6" s="3" t="s">
        <v>6</v>
      </c>
      <c r="B6" s="3">
        <v>8.3000000000000007</v>
      </c>
      <c r="C6" s="3">
        <v>5.8</v>
      </c>
      <c r="D6" s="3">
        <v>4.4000000000000004</v>
      </c>
      <c r="E6" s="3">
        <v>4.4000000000000004</v>
      </c>
      <c r="F6" s="3">
        <v>4.7</v>
      </c>
      <c r="G6" s="3">
        <v>4.9000000000000004</v>
      </c>
      <c r="H6" s="3">
        <v>5</v>
      </c>
      <c r="I6" s="3">
        <v>4.9000000000000004</v>
      </c>
      <c r="J6" s="3"/>
    </row>
    <row r="7" spans="1:10" ht="15.75" thickBot="1" x14ac:dyDescent="0.3">
      <c r="A7" s="3" t="s">
        <v>7</v>
      </c>
      <c r="B7" s="3">
        <v>1.4</v>
      </c>
      <c r="C7" s="3">
        <v>2.2999999999999998</v>
      </c>
      <c r="D7" s="3">
        <v>2.1</v>
      </c>
      <c r="E7" s="3">
        <v>2.6</v>
      </c>
      <c r="F7" s="3">
        <v>2.7</v>
      </c>
      <c r="G7" s="3">
        <v>2.7</v>
      </c>
      <c r="H7" s="3">
        <v>2.7</v>
      </c>
      <c r="I7" s="3">
        <v>3</v>
      </c>
      <c r="J7" s="3"/>
    </row>
    <row r="8" spans="1:10" ht="30.75" customHeight="1" thickBot="1" x14ac:dyDescent="0.3">
      <c r="A8" s="10" t="s">
        <v>8</v>
      </c>
      <c r="B8" s="11">
        <f>B5+B6+B7</f>
        <v>10.700000000000001</v>
      </c>
      <c r="C8" s="11">
        <f>C5+C6+C7</f>
        <v>9.1</v>
      </c>
      <c r="D8" s="11">
        <f>D5+D6+D7</f>
        <v>7.1</v>
      </c>
      <c r="E8" s="11">
        <f>E5+E6+E7</f>
        <v>7.4</v>
      </c>
      <c r="F8" s="11">
        <f>F5+F6+F7</f>
        <v>7.9</v>
      </c>
      <c r="G8" s="11">
        <f>G5+G6+G7</f>
        <v>8.1999999999999993</v>
      </c>
      <c r="H8" s="11">
        <f>H5+H6+H7</f>
        <v>8.3000000000000007</v>
      </c>
      <c r="I8" s="11">
        <f>I5+I6+I7</f>
        <v>8.5</v>
      </c>
      <c r="J8" s="11"/>
    </row>
    <row r="9" spans="1:10" ht="15.75" thickBot="1" x14ac:dyDescent="0.3">
      <c r="A9" s="20" t="s">
        <v>9</v>
      </c>
      <c r="B9" s="12"/>
      <c r="C9" s="12"/>
      <c r="D9" s="12"/>
      <c r="E9" s="12"/>
      <c r="F9" s="12"/>
      <c r="G9" s="12"/>
      <c r="H9" s="12"/>
      <c r="I9" s="12"/>
      <c r="J9" s="13"/>
    </row>
    <row r="10" spans="1:10" ht="30.75" thickBot="1" x14ac:dyDescent="0.3">
      <c r="A10" s="6" t="s">
        <v>10</v>
      </c>
      <c r="B10" s="3">
        <v>0.3</v>
      </c>
      <c r="C10" s="3">
        <v>0.1</v>
      </c>
      <c r="D10" s="3">
        <v>0.1</v>
      </c>
      <c r="E10" s="3">
        <v>0.1</v>
      </c>
      <c r="F10" s="3">
        <v>0.1</v>
      </c>
      <c r="G10" s="3">
        <v>0.1</v>
      </c>
      <c r="H10" s="3">
        <v>0.1</v>
      </c>
      <c r="I10" s="3">
        <v>0.1</v>
      </c>
      <c r="J10" s="3"/>
    </row>
    <row r="11" spans="1:10" ht="15.75" thickBot="1" x14ac:dyDescent="0.3">
      <c r="A11" s="3" t="s">
        <v>11</v>
      </c>
      <c r="B11" s="3">
        <v>0.1</v>
      </c>
      <c r="C11" s="3">
        <v>0.05</v>
      </c>
      <c r="D11" s="3">
        <v>0.01</v>
      </c>
      <c r="E11" s="3">
        <v>0.02</v>
      </c>
      <c r="F11" s="3">
        <v>0.02</v>
      </c>
      <c r="G11" s="3">
        <v>0.02</v>
      </c>
      <c r="H11" s="3">
        <v>0.01</v>
      </c>
      <c r="I11" s="3">
        <v>0.01</v>
      </c>
      <c r="J11" s="3"/>
    </row>
    <row r="12" spans="1:10" ht="15.75" thickBot="1" x14ac:dyDescent="0.3">
      <c r="A12" s="3" t="s">
        <v>12</v>
      </c>
      <c r="B12" s="3">
        <v>0.1</v>
      </c>
      <c r="C12" s="3">
        <v>0.01</v>
      </c>
      <c r="D12" s="3">
        <v>0.03</v>
      </c>
      <c r="E12" s="3">
        <v>0.04</v>
      </c>
      <c r="F12" s="3">
        <v>0.03</v>
      </c>
      <c r="G12" s="3">
        <v>0.04</v>
      </c>
      <c r="H12" s="3">
        <v>0.04</v>
      </c>
      <c r="I12" s="3">
        <v>0.1</v>
      </c>
      <c r="J12" s="3"/>
    </row>
    <row r="13" spans="1:10" ht="15.75" thickBot="1" x14ac:dyDescent="0.3">
      <c r="A13" s="3" t="s">
        <v>13</v>
      </c>
      <c r="B13" s="3">
        <v>8.9</v>
      </c>
      <c r="C13" s="3">
        <v>8.1</v>
      </c>
      <c r="D13" s="3">
        <v>6.6</v>
      </c>
      <c r="E13" s="3">
        <v>6.8</v>
      </c>
      <c r="F13" s="3">
        <v>7.2</v>
      </c>
      <c r="G13" s="3">
        <v>7.5</v>
      </c>
      <c r="H13" s="3">
        <v>7.6</v>
      </c>
      <c r="I13" s="3">
        <v>7.7</v>
      </c>
      <c r="J13" s="3"/>
    </row>
    <row r="14" spans="1:10" ht="30.75" thickBot="1" x14ac:dyDescent="0.3">
      <c r="A14" s="7" t="s">
        <v>14</v>
      </c>
      <c r="B14" s="8">
        <f>B8-SUM(B10:B13)</f>
        <v>1.3000000000000007</v>
      </c>
      <c r="C14" s="8">
        <f>C8-SUM(C10:C13)</f>
        <v>0.83999999999999986</v>
      </c>
      <c r="D14" s="8">
        <f>D8-SUM(D10:D13)</f>
        <v>0.36000000000000032</v>
      </c>
      <c r="E14" s="8">
        <f>E8-SUM(E10:E13)</f>
        <v>0.44000000000000039</v>
      </c>
      <c r="F14" s="8">
        <f>F8-SUM(F10:F13)</f>
        <v>0.54999999999999982</v>
      </c>
      <c r="G14" s="8">
        <f>G8-SUM(G10:G13)</f>
        <v>0.53999999999999915</v>
      </c>
      <c r="H14" s="8">
        <f>H8-SUM(H10:H13)</f>
        <v>0.55000000000000071</v>
      </c>
      <c r="I14" s="8">
        <f>I8-SUM(I10:I13)</f>
        <v>0.58999999999999986</v>
      </c>
      <c r="J14" s="8"/>
    </row>
    <row r="15" spans="1:10" ht="30.75" thickBot="1" x14ac:dyDescent="0.3">
      <c r="A15" s="14" t="s">
        <v>15</v>
      </c>
      <c r="B15" s="15">
        <f>100-B14/(B8/100)</f>
        <v>87.850467289719617</v>
      </c>
      <c r="C15" s="15">
        <f>100-C14/(C8/100)</f>
        <v>90.769230769230774</v>
      </c>
      <c r="D15" s="15">
        <f>100-D14/(D8/100)</f>
        <v>94.929577464788721</v>
      </c>
      <c r="E15" s="15">
        <f>100-E14/(E8/100)</f>
        <v>94.054054054054049</v>
      </c>
      <c r="F15" s="15">
        <f>100-F14/(F8/100)</f>
        <v>93.037974683544306</v>
      </c>
      <c r="G15" s="15">
        <f>100-G14/(G8/100)</f>
        <v>93.41463414634147</v>
      </c>
      <c r="H15" s="15">
        <f t="shared" ref="H15:I15" si="0">100-H14/(H8/100)</f>
        <v>93.373493975903614</v>
      </c>
      <c r="I15" s="15">
        <f t="shared" si="0"/>
        <v>93.058823529411768</v>
      </c>
      <c r="J15" s="15"/>
    </row>
  </sheetData>
  <mergeCells count="5">
    <mergeCell ref="A1:J1"/>
    <mergeCell ref="A2:A3"/>
    <mergeCell ref="I2:J2"/>
    <mergeCell ref="A9:J9"/>
    <mergeCell ref="A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6" sqref="E6"/>
    </sheetView>
  </sheetViews>
  <sheetFormatPr defaultRowHeight="15" x14ac:dyDescent="0.25"/>
  <cols>
    <col min="1" max="1" width="11.28515625" customWidth="1"/>
    <col min="5" max="5" width="12.42578125" customWidth="1"/>
  </cols>
  <sheetData>
    <row r="1" spans="1:6" x14ac:dyDescent="0.25">
      <c r="A1" t="s">
        <v>17</v>
      </c>
      <c r="B1" t="s">
        <v>20</v>
      </c>
      <c r="C1" t="s">
        <v>19</v>
      </c>
      <c r="D1" t="s">
        <v>18</v>
      </c>
      <c r="E1" t="s">
        <v>21</v>
      </c>
    </row>
    <row r="2" spans="1:6" x14ac:dyDescent="0.25">
      <c r="A2">
        <v>-100</v>
      </c>
      <c r="B2">
        <f>SIN(RADIANS(A2))</f>
        <v>-0.98480775301220802</v>
      </c>
      <c r="C2">
        <f>COS(RADIANS(A2))</f>
        <v>-0.1736481776669303</v>
      </c>
      <c r="D2">
        <f>A2*C2</f>
        <v>17.364817766693029</v>
      </c>
      <c r="E2" t="str">
        <f>IF(B2&gt;=0, SQRT(A2), "Н/д")</f>
        <v>Н/д</v>
      </c>
      <c r="F2">
        <v>10</v>
      </c>
    </row>
    <row r="3" spans="1:6" x14ac:dyDescent="0.25">
      <c r="A3">
        <f>A2+$F$2</f>
        <v>-90</v>
      </c>
      <c r="B3">
        <f t="shared" ref="B3:B22" si="0">SIN(RADIANS(A3))</f>
        <v>-1</v>
      </c>
      <c r="C3">
        <f t="shared" ref="C3:C22" si="1">COS(RADIANS(A3))</f>
        <v>6.1257422745431001E-17</v>
      </c>
      <c r="D3">
        <f t="shared" ref="D3:D22" si="2">A3*C3</f>
        <v>-5.51316804708879E-15</v>
      </c>
      <c r="E3" t="str">
        <f t="shared" ref="E3:E22" si="3">IF(B3&gt;=0, SQRT(A3), "Н/д")</f>
        <v>Н/д</v>
      </c>
    </row>
    <row r="4" spans="1:6" x14ac:dyDescent="0.25">
      <c r="A4">
        <f t="shared" ref="A4:A22" si="4">A3+$F$2</f>
        <v>-80</v>
      </c>
      <c r="B4">
        <f t="shared" si="0"/>
        <v>-0.98480775301220802</v>
      </c>
      <c r="C4">
        <f t="shared" si="1"/>
        <v>0.17364817766693041</v>
      </c>
      <c r="D4">
        <f t="shared" si="2"/>
        <v>-13.891854213354433</v>
      </c>
      <c r="E4" t="str">
        <f t="shared" si="3"/>
        <v>Н/д</v>
      </c>
    </row>
    <row r="5" spans="1:6" x14ac:dyDescent="0.25">
      <c r="A5">
        <f t="shared" si="4"/>
        <v>-70</v>
      </c>
      <c r="B5">
        <f t="shared" si="0"/>
        <v>-0.93969262078590832</v>
      </c>
      <c r="C5">
        <f t="shared" si="1"/>
        <v>0.34202014332566882</v>
      </c>
      <c r="D5">
        <f t="shared" si="2"/>
        <v>-23.941410032796817</v>
      </c>
      <c r="E5" t="str">
        <f t="shared" si="3"/>
        <v>Н/д</v>
      </c>
    </row>
    <row r="6" spans="1:6" x14ac:dyDescent="0.25">
      <c r="A6">
        <f t="shared" si="4"/>
        <v>-60</v>
      </c>
      <c r="B6">
        <f t="shared" si="0"/>
        <v>-0.8660254037844386</v>
      </c>
      <c r="C6">
        <f t="shared" si="1"/>
        <v>0.50000000000000011</v>
      </c>
      <c r="D6">
        <f t="shared" si="2"/>
        <v>-30.000000000000007</v>
      </c>
      <c r="E6" t="str">
        <f t="shared" si="3"/>
        <v>Н/д</v>
      </c>
    </row>
    <row r="7" spans="1:6" x14ac:dyDescent="0.25">
      <c r="A7">
        <f t="shared" si="4"/>
        <v>-50</v>
      </c>
      <c r="B7">
        <f t="shared" si="0"/>
        <v>-0.76604444311897801</v>
      </c>
      <c r="C7">
        <f t="shared" si="1"/>
        <v>0.64278760968653936</v>
      </c>
      <c r="D7">
        <f t="shared" si="2"/>
        <v>-32.139380484326971</v>
      </c>
      <c r="E7" t="str">
        <f t="shared" si="3"/>
        <v>Н/д</v>
      </c>
    </row>
    <row r="8" spans="1:6" x14ac:dyDescent="0.25">
      <c r="A8">
        <f t="shared" si="4"/>
        <v>-40</v>
      </c>
      <c r="B8">
        <f t="shared" si="0"/>
        <v>-0.64278760968653925</v>
      </c>
      <c r="C8">
        <f t="shared" si="1"/>
        <v>0.76604444311897801</v>
      </c>
      <c r="D8">
        <f t="shared" si="2"/>
        <v>-30.64177772475912</v>
      </c>
      <c r="E8" t="str">
        <f t="shared" si="3"/>
        <v>Н/д</v>
      </c>
    </row>
    <row r="9" spans="1:6" x14ac:dyDescent="0.25">
      <c r="A9">
        <f t="shared" si="4"/>
        <v>-30</v>
      </c>
      <c r="B9">
        <f t="shared" si="0"/>
        <v>-0.49999999999999994</v>
      </c>
      <c r="C9">
        <f t="shared" si="1"/>
        <v>0.86602540378443871</v>
      </c>
      <c r="D9">
        <f t="shared" si="2"/>
        <v>-25.98076211353316</v>
      </c>
      <c r="E9" t="str">
        <f t="shared" si="3"/>
        <v>Н/д</v>
      </c>
    </row>
    <row r="10" spans="1:6" x14ac:dyDescent="0.25">
      <c r="A10">
        <f t="shared" si="4"/>
        <v>-20</v>
      </c>
      <c r="B10">
        <f t="shared" si="0"/>
        <v>-0.34202014332566871</v>
      </c>
      <c r="C10">
        <f t="shared" si="1"/>
        <v>0.93969262078590843</v>
      </c>
      <c r="D10">
        <f t="shared" si="2"/>
        <v>-18.79385241571817</v>
      </c>
      <c r="E10" t="str">
        <f t="shared" si="3"/>
        <v>Н/д</v>
      </c>
    </row>
    <row r="11" spans="1:6" x14ac:dyDescent="0.25">
      <c r="A11">
        <f t="shared" si="4"/>
        <v>-10</v>
      </c>
      <c r="B11">
        <f t="shared" si="0"/>
        <v>-0.17364817766693033</v>
      </c>
      <c r="C11">
        <f t="shared" si="1"/>
        <v>0.98480775301220802</v>
      </c>
      <c r="D11">
        <f t="shared" si="2"/>
        <v>-9.8480775301220795</v>
      </c>
      <c r="E11" t="str">
        <f t="shared" si="3"/>
        <v>Н/д</v>
      </c>
    </row>
    <row r="12" spans="1:6" x14ac:dyDescent="0.25">
      <c r="A12">
        <f t="shared" si="4"/>
        <v>0</v>
      </c>
      <c r="B12">
        <f t="shared" si="0"/>
        <v>0</v>
      </c>
      <c r="C12">
        <f t="shared" si="1"/>
        <v>1</v>
      </c>
      <c r="D12">
        <f t="shared" si="2"/>
        <v>0</v>
      </c>
      <c r="E12">
        <f t="shared" si="3"/>
        <v>0</v>
      </c>
    </row>
    <row r="13" spans="1:6" x14ac:dyDescent="0.25">
      <c r="A13">
        <f t="shared" si="4"/>
        <v>10</v>
      </c>
      <c r="B13">
        <f t="shared" si="0"/>
        <v>0.17364817766693033</v>
      </c>
      <c r="C13">
        <f t="shared" si="1"/>
        <v>0.98480775301220802</v>
      </c>
      <c r="D13">
        <f t="shared" si="2"/>
        <v>9.8480775301220795</v>
      </c>
      <c r="E13">
        <f t="shared" si="3"/>
        <v>3.1622776601683795</v>
      </c>
    </row>
    <row r="14" spans="1:6" x14ac:dyDescent="0.25">
      <c r="A14">
        <f t="shared" si="4"/>
        <v>20</v>
      </c>
      <c r="B14">
        <f t="shared" si="0"/>
        <v>0.34202014332566871</v>
      </c>
      <c r="C14">
        <f t="shared" si="1"/>
        <v>0.93969262078590843</v>
      </c>
      <c r="D14">
        <f t="shared" si="2"/>
        <v>18.79385241571817</v>
      </c>
      <c r="E14">
        <f t="shared" si="3"/>
        <v>4.4721359549995796</v>
      </c>
    </row>
    <row r="15" spans="1:6" x14ac:dyDescent="0.25">
      <c r="A15">
        <f t="shared" si="4"/>
        <v>30</v>
      </c>
      <c r="B15">
        <f t="shared" si="0"/>
        <v>0.49999999999999994</v>
      </c>
      <c r="C15">
        <f t="shared" si="1"/>
        <v>0.86602540378443871</v>
      </c>
      <c r="D15">
        <f t="shared" si="2"/>
        <v>25.98076211353316</v>
      </c>
      <c r="E15">
        <f t="shared" si="3"/>
        <v>5.4772255750516612</v>
      </c>
    </row>
    <row r="16" spans="1:6" x14ac:dyDescent="0.25">
      <c r="A16">
        <f>A15+$F$2</f>
        <v>40</v>
      </c>
      <c r="B16">
        <f t="shared" si="0"/>
        <v>0.64278760968653925</v>
      </c>
      <c r="C16">
        <f t="shared" si="1"/>
        <v>0.76604444311897801</v>
      </c>
      <c r="D16">
        <f t="shared" si="2"/>
        <v>30.64177772475912</v>
      </c>
      <c r="E16">
        <f t="shared" si="3"/>
        <v>6.324555320336759</v>
      </c>
    </row>
    <row r="17" spans="1:5" x14ac:dyDescent="0.25">
      <c r="A17">
        <f t="shared" si="4"/>
        <v>50</v>
      </c>
      <c r="B17">
        <f t="shared" si="0"/>
        <v>0.76604444311897801</v>
      </c>
      <c r="C17">
        <f t="shared" si="1"/>
        <v>0.64278760968653936</v>
      </c>
      <c r="D17">
        <f t="shared" si="2"/>
        <v>32.139380484326971</v>
      </c>
      <c r="E17">
        <f t="shared" si="3"/>
        <v>7.0710678118654755</v>
      </c>
    </row>
    <row r="18" spans="1:5" x14ac:dyDescent="0.25">
      <c r="A18">
        <f t="shared" si="4"/>
        <v>60</v>
      </c>
      <c r="B18">
        <f t="shared" si="0"/>
        <v>0.8660254037844386</v>
      </c>
      <c r="C18">
        <f t="shared" si="1"/>
        <v>0.50000000000000011</v>
      </c>
      <c r="D18">
        <f t="shared" si="2"/>
        <v>30.000000000000007</v>
      </c>
      <c r="E18">
        <f t="shared" si="3"/>
        <v>7.745966692414834</v>
      </c>
    </row>
    <row r="19" spans="1:5" x14ac:dyDescent="0.25">
      <c r="A19">
        <f t="shared" si="4"/>
        <v>70</v>
      </c>
      <c r="B19">
        <f t="shared" si="0"/>
        <v>0.93969262078590832</v>
      </c>
      <c r="C19">
        <f t="shared" si="1"/>
        <v>0.34202014332566882</v>
      </c>
      <c r="D19">
        <f t="shared" si="2"/>
        <v>23.941410032796817</v>
      </c>
      <c r="E19">
        <f t="shared" si="3"/>
        <v>8.3666002653407556</v>
      </c>
    </row>
    <row r="20" spans="1:5" x14ac:dyDescent="0.25">
      <c r="A20">
        <f t="shared" si="4"/>
        <v>80</v>
      </c>
      <c r="B20">
        <f t="shared" si="0"/>
        <v>0.98480775301220802</v>
      </c>
      <c r="C20">
        <f t="shared" si="1"/>
        <v>0.17364817766693041</v>
      </c>
      <c r="D20">
        <f t="shared" si="2"/>
        <v>13.891854213354433</v>
      </c>
      <c r="E20">
        <f t="shared" si="3"/>
        <v>8.9442719099991592</v>
      </c>
    </row>
    <row r="21" spans="1:5" x14ac:dyDescent="0.25">
      <c r="A21">
        <f t="shared" si="4"/>
        <v>90</v>
      </c>
      <c r="B21">
        <f t="shared" si="0"/>
        <v>1</v>
      </c>
      <c r="C21">
        <f t="shared" si="1"/>
        <v>6.1257422745431001E-17</v>
      </c>
      <c r="D21">
        <f t="shared" si="2"/>
        <v>5.51316804708879E-15</v>
      </c>
      <c r="E21">
        <f t="shared" si="3"/>
        <v>9.4868329805051381</v>
      </c>
    </row>
    <row r="22" spans="1:5" x14ac:dyDescent="0.25">
      <c r="A22">
        <f t="shared" si="4"/>
        <v>100</v>
      </c>
      <c r="B22">
        <f t="shared" si="0"/>
        <v>0.98480775301220802</v>
      </c>
      <c r="C22">
        <f t="shared" si="1"/>
        <v>-0.1736481776669303</v>
      </c>
      <c r="D22">
        <f t="shared" si="2"/>
        <v>-17.364817766693029</v>
      </c>
      <c r="E22">
        <f t="shared" si="3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9" sqref="H9"/>
    </sheetView>
  </sheetViews>
  <sheetFormatPr defaultRowHeight="15" x14ac:dyDescent="0.25"/>
  <cols>
    <col min="7" max="7" width="15.5703125" customWidth="1"/>
  </cols>
  <sheetData>
    <row r="1" spans="1:7" ht="30" customHeight="1" thickBot="1" x14ac:dyDescent="0.3">
      <c r="A1" s="21" t="s">
        <v>22</v>
      </c>
      <c r="B1" s="4" t="s">
        <v>23</v>
      </c>
      <c r="C1" s="4" t="s">
        <v>24</v>
      </c>
      <c r="D1" s="4"/>
      <c r="E1" s="4"/>
      <c r="F1" s="4" t="s">
        <v>28</v>
      </c>
      <c r="G1" s="21" t="s">
        <v>29</v>
      </c>
    </row>
    <row r="2" spans="1:7" ht="15.75" thickBot="1" x14ac:dyDescent="0.3">
      <c r="A2" s="4"/>
      <c r="B2" s="4"/>
      <c r="C2" s="3" t="s">
        <v>25</v>
      </c>
      <c r="D2" s="3" t="s">
        <v>26</v>
      </c>
      <c r="E2" s="3" t="s">
        <v>27</v>
      </c>
      <c r="F2" s="4"/>
      <c r="G2" s="21"/>
    </row>
    <row r="3" spans="1:7" ht="15.75" thickBot="1" x14ac:dyDescent="0.3">
      <c r="A3" s="3">
        <v>1</v>
      </c>
      <c r="B3" s="3" t="s">
        <v>30</v>
      </c>
      <c r="C3" s="3">
        <v>50</v>
      </c>
      <c r="D3" s="3">
        <v>50</v>
      </c>
      <c r="E3" s="3">
        <v>50</v>
      </c>
      <c r="F3" s="3">
        <f>SUM(C3:E3)</f>
        <v>150</v>
      </c>
      <c r="G3" s="9" t="str">
        <f>IF(F3&gt;150,"Зачислен", "Не зачислен")</f>
        <v>Не зачислен</v>
      </c>
    </row>
    <row r="4" spans="1:7" ht="15.75" customHeight="1" thickBot="1" x14ac:dyDescent="0.3">
      <c r="A4" s="6">
        <v>2</v>
      </c>
      <c r="B4" s="3" t="s">
        <v>31</v>
      </c>
      <c r="C4" s="3">
        <v>65</v>
      </c>
      <c r="D4" s="3">
        <v>65</v>
      </c>
      <c r="E4" s="3">
        <v>75</v>
      </c>
      <c r="F4" s="3">
        <f>SUM(C4:E4)</f>
        <v>205</v>
      </c>
      <c r="G4" s="3" t="str">
        <f t="shared" ref="G4:G6" si="0">IF(F4&gt;150,"Зачислен", "Не зачислен")</f>
        <v>Зачислен</v>
      </c>
    </row>
    <row r="5" spans="1:7" ht="15.75" thickBot="1" x14ac:dyDescent="0.3">
      <c r="A5" s="3">
        <v>3</v>
      </c>
      <c r="B5" s="3" t="s">
        <v>32</v>
      </c>
      <c r="C5" s="3">
        <v>55</v>
      </c>
      <c r="D5" s="3">
        <v>65</v>
      </c>
      <c r="E5" s="3">
        <v>55</v>
      </c>
      <c r="F5" s="3">
        <f>SUM(C5:E5)</f>
        <v>175</v>
      </c>
      <c r="G5" s="3" t="str">
        <f t="shared" si="0"/>
        <v>Зачислен</v>
      </c>
    </row>
    <row r="6" spans="1:7" ht="15.75" thickBot="1" x14ac:dyDescent="0.3">
      <c r="A6" s="3">
        <v>4</v>
      </c>
      <c r="B6" s="3" t="s">
        <v>33</v>
      </c>
      <c r="C6" s="3">
        <v>25</v>
      </c>
      <c r="D6" s="3">
        <v>25</v>
      </c>
      <c r="E6" s="3">
        <v>45</v>
      </c>
      <c r="F6" s="3">
        <f>SUM(C6:E6)</f>
        <v>95</v>
      </c>
      <c r="G6" s="9" t="str">
        <f t="shared" si="0"/>
        <v>Не зачислен</v>
      </c>
    </row>
  </sheetData>
  <mergeCells count="5">
    <mergeCell ref="A1:A2"/>
    <mergeCell ref="B1:B2"/>
    <mergeCell ref="C1:E1"/>
    <mergeCell ref="F1:F2"/>
    <mergeCell ref="G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6" sqref="C26"/>
    </sheetView>
  </sheetViews>
  <sheetFormatPr defaultRowHeight="15" x14ac:dyDescent="0.25"/>
  <cols>
    <col min="1" max="1" width="26.42578125" customWidth="1"/>
    <col min="5" max="5" width="11.85546875" customWidth="1"/>
  </cols>
  <sheetData>
    <row r="1" spans="1:5" x14ac:dyDescent="0.25">
      <c r="A1" s="1" t="s">
        <v>34</v>
      </c>
      <c r="B1" s="1"/>
      <c r="C1" s="1"/>
      <c r="D1" s="1"/>
    </row>
    <row r="2" spans="1:5" x14ac:dyDescent="0.25">
      <c r="A2" s="1"/>
      <c r="B2" s="1"/>
      <c r="C2" s="1"/>
      <c r="D2" s="1"/>
    </row>
    <row r="3" spans="1:5" x14ac:dyDescent="0.25">
      <c r="A3" s="22"/>
      <c r="B3" s="22">
        <v>2000</v>
      </c>
      <c r="C3" s="22">
        <v>2001</v>
      </c>
      <c r="D3" s="22">
        <v>2002</v>
      </c>
    </row>
    <row r="4" spans="1:5" x14ac:dyDescent="0.25">
      <c r="A4" s="29" t="s">
        <v>41</v>
      </c>
      <c r="B4" s="22">
        <v>37.200000000000003</v>
      </c>
      <c r="C4" s="22">
        <v>34.5</v>
      </c>
      <c r="D4" s="22">
        <v>8</v>
      </c>
    </row>
    <row r="5" spans="1:5" x14ac:dyDescent="0.25">
      <c r="A5" s="29" t="s">
        <v>42</v>
      </c>
      <c r="B5" s="22">
        <v>34.299999999999997</v>
      </c>
      <c r="C5" s="22">
        <v>37.5</v>
      </c>
      <c r="D5" s="22">
        <v>18</v>
      </c>
    </row>
    <row r="6" spans="1:5" x14ac:dyDescent="0.25">
      <c r="A6" s="29" t="s">
        <v>43</v>
      </c>
      <c r="B6" s="22">
        <v>35.700000000000003</v>
      </c>
      <c r="C6" s="22">
        <v>36</v>
      </c>
      <c r="D6" s="22">
        <v>22</v>
      </c>
    </row>
    <row r="7" spans="1:5" x14ac:dyDescent="0.25">
      <c r="A7" s="29" t="s">
        <v>44</v>
      </c>
      <c r="B7" s="22">
        <v>33</v>
      </c>
      <c r="C7" s="22">
        <v>15</v>
      </c>
      <c r="D7" s="22">
        <v>15</v>
      </c>
    </row>
    <row r="8" spans="1:5" x14ac:dyDescent="0.25">
      <c r="A8" s="29" t="s">
        <v>45</v>
      </c>
      <c r="B8" s="22">
        <v>21</v>
      </c>
      <c r="C8" s="22">
        <v>26</v>
      </c>
      <c r="D8" s="22">
        <v>16</v>
      </c>
    </row>
    <row r="9" spans="1:5" x14ac:dyDescent="0.25">
      <c r="A9" s="29" t="s">
        <v>46</v>
      </c>
      <c r="B9" s="22">
        <v>34</v>
      </c>
      <c r="C9" s="22">
        <v>15</v>
      </c>
      <c r="D9" s="22">
        <v>15</v>
      </c>
    </row>
    <row r="10" spans="1:5" x14ac:dyDescent="0.25">
      <c r="A10" s="29" t="s">
        <v>47</v>
      </c>
      <c r="B10" s="22">
        <v>26.6</v>
      </c>
      <c r="C10" s="22">
        <v>10</v>
      </c>
      <c r="D10" s="22">
        <v>17</v>
      </c>
    </row>
    <row r="11" spans="1:5" x14ac:dyDescent="0.25">
      <c r="A11" s="29" t="s">
        <v>48</v>
      </c>
      <c r="B11" s="22">
        <v>24.9</v>
      </c>
      <c r="C11" s="22">
        <v>10</v>
      </c>
      <c r="D11" s="22">
        <v>19</v>
      </c>
    </row>
    <row r="12" spans="1:5" x14ac:dyDescent="0.25">
      <c r="A12" s="29" t="s">
        <v>49</v>
      </c>
      <c r="B12" s="22">
        <v>23.3</v>
      </c>
      <c r="C12" s="22">
        <v>22</v>
      </c>
      <c r="D12" s="22">
        <v>37</v>
      </c>
    </row>
    <row r="13" spans="1:5" x14ac:dyDescent="0.25">
      <c r="A13" s="29" t="s">
        <v>50</v>
      </c>
      <c r="B13" s="22">
        <v>21.6</v>
      </c>
      <c r="C13" s="22">
        <v>27</v>
      </c>
      <c r="D13" s="22">
        <v>28</v>
      </c>
    </row>
    <row r="14" spans="1:5" x14ac:dyDescent="0.25">
      <c r="A14" s="29" t="s">
        <v>51</v>
      </c>
      <c r="B14" s="22">
        <v>19.899999999999999</v>
      </c>
      <c r="C14" s="22">
        <v>30</v>
      </c>
      <c r="D14" s="22">
        <v>36</v>
      </c>
    </row>
    <row r="15" spans="1:5" ht="15.75" thickBot="1" x14ac:dyDescent="0.3">
      <c r="A15" s="29" t="s">
        <v>52</v>
      </c>
      <c r="B15" s="22">
        <v>18.3</v>
      </c>
      <c r="C15" s="22">
        <v>33</v>
      </c>
      <c r="D15" s="22">
        <v>35</v>
      </c>
    </row>
    <row r="16" spans="1:5" ht="16.5" thickTop="1" thickBot="1" x14ac:dyDescent="0.3">
      <c r="A16" s="25"/>
      <c r="B16" s="25"/>
      <c r="C16" s="25"/>
      <c r="D16" s="26"/>
      <c r="E16" s="24" t="s">
        <v>35</v>
      </c>
    </row>
    <row r="17" spans="1:5" ht="16.5" thickTop="1" thickBot="1" x14ac:dyDescent="0.3">
      <c r="A17" s="27" t="s">
        <v>36</v>
      </c>
      <c r="B17" s="23">
        <f>SUM(B4:B15)</f>
        <v>329.8</v>
      </c>
      <c r="C17" s="23">
        <f>SUM(C4:C15)</f>
        <v>296</v>
      </c>
      <c r="D17" s="23">
        <f>SUM(D4:D15)</f>
        <v>266</v>
      </c>
      <c r="E17" s="23">
        <f>SUM(B17:D17)</f>
        <v>891.8</v>
      </c>
    </row>
    <row r="18" spans="1:5" ht="16.5" thickTop="1" thickBot="1" x14ac:dyDescent="0.3">
      <c r="A18" s="27" t="s">
        <v>37</v>
      </c>
      <c r="B18" s="23">
        <f>MAX(B4:B15)</f>
        <v>37.200000000000003</v>
      </c>
      <c r="C18" s="23">
        <f t="shared" ref="C18:D18" si="0">MAX(C4:C15)</f>
        <v>37.5</v>
      </c>
      <c r="D18" s="23">
        <f t="shared" si="0"/>
        <v>37</v>
      </c>
      <c r="E18" s="23">
        <f>MAX(B18:D18)</f>
        <v>37.5</v>
      </c>
    </row>
    <row r="19" spans="1:5" ht="16.5" thickTop="1" thickBot="1" x14ac:dyDescent="0.3">
      <c r="A19" s="27" t="s">
        <v>38</v>
      </c>
      <c r="B19" s="23">
        <f>MIN(B4:B15)</f>
        <v>18.3</v>
      </c>
      <c r="C19" s="23">
        <f t="shared" ref="C19:D19" si="1">MIN(C4:C15)</f>
        <v>10</v>
      </c>
      <c r="D19" s="23">
        <f t="shared" si="1"/>
        <v>8</v>
      </c>
      <c r="E19" s="23">
        <f>MIN(B19:D19)</f>
        <v>8</v>
      </c>
    </row>
    <row r="20" spans="1:5" ht="16.5" thickTop="1" thickBot="1" x14ac:dyDescent="0.3">
      <c r="A20" s="27" t="s">
        <v>39</v>
      </c>
      <c r="B20" s="23">
        <f>AVERAGE(B4:B15)</f>
        <v>27.483333333333334</v>
      </c>
      <c r="C20" s="23">
        <f t="shared" ref="C20:D20" si="2">AVERAGE(C4:C15)</f>
        <v>24.666666666666668</v>
      </c>
      <c r="D20" s="23">
        <f t="shared" si="2"/>
        <v>22.166666666666668</v>
      </c>
      <c r="E20" s="23">
        <f>AVERAGE(B20:D20)</f>
        <v>24.772222222222226</v>
      </c>
    </row>
    <row r="21" spans="1:5" ht="45" customHeight="1" thickTop="1" thickBot="1" x14ac:dyDescent="0.3">
      <c r="A21" s="28" t="s">
        <v>40</v>
      </c>
      <c r="B21" s="23">
        <f>STDEV(B4:B15)</f>
        <v>6.9067599736296943</v>
      </c>
      <c r="C21" s="23">
        <f t="shared" ref="C21:D21" si="3">STDEV(C4:C15)</f>
        <v>10.08674497756458</v>
      </c>
      <c r="D21" s="23">
        <f t="shared" si="3"/>
        <v>9.5616025029407314</v>
      </c>
      <c r="E21" s="23">
        <f>STDEV(B21:D21)</f>
        <v>1.7047124928338828</v>
      </c>
    </row>
    <row r="22" spans="1:5" ht="15.75" thickTop="1" x14ac:dyDescent="0.25"/>
    <row r="23" spans="1:5" ht="31.5" x14ac:dyDescent="0.25">
      <c r="A23" s="30" t="s">
        <v>54</v>
      </c>
      <c r="B23">
        <f>COUNTIF(B4:B15,"&lt;20")</f>
        <v>2</v>
      </c>
      <c r="C23">
        <f t="shared" ref="C23:D23" si="4">COUNTIF(C4:C15,"&lt;20")</f>
        <v>4</v>
      </c>
      <c r="D23">
        <f t="shared" si="4"/>
        <v>7</v>
      </c>
    </row>
    <row r="24" spans="1:5" ht="31.5" x14ac:dyDescent="0.25">
      <c r="A24" s="30" t="s">
        <v>53</v>
      </c>
      <c r="B24">
        <f>SUMIF(B4:B15,"&gt;15")</f>
        <v>329.8</v>
      </c>
      <c r="C24">
        <f t="shared" ref="C24:D24" si="5">SUMIF(C4:C15,"&gt;15")</f>
        <v>246</v>
      </c>
      <c r="D24">
        <f t="shared" si="5"/>
        <v>228</v>
      </c>
    </row>
  </sheetData>
  <mergeCells count="2">
    <mergeCell ref="A1:D2"/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2017-10-25T07:56:24Z</dcterms:created>
  <dcterms:modified xsi:type="dcterms:W3CDTF">2017-10-25T09:32:46Z</dcterms:modified>
</cp:coreProperties>
</file>