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7800" windowWidth="21600" windowHeight="10035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3" i="3"/>
  <c r="B5" i="3" l="1"/>
  <c r="B4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3" i="3"/>
  <c r="D3" i="3"/>
  <c r="E3" i="3"/>
  <c r="F3" i="3"/>
  <c r="G3" i="3"/>
  <c r="H3" i="3"/>
  <c r="I3" i="3"/>
  <c r="C3" i="3"/>
  <c r="F15" i="1" l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E17" i="1"/>
  <c r="E16" i="1"/>
  <c r="E15" i="1"/>
</calcChain>
</file>

<file path=xl/sharedStrings.xml><?xml version="1.0" encoding="utf-8"?>
<sst xmlns="http://schemas.openxmlformats.org/spreadsheetml/2006/main" count="1270" uniqueCount="187">
  <si>
    <t>Mew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</si>
  <si>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</si>
  <si>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</si>
  <si>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</si>
  <si>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</si>
  <si>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</si>
  <si>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</si>
  <si>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</si>
  <si>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</si>
  <si>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</si>
  <si>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</si>
  <si>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</si>
  <si>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</si>
  <si>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</si>
  <si>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</si>
  <si>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</si>
  <si>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</si>
  <si>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</si>
  <si>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</si>
  <si>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</si>
  <si>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</si>
  <si>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</t>
  </si>
  <si>
    <t>Magikarp</t>
  </si>
  <si>
    <t>Tauros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</si>
  <si>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</si>
  <si>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</si>
  <si>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</si>
  <si>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</si>
  <si>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</si>
  <si>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</si>
  <si>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</si>
  <si>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</si>
  <si>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</si>
  <si>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</si>
  <si>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</si>
  <si>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</si>
  <si>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</si>
  <si>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</si>
  <si>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</si>
  <si>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</si>
  <si>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</si>
  <si>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</si>
  <si>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</si>
  <si>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</si>
  <si>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</si>
  <si>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</si>
  <si>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</si>
  <si>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</si>
  <si>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</si>
  <si>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</si>
  <si>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</si>
  <si>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</si>
  <si>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</si>
  <si>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</si>
  <si>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</si>
  <si>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</si>
  <si>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</si>
  <si>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</si>
  <si>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</si>
  <si>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</si>
  <si>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</si>
  <si>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</si>
  <si>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</si>
  <si>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</si>
  <si>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</si>
  <si>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</si>
  <si>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</si>
  <si>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</si>
  <si>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Farfetch’d</t>
  </si>
  <si>
    <t>Magneton</t>
  </si>
  <si>
    <t>Magnemite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</si>
  <si>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</si>
  <si>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</si>
  <si>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</si>
  <si>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</si>
  <si>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</si>
  <si>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</si>
  <si>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</si>
  <si>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</si>
  <si>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</si>
  <si>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</si>
  <si>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</si>
  <si>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</si>
  <si>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</si>
  <si>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</si>
  <si>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</si>
  <si>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</si>
  <si>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</si>
  <si>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</si>
  <si>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</si>
  <si>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</si>
  <si>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</si>
  <si>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</si>
  <si>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</si>
  <si>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</si>
  <si>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</si>
  <si>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</si>
  <si>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</si>
  <si>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</si>
  <si>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</si>
  <si>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</si>
  <si>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</si>
  <si>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</si>
  <si>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</si>
  <si>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</si>
  <si>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</si>
  <si>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</si>
  <si>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</si>
  <si>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</si>
  <si>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</si>
  <si>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</si>
  <si>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</si>
  <si>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</si>
  <si>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</si>
  <si>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</si>
  <si>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</si>
  <si>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</si>
  <si>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</si>
  <si>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</si>
  <si>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</si>
  <si>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</si>
  <si>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</si>
  <si>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</si>
  <si>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</si>
  <si>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</si>
  <si>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</si>
  <si>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</si>
  <si>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</si>
  <si>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</si>
  <si>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</si>
  <si>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</si>
  <si>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</si>
  <si>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</si>
  <si>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</t>
  </si>
  <si>
    <t>Pidgeotto</t>
  </si>
  <si>
    <t>Pidgey</t>
  </si>
  <si>
    <t>Beedrill</t>
  </si>
  <si>
    <t>Kakuna</t>
  </si>
  <si>
    <t>Weedle</t>
  </si>
  <si>
    <t>Butterfree</t>
  </si>
  <si>
    <t>Metapod</t>
  </si>
  <si>
    <t>Caterpie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</si>
  <si>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</si>
  <si>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</si>
  <si>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</si>
  <si>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</si>
  <si>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</si>
  <si>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</si>
  <si>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</si>
  <si>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</si>
  <si>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</si>
  <si>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Name</t>
  </si>
  <si>
    <t>Column1</t>
  </si>
  <si>
    <t>Yes</t>
  </si>
  <si>
    <t>No</t>
  </si>
  <si>
    <t>Origin</t>
  </si>
  <si>
    <t>models-resource.com</t>
  </si>
  <si>
    <t>roestudios.co.uk</t>
  </si>
  <si>
    <t>Rigged</t>
  </si>
  <si>
    <t>Textured</t>
  </si>
  <si>
    <t>Pic</t>
  </si>
  <si>
    <t>Hight [m]</t>
  </si>
  <si>
    <t>Animated</t>
  </si>
  <si>
    <t>in Progress</t>
  </si>
  <si>
    <t>Split</t>
  </si>
  <si>
    <t xml:space="preserve">List of Pokemon 3D Models </t>
  </si>
  <si>
    <t>The mesh is fully and flawlessly textured, all unnescesary textures and UVW maps are removed</t>
  </si>
  <si>
    <t>The model is split in several sub-meshes so that only one texture is applied to one mesh</t>
  </si>
  <si>
    <t>Nr.</t>
  </si>
  <si>
    <t>There is a 3D mesh of the Pokemon</t>
  </si>
  <si>
    <t>Exported</t>
  </si>
  <si>
    <t>The pokemon is fully animated and ready to be exported for the app</t>
  </si>
  <si>
    <t xml:space="preserve">The pokemon has a functional skeleton and is therefor ready to be animated </t>
  </si>
  <si>
    <t>The pokemon has been exported as FBX file andthe FBX file has been successfully tested on the pipeline</t>
  </si>
  <si>
    <t>Modelquality - A subjective impression of the models appearience expressed with numbers where 1 is the lowest and 5 the highest</t>
  </si>
  <si>
    <t>Q</t>
  </si>
  <si>
    <t>Issues</t>
  </si>
  <si>
    <t>Working files are the .C4D    -    FBX / OBJ are the Sourcefiles</t>
  </si>
  <si>
    <t>Done</t>
  </si>
  <si>
    <t>Todo</t>
  </si>
  <si>
    <t>Statistics</t>
  </si>
  <si>
    <t>Modeled</t>
  </si>
  <si>
    <r>
      <t xml:space="preserve">Issues that have to be fixed with priority: </t>
    </r>
    <r>
      <rPr>
        <b/>
        <sz val="10"/>
        <color theme="7" tint="0.39997558519241921"/>
        <rFont val="Calibri"/>
        <family val="2"/>
        <scheme val="minor"/>
      </rPr>
      <t xml:space="preserve"> (s) - small</t>
    </r>
    <r>
      <rPr>
        <sz val="10"/>
        <color theme="1"/>
        <rFont val="Calibri"/>
        <family val="2"/>
        <scheme val="minor"/>
      </rPr>
      <t xml:space="preserve">  ,  </t>
    </r>
    <r>
      <rPr>
        <b/>
        <sz val="10"/>
        <color theme="5"/>
        <rFont val="Calibri"/>
        <family val="2"/>
        <scheme val="minor"/>
      </rPr>
      <t>(m) - medium</t>
    </r>
    <r>
      <rPr>
        <sz val="10"/>
        <color theme="1"/>
        <rFont val="Calibri"/>
        <family val="2"/>
        <scheme val="minor"/>
      </rPr>
      <t xml:space="preserve">  , </t>
    </r>
    <r>
      <rPr>
        <b/>
        <sz val="10"/>
        <color rgb="FFFF5050"/>
        <rFont val="Calibri"/>
        <family val="2"/>
        <scheme val="minor"/>
      </rPr>
      <t xml:space="preserve"> (h) - high</t>
    </r>
  </si>
  <si>
    <t>Nr</t>
  </si>
  <si>
    <t>---</t>
  </si>
  <si>
    <t>---|</t>
  </si>
  <si>
    <t>Origin|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</si>
</sst>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right" vertical="center" indent="1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indent="1"/>
    </xf>
    <xf numFmtId="0" fontId="10" fillId="2" borderId="0" xfId="0" quotePrefix="1" applyFont="1" applyFill="1" applyBorder="1" applyAlignment="1">
      <alignment horizontal="center"/>
    </xf>
  </cellXfs>
  <cellStyles count="1">
    <cellStyle name="Standard" xfId="0" builtinId="0"/>
  </cellStyles>
  <dxfs count="20"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strike val="0"/>
        <color theme="9"/>
      </font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colors>
    <mruColors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wiki.de/Datei:Pok%C3%A9mon-Icon_059.png" TargetMode="External"/><Relationship Id="rId299" Type="http://schemas.openxmlformats.org/officeDocument/2006/relationships/hyperlink" Target="http://pokewiki.de/Datei:Pok%C3%A9mon-Icon_150.png" TargetMode="External"/><Relationship Id="rId21" Type="http://schemas.openxmlformats.org/officeDocument/2006/relationships/hyperlink" Target="http://pokewiki.de/Datei:Pok%C3%A9mon-Icon_011.png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://pokewiki.de/Datei:Pok%C3%A9mon-Icon_032.png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hyperlink" Target="http://pokewiki.de/Datei:Pok%C3%A9mon-Icon_080.png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://pokewiki.de/Datei:Pok%C3%A9mon-Icon_096.png" TargetMode="External"/><Relationship Id="rId205" Type="http://schemas.openxmlformats.org/officeDocument/2006/relationships/hyperlink" Target="http://pokewiki.de/Datei:Pok%C3%A9mon-Icon_103.png" TargetMode="External"/><Relationship Id="rId226" Type="http://schemas.openxmlformats.org/officeDocument/2006/relationships/image" Target="../media/image113.png"/><Relationship Id="rId247" Type="http://schemas.openxmlformats.org/officeDocument/2006/relationships/hyperlink" Target="http://pokewiki.de/Datei:Pok%C3%A9mon-Icon_124.png" TargetMode="External"/><Relationship Id="rId107" Type="http://schemas.openxmlformats.org/officeDocument/2006/relationships/hyperlink" Target="http://pokewiki.de/Datei:Pok%C3%A9mon-Icon_054.png" TargetMode="External"/><Relationship Id="rId268" Type="http://schemas.openxmlformats.org/officeDocument/2006/relationships/image" Target="../media/image134.png"/><Relationship Id="rId289" Type="http://schemas.openxmlformats.org/officeDocument/2006/relationships/hyperlink" Target="http://pokewiki.de/Datei:Pok%C3%A9mon-Icon_145.png" TargetMode="External"/><Relationship Id="rId11" Type="http://schemas.openxmlformats.org/officeDocument/2006/relationships/hyperlink" Target="http://pokewiki.de/Datei:Pok%C3%A9mon-Icon_006.png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://pokewiki.de/Datei:Pok%C3%A9mon-Icon_027.png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hyperlink" Target="http://pokewiki.de/Datei:Pok%C3%A9mon-Icon_075.png" TargetMode="External"/><Relationship Id="rId5" Type="http://schemas.openxmlformats.org/officeDocument/2006/relationships/hyperlink" Target="http://pokewiki.de/Datei:Pok%C3%A9mon-Icon_003.png" TargetMode="External"/><Relationship Id="rId95" Type="http://schemas.openxmlformats.org/officeDocument/2006/relationships/hyperlink" Target="http://pokewiki.de/Datei:Pok%C3%A9mon-Icon_048.png" TargetMode="External"/><Relationship Id="rId160" Type="http://schemas.openxmlformats.org/officeDocument/2006/relationships/image" Target="../media/image80.png"/><Relationship Id="rId181" Type="http://schemas.openxmlformats.org/officeDocument/2006/relationships/hyperlink" Target="http://pokewiki.de/Datei:Pok%C3%A9mon-Icon_091.png" TargetMode="External"/><Relationship Id="rId216" Type="http://schemas.openxmlformats.org/officeDocument/2006/relationships/image" Target="../media/image108.png"/><Relationship Id="rId237" Type="http://schemas.openxmlformats.org/officeDocument/2006/relationships/hyperlink" Target="http://pokewiki.de/Datei:Pok%C3%A9mon-Icon_119.png" TargetMode="External"/><Relationship Id="rId258" Type="http://schemas.openxmlformats.org/officeDocument/2006/relationships/image" Target="../media/image129.png"/><Relationship Id="rId279" Type="http://schemas.openxmlformats.org/officeDocument/2006/relationships/hyperlink" Target="http://pokewiki.de/Datei:Pok%C3%A9mon-Icon_140.png" TargetMode="External"/><Relationship Id="rId22" Type="http://schemas.openxmlformats.org/officeDocument/2006/relationships/image" Target="../media/image11.png"/><Relationship Id="rId43" Type="http://schemas.openxmlformats.org/officeDocument/2006/relationships/hyperlink" Target="http://pokewiki.de/Datei:Pok%C3%A9mon-Icon_022.png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://pokewiki.de/Datei:Pok%C3%A9mon-Icon_070.png" TargetMode="External"/><Relationship Id="rId290" Type="http://schemas.openxmlformats.org/officeDocument/2006/relationships/image" Target="../media/image145.png"/><Relationship Id="rId85" Type="http://schemas.openxmlformats.org/officeDocument/2006/relationships/hyperlink" Target="http://pokewiki.de/Datei:Pok%C3%A9mon-Icon_043.png" TargetMode="External"/><Relationship Id="rId150" Type="http://schemas.openxmlformats.org/officeDocument/2006/relationships/image" Target="../media/image75.png"/><Relationship Id="rId171" Type="http://schemas.openxmlformats.org/officeDocument/2006/relationships/hyperlink" Target="http://pokewiki.de/Datei:Pok%C3%A9mon-Icon_086.png" TargetMode="Externa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hyperlink" Target="http://pokewiki.de/Datei:Pok%C3%A9mon-Icon_114.png" TargetMode="External"/><Relationship Id="rId248" Type="http://schemas.openxmlformats.org/officeDocument/2006/relationships/image" Target="../media/image124.png"/><Relationship Id="rId269" Type="http://schemas.openxmlformats.org/officeDocument/2006/relationships/hyperlink" Target="http://pokewiki.de/Datei:Pok%C3%A9mon-Icon_135.png" TargetMode="External"/><Relationship Id="rId12" Type="http://schemas.openxmlformats.org/officeDocument/2006/relationships/image" Target="../media/image6.png"/><Relationship Id="rId33" Type="http://schemas.openxmlformats.org/officeDocument/2006/relationships/hyperlink" Target="http://pokewiki.de/Datei:Pok%C3%A9mon-Icon_017.png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://pokewiki.de/Datei:Pok%C3%A9mon-Icon_065.png" TargetMode="External"/><Relationship Id="rId280" Type="http://schemas.openxmlformats.org/officeDocument/2006/relationships/image" Target="../media/image140.png"/><Relationship Id="rId54" Type="http://schemas.openxmlformats.org/officeDocument/2006/relationships/image" Target="../media/image27.png"/><Relationship Id="rId75" Type="http://schemas.openxmlformats.org/officeDocument/2006/relationships/hyperlink" Target="http://pokewiki.de/Datei:Pok%C3%A9mon-Icon_038.pn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hyperlink" Target="http://pokewiki.de/Datei:Pok%C3%A9mon-Icon_081.png" TargetMode="External"/><Relationship Id="rId182" Type="http://schemas.openxmlformats.org/officeDocument/2006/relationships/image" Target="../media/image91.png"/><Relationship Id="rId217" Type="http://schemas.openxmlformats.org/officeDocument/2006/relationships/hyperlink" Target="http://pokewiki.de/Datei:Pok%C3%A9mon-Icon_109.png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59" Type="http://schemas.openxmlformats.org/officeDocument/2006/relationships/hyperlink" Target="http://pokewiki.de/Datei:Pok%C3%A9mon-Icon_130.png" TargetMode="External"/><Relationship Id="rId23" Type="http://schemas.openxmlformats.org/officeDocument/2006/relationships/hyperlink" Target="http://pokewiki.de/Datei:Pok%C3%A9mon-Icon_012.png" TargetMode="External"/><Relationship Id="rId119" Type="http://schemas.openxmlformats.org/officeDocument/2006/relationships/hyperlink" Target="http://pokewiki.de/Datei:Pok%C3%A9mon-Icon_060.png" TargetMode="External"/><Relationship Id="rId270" Type="http://schemas.openxmlformats.org/officeDocument/2006/relationships/image" Target="../media/image135.png"/><Relationship Id="rId291" Type="http://schemas.openxmlformats.org/officeDocument/2006/relationships/hyperlink" Target="http://pokewiki.de/Datei:Pok%C3%A9mon-Icon_146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pokewiki.de/Datei:Pok%C3%A9mon-Icon_033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pokewiki.de/Datei:Pok%C3%A9mon-Icon_076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pokewiki.de/Datei:Pok%C3%A9mon-Icon_097.png" TargetMode="External"/><Relationship Id="rId207" Type="http://schemas.openxmlformats.org/officeDocument/2006/relationships/hyperlink" Target="http://pokewiki.de/Datei:Pok%C3%A9mon-Icon_104.png" TargetMode="External"/><Relationship Id="rId228" Type="http://schemas.openxmlformats.org/officeDocument/2006/relationships/image" Target="../media/image114.png"/><Relationship Id="rId249" Type="http://schemas.openxmlformats.org/officeDocument/2006/relationships/hyperlink" Target="http://pokewiki.de/Datei:Pok%C3%A9mon-Icon_125.png" TargetMode="External"/><Relationship Id="rId13" Type="http://schemas.openxmlformats.org/officeDocument/2006/relationships/hyperlink" Target="http://pokewiki.de/Datei:Pok%C3%A9mon-Icon_007.png" TargetMode="External"/><Relationship Id="rId109" Type="http://schemas.openxmlformats.org/officeDocument/2006/relationships/hyperlink" Target="http://pokewiki.de/Datei:Pok%C3%A9mon-Icon_055.png" TargetMode="External"/><Relationship Id="rId260" Type="http://schemas.openxmlformats.org/officeDocument/2006/relationships/image" Target="../media/image130.png"/><Relationship Id="rId281" Type="http://schemas.openxmlformats.org/officeDocument/2006/relationships/hyperlink" Target="http://pokewiki.de/Datei:Pok%C3%A9mon-Icon_141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pokewiki.de/Datei:Pok%C3%A9mon-Icon_028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pokewiki.de/Datei:Pok%C3%A9mon-Icon_049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pokewiki.de/Datei:Pok%C3%A9mon-Icon_071.png" TargetMode="External"/><Relationship Id="rId7" Type="http://schemas.openxmlformats.org/officeDocument/2006/relationships/hyperlink" Target="http://pokewiki.de/Datei:Pok%C3%A9mon-Icon_004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pokewiki.de/Datei:Pok%C3%A9mon-Icon_092.png" TargetMode="External"/><Relationship Id="rId218" Type="http://schemas.openxmlformats.org/officeDocument/2006/relationships/image" Target="../media/image109.png"/><Relationship Id="rId239" Type="http://schemas.openxmlformats.org/officeDocument/2006/relationships/hyperlink" Target="http://pokewiki.de/Datei:Pok%C3%A9mon-Icon_120.png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://pokewiki.de/Datei:Pok%C3%A9mon-Icon_015.png" TargetMode="External"/><Relationship Id="rId250" Type="http://schemas.openxmlformats.org/officeDocument/2006/relationships/image" Target="../media/image125.png"/><Relationship Id="rId255" Type="http://schemas.openxmlformats.org/officeDocument/2006/relationships/hyperlink" Target="http://pokewiki.de/Datei:Pok%C3%A9mon-Icon_128.png" TargetMode="External"/><Relationship Id="rId271" Type="http://schemas.openxmlformats.org/officeDocument/2006/relationships/hyperlink" Target="http://pokewiki.de/Datei:Pok%C3%A9mon-Icon_136.png" TargetMode="External"/><Relationship Id="rId276" Type="http://schemas.openxmlformats.org/officeDocument/2006/relationships/image" Target="../media/image138.png"/><Relationship Id="rId292" Type="http://schemas.openxmlformats.org/officeDocument/2006/relationships/image" Target="../media/image146.png"/><Relationship Id="rId297" Type="http://schemas.openxmlformats.org/officeDocument/2006/relationships/hyperlink" Target="http://pokewiki.de/Datei:Pok%C3%A9mon-Icon_149.png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://pokewiki.de/Datei:Pok%C3%A9mon-Icon_023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pokewiki.de/Datei:Pok%C3%A9mon-Icon_044.png" TargetMode="External"/><Relationship Id="rId110" Type="http://schemas.openxmlformats.org/officeDocument/2006/relationships/image" Target="../media/image55.png"/><Relationship Id="rId115" Type="http://schemas.openxmlformats.org/officeDocument/2006/relationships/hyperlink" Target="http://pokewiki.de/Datei:Pok%C3%A9mon-Icon_058.png" TargetMode="External"/><Relationship Id="rId131" Type="http://schemas.openxmlformats.org/officeDocument/2006/relationships/hyperlink" Target="http://pokewiki.de/Datei:Pok%C3%A9mon-Icon_066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pokewiki.de/Datei:Pok%C3%A9mon-Icon_079.png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://pokewiki.de/Datei:Pok%C3%A9mon-Icon_151.png" TargetMode="External"/><Relationship Id="rId61" Type="http://schemas.openxmlformats.org/officeDocument/2006/relationships/hyperlink" Target="http://pokewiki.de/Datei:Pok%C3%A9mon-Icon_031.png" TargetMode="External"/><Relationship Id="rId82" Type="http://schemas.openxmlformats.org/officeDocument/2006/relationships/image" Target="../media/image41.png"/><Relationship Id="rId152" Type="http://schemas.openxmlformats.org/officeDocument/2006/relationships/image" Target="../media/image76.png"/><Relationship Id="rId173" Type="http://schemas.openxmlformats.org/officeDocument/2006/relationships/hyperlink" Target="http://pokewiki.de/Datei:Pok%C3%A9mon-Icon_087.png" TargetMode="External"/><Relationship Id="rId194" Type="http://schemas.openxmlformats.org/officeDocument/2006/relationships/image" Target="../media/image97.png"/><Relationship Id="rId199" Type="http://schemas.openxmlformats.org/officeDocument/2006/relationships/hyperlink" Target="http://pokewiki.de/Datei:Pok%C3%A9mon-Icon_100.png" TargetMode="External"/><Relationship Id="rId203" Type="http://schemas.openxmlformats.org/officeDocument/2006/relationships/hyperlink" Target="http://pokewiki.de/Datei:Pok%C3%A9mon-Icon_102.png" TargetMode="External"/><Relationship Id="rId208" Type="http://schemas.openxmlformats.org/officeDocument/2006/relationships/image" Target="../media/image104.png"/><Relationship Id="rId229" Type="http://schemas.openxmlformats.org/officeDocument/2006/relationships/hyperlink" Target="http://pokewiki.de/Datei:Pok%C3%A9mon-Icon_115.png" TargetMode="External"/><Relationship Id="rId19" Type="http://schemas.openxmlformats.org/officeDocument/2006/relationships/hyperlink" Target="http://pokewiki.de/Datei:Pok%C3%A9mon-Icon_010.png" TargetMode="External"/><Relationship Id="rId224" Type="http://schemas.openxmlformats.org/officeDocument/2006/relationships/image" Target="../media/image112.png"/><Relationship Id="rId240" Type="http://schemas.openxmlformats.org/officeDocument/2006/relationships/image" Target="../media/image120.png"/><Relationship Id="rId245" Type="http://schemas.openxmlformats.org/officeDocument/2006/relationships/hyperlink" Target="http://pokewiki.de/Datei:Pok%C3%A9mon-Icon_123.png" TargetMode="External"/><Relationship Id="rId261" Type="http://schemas.openxmlformats.org/officeDocument/2006/relationships/hyperlink" Target="http://pokewiki.de/Datei:Pok%C3%A9mon-Icon_131.png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://pokewiki.de/Datei:Pok%C3%A9mon-Icon_144.png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://pokewiki.de/Datei:Pok%C3%A9mon-Icon_018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pokewiki.de/Datei:Pok%C3%A9mon-Icon_039.png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://pokewiki.de/Datei:Pok%C3%A9mon-Icon_053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pokewiki.de/Datei:Pok%C3%A9mon-Icon_074.png" TargetMode="External"/><Relationship Id="rId168" Type="http://schemas.openxmlformats.org/officeDocument/2006/relationships/image" Target="../media/image84.png"/><Relationship Id="rId282" Type="http://schemas.openxmlformats.org/officeDocument/2006/relationships/image" Target="../media/image141.png"/><Relationship Id="rId8" Type="http://schemas.openxmlformats.org/officeDocument/2006/relationships/image" Target="../media/image4.png"/><Relationship Id="rId51" Type="http://schemas.openxmlformats.org/officeDocument/2006/relationships/hyperlink" Target="http://pokewiki.de/Datei:Pok%C3%A9mon-Icon_026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pokewiki.de/Datei:Pok%C3%A9mon-Icon_047.png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://pokewiki.de/Datei:Pok%C3%A9mon-Icon_061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pokewiki.de/Datei:Pok%C3%A9mon-Icon_082.png" TargetMode="External"/><Relationship Id="rId184" Type="http://schemas.openxmlformats.org/officeDocument/2006/relationships/image" Target="../media/image92.png"/><Relationship Id="rId189" Type="http://schemas.openxmlformats.org/officeDocument/2006/relationships/hyperlink" Target="http://pokewiki.de/Datei:Pok%C3%A9mon-Icon_095.png" TargetMode="External"/><Relationship Id="rId219" Type="http://schemas.openxmlformats.org/officeDocument/2006/relationships/hyperlink" Target="http://pokewiki.de/Datei:Pok%C3%A9mon-Icon_110.png" TargetMode="External"/><Relationship Id="rId3" Type="http://schemas.openxmlformats.org/officeDocument/2006/relationships/hyperlink" Target="http://pokewiki.de/Datei:Pok%C3%A9mon-Icon_002.png" TargetMode="External"/><Relationship Id="rId214" Type="http://schemas.openxmlformats.org/officeDocument/2006/relationships/image" Target="../media/image107.png"/><Relationship Id="rId230" Type="http://schemas.openxmlformats.org/officeDocument/2006/relationships/image" Target="../media/image115.png"/><Relationship Id="rId235" Type="http://schemas.openxmlformats.org/officeDocument/2006/relationships/hyperlink" Target="http://pokewiki.de/Datei:Pok%C3%A9mon-Icon_118.png" TargetMode="External"/><Relationship Id="rId251" Type="http://schemas.openxmlformats.org/officeDocument/2006/relationships/hyperlink" Target="http://pokewiki.de/Datei:Pok%C3%A9mon-Icon_126.png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://pokewiki.de/Datei:Pok%C3%A9mon-Icon_139.png" TargetMode="External"/><Relationship Id="rId298" Type="http://schemas.openxmlformats.org/officeDocument/2006/relationships/image" Target="../media/image149.png"/><Relationship Id="rId25" Type="http://schemas.openxmlformats.org/officeDocument/2006/relationships/hyperlink" Target="http://pokewiki.de/Datei:Pok%C3%A9mon-Icon_013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pokewiki.de/Datei:Pok%C3%A9mon-Icon_034.pn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pokewiki.de/Datei:Pok%C3%A9mon-Icon_069.png" TargetMode="External"/><Relationship Id="rId158" Type="http://schemas.openxmlformats.org/officeDocument/2006/relationships/image" Target="../media/image79.png"/><Relationship Id="rId272" Type="http://schemas.openxmlformats.org/officeDocument/2006/relationships/image" Target="../media/image136.png"/><Relationship Id="rId293" Type="http://schemas.openxmlformats.org/officeDocument/2006/relationships/hyperlink" Target="http://pokewiki.de/Datei:Pok%C3%A9mon-Icon_147.png" TargetMode="External"/><Relationship Id="rId302" Type="http://schemas.openxmlformats.org/officeDocument/2006/relationships/image" Target="../media/image151.png"/><Relationship Id="rId20" Type="http://schemas.openxmlformats.org/officeDocument/2006/relationships/image" Target="../media/image10.png"/><Relationship Id="rId41" Type="http://schemas.openxmlformats.org/officeDocument/2006/relationships/hyperlink" Target="http://pokewiki.de/Datei:Pok%C3%A9mon-Icon_021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pokewiki.de/Datei:Pok%C3%A9mon-Icon_042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pokewiki.de/Datei:Pok%C3%A9mon-Icon_056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pokewiki.de/Datei:Pok%C3%A9mon-Icon_077.png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://pokewiki.de/Datei:Pok%C3%A9mon-Icon_090.png" TargetMode="External"/><Relationship Id="rId195" Type="http://schemas.openxmlformats.org/officeDocument/2006/relationships/hyperlink" Target="http://pokewiki.de/Datei:Pok%C3%A9mon-Icon_098.png" TargetMode="External"/><Relationship Id="rId209" Type="http://schemas.openxmlformats.org/officeDocument/2006/relationships/hyperlink" Target="http://pokewiki.de/Datei:Pok%C3%A9mon-Icon_105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hyperlink" Target="http://pokewiki.de/Datei:Pok%C3%A9mon-Icon_113.png" TargetMode="External"/><Relationship Id="rId241" Type="http://schemas.openxmlformats.org/officeDocument/2006/relationships/hyperlink" Target="http://pokewiki.de/Datei:Pok%C3%A9mon-Icon_121.png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://pokewiki.de/Datei:Pok%C3%A9mon-Icon_134.png" TargetMode="External"/><Relationship Id="rId288" Type="http://schemas.openxmlformats.org/officeDocument/2006/relationships/image" Target="../media/image144.png"/><Relationship Id="rId15" Type="http://schemas.openxmlformats.org/officeDocument/2006/relationships/hyperlink" Target="http://pokewiki.de/Datei:Pok%C3%A9mon-Icon_008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pokewiki.de/Datei:Pok%C3%A9mon-Icon_029.pn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pokewiki.de/Datei:Pok%C3%A9mon-Icon_064.png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://pokewiki.de/Datei:Pok%C3%A9mon-Icon_142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pokewiki.de/Datei:Pok%C3%A9mon-Icon_016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pokewiki.de/Datei:Pok%C3%A9mon-Icon_037.png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://pokewiki.de/Datei:Pok%C3%A9mon-Icon_050.png" TargetMode="External"/><Relationship Id="rId101" Type="http://schemas.openxmlformats.org/officeDocument/2006/relationships/hyperlink" Target="http://pokewiki.de/Datei:Pok%C3%A9mon-Icon_051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pokewiki.de/Datei:Pok%C3%A9mon-Icon_072.png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://pokewiki.de/Datei:Pok%C3%A9mon-Icon_085.png" TargetMode="External"/><Relationship Id="rId185" Type="http://schemas.openxmlformats.org/officeDocument/2006/relationships/hyperlink" Target="http://pokewiki.de/Datei:Pok%C3%A9mon-Icon_093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pokewiki.de/Datei:Pok%C3%A9mon-Icon_005.png" TargetMode="Externa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hyperlink" Target="http://pokewiki.de/Datei:Pok%C3%A9mon-Icon_108.png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://pokewiki.de/Datei:Pok%C3%A9mon-Icon_129.png" TargetMode="External"/><Relationship Id="rId278" Type="http://schemas.openxmlformats.org/officeDocument/2006/relationships/image" Target="../media/image139.png"/><Relationship Id="rId26" Type="http://schemas.openxmlformats.org/officeDocument/2006/relationships/image" Target="../media/image13.png"/><Relationship Id="rId231" Type="http://schemas.openxmlformats.org/officeDocument/2006/relationships/hyperlink" Target="http://pokewiki.de/Datei:Pok%C3%A9mon-Icon_116.png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://pokewiki.de/Datei:Pok%C3%A9mon-Icon_137.png" TargetMode="External"/><Relationship Id="rId294" Type="http://schemas.openxmlformats.org/officeDocument/2006/relationships/image" Target="../media/image147.png"/><Relationship Id="rId47" Type="http://schemas.openxmlformats.org/officeDocument/2006/relationships/hyperlink" Target="http://pokewiki.de/Datei:Pok%C3%A9mon-Icon_024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pokewiki.de/Datei:Pok%C3%A9mon-Icon_045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pokewiki.de/Datei:Pok%C3%A9mon-Icon_067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pokewiki.de/Datei:Pok%C3%A9mon-Icon_088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pokewiki.de/Datei:Pok%C3%A9mon-Icon_111.png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://pokewiki.de/Datei:Pok%C3%A9mon-Icon_132.png" TargetMode="External"/><Relationship Id="rId284" Type="http://schemas.openxmlformats.org/officeDocument/2006/relationships/image" Target="../media/image142.png"/><Relationship Id="rId37" Type="http://schemas.openxmlformats.org/officeDocument/2006/relationships/hyperlink" Target="http://pokewiki.de/Datei:Pok%C3%A9mon-Icon_019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pokewiki.de/Datei:Pok%C3%A9mon-Icon_040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pokewiki.de/Datei:Pok%C3%A9mon-Icon_062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pokewiki.de/Datei:Pok%C3%A9mon-Icon_083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pokewiki.de/Datei:Pok%C3%A9mon-Icon_106.png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://pokewiki.de/Datei:Pok%C3%A9mon-Icon_127.png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://pokewiki.de/Datei:Pok%C3%A9mon-Icon_148.png" TargetMode="External"/><Relationship Id="rId27" Type="http://schemas.openxmlformats.org/officeDocument/2006/relationships/hyperlink" Target="http://pokewiki.de/Datei:Pok%C3%A9mon-Icon_014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pokewiki.de/Datei:Pok%C3%A9mon-Icon_035.png" TargetMode="External"/><Relationship Id="rId113" Type="http://schemas.openxmlformats.org/officeDocument/2006/relationships/hyperlink" Target="http://pokewiki.de/Datei:Pok%C3%A9mon-Icon_057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pokewiki.de/Datei:Pok%C3%A9mon-Icon_078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pokewiki.de/Datei:Pok%C3%A9mon-Icon_099.png" TargetMode="External"/><Relationship Id="rId201" Type="http://schemas.openxmlformats.org/officeDocument/2006/relationships/hyperlink" Target="http://pokewiki.de/Datei:Pok%C3%A9mon-Icon_101.png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://pokewiki.de/Datei:Pok%C3%A9mon-Icon_122.png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://pokewiki.de/Datei:Pok%C3%A9mon-Icon_143.png" TargetMode="External"/><Relationship Id="rId17" Type="http://schemas.openxmlformats.org/officeDocument/2006/relationships/hyperlink" Target="http://pokewiki.de/Datei:Pok%C3%A9mon-Icon_009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pokewiki.de/Datei:Pok%C3%A9mon-Icon_030.png" TargetMode="External"/><Relationship Id="rId103" Type="http://schemas.openxmlformats.org/officeDocument/2006/relationships/hyperlink" Target="http://pokewiki.de/Datei:Pok%C3%A9mon-Icon_052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pokewiki.de/Datei:Pok%C3%A9mon-Icon_046.png" TargetMode="External"/><Relationship Id="rId145" Type="http://schemas.openxmlformats.org/officeDocument/2006/relationships/hyperlink" Target="http://pokewiki.de/Datei:Pok%C3%A9mon-Icon_073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pokewiki.de/Datei:Pok%C3%A9mon-Icon_094.png" TargetMode="External"/><Relationship Id="rId1" Type="http://schemas.openxmlformats.org/officeDocument/2006/relationships/hyperlink" Target="http://pokewiki.de/Datei:Pok%C3%A9mon-Icon_001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pokewiki.de/Datei:Pok%C3%A9mon-Icon_117.png" TargetMode="Externa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hyperlink" Target="http://pokewiki.de/Datei:Pok%C3%A9mon-Icon_025.png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://pokewiki.de/Datei:Pok%C3%A9mon-Icon_138.png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hyperlink" Target="http://pokewiki.de/Datei:Pok%C3%A9mon-Icon_041.png" TargetMode="External"/><Relationship Id="rId135" Type="http://schemas.openxmlformats.org/officeDocument/2006/relationships/hyperlink" Target="http://pokewiki.de/Datei:Pok%C3%A9mon-Icon_068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pokewiki.de/Datei:Pok%C3%A9mon-Icon_089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pokewiki.de/Datei:Pok%C3%A9mon-Icon_112.png" TargetMode="Externa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hyperlink" Target="http://pokewiki.de/Datei:Pok%C3%A9mon-Icon_020.png" TargetMode="External"/><Relationship Id="rId265" Type="http://schemas.openxmlformats.org/officeDocument/2006/relationships/hyperlink" Target="http://pokewiki.de/Datei:Pok%C3%A9mon-Icon_133.png" TargetMode="Externa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pokewiki.de/Datei:Pok%C3%A9mon-Icon_063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pokewiki.de/Datei:Pok%C3%A9mon-Icon_084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pokewiki.de/Datei:Pok%C3%A9mon-Icon_036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pokewiki.de/Datei:Pok%C3%A9mon-Icon_107.png" TargetMode="External"/><Relationship Id="rId234" Type="http://schemas.openxmlformats.org/officeDocument/2006/relationships/image" Target="../media/image1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19</xdr:row>
      <xdr:rowOff>76200</xdr:rowOff>
    </xdr:from>
    <xdr:ext cx="190500" cy="184150"/>
    <xdr:pic>
      <xdr:nvPicPr>
        <xdr:cNvPr id="2" name="Picture 1" descr="Pokémon-Icon 0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6223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20</xdr:row>
      <xdr:rowOff>69850</xdr:rowOff>
    </xdr:from>
    <xdr:ext cx="203200" cy="190500"/>
    <xdr:pic>
      <xdr:nvPicPr>
        <xdr:cNvPr id="3" name="Picture 2" descr="Pokémon-Icon 002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334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21</xdr:row>
      <xdr:rowOff>38100</xdr:rowOff>
    </xdr:from>
    <xdr:ext cx="285750" cy="228600"/>
    <xdr:pic>
      <xdr:nvPicPr>
        <xdr:cNvPr id="4" name="Picture 3" descr="Pokémon-Icon 003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2192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22</xdr:row>
      <xdr:rowOff>63500</xdr:rowOff>
    </xdr:from>
    <xdr:ext cx="203200" cy="184150"/>
    <xdr:pic>
      <xdr:nvPicPr>
        <xdr:cNvPr id="5" name="Picture 4" descr="Pokémon-Icon 004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62100"/>
          <a:ext cx="2032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23</xdr:row>
      <xdr:rowOff>50800</xdr:rowOff>
    </xdr:from>
    <xdr:ext cx="209550" cy="222250"/>
    <xdr:pic>
      <xdr:nvPicPr>
        <xdr:cNvPr id="6" name="Picture 5" descr="Pokémon-Icon 005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669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25400</xdr:rowOff>
    </xdr:from>
    <xdr:ext cx="304800" cy="260350"/>
    <xdr:pic>
      <xdr:nvPicPr>
        <xdr:cNvPr id="7" name="Picture 6" descr="Pokémon-Icon 006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59000"/>
          <a:ext cx="3048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63500</xdr:colOff>
      <xdr:row>25</xdr:row>
      <xdr:rowOff>95250</xdr:rowOff>
    </xdr:from>
    <xdr:ext cx="203200" cy="165100"/>
    <xdr:pic>
      <xdr:nvPicPr>
        <xdr:cNvPr id="8" name="Picture 7" descr="Pokémon-Icon 007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54635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26</xdr:row>
      <xdr:rowOff>44450</xdr:rowOff>
    </xdr:from>
    <xdr:ext cx="228600" cy="209550"/>
    <xdr:pic>
      <xdr:nvPicPr>
        <xdr:cNvPr id="9" name="Picture 8" descr="Pokémon-Icon 008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8130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27</xdr:row>
      <xdr:rowOff>38100</xdr:rowOff>
    </xdr:from>
    <xdr:ext cx="241300" cy="228600"/>
    <xdr:pic>
      <xdr:nvPicPr>
        <xdr:cNvPr id="10" name="Picture 9" descr="Pokémon-Icon 009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124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28</xdr:row>
      <xdr:rowOff>82550</xdr:rowOff>
    </xdr:from>
    <xdr:ext cx="133350" cy="152400"/>
    <xdr:pic>
      <xdr:nvPicPr>
        <xdr:cNvPr id="11" name="Picture 10" descr="Pokémon-Icon 010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86150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29</xdr:row>
      <xdr:rowOff>63500</xdr:rowOff>
    </xdr:from>
    <xdr:ext cx="114300" cy="171450"/>
    <xdr:pic>
      <xdr:nvPicPr>
        <xdr:cNvPr id="12" name="Picture 11" descr="Pokémon-Icon 01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78460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30</xdr:row>
      <xdr:rowOff>38100</xdr:rowOff>
    </xdr:from>
    <xdr:ext cx="228600" cy="228600"/>
    <xdr:pic>
      <xdr:nvPicPr>
        <xdr:cNvPr id="13" name="Picture 12" descr="Pokémon-Icon 012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07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31</xdr:row>
      <xdr:rowOff>76200</xdr:rowOff>
    </xdr:from>
    <xdr:ext cx="152400" cy="165100"/>
    <xdr:pic>
      <xdr:nvPicPr>
        <xdr:cNvPr id="14" name="Picture 13" descr="Pokémon-Icon 013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4323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32</xdr:row>
      <xdr:rowOff>57150</xdr:rowOff>
    </xdr:from>
    <xdr:ext cx="127000" cy="171450"/>
    <xdr:pic>
      <xdr:nvPicPr>
        <xdr:cNvPr id="15" name="Picture 14" descr="Pokémon-Icon 014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730750"/>
          <a:ext cx="127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33</xdr:row>
      <xdr:rowOff>38100</xdr:rowOff>
    </xdr:from>
    <xdr:ext cx="241300" cy="222250"/>
    <xdr:pic>
      <xdr:nvPicPr>
        <xdr:cNvPr id="16" name="Picture 15" descr="Pokémon-Icon 015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50292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34</xdr:row>
      <xdr:rowOff>76200</xdr:rowOff>
    </xdr:from>
    <xdr:ext cx="171450" cy="165100"/>
    <xdr:pic>
      <xdr:nvPicPr>
        <xdr:cNvPr id="17" name="Picture 16" descr="Pokémon-Icon 016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538480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35</xdr:row>
      <xdr:rowOff>69850</xdr:rowOff>
    </xdr:from>
    <xdr:ext cx="203200" cy="190500"/>
    <xdr:pic>
      <xdr:nvPicPr>
        <xdr:cNvPr id="18" name="Picture 17" descr="Pokémon-Icon 017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6959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36</xdr:row>
      <xdr:rowOff>38100</xdr:rowOff>
    </xdr:from>
    <xdr:ext cx="241300" cy="222250"/>
    <xdr:pic>
      <xdr:nvPicPr>
        <xdr:cNvPr id="19" name="Picture 18" descr="Pokémon-Icon 018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9817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37</xdr:row>
      <xdr:rowOff>57150</xdr:rowOff>
    </xdr:from>
    <xdr:ext cx="190500" cy="203200"/>
    <xdr:pic>
      <xdr:nvPicPr>
        <xdr:cNvPr id="20" name="Picture 19" descr="Pokémon-Icon 019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63182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82550</xdr:rowOff>
    </xdr:from>
    <xdr:ext cx="241300" cy="203200"/>
    <xdr:pic>
      <xdr:nvPicPr>
        <xdr:cNvPr id="21" name="Picture 20" descr="Pokémon-Icon 020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497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107950</xdr:rowOff>
    </xdr:from>
    <xdr:ext cx="184150" cy="152400"/>
    <xdr:pic>
      <xdr:nvPicPr>
        <xdr:cNvPr id="22" name="Picture 21" descr="Pokémon-Icon 021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59250"/>
          <a:ext cx="184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38100</xdr:rowOff>
    </xdr:from>
    <xdr:ext cx="285750" cy="209550"/>
    <xdr:pic>
      <xdr:nvPicPr>
        <xdr:cNvPr id="23" name="Picture 22" descr="Pokémon-Icon 022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2517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31750</xdr:rowOff>
    </xdr:from>
    <xdr:ext cx="171450" cy="203200"/>
    <xdr:pic>
      <xdr:nvPicPr>
        <xdr:cNvPr id="24" name="Picture 23" descr="Pokémon-Icon 023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5135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57150</xdr:rowOff>
    </xdr:from>
    <xdr:ext cx="190500" cy="222250"/>
    <xdr:pic>
      <xdr:nvPicPr>
        <xdr:cNvPr id="25" name="Picture 24" descr="Pokémon-Icon 024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6090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101600</xdr:rowOff>
    </xdr:from>
    <xdr:ext cx="203200" cy="190500"/>
    <xdr:pic>
      <xdr:nvPicPr>
        <xdr:cNvPr id="26" name="Picture 25" descr="Pokémon-Icon 025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895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44450</xdr:rowOff>
    </xdr:from>
    <xdr:ext cx="241300" cy="228600"/>
    <xdr:pic>
      <xdr:nvPicPr>
        <xdr:cNvPr id="27" name="Picture 26" descr="Pokémon-Icon 026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280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45</xdr:row>
      <xdr:rowOff>82550</xdr:rowOff>
    </xdr:from>
    <xdr:ext cx="190500" cy="171450"/>
    <xdr:pic>
      <xdr:nvPicPr>
        <xdr:cNvPr id="28" name="Picture 27" descr="Pokémon-Icon 027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88836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41300" cy="209550"/>
    <xdr:pic>
      <xdr:nvPicPr>
        <xdr:cNvPr id="29" name="Picture 28" descr="Pokémon-Icon 028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4035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31750</xdr:rowOff>
    </xdr:from>
    <xdr:ext cx="171450" cy="184150"/>
    <xdr:pic>
      <xdr:nvPicPr>
        <xdr:cNvPr id="30" name="Picture 29" descr="Pokémon-Icon 029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562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38100</xdr:rowOff>
    </xdr:from>
    <xdr:ext cx="184150" cy="209550"/>
    <xdr:pic>
      <xdr:nvPicPr>
        <xdr:cNvPr id="31" name="Picture 30" descr="Pokémon-Icon 030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4675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69850</xdr:rowOff>
    </xdr:from>
    <xdr:ext cx="222250" cy="222250"/>
    <xdr:pic>
      <xdr:nvPicPr>
        <xdr:cNvPr id="32" name="Picture 31" descr="Pokémon-Icon 03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62650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114300</xdr:rowOff>
    </xdr:from>
    <xdr:ext cx="171450" cy="190500"/>
    <xdr:pic>
      <xdr:nvPicPr>
        <xdr:cNvPr id="33" name="Picture 32" descr="Pokémon-Icon 032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127000</xdr:rowOff>
    </xdr:from>
    <xdr:ext cx="184150" cy="209550"/>
    <xdr:pic>
      <xdr:nvPicPr>
        <xdr:cNvPr id="34" name="Picture 33" descr="Pokémon-Icon 033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810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57150</xdr:rowOff>
    </xdr:from>
    <xdr:ext cx="298450" cy="241300"/>
    <xdr:pic>
      <xdr:nvPicPr>
        <xdr:cNvPr id="35" name="Picture 34" descr="Pokémon-Icon 034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1080750"/>
          <a:ext cx="2984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53</xdr:row>
      <xdr:rowOff>69850</xdr:rowOff>
    </xdr:from>
    <xdr:ext cx="171450" cy="184150"/>
    <xdr:pic>
      <xdr:nvPicPr>
        <xdr:cNvPr id="36" name="Picture 35" descr="Pokémon-Icon 035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14109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54</xdr:row>
      <xdr:rowOff>44450</xdr:rowOff>
    </xdr:from>
    <xdr:ext cx="190500" cy="222250"/>
    <xdr:pic>
      <xdr:nvPicPr>
        <xdr:cNvPr id="37" name="Picture 36" descr="Pokémon-Icon 036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703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55</xdr:row>
      <xdr:rowOff>57150</xdr:rowOff>
    </xdr:from>
    <xdr:ext cx="190500" cy="190500"/>
    <xdr:pic>
      <xdr:nvPicPr>
        <xdr:cNvPr id="38" name="Picture 37" descr="Pokémon-Icon 037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203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57150</xdr:rowOff>
    </xdr:from>
    <xdr:ext cx="228600" cy="222250"/>
    <xdr:pic>
      <xdr:nvPicPr>
        <xdr:cNvPr id="39" name="Picture 38" descr="Pokémon-Icon 038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3507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88900</xdr:rowOff>
    </xdr:from>
    <xdr:ext cx="171450" cy="190500"/>
    <xdr:pic>
      <xdr:nvPicPr>
        <xdr:cNvPr id="40" name="Picture 39" descr="Pokémon-Icon 039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700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58</xdr:row>
      <xdr:rowOff>50800</xdr:rowOff>
    </xdr:from>
    <xdr:ext cx="165100" cy="241300"/>
    <xdr:pic>
      <xdr:nvPicPr>
        <xdr:cNvPr id="41" name="Picture 40" descr="Pokémon-Icon 040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2979400"/>
          <a:ext cx="1651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59</xdr:row>
      <xdr:rowOff>76200</xdr:rowOff>
    </xdr:from>
    <xdr:ext cx="203200" cy="190500"/>
    <xdr:pic>
      <xdr:nvPicPr>
        <xdr:cNvPr id="42" name="Picture 41" descr="Pokémon-Icon 041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33223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69850</xdr:rowOff>
    </xdr:from>
    <xdr:ext cx="247650" cy="209550"/>
    <xdr:pic>
      <xdr:nvPicPr>
        <xdr:cNvPr id="43" name="Picture 42" descr="Pokémon-Icon 042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6334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61</xdr:row>
      <xdr:rowOff>82550</xdr:rowOff>
    </xdr:from>
    <xdr:ext cx="165100" cy="184150"/>
    <xdr:pic>
      <xdr:nvPicPr>
        <xdr:cNvPr id="44" name="Picture 43" descr="Pokémon-Icon 043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3963650"/>
          <a:ext cx="1651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62</xdr:row>
      <xdr:rowOff>57150</xdr:rowOff>
    </xdr:from>
    <xdr:ext cx="209550" cy="203200"/>
    <xdr:pic>
      <xdr:nvPicPr>
        <xdr:cNvPr id="45" name="Picture 44" descr="Pokémon-Icon 044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2557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63</xdr:row>
      <xdr:rowOff>57150</xdr:rowOff>
    </xdr:from>
    <xdr:ext cx="209550" cy="222250"/>
    <xdr:pic>
      <xdr:nvPicPr>
        <xdr:cNvPr id="46" name="Picture 45" descr="Pokémon-Icon 045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57325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64</xdr:row>
      <xdr:rowOff>76200</xdr:rowOff>
    </xdr:from>
    <xdr:ext cx="209550" cy="190500"/>
    <xdr:pic>
      <xdr:nvPicPr>
        <xdr:cNvPr id="47" name="Picture 46" descr="Pokémon-Icon 046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49098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88900</xdr:rowOff>
    </xdr:from>
    <xdr:ext cx="209550" cy="209550"/>
    <xdr:pic>
      <xdr:nvPicPr>
        <xdr:cNvPr id="48" name="Picture 47" descr="Pokémon-Icon 047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66</xdr:row>
      <xdr:rowOff>38100</xdr:rowOff>
    </xdr:from>
    <xdr:ext cx="165100" cy="247650"/>
    <xdr:pic>
      <xdr:nvPicPr>
        <xdr:cNvPr id="49" name="Picture 48" descr="Pokémon-Icon 048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5506700"/>
          <a:ext cx="1651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67</xdr:row>
      <xdr:rowOff>69850</xdr:rowOff>
    </xdr:from>
    <xdr:ext cx="222250" cy="228600"/>
    <xdr:pic>
      <xdr:nvPicPr>
        <xdr:cNvPr id="50" name="Picture 49" descr="Pokémon-Icon 049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855950"/>
          <a:ext cx="222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68</xdr:row>
      <xdr:rowOff>120650</xdr:rowOff>
    </xdr:from>
    <xdr:ext cx="146050" cy="133350"/>
    <xdr:pic>
      <xdr:nvPicPr>
        <xdr:cNvPr id="51" name="Picture 50" descr="Pokémon-Icon 050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622425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16924</xdr:colOff>
      <xdr:row>69</xdr:row>
      <xdr:rowOff>45156</xdr:rowOff>
    </xdr:from>
    <xdr:ext cx="209550" cy="209550"/>
    <xdr:pic>
      <xdr:nvPicPr>
        <xdr:cNvPr id="52" name="Picture 51" descr="Pokémon-Icon 051.pn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02" y="20252267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70</xdr:row>
      <xdr:rowOff>63500</xdr:rowOff>
    </xdr:from>
    <xdr:ext cx="203200" cy="203200"/>
    <xdr:pic>
      <xdr:nvPicPr>
        <xdr:cNvPr id="53" name="Picture 52" descr="Pokémon-Icon 052.pn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68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57150</xdr:rowOff>
    </xdr:from>
    <xdr:ext cx="222250" cy="209550"/>
    <xdr:pic>
      <xdr:nvPicPr>
        <xdr:cNvPr id="54" name="Picture 53" descr="Pokémon-Icon 053.pn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012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72</xdr:row>
      <xdr:rowOff>63500</xdr:rowOff>
    </xdr:from>
    <xdr:ext cx="171450" cy="203200"/>
    <xdr:pic>
      <xdr:nvPicPr>
        <xdr:cNvPr id="55" name="Picture 54" descr="Pokémon-Icon 054.pn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743710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69850</xdr:rowOff>
    </xdr:from>
    <xdr:ext cx="241300" cy="203200"/>
    <xdr:pic>
      <xdr:nvPicPr>
        <xdr:cNvPr id="56" name="Picture 55" descr="Pokémon-Icon 055.pn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76095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101600</xdr:rowOff>
    </xdr:from>
    <xdr:ext cx="266700" cy="190500"/>
    <xdr:pic>
      <xdr:nvPicPr>
        <xdr:cNvPr id="57" name="Picture 56" descr="Pokémon-Icon 056.pn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8110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75</xdr:row>
      <xdr:rowOff>88900</xdr:rowOff>
    </xdr:from>
    <xdr:ext cx="266700" cy="222250"/>
    <xdr:pic>
      <xdr:nvPicPr>
        <xdr:cNvPr id="58" name="Picture 57" descr="Pokémon-Icon 057.pn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84150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76</xdr:row>
      <xdr:rowOff>95250</xdr:rowOff>
    </xdr:from>
    <xdr:ext cx="203200" cy="209550"/>
    <xdr:pic>
      <xdr:nvPicPr>
        <xdr:cNvPr id="59" name="Picture 58" descr="Pokémon-Icon 058.pn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87388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77</xdr:row>
      <xdr:rowOff>57150</xdr:rowOff>
    </xdr:from>
    <xdr:ext cx="279400" cy="260350"/>
    <xdr:pic>
      <xdr:nvPicPr>
        <xdr:cNvPr id="60" name="Picture 59" descr="Pokémon-Icon 059.pn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19018250"/>
          <a:ext cx="2794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79</xdr:row>
      <xdr:rowOff>76200</xdr:rowOff>
    </xdr:from>
    <xdr:ext cx="190500" cy="146050"/>
    <xdr:pic>
      <xdr:nvPicPr>
        <xdr:cNvPr id="61" name="Picture 60" descr="Pokémon-Icon 060.pn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2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78</xdr:row>
      <xdr:rowOff>88900</xdr:rowOff>
    </xdr:from>
    <xdr:ext cx="209550" cy="184150"/>
    <xdr:pic>
      <xdr:nvPicPr>
        <xdr:cNvPr id="62" name="Picture 61" descr="Pokémon-Icon 061.pn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75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44450</xdr:rowOff>
    </xdr:from>
    <xdr:ext cx="279400" cy="203200"/>
    <xdr:pic>
      <xdr:nvPicPr>
        <xdr:cNvPr id="63" name="Picture 62" descr="Pokémon-Icon 062.pn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958050"/>
          <a:ext cx="279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31750</xdr:rowOff>
    </xdr:from>
    <xdr:ext cx="222250" cy="203200"/>
    <xdr:pic>
      <xdr:nvPicPr>
        <xdr:cNvPr id="64" name="Picture 63" descr="Pokémon-Icon 063.pn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7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57150</xdr:rowOff>
    </xdr:from>
    <xdr:ext cx="279400" cy="241300"/>
    <xdr:pic>
      <xdr:nvPicPr>
        <xdr:cNvPr id="65" name="Picture 64" descr="Pokémon-Icon 064.pn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2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57150</xdr:rowOff>
    </xdr:from>
    <xdr:ext cx="298450" cy="260350"/>
    <xdr:pic>
      <xdr:nvPicPr>
        <xdr:cNvPr id="66" name="Picture 65" descr="Pokémon-Icon 065.pn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923250"/>
          <a:ext cx="2984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84</xdr:row>
      <xdr:rowOff>88900</xdr:rowOff>
    </xdr:from>
    <xdr:ext cx="152400" cy="190500"/>
    <xdr:pic>
      <xdr:nvPicPr>
        <xdr:cNvPr id="67" name="Picture 66" descr="Pokémon-Icon 066.pn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2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85</xdr:row>
      <xdr:rowOff>69850</xdr:rowOff>
    </xdr:from>
    <xdr:ext cx="247650" cy="209550"/>
    <xdr:pic>
      <xdr:nvPicPr>
        <xdr:cNvPr id="68" name="Picture 67" descr="Pokémon-Icon 067.pn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15709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86</xdr:row>
      <xdr:rowOff>69850</xdr:rowOff>
    </xdr:from>
    <xdr:ext cx="260350" cy="209550"/>
    <xdr:pic>
      <xdr:nvPicPr>
        <xdr:cNvPr id="69" name="Picture 68" descr="Pokémon-Icon 068.pn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1888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87</xdr:row>
      <xdr:rowOff>69850</xdr:rowOff>
    </xdr:from>
    <xdr:ext cx="190500" cy="146050"/>
    <xdr:pic>
      <xdr:nvPicPr>
        <xdr:cNvPr id="70" name="Picture 69" descr="Pokémon-Icon 069.pn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220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88</xdr:row>
      <xdr:rowOff>38100</xdr:rowOff>
    </xdr:from>
    <xdr:ext cx="209550" cy="190500"/>
    <xdr:pic>
      <xdr:nvPicPr>
        <xdr:cNvPr id="71" name="Picture 70" descr="Pokémon-Icon 070.pn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24917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89</xdr:row>
      <xdr:rowOff>38100</xdr:rowOff>
    </xdr:from>
    <xdr:ext cx="266700" cy="222250"/>
    <xdr:pic>
      <xdr:nvPicPr>
        <xdr:cNvPr id="72" name="Picture 71" descr="Pokémon-Icon 071.pn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28092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57150</xdr:rowOff>
    </xdr:from>
    <xdr:ext cx="228600" cy="209550"/>
    <xdr:pic>
      <xdr:nvPicPr>
        <xdr:cNvPr id="73" name="Picture 72" descr="Pokémon-Icon 072.pn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5001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63500</xdr:rowOff>
    </xdr:from>
    <xdr:ext cx="241300" cy="209550"/>
    <xdr:pic>
      <xdr:nvPicPr>
        <xdr:cNvPr id="74" name="Picture 73" descr="Pokémon-Icon 073.pn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46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63500</xdr:rowOff>
    </xdr:from>
    <xdr:ext cx="228600" cy="146050"/>
    <xdr:pic>
      <xdr:nvPicPr>
        <xdr:cNvPr id="75" name="Picture 74" descr="Pokémon-Icon 074.pn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7871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50800</xdr:rowOff>
    </xdr:from>
    <xdr:ext cx="247650" cy="209550"/>
    <xdr:pic>
      <xdr:nvPicPr>
        <xdr:cNvPr id="76" name="Picture 75" descr="Pokémon-Icon 075.pn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091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63500</xdr:rowOff>
    </xdr:from>
    <xdr:ext cx="247650" cy="203200"/>
    <xdr:pic>
      <xdr:nvPicPr>
        <xdr:cNvPr id="77" name="Picture 76" descr="Pokémon-Icon 076.pn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422100"/>
          <a:ext cx="2476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57150</xdr:rowOff>
    </xdr:from>
    <xdr:ext cx="228600" cy="222250"/>
    <xdr:pic>
      <xdr:nvPicPr>
        <xdr:cNvPr id="78" name="Picture 77" descr="Pokémon-Icon 077.pn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208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57150</xdr:rowOff>
    </xdr:from>
    <xdr:ext cx="279400" cy="247650"/>
    <xdr:pic>
      <xdr:nvPicPr>
        <xdr:cNvPr id="79" name="Picture 78" descr="Pokémon-Icon 078.pn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050750"/>
          <a:ext cx="279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97</xdr:row>
      <xdr:rowOff>50800</xdr:rowOff>
    </xdr:from>
    <xdr:ext cx="203200" cy="203200"/>
    <xdr:pic>
      <xdr:nvPicPr>
        <xdr:cNvPr id="80" name="Picture 79" descr="Pokémon-Icon 079.pn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536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76200</xdr:rowOff>
    </xdr:from>
    <xdr:ext cx="260350" cy="222250"/>
    <xdr:pic>
      <xdr:nvPicPr>
        <xdr:cNvPr id="81" name="Picture 80" descr="Pokémon-Icon 080.pn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704800"/>
          <a:ext cx="2603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99</xdr:row>
      <xdr:rowOff>76200</xdr:rowOff>
    </xdr:from>
    <xdr:ext cx="222250" cy="146050"/>
    <xdr:pic>
      <xdr:nvPicPr>
        <xdr:cNvPr id="82" name="Picture 81" descr="Pokémon-Icon 081.pn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2602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100</xdr:row>
      <xdr:rowOff>57150</xdr:rowOff>
    </xdr:from>
    <xdr:ext cx="228600" cy="209550"/>
    <xdr:pic>
      <xdr:nvPicPr>
        <xdr:cNvPr id="83" name="Picture 82" descr="Pokémon-Icon 082.pn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63207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31750</xdr:rowOff>
    </xdr:from>
    <xdr:ext cx="247650" cy="209550"/>
    <xdr:pic>
      <xdr:nvPicPr>
        <xdr:cNvPr id="84" name="Picture 83" descr="Pokémon-Icon 083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5003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63500</xdr:rowOff>
    </xdr:from>
    <xdr:ext cx="203200" cy="171450"/>
    <xdr:pic>
      <xdr:nvPicPr>
        <xdr:cNvPr id="85" name="Picture 84" descr="Pokémon-Icon 084.pn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71625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50800</xdr:rowOff>
    </xdr:from>
    <xdr:ext cx="279400" cy="241300"/>
    <xdr:pic>
      <xdr:nvPicPr>
        <xdr:cNvPr id="86" name="Picture 85" descr="Pokémon-Icon 085.pn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26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63500</xdr:rowOff>
    </xdr:from>
    <xdr:ext cx="241300" cy="222250"/>
    <xdr:pic>
      <xdr:nvPicPr>
        <xdr:cNvPr id="87" name="Picture 86" descr="Pokémon-Icon 086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845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57150</xdr:rowOff>
    </xdr:from>
    <xdr:ext cx="241300" cy="222250"/>
    <xdr:pic>
      <xdr:nvPicPr>
        <xdr:cNvPr id="88" name="Picture 87" descr="Pokémon-Icon 087.pn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9082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88900</xdr:rowOff>
    </xdr:from>
    <xdr:ext cx="203200" cy="171450"/>
    <xdr:pic>
      <xdr:nvPicPr>
        <xdr:cNvPr id="89" name="Picture 88" descr="Pokémon-Icon 088.pn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25750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44450</xdr:rowOff>
    </xdr:from>
    <xdr:ext cx="247650" cy="241300"/>
    <xdr:pic>
      <xdr:nvPicPr>
        <xdr:cNvPr id="90" name="Picture 89" descr="Pokémon-Icon 089.pn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530550"/>
          <a:ext cx="2476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63500</xdr:rowOff>
    </xdr:from>
    <xdr:ext cx="184150" cy="171450"/>
    <xdr:pic>
      <xdr:nvPicPr>
        <xdr:cNvPr id="91" name="Picture 90" descr="Pokémon-Icon 090.pn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8211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38100</xdr:rowOff>
    </xdr:from>
    <xdr:ext cx="241300" cy="228600"/>
    <xdr:pic>
      <xdr:nvPicPr>
        <xdr:cNvPr id="92" name="Picture 91" descr="Pokémon-Icon 091.pn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159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50800</xdr:rowOff>
    </xdr:from>
    <xdr:ext cx="203200" cy="203200"/>
    <xdr:pic>
      <xdr:nvPicPr>
        <xdr:cNvPr id="93" name="Picture 92" descr="Pokémon-Icon 092.pn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767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25400</xdr:rowOff>
    </xdr:from>
    <xdr:ext cx="285750" cy="247650"/>
    <xdr:pic>
      <xdr:nvPicPr>
        <xdr:cNvPr id="94" name="Picture 93" descr="Pokémon-Icon 093.pn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7815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112</xdr:row>
      <xdr:rowOff>38100</xdr:rowOff>
    </xdr:from>
    <xdr:ext cx="228600" cy="228600"/>
    <xdr:pic>
      <xdr:nvPicPr>
        <xdr:cNvPr id="95" name="Picture 94" descr="Pokémon-Icon 094.pn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1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113</xdr:row>
      <xdr:rowOff>50800</xdr:rowOff>
    </xdr:from>
    <xdr:ext cx="285750" cy="260350"/>
    <xdr:pic>
      <xdr:nvPicPr>
        <xdr:cNvPr id="96" name="Picture 95" descr="Pokémon-Icon 095.pn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0441900"/>
          <a:ext cx="2857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114</xdr:row>
      <xdr:rowOff>69850</xdr:rowOff>
    </xdr:from>
    <xdr:ext cx="228600" cy="209550"/>
    <xdr:pic>
      <xdr:nvPicPr>
        <xdr:cNvPr id="97" name="Picture 96" descr="Pokémon-Icon 096.pn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7784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12700</xdr:rowOff>
    </xdr:from>
    <xdr:ext cx="260350" cy="247650"/>
    <xdr:pic>
      <xdr:nvPicPr>
        <xdr:cNvPr id="98" name="Picture 97" descr="Pokémon-Icon 097.pn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38800"/>
          <a:ext cx="260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116</xdr:row>
      <xdr:rowOff>63500</xdr:rowOff>
    </xdr:from>
    <xdr:ext cx="266700" cy="203200"/>
    <xdr:pic>
      <xdr:nvPicPr>
        <xdr:cNvPr id="99" name="Picture 98" descr="Pokémon-Icon 098.pn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14071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117</xdr:row>
      <xdr:rowOff>57150</xdr:rowOff>
    </xdr:from>
    <xdr:ext cx="285750" cy="241300"/>
    <xdr:pic>
      <xdr:nvPicPr>
        <xdr:cNvPr id="100" name="Picture 99" descr="Pokémon-Icon 099.pn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718250"/>
          <a:ext cx="28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118</xdr:row>
      <xdr:rowOff>107950</xdr:rowOff>
    </xdr:from>
    <xdr:ext cx="133350" cy="133350"/>
    <xdr:pic>
      <xdr:nvPicPr>
        <xdr:cNvPr id="101" name="Picture 100" descr="Pokémon-Icon 100.pn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2086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119</xdr:row>
      <xdr:rowOff>63500</xdr:rowOff>
    </xdr:from>
    <xdr:ext cx="152400" cy="152400"/>
    <xdr:pic>
      <xdr:nvPicPr>
        <xdr:cNvPr id="102" name="Picture 101" descr="Pokémon-Icon 101.pn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3235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120</xdr:row>
      <xdr:rowOff>50800</xdr:rowOff>
    </xdr:from>
    <xdr:ext cx="228600" cy="171450"/>
    <xdr:pic>
      <xdr:nvPicPr>
        <xdr:cNvPr id="103" name="Picture 102" descr="Pokémon-Icon 102.pn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26644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121</xdr:row>
      <xdr:rowOff>38100</xdr:rowOff>
    </xdr:from>
    <xdr:ext cx="165100" cy="228600"/>
    <xdr:pic>
      <xdr:nvPicPr>
        <xdr:cNvPr id="104" name="Picture 103" descr="Pokémon-Icon 103.pn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32969200"/>
          <a:ext cx="165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50800</xdr:rowOff>
    </xdr:from>
    <xdr:ext cx="190500" cy="184150"/>
    <xdr:pic>
      <xdr:nvPicPr>
        <xdr:cNvPr id="105" name="Picture 104" descr="Pokémon-Icon 104.pn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3865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57150</xdr:rowOff>
    </xdr:from>
    <xdr:ext cx="209550" cy="203200"/>
    <xdr:pic>
      <xdr:nvPicPr>
        <xdr:cNvPr id="106" name="Picture 105" descr="Pokémon-Icon 105.pn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770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82550</xdr:rowOff>
    </xdr:from>
    <xdr:ext cx="222250" cy="184150"/>
    <xdr:pic>
      <xdr:nvPicPr>
        <xdr:cNvPr id="107" name="Picture 106" descr="Pokémon-Icon 106.pn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786600"/>
          <a:ext cx="2222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88900</xdr:rowOff>
    </xdr:from>
    <xdr:ext cx="203200" cy="190500"/>
    <xdr:pic>
      <xdr:nvPicPr>
        <xdr:cNvPr id="108" name="Picture 107" descr="Pokémon-Icon 107.pn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771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101600</xdr:rowOff>
    </xdr:from>
    <xdr:ext cx="222250" cy="171450"/>
    <xdr:pic>
      <xdr:nvPicPr>
        <xdr:cNvPr id="109" name="Picture 108" descr="Pokémon-Icon 108.png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73950"/>
          <a:ext cx="2222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63500</xdr:rowOff>
    </xdr:from>
    <xdr:ext cx="228600" cy="247650"/>
    <xdr:pic>
      <xdr:nvPicPr>
        <xdr:cNvPr id="110" name="Picture 109" descr="Pokémon-Icon 109.png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48996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4224</xdr:colOff>
      <xdr:row>128</xdr:row>
      <xdr:rowOff>38100</xdr:rowOff>
    </xdr:from>
    <xdr:ext cx="279400" cy="279400"/>
    <xdr:pic>
      <xdr:nvPicPr>
        <xdr:cNvPr id="111" name="Picture 110" descr="Pokémon-Icon 110.png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2" y="38977711"/>
          <a:ext cx="279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129</xdr:row>
      <xdr:rowOff>63500</xdr:rowOff>
    </xdr:from>
    <xdr:ext cx="228600" cy="190500"/>
    <xdr:pic>
      <xdr:nvPicPr>
        <xdr:cNvPr id="112" name="Picture 111" descr="Pokémon-Icon 111.png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534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130</xdr:row>
      <xdr:rowOff>50800</xdr:rowOff>
    </xdr:from>
    <xdr:ext cx="241300" cy="222250"/>
    <xdr:pic>
      <xdr:nvPicPr>
        <xdr:cNvPr id="113" name="Picture 112" descr="Pokémon-Icon 112.png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8394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131</xdr:row>
      <xdr:rowOff>57150</xdr:rowOff>
    </xdr:from>
    <xdr:ext cx="184150" cy="190500"/>
    <xdr:pic>
      <xdr:nvPicPr>
        <xdr:cNvPr id="114" name="Picture 113" descr="Pokémon-Icon 113.png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163250"/>
          <a:ext cx="184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132</xdr:row>
      <xdr:rowOff>76200</xdr:rowOff>
    </xdr:from>
    <xdr:ext cx="184150" cy="171450"/>
    <xdr:pic>
      <xdr:nvPicPr>
        <xdr:cNvPr id="115" name="Picture 114" descr="Pokémon-Icon 114.png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4998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133</xdr:row>
      <xdr:rowOff>69850</xdr:rowOff>
    </xdr:from>
    <xdr:ext cx="222250" cy="203200"/>
    <xdr:pic>
      <xdr:nvPicPr>
        <xdr:cNvPr id="116" name="Picture 115" descr="Pokémon-Icon 115.png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68109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69850</xdr:rowOff>
    </xdr:from>
    <xdr:ext cx="171450" cy="165100"/>
    <xdr:pic>
      <xdr:nvPicPr>
        <xdr:cNvPr id="117" name="Picture 116" descr="Pokémon-Icon 116.png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12845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135</xdr:row>
      <xdr:rowOff>82550</xdr:rowOff>
    </xdr:from>
    <xdr:ext cx="228600" cy="190500"/>
    <xdr:pic>
      <xdr:nvPicPr>
        <xdr:cNvPr id="118" name="Picture 117" descr="Pokémon-Icon 117.png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4586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44450</xdr:rowOff>
    </xdr:from>
    <xdr:ext cx="228600" cy="184150"/>
    <xdr:pic>
      <xdr:nvPicPr>
        <xdr:cNvPr id="119" name="Picture 118" descr="Pokémon-Icon 118.png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738050"/>
          <a:ext cx="2286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137</xdr:row>
      <xdr:rowOff>50800</xdr:rowOff>
    </xdr:from>
    <xdr:ext cx="241300" cy="190500"/>
    <xdr:pic>
      <xdr:nvPicPr>
        <xdr:cNvPr id="120" name="Picture 119" descr="Pokémon-Icon 119.png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0619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138</xdr:row>
      <xdr:rowOff>63500</xdr:rowOff>
    </xdr:from>
    <xdr:ext cx="165100" cy="165100"/>
    <xdr:pic>
      <xdr:nvPicPr>
        <xdr:cNvPr id="121" name="Picture 120" descr="Pokémon-Icon 120.png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392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139</xdr:row>
      <xdr:rowOff>82550</xdr:rowOff>
    </xdr:from>
    <xdr:ext cx="184150" cy="171450"/>
    <xdr:pic>
      <xdr:nvPicPr>
        <xdr:cNvPr id="122" name="Picture 121" descr="Pokémon-Icon 121.png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7286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63500</xdr:rowOff>
    </xdr:from>
    <xdr:ext cx="165100" cy="171450"/>
    <xdr:pic>
      <xdr:nvPicPr>
        <xdr:cNvPr id="123" name="Picture 122" descr="Pokémon-Icon 122.png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02710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141</xdr:row>
      <xdr:rowOff>63500</xdr:rowOff>
    </xdr:from>
    <xdr:ext cx="184150" cy="184150"/>
    <xdr:pic>
      <xdr:nvPicPr>
        <xdr:cNvPr id="124" name="Picture 123" descr="Pokémon-Icon 123.png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344600"/>
          <a:ext cx="1841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142</xdr:row>
      <xdr:rowOff>76200</xdr:rowOff>
    </xdr:from>
    <xdr:ext cx="203200" cy="190500"/>
    <xdr:pic>
      <xdr:nvPicPr>
        <xdr:cNvPr id="125" name="Picture 124" descr="Pokémon-Icon 124.png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6748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143</xdr:row>
      <xdr:rowOff>57150</xdr:rowOff>
    </xdr:from>
    <xdr:ext cx="203200" cy="209550"/>
    <xdr:pic>
      <xdr:nvPicPr>
        <xdr:cNvPr id="126" name="Picture 125" descr="Pokémon-Icon 125.png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9732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38100</xdr:rowOff>
    </xdr:from>
    <xdr:ext cx="209550" cy="222250"/>
    <xdr:pic>
      <xdr:nvPicPr>
        <xdr:cNvPr id="127" name="Picture 126" descr="Pokémon-Icon 126.png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2717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145</xdr:row>
      <xdr:rowOff>44450</xdr:rowOff>
    </xdr:from>
    <xdr:ext cx="222250" cy="203200"/>
    <xdr:pic>
      <xdr:nvPicPr>
        <xdr:cNvPr id="128" name="Picture 127" descr="Pokémon-Icon 127.png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5955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146</xdr:row>
      <xdr:rowOff>63500</xdr:rowOff>
    </xdr:from>
    <xdr:ext cx="241300" cy="203200"/>
    <xdr:pic>
      <xdr:nvPicPr>
        <xdr:cNvPr id="129" name="Picture 128" descr="Pokémon-Icon 128.png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9321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147</xdr:row>
      <xdr:rowOff>57150</xdr:rowOff>
    </xdr:from>
    <xdr:ext cx="209550" cy="228600"/>
    <xdr:pic>
      <xdr:nvPicPr>
        <xdr:cNvPr id="130" name="Picture 129" descr="Pokémon-Icon 129.png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2432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31750</xdr:rowOff>
    </xdr:from>
    <xdr:ext cx="279400" cy="266700"/>
    <xdr:pic>
      <xdr:nvPicPr>
        <xdr:cNvPr id="131" name="Picture 130" descr="Pokémon-Icon 130.png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535350"/>
          <a:ext cx="279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149</xdr:row>
      <xdr:rowOff>76200</xdr:rowOff>
    </xdr:from>
    <xdr:ext cx="228600" cy="203200"/>
    <xdr:pic>
      <xdr:nvPicPr>
        <xdr:cNvPr id="132" name="Picture 131" descr="Pokémon-Icon 131.png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41897300"/>
          <a:ext cx="228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150</xdr:row>
      <xdr:rowOff>101600</xdr:rowOff>
    </xdr:from>
    <xdr:ext cx="152400" cy="127000"/>
    <xdr:pic>
      <xdr:nvPicPr>
        <xdr:cNvPr id="133" name="Picture 132" descr="Pokémon-Icon 132.png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22402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151</xdr:row>
      <xdr:rowOff>57150</xdr:rowOff>
    </xdr:from>
    <xdr:ext cx="165100" cy="171450"/>
    <xdr:pic>
      <xdr:nvPicPr>
        <xdr:cNvPr id="134" name="Picture 133" descr="Pokémon-Icon 133.png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251325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63500</xdr:rowOff>
    </xdr:from>
    <xdr:ext cx="222250" cy="203200"/>
    <xdr:pic>
      <xdr:nvPicPr>
        <xdr:cNvPr id="135" name="Picture 134" descr="Pokémon-Icon 134.png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283710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153</xdr:row>
      <xdr:rowOff>69850</xdr:rowOff>
    </xdr:from>
    <xdr:ext cx="190500" cy="203200"/>
    <xdr:pic>
      <xdr:nvPicPr>
        <xdr:cNvPr id="136" name="Picture 135" descr="Pokémon-Icon 135.png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31609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154</xdr:row>
      <xdr:rowOff>50800</xdr:rowOff>
    </xdr:from>
    <xdr:ext cx="222250" cy="203200"/>
    <xdr:pic>
      <xdr:nvPicPr>
        <xdr:cNvPr id="137" name="Picture 136" descr="Pokémon-Icon 136.png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279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155</xdr:row>
      <xdr:rowOff>76200</xdr:rowOff>
    </xdr:from>
    <xdr:ext cx="184150" cy="171450"/>
    <xdr:pic>
      <xdr:nvPicPr>
        <xdr:cNvPr id="138" name="Picture 137" descr="Pokémon-Icon 137.png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4889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44450</xdr:rowOff>
    </xdr:from>
    <xdr:ext cx="171450" cy="171450"/>
    <xdr:pic>
      <xdr:nvPicPr>
        <xdr:cNvPr id="139" name="Picture 138" descr="Pokémon-Icon 138.png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088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157</xdr:row>
      <xdr:rowOff>57150</xdr:rowOff>
    </xdr:from>
    <xdr:ext cx="209550" cy="209550"/>
    <xdr:pic>
      <xdr:nvPicPr>
        <xdr:cNvPr id="140" name="Picture 139" descr="Pokémon-Icon 139.png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418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158</xdr:row>
      <xdr:rowOff>88900</xdr:rowOff>
    </xdr:from>
    <xdr:ext cx="152400" cy="127000"/>
    <xdr:pic>
      <xdr:nvPicPr>
        <xdr:cNvPr id="141" name="Picture 140" descr="Pokémon-Icon 140.png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7675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159</xdr:row>
      <xdr:rowOff>69850</xdr:rowOff>
    </xdr:from>
    <xdr:ext cx="184150" cy="203200"/>
    <xdr:pic>
      <xdr:nvPicPr>
        <xdr:cNvPr id="142" name="Picture 141" descr="Pokémon-Icon 141.png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5065950"/>
          <a:ext cx="1841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25400</xdr:rowOff>
    </xdr:from>
    <xdr:ext cx="279400" cy="209550"/>
    <xdr:pic>
      <xdr:nvPicPr>
        <xdr:cNvPr id="143" name="Picture 142" descr="Pokémon-Icon 142.png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58850"/>
          <a:ext cx="279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161</xdr:row>
      <xdr:rowOff>57150</xdr:rowOff>
    </xdr:from>
    <xdr:ext cx="260350" cy="228600"/>
    <xdr:pic>
      <xdr:nvPicPr>
        <xdr:cNvPr id="144" name="Picture 143" descr="Pokémon-Icon 143.png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574750"/>
          <a:ext cx="260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44450</xdr:rowOff>
    </xdr:from>
    <xdr:ext cx="260350" cy="190500"/>
    <xdr:pic>
      <xdr:nvPicPr>
        <xdr:cNvPr id="145" name="Picture 144" descr="Pokémon-Icon 144.png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93050"/>
          <a:ext cx="260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163</xdr:row>
      <xdr:rowOff>63500</xdr:rowOff>
    </xdr:from>
    <xdr:ext cx="279400" cy="184150"/>
    <xdr:pic>
      <xdr:nvPicPr>
        <xdr:cNvPr id="146" name="Picture 145" descr="Pokémon-Icon 145.png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329600"/>
          <a:ext cx="279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50800</xdr:rowOff>
    </xdr:from>
    <xdr:ext cx="266700" cy="171450"/>
    <xdr:pic>
      <xdr:nvPicPr>
        <xdr:cNvPr id="147" name="Picture 146" descr="Pokémon-Icon 146.png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6344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165</xdr:row>
      <xdr:rowOff>57150</xdr:rowOff>
    </xdr:from>
    <xdr:ext cx="190500" cy="171450"/>
    <xdr:pic>
      <xdr:nvPicPr>
        <xdr:cNvPr id="148" name="Picture 147" descr="Pokémon-Icon 147.png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69582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166</xdr:row>
      <xdr:rowOff>50800</xdr:rowOff>
    </xdr:from>
    <xdr:ext cx="209550" cy="209550"/>
    <xdr:pic>
      <xdr:nvPicPr>
        <xdr:cNvPr id="149" name="Picture 148" descr="Pokémon-Icon 148.png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269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167</xdr:row>
      <xdr:rowOff>63500</xdr:rowOff>
    </xdr:from>
    <xdr:ext cx="241300" cy="209550"/>
    <xdr:pic>
      <xdr:nvPicPr>
        <xdr:cNvPr id="150" name="Picture 149" descr="Pokémon-Icon 149.png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59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44450</xdr:rowOff>
    </xdr:from>
    <xdr:ext cx="190500" cy="222250"/>
    <xdr:pic>
      <xdr:nvPicPr>
        <xdr:cNvPr id="151" name="Picture 150" descr="Pokémon-Icon 150.png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898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169</xdr:row>
      <xdr:rowOff>12700</xdr:rowOff>
    </xdr:from>
    <xdr:ext cx="222250" cy="241300"/>
    <xdr:pic>
      <xdr:nvPicPr>
        <xdr:cNvPr id="152" name="Picture 151" descr="Pokémon-Icon 151.png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8183800"/>
          <a:ext cx="2222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B19:M170" totalsRowShown="0" headerRowDxfId="19" dataDxfId="18">
  <autoFilter ref="B19:M170"/>
  <sortState ref="B3:K153">
    <sortCondition ref="B2:B153"/>
  </sortState>
  <tableColumns count="12">
    <tableColumn id="1" name="Pic" dataDxfId="17"/>
    <tableColumn id="2" name="Nr." dataDxfId="16"/>
    <tableColumn id="3" name="Name" dataDxfId="15"/>
    <tableColumn id="10" name="Hight [m]" dataDxfId="14"/>
    <tableColumn id="9" name="Modeled" dataDxfId="13"/>
    <tableColumn id="13" name="Q" dataDxfId="12"/>
    <tableColumn id="8" name="Textured" dataDxfId="11"/>
    <tableColumn id="11" name="Split" dataDxfId="10"/>
    <tableColumn id="4" name="Rigged" dataDxfId="9"/>
    <tableColumn id="5" name="Animated" dataDxfId="8"/>
    <tableColumn id="12" name="Exported" dataDxfId="7"/>
    <tableColumn id="7" name="Origin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4" totalsRowShown="0">
  <autoFilter ref="A1:A4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B6" totalsRowShown="0">
  <autoFilter ref="B1:B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0"/>
  <sheetViews>
    <sheetView tabSelected="1" topLeftCell="A127" zoomScaleNormal="100" workbookViewId="0">
      <selection activeCell="N159" sqref="N159"/>
    </sheetView>
  </sheetViews>
  <sheetFormatPr baseColWidth="10" defaultColWidth="8.7109375" defaultRowHeight="15" x14ac:dyDescent="0.25"/>
  <cols>
    <col min="1" max="1" width="1.42578125" style="7" customWidth="1"/>
    <col min="2" max="2" width="6.5703125" style="3" customWidth="1"/>
    <col min="3" max="3" width="5.85546875" style="3" bestFit="1" customWidth="1"/>
    <col min="4" max="4" width="11.42578125" style="3" bestFit="1" customWidth="1"/>
    <col min="5" max="5" width="14" style="3" bestFit="1" customWidth="1"/>
    <col min="6" max="6" width="13.5703125" style="3" bestFit="1" customWidth="1"/>
    <col min="7" max="7" width="7.42578125" style="3" bestFit="1" customWidth="1"/>
    <col min="8" max="8" width="13.5703125" style="3" bestFit="1" customWidth="1"/>
    <col min="9" max="9" width="9.7109375" style="7" bestFit="1" customWidth="1"/>
    <col min="10" max="10" width="11.5703125" style="7" bestFit="1" customWidth="1"/>
    <col min="11" max="11" width="14.28515625" style="7" bestFit="1" customWidth="1"/>
    <col min="12" max="12" width="13.5703125" style="7" bestFit="1" customWidth="1"/>
    <col min="13" max="13" width="19.140625" style="7" bestFit="1" customWidth="1"/>
    <col min="14" max="14" width="62" style="7" bestFit="1" customWidth="1"/>
    <col min="15" max="16384" width="8.7109375" style="7"/>
  </cols>
  <sheetData>
    <row r="1" spans="2:14" s="5" customFormat="1" ht="33.950000000000003" customHeight="1" x14ac:dyDescent="0.35">
      <c r="B1" s="28" t="s">
        <v>165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5"/>
    </row>
    <row r="2" spans="2:14" s="5" customFormat="1" ht="7.5" customHeight="1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4" s="5" customFormat="1" ht="17.100000000000001" customHeight="1" x14ac:dyDescent="0.35">
      <c r="B3" s="29" t="s">
        <v>177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19"/>
      <c r="N3" s="19"/>
    </row>
    <row r="4" spans="2:14" s="5" customFormat="1" ht="17.100000000000001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/>
    </row>
    <row r="5" spans="2:14" s="5" customFormat="1" ht="17.100000000000001" customHeight="1" x14ac:dyDescent="0.35">
      <c r="B5" s="26" t="s">
        <v>181</v>
      </c>
      <c r="C5" s="26"/>
      <c r="D5" s="27" t="s">
        <v>169</v>
      </c>
      <c r="E5" s="27"/>
      <c r="F5" s="27"/>
      <c r="G5" s="27"/>
      <c r="H5" s="27"/>
      <c r="I5" s="27"/>
      <c r="J5" s="27"/>
      <c r="K5" s="27"/>
      <c r="L5" s="27"/>
      <c r="M5" s="17"/>
      <c r="N5" s="17"/>
    </row>
    <row r="6" spans="2:14" s="5" customFormat="1" ht="17.100000000000001" customHeight="1" x14ac:dyDescent="0.35">
      <c r="B6" s="26" t="s">
        <v>175</v>
      </c>
      <c r="C6" s="26"/>
      <c r="D6" s="27" t="s">
        <v>174</v>
      </c>
      <c r="E6" s="27"/>
      <c r="F6" s="27"/>
      <c r="G6" s="27"/>
      <c r="H6" s="27"/>
      <c r="I6" s="27"/>
      <c r="J6" s="27"/>
      <c r="K6" s="27"/>
      <c r="L6" s="27"/>
      <c r="M6" s="17"/>
      <c r="N6" s="17"/>
    </row>
    <row r="7" spans="2:14" s="5" customFormat="1" ht="17.100000000000001" customHeight="1" x14ac:dyDescent="0.35">
      <c r="B7" s="26" t="s">
        <v>159</v>
      </c>
      <c r="C7" s="26"/>
      <c r="D7" s="27" t="s">
        <v>166</v>
      </c>
      <c r="E7" s="27"/>
      <c r="F7" s="27"/>
      <c r="G7" s="27"/>
      <c r="H7" s="27"/>
      <c r="I7" s="27"/>
      <c r="J7" s="27"/>
      <c r="K7" s="27"/>
      <c r="L7" s="27"/>
      <c r="M7" s="17"/>
      <c r="N7" s="17"/>
    </row>
    <row r="8" spans="2:14" s="5" customFormat="1" ht="17.100000000000001" customHeight="1" x14ac:dyDescent="0.35">
      <c r="B8" s="26" t="s">
        <v>164</v>
      </c>
      <c r="C8" s="26"/>
      <c r="D8" s="27" t="s">
        <v>167</v>
      </c>
      <c r="E8" s="27"/>
      <c r="F8" s="27"/>
      <c r="G8" s="27"/>
      <c r="H8" s="27"/>
      <c r="I8" s="27"/>
      <c r="J8" s="27"/>
      <c r="K8" s="27"/>
      <c r="L8" s="27"/>
      <c r="M8" s="17"/>
      <c r="N8" s="17"/>
    </row>
    <row r="9" spans="2:14" s="5" customFormat="1" ht="17.100000000000001" customHeight="1" x14ac:dyDescent="0.35">
      <c r="B9" s="26" t="s">
        <v>158</v>
      </c>
      <c r="C9" s="26"/>
      <c r="D9" s="27" t="s">
        <v>172</v>
      </c>
      <c r="E9" s="27"/>
      <c r="F9" s="27"/>
      <c r="G9" s="27"/>
      <c r="H9" s="27"/>
      <c r="I9" s="27"/>
      <c r="J9" s="27"/>
      <c r="K9" s="27"/>
      <c r="L9" s="27"/>
      <c r="M9" s="17"/>
      <c r="N9" s="17"/>
    </row>
    <row r="10" spans="2:14" s="5" customFormat="1" ht="17.100000000000001" customHeight="1" x14ac:dyDescent="0.35">
      <c r="B10" s="26" t="s">
        <v>162</v>
      </c>
      <c r="C10" s="26"/>
      <c r="D10" s="27" t="s">
        <v>171</v>
      </c>
      <c r="E10" s="27"/>
      <c r="F10" s="27"/>
      <c r="G10" s="27"/>
      <c r="H10" s="27"/>
      <c r="I10" s="27"/>
      <c r="J10" s="27"/>
      <c r="K10" s="27"/>
      <c r="L10" s="27"/>
      <c r="M10" s="17"/>
      <c r="N10" s="17"/>
    </row>
    <row r="11" spans="2:14" s="5" customFormat="1" ht="17.100000000000001" customHeight="1" x14ac:dyDescent="0.35">
      <c r="B11" s="26" t="s">
        <v>170</v>
      </c>
      <c r="C11" s="26"/>
      <c r="D11" s="27" t="s">
        <v>173</v>
      </c>
      <c r="E11" s="27"/>
      <c r="F11" s="27"/>
      <c r="G11" s="27"/>
      <c r="H11" s="27"/>
      <c r="I11" s="27"/>
      <c r="J11" s="27"/>
      <c r="K11" s="27"/>
      <c r="L11" s="27"/>
      <c r="M11" s="17"/>
      <c r="N11" s="17"/>
    </row>
    <row r="12" spans="2:14" s="5" customFormat="1" ht="17.100000000000001" customHeight="1" x14ac:dyDescent="0.35">
      <c r="B12" s="26" t="s">
        <v>176</v>
      </c>
      <c r="C12" s="26"/>
      <c r="D12" s="27" t="s">
        <v>182</v>
      </c>
      <c r="E12" s="27"/>
      <c r="F12" s="27"/>
      <c r="G12" s="27"/>
      <c r="H12" s="27"/>
      <c r="I12" s="27"/>
      <c r="J12" s="27"/>
      <c r="K12" s="27"/>
      <c r="L12" s="27"/>
      <c r="M12" s="17"/>
      <c r="N12" s="17"/>
    </row>
    <row r="13" spans="2:14" s="5" customFormat="1" ht="17.100000000000001" customHeight="1" x14ac:dyDescent="0.35">
      <c r="B13" s="15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7"/>
      <c r="N13" s="17"/>
    </row>
    <row r="14" spans="2:14" s="5" customFormat="1" ht="17.100000000000001" customHeight="1" x14ac:dyDescent="0.35">
      <c r="B14" s="26" t="s">
        <v>180</v>
      </c>
      <c r="C14" s="26"/>
      <c r="D14" s="14"/>
      <c r="E14" s="18" t="s">
        <v>181</v>
      </c>
      <c r="F14" s="18" t="s">
        <v>159</v>
      </c>
      <c r="G14" s="18" t="s">
        <v>164</v>
      </c>
      <c r="H14" s="18" t="s">
        <v>158</v>
      </c>
      <c r="I14" s="18" t="s">
        <v>162</v>
      </c>
      <c r="J14" s="18" t="s">
        <v>170</v>
      </c>
      <c r="M14" s="17"/>
      <c r="N14" s="17"/>
    </row>
    <row r="15" spans="2:14" s="5" customFormat="1" ht="17.100000000000001" customHeight="1" x14ac:dyDescent="0.35">
      <c r="D15" s="21" t="s">
        <v>178</v>
      </c>
      <c r="E15" s="20">
        <f>COUNTIF(Table2[Modeled],"Yes")</f>
        <v>150</v>
      </c>
      <c r="F15" s="20">
        <f>COUNTIF(Table2[Textured],"Yes")</f>
        <v>112</v>
      </c>
      <c r="G15" s="20">
        <f>COUNTIF(Table2[Split],"Yes")</f>
        <v>2</v>
      </c>
      <c r="H15" s="20">
        <f>COUNTIF(Table2[Rigged],"Yes")</f>
        <v>121</v>
      </c>
      <c r="I15" s="20">
        <f>COUNTIF(Table2[Animated],"Yes")</f>
        <v>0</v>
      </c>
      <c r="J15" s="20">
        <f>COUNTIF(Table2[Exported],"Yes")</f>
        <v>0</v>
      </c>
      <c r="M15" s="17"/>
      <c r="N15" s="17"/>
    </row>
    <row r="16" spans="2:14" s="5" customFormat="1" ht="17.100000000000001" customHeight="1" x14ac:dyDescent="0.35">
      <c r="C16" s="14"/>
      <c r="D16" s="21" t="s">
        <v>163</v>
      </c>
      <c r="E16" s="20">
        <f>COUNTIF(Table2[Modeled],"in Progress")</f>
        <v>1</v>
      </c>
      <c r="F16" s="20">
        <f>COUNTIF(Table2[Textured],"in Progress")</f>
        <v>0</v>
      </c>
      <c r="G16" s="20">
        <f>COUNTIF(Table2[Split],"in Progress")</f>
        <v>0</v>
      </c>
      <c r="H16" s="20">
        <f>COUNTIF(Table2[Rigged],"in Progress")</f>
        <v>0</v>
      </c>
      <c r="I16" s="20">
        <f>COUNTIF(Table2[Animated],"in Progress")</f>
        <v>1</v>
      </c>
      <c r="J16" s="20">
        <f>COUNTIF(Table2[Exported],"in Progress")</f>
        <v>0</v>
      </c>
      <c r="M16" s="17"/>
      <c r="N16" s="17"/>
    </row>
    <row r="17" spans="2:14" s="5" customFormat="1" ht="17.100000000000001" customHeight="1" x14ac:dyDescent="0.35">
      <c r="C17" s="14"/>
      <c r="D17" s="21" t="s">
        <v>179</v>
      </c>
      <c r="E17" s="20">
        <f>COUNTIF(Table2[Modeled],"No")</f>
        <v>0</v>
      </c>
      <c r="F17" s="20">
        <f>COUNTIF(Table2[Textured],"No")</f>
        <v>39</v>
      </c>
      <c r="G17" s="20">
        <f>COUNTIF(Table2[Split],"No")</f>
        <v>149</v>
      </c>
      <c r="H17" s="20">
        <f>COUNTIF(Table2[Rigged],"No")</f>
        <v>30</v>
      </c>
      <c r="I17" s="20">
        <f>COUNTIF(Table2[Animated],"No")</f>
        <v>150</v>
      </c>
      <c r="J17" s="20">
        <f>COUNTIF(Table2[Exported],"No")</f>
        <v>151</v>
      </c>
      <c r="M17" s="17"/>
      <c r="N17" s="17"/>
    </row>
    <row r="18" spans="2:14" s="5" customFormat="1" ht="24.95" customHeight="1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4" ht="15.95" customHeight="1" x14ac:dyDescent="0.35">
      <c r="B19" s="23" t="s">
        <v>160</v>
      </c>
      <c r="C19" s="23" t="s">
        <v>168</v>
      </c>
      <c r="D19" s="6" t="s">
        <v>151</v>
      </c>
      <c r="E19" s="6" t="s">
        <v>161</v>
      </c>
      <c r="F19" s="6" t="s">
        <v>181</v>
      </c>
      <c r="G19" s="6" t="s">
        <v>175</v>
      </c>
      <c r="H19" s="6" t="s">
        <v>159</v>
      </c>
      <c r="I19" s="6" t="s">
        <v>164</v>
      </c>
      <c r="J19" s="6" t="s">
        <v>158</v>
      </c>
      <c r="K19" s="6" t="s">
        <v>162</v>
      </c>
      <c r="L19" s="6" t="s">
        <v>170</v>
      </c>
      <c r="M19" s="6" t="s">
        <v>155</v>
      </c>
    </row>
    <row r="20" spans="2:14" ht="24.95" customHeight="1" x14ac:dyDescent="0.35">
      <c r="B20" s="8"/>
      <c r="C20" s="3">
        <v>1</v>
      </c>
      <c r="D20" s="1" t="s">
        <v>150</v>
      </c>
      <c r="E20" s="11">
        <v>0.71</v>
      </c>
      <c r="F20" s="11" t="s">
        <v>153</v>
      </c>
      <c r="G20" s="1">
        <v>4</v>
      </c>
      <c r="H20" s="1" t="s">
        <v>153</v>
      </c>
      <c r="I20" s="1" t="s">
        <v>153</v>
      </c>
      <c r="J20" s="11" t="s">
        <v>153</v>
      </c>
      <c r="K20" s="11" t="s">
        <v>163</v>
      </c>
      <c r="L20" s="11" t="s">
        <v>154</v>
      </c>
      <c r="M20" s="11" t="s">
        <v>156</v>
      </c>
    </row>
    <row r="21" spans="2:14" ht="24.95" customHeight="1" x14ac:dyDescent="0.35">
      <c r="B21" s="9"/>
      <c r="C21" s="3">
        <v>2</v>
      </c>
      <c r="D21" s="2" t="s">
        <v>149</v>
      </c>
      <c r="E21" s="12">
        <v>0.99</v>
      </c>
      <c r="F21" s="12" t="s">
        <v>153</v>
      </c>
      <c r="G21" s="4">
        <v>4</v>
      </c>
      <c r="H21" s="2" t="s">
        <v>153</v>
      </c>
      <c r="I21" s="2" t="s">
        <v>154</v>
      </c>
      <c r="J21" s="12" t="s">
        <v>153</v>
      </c>
      <c r="K21" s="11" t="s">
        <v>154</v>
      </c>
      <c r="L21" s="11" t="s">
        <v>154</v>
      </c>
      <c r="M21" s="13" t="s">
        <v>156</v>
      </c>
    </row>
    <row r="22" spans="2:14" ht="24.95" customHeight="1" x14ac:dyDescent="0.35">
      <c r="B22" s="9"/>
      <c r="C22" s="3">
        <v>3</v>
      </c>
      <c r="D22" s="2" t="s">
        <v>148</v>
      </c>
      <c r="E22" s="12">
        <v>2.0099999999999998</v>
      </c>
      <c r="F22" s="12" t="s">
        <v>153</v>
      </c>
      <c r="G22" s="4">
        <v>4</v>
      </c>
      <c r="H22" s="2" t="s">
        <v>153</v>
      </c>
      <c r="I22" s="2" t="s">
        <v>154</v>
      </c>
      <c r="J22" s="12" t="s">
        <v>153</v>
      </c>
      <c r="K22" s="11" t="s">
        <v>154</v>
      </c>
      <c r="L22" s="11" t="s">
        <v>154</v>
      </c>
      <c r="M22" s="13" t="s">
        <v>156</v>
      </c>
    </row>
    <row r="23" spans="2:14" ht="24.95" customHeight="1" x14ac:dyDescent="0.35">
      <c r="B23" s="9"/>
      <c r="C23" s="3">
        <v>4</v>
      </c>
      <c r="D23" s="2" t="s">
        <v>147</v>
      </c>
      <c r="E23" s="12">
        <v>0.61</v>
      </c>
      <c r="F23" s="12" t="s">
        <v>153</v>
      </c>
      <c r="G23" s="4">
        <v>3</v>
      </c>
      <c r="H23" s="2" t="s">
        <v>154</v>
      </c>
      <c r="I23" s="2" t="s">
        <v>154</v>
      </c>
      <c r="J23" s="12" t="s">
        <v>153</v>
      </c>
      <c r="K23" s="11" t="s">
        <v>154</v>
      </c>
      <c r="L23" s="11" t="s">
        <v>154</v>
      </c>
      <c r="M23" s="13" t="s">
        <v>156</v>
      </c>
    </row>
    <row r="24" spans="2:14" ht="24.95" customHeight="1" x14ac:dyDescent="0.35">
      <c r="B24" s="9"/>
      <c r="C24" s="3">
        <v>5</v>
      </c>
      <c r="D24" s="2" t="s">
        <v>146</v>
      </c>
      <c r="E24" s="12">
        <v>1.0900000000000001</v>
      </c>
      <c r="F24" s="12" t="s">
        <v>153</v>
      </c>
      <c r="G24" s="4">
        <v>3</v>
      </c>
      <c r="H24" s="2" t="s">
        <v>154</v>
      </c>
      <c r="I24" s="2" t="s">
        <v>154</v>
      </c>
      <c r="J24" s="12" t="s">
        <v>153</v>
      </c>
      <c r="K24" s="11" t="s">
        <v>154</v>
      </c>
      <c r="L24" s="11" t="s">
        <v>154</v>
      </c>
      <c r="M24" s="13" t="s">
        <v>156</v>
      </c>
    </row>
    <row r="25" spans="2:14" ht="24.95" customHeight="1" x14ac:dyDescent="0.35">
      <c r="B25" s="9"/>
      <c r="C25" s="3">
        <v>6</v>
      </c>
      <c r="D25" s="2" t="s">
        <v>145</v>
      </c>
      <c r="E25" s="12">
        <v>1.7</v>
      </c>
      <c r="F25" s="12" t="s">
        <v>153</v>
      </c>
      <c r="G25" s="4">
        <v>3</v>
      </c>
      <c r="H25" s="2" t="s">
        <v>154</v>
      </c>
      <c r="I25" s="2" t="s">
        <v>154</v>
      </c>
      <c r="J25" s="12" t="s">
        <v>153</v>
      </c>
      <c r="K25" s="11" t="s">
        <v>154</v>
      </c>
      <c r="L25" s="11" t="s">
        <v>154</v>
      </c>
      <c r="M25" s="13" t="s">
        <v>156</v>
      </c>
    </row>
    <row r="26" spans="2:14" ht="24.95" customHeight="1" x14ac:dyDescent="0.35">
      <c r="B26" s="9"/>
      <c r="C26" s="3">
        <v>7</v>
      </c>
      <c r="D26" s="2" t="s">
        <v>144</v>
      </c>
      <c r="E26" s="12">
        <v>0.51</v>
      </c>
      <c r="F26" s="12" t="s">
        <v>153</v>
      </c>
      <c r="G26" s="4">
        <v>4</v>
      </c>
      <c r="H26" s="2" t="s">
        <v>153</v>
      </c>
      <c r="I26" s="2" t="s">
        <v>154</v>
      </c>
      <c r="J26" s="12" t="s">
        <v>153</v>
      </c>
      <c r="K26" s="11" t="s">
        <v>154</v>
      </c>
      <c r="L26" s="11" t="s">
        <v>154</v>
      </c>
      <c r="M26" s="13" t="s">
        <v>156</v>
      </c>
    </row>
    <row r="27" spans="2:14" ht="24.95" customHeight="1" x14ac:dyDescent="0.35">
      <c r="B27" s="9"/>
      <c r="C27" s="3">
        <v>8</v>
      </c>
      <c r="D27" s="2" t="s">
        <v>143</v>
      </c>
      <c r="E27" s="12">
        <v>0.99</v>
      </c>
      <c r="F27" s="12" t="s">
        <v>153</v>
      </c>
      <c r="G27" s="4">
        <v>4</v>
      </c>
      <c r="H27" s="2" t="s">
        <v>153</v>
      </c>
      <c r="I27" s="2" t="s">
        <v>154</v>
      </c>
      <c r="J27" s="12" t="s">
        <v>153</v>
      </c>
      <c r="K27" s="11" t="s">
        <v>154</v>
      </c>
      <c r="L27" s="11" t="s">
        <v>154</v>
      </c>
      <c r="M27" s="13" t="s">
        <v>156</v>
      </c>
    </row>
    <row r="28" spans="2:14" ht="24.95" customHeight="1" x14ac:dyDescent="0.35">
      <c r="B28" s="9"/>
      <c r="C28" s="3">
        <v>9</v>
      </c>
      <c r="D28" s="2" t="s">
        <v>142</v>
      </c>
      <c r="E28" s="12">
        <v>1.6</v>
      </c>
      <c r="F28" s="12" t="s">
        <v>153</v>
      </c>
      <c r="G28" s="4">
        <v>4</v>
      </c>
      <c r="H28" s="2" t="s">
        <v>153</v>
      </c>
      <c r="I28" s="2" t="s">
        <v>154</v>
      </c>
      <c r="J28" s="12" t="s">
        <v>153</v>
      </c>
      <c r="K28" s="11" t="s">
        <v>154</v>
      </c>
      <c r="L28" s="11" t="s">
        <v>154</v>
      </c>
      <c r="M28" s="13" t="s">
        <v>156</v>
      </c>
    </row>
    <row r="29" spans="2:14" ht="24.95" customHeight="1" x14ac:dyDescent="0.35">
      <c r="B29" s="9"/>
      <c r="C29" s="3">
        <v>10</v>
      </c>
      <c r="D29" s="2" t="s">
        <v>141</v>
      </c>
      <c r="E29" s="12">
        <v>0.3</v>
      </c>
      <c r="F29" s="12" t="s">
        <v>153</v>
      </c>
      <c r="G29" s="4">
        <v>4</v>
      </c>
      <c r="H29" s="2" t="s">
        <v>153</v>
      </c>
      <c r="I29" s="2" t="s">
        <v>154</v>
      </c>
      <c r="J29" s="12" t="s">
        <v>153</v>
      </c>
      <c r="K29" s="11" t="s">
        <v>154</v>
      </c>
      <c r="L29" s="11" t="s">
        <v>154</v>
      </c>
      <c r="M29" s="13" t="s">
        <v>156</v>
      </c>
    </row>
    <row r="30" spans="2:14" ht="24.95" customHeight="1" x14ac:dyDescent="0.35">
      <c r="B30" s="9"/>
      <c r="C30" s="3">
        <v>11</v>
      </c>
      <c r="D30" s="2" t="s">
        <v>140</v>
      </c>
      <c r="E30" s="12">
        <v>0.71</v>
      </c>
      <c r="F30" s="12" t="s">
        <v>153</v>
      </c>
      <c r="G30" s="4">
        <v>4</v>
      </c>
      <c r="H30" s="2" t="s">
        <v>153</v>
      </c>
      <c r="I30" s="2" t="s">
        <v>154</v>
      </c>
      <c r="J30" s="12" t="s">
        <v>153</v>
      </c>
      <c r="K30" s="11" t="s">
        <v>154</v>
      </c>
      <c r="L30" s="11" t="s">
        <v>154</v>
      </c>
      <c r="M30" s="13" t="s">
        <v>156</v>
      </c>
    </row>
    <row r="31" spans="2:14" ht="24.95" customHeight="1" x14ac:dyDescent="0.35">
      <c r="B31" s="9"/>
      <c r="C31" s="3">
        <v>12</v>
      </c>
      <c r="D31" s="2" t="s">
        <v>139</v>
      </c>
      <c r="E31" s="12">
        <v>1.0900000000000001</v>
      </c>
      <c r="F31" s="12" t="s">
        <v>153</v>
      </c>
      <c r="G31" s="4">
        <v>4</v>
      </c>
      <c r="H31" s="2" t="s">
        <v>153</v>
      </c>
      <c r="I31" s="2" t="s">
        <v>154</v>
      </c>
      <c r="J31" s="12" t="s">
        <v>153</v>
      </c>
      <c r="K31" s="11" t="s">
        <v>154</v>
      </c>
      <c r="L31" s="11" t="s">
        <v>154</v>
      </c>
      <c r="M31" s="13" t="s">
        <v>156</v>
      </c>
    </row>
    <row r="32" spans="2:14" ht="24.95" customHeight="1" x14ac:dyDescent="0.35">
      <c r="B32" s="9"/>
      <c r="C32" s="3">
        <v>13</v>
      </c>
      <c r="D32" s="2" t="s">
        <v>138</v>
      </c>
      <c r="E32" s="12">
        <v>0.3</v>
      </c>
      <c r="F32" s="12" t="s">
        <v>153</v>
      </c>
      <c r="G32" s="4">
        <v>4</v>
      </c>
      <c r="H32" s="2" t="s">
        <v>153</v>
      </c>
      <c r="I32" s="2" t="s">
        <v>154</v>
      </c>
      <c r="J32" s="12" t="s">
        <v>153</v>
      </c>
      <c r="K32" s="11" t="s">
        <v>154</v>
      </c>
      <c r="L32" s="11" t="s">
        <v>154</v>
      </c>
      <c r="M32" s="13" t="s">
        <v>156</v>
      </c>
    </row>
    <row r="33" spans="2:13" ht="24.95" customHeight="1" x14ac:dyDescent="0.35">
      <c r="B33" s="9"/>
      <c r="C33" s="3">
        <v>14</v>
      </c>
      <c r="D33" s="2" t="s">
        <v>137</v>
      </c>
      <c r="E33" s="12">
        <v>0.61</v>
      </c>
      <c r="F33" s="12" t="s">
        <v>153</v>
      </c>
      <c r="G33" s="4">
        <v>4</v>
      </c>
      <c r="H33" s="2" t="s">
        <v>153</v>
      </c>
      <c r="I33" s="2" t="s">
        <v>154</v>
      </c>
      <c r="J33" s="12" t="s">
        <v>153</v>
      </c>
      <c r="K33" s="11" t="s">
        <v>154</v>
      </c>
      <c r="L33" s="11" t="s">
        <v>154</v>
      </c>
      <c r="M33" s="13" t="s">
        <v>156</v>
      </c>
    </row>
    <row r="34" spans="2:13" ht="24.95" customHeight="1" x14ac:dyDescent="0.35">
      <c r="B34" s="9"/>
      <c r="C34" s="3">
        <v>15</v>
      </c>
      <c r="D34" s="2" t="s">
        <v>136</v>
      </c>
      <c r="E34" s="12">
        <v>0.99</v>
      </c>
      <c r="F34" s="12" t="s">
        <v>153</v>
      </c>
      <c r="G34" s="4">
        <v>4</v>
      </c>
      <c r="H34" s="2" t="s">
        <v>153</v>
      </c>
      <c r="I34" s="2" t="s">
        <v>154</v>
      </c>
      <c r="J34" s="12" t="s">
        <v>153</v>
      </c>
      <c r="K34" s="11" t="s">
        <v>154</v>
      </c>
      <c r="L34" s="11" t="s">
        <v>154</v>
      </c>
      <c r="M34" s="13" t="s">
        <v>156</v>
      </c>
    </row>
    <row r="35" spans="2:13" ht="24.95" customHeight="1" x14ac:dyDescent="0.35">
      <c r="B35" s="9"/>
      <c r="C35" s="3">
        <v>16</v>
      </c>
      <c r="D35" s="2" t="s">
        <v>135</v>
      </c>
      <c r="E35" s="12">
        <v>0.3</v>
      </c>
      <c r="F35" s="12" t="s">
        <v>153</v>
      </c>
      <c r="G35" s="4">
        <v>4</v>
      </c>
      <c r="H35" s="2" t="s">
        <v>153</v>
      </c>
      <c r="I35" s="2" t="s">
        <v>154</v>
      </c>
      <c r="J35" s="12" t="s">
        <v>153</v>
      </c>
      <c r="K35" s="11" t="s">
        <v>154</v>
      </c>
      <c r="L35" s="11" t="s">
        <v>154</v>
      </c>
      <c r="M35" s="13" t="s">
        <v>156</v>
      </c>
    </row>
    <row r="36" spans="2:13" ht="24.95" customHeight="1" x14ac:dyDescent="0.35">
      <c r="B36" s="9"/>
      <c r="C36" s="3">
        <v>17</v>
      </c>
      <c r="D36" s="2" t="s">
        <v>134</v>
      </c>
      <c r="E36" s="12">
        <v>1.0900000000000001</v>
      </c>
      <c r="F36" s="12" t="s">
        <v>153</v>
      </c>
      <c r="G36" s="4">
        <v>4</v>
      </c>
      <c r="H36" s="2" t="s">
        <v>153</v>
      </c>
      <c r="I36" s="2" t="s">
        <v>154</v>
      </c>
      <c r="J36" s="12" t="s">
        <v>153</v>
      </c>
      <c r="K36" s="11" t="s">
        <v>154</v>
      </c>
      <c r="L36" s="11" t="s">
        <v>154</v>
      </c>
      <c r="M36" s="13" t="s">
        <v>156</v>
      </c>
    </row>
    <row r="37" spans="2:13" ht="24.95" customHeight="1" x14ac:dyDescent="0.35">
      <c r="B37" s="9"/>
      <c r="C37" s="3">
        <v>18</v>
      </c>
      <c r="D37" s="2" t="s">
        <v>133</v>
      </c>
      <c r="E37" s="12">
        <v>1.5</v>
      </c>
      <c r="F37" s="12" t="s">
        <v>153</v>
      </c>
      <c r="G37" s="4">
        <v>4</v>
      </c>
      <c r="H37" s="2" t="s">
        <v>153</v>
      </c>
      <c r="I37" s="2" t="s">
        <v>154</v>
      </c>
      <c r="J37" s="12" t="s">
        <v>153</v>
      </c>
      <c r="K37" s="11" t="s">
        <v>154</v>
      </c>
      <c r="L37" s="11" t="s">
        <v>154</v>
      </c>
      <c r="M37" s="13" t="s">
        <v>156</v>
      </c>
    </row>
    <row r="38" spans="2:13" ht="24.95" customHeight="1" x14ac:dyDescent="0.35">
      <c r="B38" s="9"/>
      <c r="C38" s="3">
        <v>19</v>
      </c>
      <c r="D38" s="2" t="s">
        <v>132</v>
      </c>
      <c r="E38" s="12">
        <v>0.3</v>
      </c>
      <c r="F38" s="12" t="s">
        <v>153</v>
      </c>
      <c r="G38" s="4">
        <v>4</v>
      </c>
      <c r="H38" s="2" t="s">
        <v>153</v>
      </c>
      <c r="I38" s="2" t="s">
        <v>154</v>
      </c>
      <c r="J38" s="12" t="s">
        <v>153</v>
      </c>
      <c r="K38" s="11" t="s">
        <v>154</v>
      </c>
      <c r="L38" s="11" t="s">
        <v>154</v>
      </c>
      <c r="M38" s="13" t="s">
        <v>156</v>
      </c>
    </row>
    <row r="39" spans="2:13" ht="24.95" customHeight="1" x14ac:dyDescent="0.35">
      <c r="B39" s="9"/>
      <c r="C39" s="3">
        <v>20</v>
      </c>
      <c r="D39" s="2" t="s">
        <v>131</v>
      </c>
      <c r="E39" s="12">
        <v>0.71</v>
      </c>
      <c r="F39" s="12" t="s">
        <v>153</v>
      </c>
      <c r="G39" s="4">
        <v>4</v>
      </c>
      <c r="H39" s="2" t="s">
        <v>153</v>
      </c>
      <c r="I39" s="2" t="s">
        <v>154</v>
      </c>
      <c r="J39" s="12" t="s">
        <v>153</v>
      </c>
      <c r="K39" s="11" t="s">
        <v>154</v>
      </c>
      <c r="L39" s="11" t="s">
        <v>154</v>
      </c>
      <c r="M39" s="13" t="s">
        <v>156</v>
      </c>
    </row>
    <row r="40" spans="2:13" ht="24.95" customHeight="1" x14ac:dyDescent="0.35">
      <c r="B40" s="9"/>
      <c r="C40" s="3">
        <v>21</v>
      </c>
      <c r="D40" s="2" t="s">
        <v>130</v>
      </c>
      <c r="E40" s="12">
        <v>0.3</v>
      </c>
      <c r="F40" s="12" t="s">
        <v>153</v>
      </c>
      <c r="G40" s="4">
        <v>4</v>
      </c>
      <c r="H40" s="2" t="s">
        <v>153</v>
      </c>
      <c r="I40" s="2" t="s">
        <v>154</v>
      </c>
      <c r="J40" s="12" t="s">
        <v>153</v>
      </c>
      <c r="K40" s="11" t="s">
        <v>154</v>
      </c>
      <c r="L40" s="11" t="s">
        <v>154</v>
      </c>
      <c r="M40" s="13" t="s">
        <v>156</v>
      </c>
    </row>
    <row r="41" spans="2:13" ht="24.95" customHeight="1" x14ac:dyDescent="0.35">
      <c r="B41" s="9"/>
      <c r="C41" s="3">
        <v>22</v>
      </c>
      <c r="D41" s="2" t="s">
        <v>129</v>
      </c>
      <c r="E41" s="12">
        <v>1.19</v>
      </c>
      <c r="F41" s="12" t="s">
        <v>153</v>
      </c>
      <c r="G41" s="4">
        <v>4</v>
      </c>
      <c r="H41" s="2" t="s">
        <v>153</v>
      </c>
      <c r="I41" s="2" t="s">
        <v>154</v>
      </c>
      <c r="J41" s="12" t="s">
        <v>153</v>
      </c>
      <c r="K41" s="11" t="s">
        <v>154</v>
      </c>
      <c r="L41" s="11" t="s">
        <v>154</v>
      </c>
      <c r="M41" s="13" t="s">
        <v>156</v>
      </c>
    </row>
    <row r="42" spans="2:13" ht="24.95" customHeight="1" x14ac:dyDescent="0.35">
      <c r="B42" s="9"/>
      <c r="C42" s="3">
        <v>23</v>
      </c>
      <c r="D42" s="2" t="s">
        <v>128</v>
      </c>
      <c r="E42" s="12">
        <v>2.0099999999999998</v>
      </c>
      <c r="F42" s="12" t="s">
        <v>153</v>
      </c>
      <c r="G42" s="4">
        <v>4</v>
      </c>
      <c r="H42" s="2" t="s">
        <v>153</v>
      </c>
      <c r="I42" s="2" t="s">
        <v>154</v>
      </c>
      <c r="J42" s="12" t="s">
        <v>153</v>
      </c>
      <c r="K42" s="11" t="s">
        <v>154</v>
      </c>
      <c r="L42" s="11" t="s">
        <v>154</v>
      </c>
      <c r="M42" s="13" t="s">
        <v>156</v>
      </c>
    </row>
    <row r="43" spans="2:13" ht="24.95" customHeight="1" x14ac:dyDescent="0.35">
      <c r="B43" s="9"/>
      <c r="C43" s="3">
        <v>24</v>
      </c>
      <c r="D43" s="2" t="s">
        <v>127</v>
      </c>
      <c r="E43" s="12">
        <v>3.51</v>
      </c>
      <c r="F43" s="12" t="s">
        <v>153</v>
      </c>
      <c r="G43" s="4">
        <v>4</v>
      </c>
      <c r="H43" s="2" t="s">
        <v>153</v>
      </c>
      <c r="I43" s="2" t="s">
        <v>154</v>
      </c>
      <c r="J43" s="12" t="s">
        <v>153</v>
      </c>
      <c r="K43" s="11" t="s">
        <v>154</v>
      </c>
      <c r="L43" s="11" t="s">
        <v>154</v>
      </c>
      <c r="M43" s="13" t="s">
        <v>156</v>
      </c>
    </row>
    <row r="44" spans="2:13" ht="24.95" customHeight="1" x14ac:dyDescent="0.35">
      <c r="B44" s="9"/>
      <c r="C44" s="3">
        <v>25</v>
      </c>
      <c r="D44" s="2" t="s">
        <v>126</v>
      </c>
      <c r="E44" s="12">
        <v>0.41</v>
      </c>
      <c r="F44" s="12" t="s">
        <v>153</v>
      </c>
      <c r="G44" s="4">
        <v>4</v>
      </c>
      <c r="H44" s="2" t="s">
        <v>153</v>
      </c>
      <c r="I44" s="2" t="s">
        <v>154</v>
      </c>
      <c r="J44" s="12" t="s">
        <v>153</v>
      </c>
      <c r="K44" s="11" t="s">
        <v>154</v>
      </c>
      <c r="L44" s="11" t="s">
        <v>154</v>
      </c>
      <c r="M44" s="13" t="s">
        <v>156</v>
      </c>
    </row>
    <row r="45" spans="2:13" ht="24.95" customHeight="1" x14ac:dyDescent="0.35">
      <c r="B45" s="9"/>
      <c r="C45" s="3">
        <v>26</v>
      </c>
      <c r="D45" s="2" t="s">
        <v>125</v>
      </c>
      <c r="E45" s="12">
        <v>0.79</v>
      </c>
      <c r="F45" s="12" t="s">
        <v>153</v>
      </c>
      <c r="G45" s="4">
        <v>4</v>
      </c>
      <c r="H45" s="2" t="s">
        <v>153</v>
      </c>
      <c r="I45" s="2" t="s">
        <v>154</v>
      </c>
      <c r="J45" s="12" t="s">
        <v>153</v>
      </c>
      <c r="K45" s="11" t="s">
        <v>154</v>
      </c>
      <c r="L45" s="11" t="s">
        <v>154</v>
      </c>
      <c r="M45" s="13" t="s">
        <v>156</v>
      </c>
    </row>
    <row r="46" spans="2:13" ht="24.95" customHeight="1" x14ac:dyDescent="0.35">
      <c r="B46" s="9"/>
      <c r="C46" s="3">
        <v>27</v>
      </c>
      <c r="D46" s="2" t="s">
        <v>124</v>
      </c>
      <c r="E46" s="12">
        <v>0.61</v>
      </c>
      <c r="F46" s="12" t="s">
        <v>153</v>
      </c>
      <c r="G46" s="4">
        <v>4</v>
      </c>
      <c r="H46" s="2" t="s">
        <v>153</v>
      </c>
      <c r="I46" s="2" t="s">
        <v>154</v>
      </c>
      <c r="J46" s="12" t="s">
        <v>153</v>
      </c>
      <c r="K46" s="11" t="s">
        <v>154</v>
      </c>
      <c r="L46" s="11" t="s">
        <v>154</v>
      </c>
      <c r="M46" s="13" t="s">
        <v>156</v>
      </c>
    </row>
    <row r="47" spans="2:13" ht="24.95" customHeight="1" x14ac:dyDescent="0.35">
      <c r="B47" s="9"/>
      <c r="C47" s="3">
        <v>28</v>
      </c>
      <c r="D47" s="2" t="s">
        <v>123</v>
      </c>
      <c r="E47" s="12">
        <v>0.99</v>
      </c>
      <c r="F47" s="12" t="s">
        <v>153</v>
      </c>
      <c r="G47" s="4">
        <v>4</v>
      </c>
      <c r="H47" s="2" t="s">
        <v>153</v>
      </c>
      <c r="I47" s="2" t="s">
        <v>154</v>
      </c>
      <c r="J47" s="12" t="s">
        <v>153</v>
      </c>
      <c r="K47" s="11" t="s">
        <v>154</v>
      </c>
      <c r="L47" s="11" t="s">
        <v>154</v>
      </c>
      <c r="M47" s="13" t="s">
        <v>156</v>
      </c>
    </row>
    <row r="48" spans="2:13" ht="24.95" customHeight="1" x14ac:dyDescent="0.25">
      <c r="B48" s="9"/>
      <c r="C48" s="3">
        <v>29</v>
      </c>
      <c r="D48" s="2" t="s">
        <v>122</v>
      </c>
      <c r="E48" s="12">
        <v>0.41</v>
      </c>
      <c r="F48" s="12" t="s">
        <v>153</v>
      </c>
      <c r="G48" s="4">
        <v>4</v>
      </c>
      <c r="H48" s="2" t="s">
        <v>153</v>
      </c>
      <c r="I48" s="2" t="s">
        <v>154</v>
      </c>
      <c r="J48" s="12" t="s">
        <v>153</v>
      </c>
      <c r="K48" s="11" t="s">
        <v>154</v>
      </c>
      <c r="L48" s="11" t="s">
        <v>154</v>
      </c>
      <c r="M48" s="13" t="s">
        <v>156</v>
      </c>
    </row>
    <row r="49" spans="2:13" ht="24.95" customHeight="1" x14ac:dyDescent="0.35">
      <c r="B49" s="9"/>
      <c r="C49" s="3">
        <v>30</v>
      </c>
      <c r="D49" s="2" t="s">
        <v>121</v>
      </c>
      <c r="E49" s="12">
        <v>0.79</v>
      </c>
      <c r="F49" s="12" t="s">
        <v>153</v>
      </c>
      <c r="G49" s="4">
        <v>4</v>
      </c>
      <c r="H49" s="2" t="s">
        <v>153</v>
      </c>
      <c r="I49" s="2" t="s">
        <v>154</v>
      </c>
      <c r="J49" s="12" t="s">
        <v>153</v>
      </c>
      <c r="K49" s="11" t="s">
        <v>154</v>
      </c>
      <c r="L49" s="11" t="s">
        <v>154</v>
      </c>
      <c r="M49" s="13" t="s">
        <v>156</v>
      </c>
    </row>
    <row r="50" spans="2:13" ht="24.95" customHeight="1" x14ac:dyDescent="0.35">
      <c r="B50" s="9"/>
      <c r="C50" s="3">
        <v>31</v>
      </c>
      <c r="D50" s="2" t="s">
        <v>120</v>
      </c>
      <c r="E50" s="12">
        <v>1.3</v>
      </c>
      <c r="F50" s="12" t="s">
        <v>153</v>
      </c>
      <c r="G50" s="4">
        <v>4</v>
      </c>
      <c r="H50" s="2" t="s">
        <v>153</v>
      </c>
      <c r="I50" s="2" t="s">
        <v>154</v>
      </c>
      <c r="J50" s="12" t="s">
        <v>153</v>
      </c>
      <c r="K50" s="11" t="s">
        <v>154</v>
      </c>
      <c r="L50" s="11" t="s">
        <v>154</v>
      </c>
      <c r="M50" s="13" t="s">
        <v>156</v>
      </c>
    </row>
    <row r="51" spans="2:13" ht="24.95" customHeight="1" x14ac:dyDescent="0.25">
      <c r="B51" s="9"/>
      <c r="C51" s="3">
        <v>32</v>
      </c>
      <c r="D51" s="2" t="s">
        <v>119</v>
      </c>
      <c r="E51" s="12">
        <v>0.51</v>
      </c>
      <c r="F51" s="12" t="s">
        <v>153</v>
      </c>
      <c r="G51" s="4">
        <v>4</v>
      </c>
      <c r="H51" s="2" t="s">
        <v>153</v>
      </c>
      <c r="I51" s="2" t="s">
        <v>154</v>
      </c>
      <c r="J51" s="12" t="s">
        <v>153</v>
      </c>
      <c r="K51" s="11" t="s">
        <v>154</v>
      </c>
      <c r="L51" s="11" t="s">
        <v>154</v>
      </c>
      <c r="M51" s="13" t="s">
        <v>156</v>
      </c>
    </row>
    <row r="52" spans="2:13" ht="24.95" customHeight="1" x14ac:dyDescent="0.35">
      <c r="B52" s="9"/>
      <c r="C52" s="3">
        <v>33</v>
      </c>
      <c r="D52" s="2" t="s">
        <v>118</v>
      </c>
      <c r="E52" s="12">
        <v>0.89</v>
      </c>
      <c r="F52" s="12" t="s">
        <v>153</v>
      </c>
      <c r="G52" s="4">
        <v>4</v>
      </c>
      <c r="H52" s="2" t="s">
        <v>153</v>
      </c>
      <c r="I52" s="2" t="s">
        <v>154</v>
      </c>
      <c r="J52" s="12" t="s">
        <v>153</v>
      </c>
      <c r="K52" s="11" t="s">
        <v>154</v>
      </c>
      <c r="L52" s="11" t="s">
        <v>154</v>
      </c>
      <c r="M52" s="13" t="s">
        <v>156</v>
      </c>
    </row>
    <row r="53" spans="2:13" ht="24.95" customHeight="1" x14ac:dyDescent="0.35">
      <c r="B53" s="9"/>
      <c r="C53" s="3">
        <v>34</v>
      </c>
      <c r="D53" s="2" t="s">
        <v>117</v>
      </c>
      <c r="E53" s="12">
        <v>1.4</v>
      </c>
      <c r="F53" s="12" t="s">
        <v>153</v>
      </c>
      <c r="G53" s="4">
        <v>4</v>
      </c>
      <c r="H53" s="2" t="s">
        <v>153</v>
      </c>
      <c r="I53" s="2" t="s">
        <v>154</v>
      </c>
      <c r="J53" s="12" t="s">
        <v>153</v>
      </c>
      <c r="K53" s="11" t="s">
        <v>154</v>
      </c>
      <c r="L53" s="11" t="s">
        <v>154</v>
      </c>
      <c r="M53" s="13" t="s">
        <v>156</v>
      </c>
    </row>
    <row r="54" spans="2:13" ht="24.95" customHeight="1" x14ac:dyDescent="0.35">
      <c r="B54" s="9"/>
      <c r="C54" s="3">
        <v>35</v>
      </c>
      <c r="D54" s="2" t="s">
        <v>116</v>
      </c>
      <c r="E54" s="12">
        <v>0.61</v>
      </c>
      <c r="F54" s="12" t="s">
        <v>153</v>
      </c>
      <c r="G54" s="4">
        <v>3</v>
      </c>
      <c r="H54" s="2" t="s">
        <v>154</v>
      </c>
      <c r="I54" s="2" t="s">
        <v>154</v>
      </c>
      <c r="J54" s="12" t="s">
        <v>154</v>
      </c>
      <c r="K54" s="11" t="s">
        <v>154</v>
      </c>
      <c r="L54" s="11" t="s">
        <v>154</v>
      </c>
      <c r="M54" s="13" t="s">
        <v>156</v>
      </c>
    </row>
    <row r="55" spans="2:13" ht="24.95" customHeight="1" x14ac:dyDescent="0.35">
      <c r="B55" s="9"/>
      <c r="C55" s="3">
        <v>36</v>
      </c>
      <c r="D55" s="2" t="s">
        <v>115</v>
      </c>
      <c r="E55" s="12">
        <v>1.3</v>
      </c>
      <c r="F55" s="12" t="s">
        <v>153</v>
      </c>
      <c r="G55" s="4">
        <v>4</v>
      </c>
      <c r="H55" s="2" t="s">
        <v>153</v>
      </c>
      <c r="I55" s="2" t="s">
        <v>154</v>
      </c>
      <c r="J55" s="12" t="s">
        <v>153</v>
      </c>
      <c r="K55" s="11" t="s">
        <v>154</v>
      </c>
      <c r="L55" s="11" t="s">
        <v>154</v>
      </c>
      <c r="M55" s="13" t="s">
        <v>156</v>
      </c>
    </row>
    <row r="56" spans="2:13" ht="24.95" customHeight="1" x14ac:dyDescent="0.35">
      <c r="B56" s="9"/>
      <c r="C56" s="3">
        <v>37</v>
      </c>
      <c r="D56" s="2" t="s">
        <v>114</v>
      </c>
      <c r="E56" s="12">
        <v>0.61</v>
      </c>
      <c r="F56" s="12" t="s">
        <v>153</v>
      </c>
      <c r="G56" s="4">
        <v>4</v>
      </c>
      <c r="H56" s="2" t="s">
        <v>153</v>
      </c>
      <c r="I56" s="2" t="s">
        <v>154</v>
      </c>
      <c r="J56" s="12" t="s">
        <v>153</v>
      </c>
      <c r="K56" s="11" t="s">
        <v>154</v>
      </c>
      <c r="L56" s="11" t="s">
        <v>154</v>
      </c>
      <c r="M56" s="13" t="s">
        <v>156</v>
      </c>
    </row>
    <row r="57" spans="2:13" ht="24.95" customHeight="1" x14ac:dyDescent="0.35">
      <c r="B57" s="9"/>
      <c r="C57" s="3">
        <v>38</v>
      </c>
      <c r="D57" s="2" t="s">
        <v>113</v>
      </c>
      <c r="E57" s="12">
        <v>1.0900000000000001</v>
      </c>
      <c r="F57" s="12" t="s">
        <v>153</v>
      </c>
      <c r="G57" s="4">
        <v>4</v>
      </c>
      <c r="H57" s="2" t="s">
        <v>153</v>
      </c>
      <c r="I57" s="2" t="s">
        <v>154</v>
      </c>
      <c r="J57" s="12" t="s">
        <v>153</v>
      </c>
      <c r="K57" s="11" t="s">
        <v>154</v>
      </c>
      <c r="L57" s="11" t="s">
        <v>154</v>
      </c>
      <c r="M57" s="13" t="s">
        <v>156</v>
      </c>
    </row>
    <row r="58" spans="2:13" ht="24.95" customHeight="1" x14ac:dyDescent="0.35">
      <c r="B58" s="9"/>
      <c r="C58" s="3">
        <v>39</v>
      </c>
      <c r="D58" s="2" t="s">
        <v>112</v>
      </c>
      <c r="E58" s="12">
        <v>0.51</v>
      </c>
      <c r="F58" s="12" t="s">
        <v>153</v>
      </c>
      <c r="G58" s="4">
        <v>4</v>
      </c>
      <c r="H58" s="2" t="s">
        <v>153</v>
      </c>
      <c r="I58" s="2" t="s">
        <v>154</v>
      </c>
      <c r="J58" s="12" t="s">
        <v>153</v>
      </c>
      <c r="K58" s="11" t="s">
        <v>154</v>
      </c>
      <c r="L58" s="11" t="s">
        <v>154</v>
      </c>
      <c r="M58" s="13" t="s">
        <v>156</v>
      </c>
    </row>
    <row r="59" spans="2:13" ht="24.95" customHeight="1" x14ac:dyDescent="0.35">
      <c r="B59" s="9"/>
      <c r="C59" s="3">
        <v>40</v>
      </c>
      <c r="D59" s="2" t="s">
        <v>111</v>
      </c>
      <c r="E59" s="12">
        <v>0.99</v>
      </c>
      <c r="F59" s="12" t="s">
        <v>153</v>
      </c>
      <c r="G59" s="4">
        <v>4</v>
      </c>
      <c r="H59" s="2" t="s">
        <v>153</v>
      </c>
      <c r="I59" s="2" t="s">
        <v>154</v>
      </c>
      <c r="J59" s="12" t="s">
        <v>153</v>
      </c>
      <c r="K59" s="11" t="s">
        <v>154</v>
      </c>
      <c r="L59" s="11" t="s">
        <v>154</v>
      </c>
      <c r="M59" s="13" t="s">
        <v>156</v>
      </c>
    </row>
    <row r="60" spans="2:13" ht="24.95" customHeight="1" x14ac:dyDescent="0.35">
      <c r="B60" s="9"/>
      <c r="C60" s="3">
        <v>41</v>
      </c>
      <c r="D60" s="2" t="s">
        <v>110</v>
      </c>
      <c r="E60" s="12">
        <v>0.79</v>
      </c>
      <c r="F60" s="12" t="s">
        <v>153</v>
      </c>
      <c r="G60" s="4">
        <v>3</v>
      </c>
      <c r="H60" s="2" t="s">
        <v>154</v>
      </c>
      <c r="I60" s="2" t="s">
        <v>154</v>
      </c>
      <c r="J60" s="12" t="s">
        <v>154</v>
      </c>
      <c r="K60" s="11" t="s">
        <v>154</v>
      </c>
      <c r="L60" s="11" t="s">
        <v>154</v>
      </c>
      <c r="M60" s="13" t="s">
        <v>156</v>
      </c>
    </row>
    <row r="61" spans="2:13" ht="24.95" customHeight="1" x14ac:dyDescent="0.35">
      <c r="B61" s="9"/>
      <c r="C61" s="3">
        <v>42</v>
      </c>
      <c r="D61" s="2" t="s">
        <v>109</v>
      </c>
      <c r="E61" s="12">
        <v>1.6</v>
      </c>
      <c r="F61" s="12" t="s">
        <v>153</v>
      </c>
      <c r="G61" s="4">
        <v>3</v>
      </c>
      <c r="H61" s="2" t="s">
        <v>154</v>
      </c>
      <c r="I61" s="2" t="s">
        <v>154</v>
      </c>
      <c r="J61" s="12" t="s">
        <v>154</v>
      </c>
      <c r="K61" s="11" t="s">
        <v>154</v>
      </c>
      <c r="L61" s="11" t="s">
        <v>154</v>
      </c>
      <c r="M61" s="13" t="s">
        <v>156</v>
      </c>
    </row>
    <row r="62" spans="2:13" ht="24.95" customHeight="1" x14ac:dyDescent="0.35">
      <c r="B62" s="9"/>
      <c r="C62" s="3">
        <v>43</v>
      </c>
      <c r="D62" s="2" t="s">
        <v>108</v>
      </c>
      <c r="E62" s="12">
        <v>0.51</v>
      </c>
      <c r="F62" s="12" t="s">
        <v>153</v>
      </c>
      <c r="G62" s="4">
        <v>4</v>
      </c>
      <c r="H62" s="2" t="s">
        <v>153</v>
      </c>
      <c r="I62" s="2" t="s">
        <v>154</v>
      </c>
      <c r="J62" s="12" t="s">
        <v>153</v>
      </c>
      <c r="K62" s="11" t="s">
        <v>154</v>
      </c>
      <c r="L62" s="11" t="s">
        <v>154</v>
      </c>
      <c r="M62" s="13" t="s">
        <v>156</v>
      </c>
    </row>
    <row r="63" spans="2:13" ht="24.95" customHeight="1" x14ac:dyDescent="0.35">
      <c r="B63" s="9"/>
      <c r="C63" s="3">
        <v>44</v>
      </c>
      <c r="D63" s="2" t="s">
        <v>107</v>
      </c>
      <c r="E63" s="12">
        <v>0.79</v>
      </c>
      <c r="F63" s="12" t="s">
        <v>153</v>
      </c>
      <c r="G63" s="4">
        <v>4</v>
      </c>
      <c r="H63" s="2" t="s">
        <v>153</v>
      </c>
      <c r="I63" s="2" t="s">
        <v>154</v>
      </c>
      <c r="J63" s="12" t="s">
        <v>153</v>
      </c>
      <c r="K63" s="11" t="s">
        <v>154</v>
      </c>
      <c r="L63" s="11" t="s">
        <v>154</v>
      </c>
      <c r="M63" s="13" t="s">
        <v>156</v>
      </c>
    </row>
    <row r="64" spans="2:13" ht="24.95" customHeight="1" x14ac:dyDescent="0.35">
      <c r="B64" s="9"/>
      <c r="C64" s="3">
        <v>45</v>
      </c>
      <c r="D64" s="2" t="s">
        <v>106</v>
      </c>
      <c r="E64" s="12">
        <v>1.19</v>
      </c>
      <c r="F64" s="12" t="s">
        <v>153</v>
      </c>
      <c r="G64" s="4">
        <v>4</v>
      </c>
      <c r="H64" s="2" t="s">
        <v>153</v>
      </c>
      <c r="I64" s="2" t="s">
        <v>154</v>
      </c>
      <c r="J64" s="12" t="s">
        <v>153</v>
      </c>
      <c r="K64" s="11" t="s">
        <v>154</v>
      </c>
      <c r="L64" s="11" t="s">
        <v>154</v>
      </c>
      <c r="M64" s="13" t="s">
        <v>156</v>
      </c>
    </row>
    <row r="65" spans="2:13" ht="24.95" customHeight="1" x14ac:dyDescent="0.35">
      <c r="B65" s="9"/>
      <c r="C65" s="3">
        <v>46</v>
      </c>
      <c r="D65" s="2" t="s">
        <v>105</v>
      </c>
      <c r="E65" s="12">
        <v>0.3</v>
      </c>
      <c r="F65" s="12" t="s">
        <v>153</v>
      </c>
      <c r="G65" s="4">
        <v>4</v>
      </c>
      <c r="H65" s="2" t="s">
        <v>154</v>
      </c>
      <c r="I65" s="2" t="s">
        <v>154</v>
      </c>
      <c r="J65" s="12" t="s">
        <v>153</v>
      </c>
      <c r="K65" s="11" t="s">
        <v>154</v>
      </c>
      <c r="L65" s="11" t="s">
        <v>154</v>
      </c>
      <c r="M65" s="13" t="s">
        <v>156</v>
      </c>
    </row>
    <row r="66" spans="2:13" ht="24.95" customHeight="1" x14ac:dyDescent="0.35">
      <c r="B66" s="9"/>
      <c r="C66" s="3">
        <v>47</v>
      </c>
      <c r="D66" s="2" t="s">
        <v>104</v>
      </c>
      <c r="E66" s="12">
        <v>0.99</v>
      </c>
      <c r="F66" s="12" t="s">
        <v>153</v>
      </c>
      <c r="G66" s="4">
        <v>4</v>
      </c>
      <c r="H66" s="2" t="s">
        <v>154</v>
      </c>
      <c r="I66" s="2" t="s">
        <v>154</v>
      </c>
      <c r="J66" s="12" t="s">
        <v>153</v>
      </c>
      <c r="K66" s="11" t="s">
        <v>154</v>
      </c>
      <c r="L66" s="11" t="s">
        <v>154</v>
      </c>
      <c r="M66" s="13" t="s">
        <v>156</v>
      </c>
    </row>
    <row r="67" spans="2:13" ht="24.95" customHeight="1" x14ac:dyDescent="0.35">
      <c r="B67" s="9"/>
      <c r="C67" s="3">
        <v>48</v>
      </c>
      <c r="D67" s="2" t="s">
        <v>103</v>
      </c>
      <c r="E67" s="12">
        <v>0.99</v>
      </c>
      <c r="F67" s="12" t="s">
        <v>153</v>
      </c>
      <c r="G67" s="4">
        <v>4</v>
      </c>
      <c r="H67" s="2" t="s">
        <v>153</v>
      </c>
      <c r="I67" s="2" t="s">
        <v>154</v>
      </c>
      <c r="J67" s="12" t="s">
        <v>153</v>
      </c>
      <c r="K67" s="11" t="s">
        <v>154</v>
      </c>
      <c r="L67" s="11" t="s">
        <v>154</v>
      </c>
      <c r="M67" s="13" t="s">
        <v>156</v>
      </c>
    </row>
    <row r="68" spans="2:13" ht="24.95" customHeight="1" x14ac:dyDescent="0.35">
      <c r="B68" s="9"/>
      <c r="C68" s="3">
        <v>49</v>
      </c>
      <c r="D68" s="2" t="s">
        <v>102</v>
      </c>
      <c r="E68" s="12">
        <v>1.5</v>
      </c>
      <c r="F68" s="12" t="s">
        <v>153</v>
      </c>
      <c r="G68" s="4">
        <v>4</v>
      </c>
      <c r="H68" s="2" t="s">
        <v>154</v>
      </c>
      <c r="I68" s="2" t="s">
        <v>154</v>
      </c>
      <c r="J68" s="12" t="s">
        <v>153</v>
      </c>
      <c r="K68" s="11" t="s">
        <v>154</v>
      </c>
      <c r="L68" s="11" t="s">
        <v>154</v>
      </c>
      <c r="M68" s="13" t="s">
        <v>156</v>
      </c>
    </row>
    <row r="69" spans="2:13" ht="24.95" customHeight="1" x14ac:dyDescent="0.35">
      <c r="B69" s="9"/>
      <c r="C69" s="3">
        <v>50</v>
      </c>
      <c r="D69" s="2" t="s">
        <v>101</v>
      </c>
      <c r="E69" s="12">
        <v>0.2</v>
      </c>
      <c r="F69" s="12" t="s">
        <v>153</v>
      </c>
      <c r="G69" s="4">
        <v>4</v>
      </c>
      <c r="H69" s="2" t="s">
        <v>153</v>
      </c>
      <c r="I69" s="2" t="s">
        <v>154</v>
      </c>
      <c r="J69" s="12" t="s">
        <v>153</v>
      </c>
      <c r="K69" s="11" t="s">
        <v>154</v>
      </c>
      <c r="L69" s="11" t="s">
        <v>154</v>
      </c>
      <c r="M69" s="13" t="s">
        <v>156</v>
      </c>
    </row>
    <row r="70" spans="2:13" ht="24.95" customHeight="1" x14ac:dyDescent="0.35">
      <c r="B70" s="9"/>
      <c r="C70" s="3">
        <v>51</v>
      </c>
      <c r="D70" s="2" t="s">
        <v>100</v>
      </c>
      <c r="E70" s="12">
        <v>0.71</v>
      </c>
      <c r="F70" s="12" t="s">
        <v>153</v>
      </c>
      <c r="G70" s="4">
        <v>4</v>
      </c>
      <c r="H70" s="2" t="s">
        <v>153</v>
      </c>
      <c r="I70" s="2" t="s">
        <v>154</v>
      </c>
      <c r="J70" s="12" t="s">
        <v>153</v>
      </c>
      <c r="K70" s="11" t="s">
        <v>154</v>
      </c>
      <c r="L70" s="11" t="s">
        <v>154</v>
      </c>
      <c r="M70" s="13" t="s">
        <v>156</v>
      </c>
    </row>
    <row r="71" spans="2:13" ht="24.95" customHeight="1" x14ac:dyDescent="0.35">
      <c r="B71" s="9"/>
      <c r="C71" s="3">
        <v>52</v>
      </c>
      <c r="D71" s="2" t="s">
        <v>99</v>
      </c>
      <c r="E71" s="12">
        <v>0.41</v>
      </c>
      <c r="F71" s="12" t="s">
        <v>153</v>
      </c>
      <c r="G71" s="4">
        <v>4</v>
      </c>
      <c r="H71" s="2" t="s">
        <v>153</v>
      </c>
      <c r="I71" s="2" t="s">
        <v>154</v>
      </c>
      <c r="J71" s="12" t="s">
        <v>153</v>
      </c>
      <c r="K71" s="11" t="s">
        <v>154</v>
      </c>
      <c r="L71" s="11" t="s">
        <v>154</v>
      </c>
      <c r="M71" s="13" t="s">
        <v>156</v>
      </c>
    </row>
    <row r="72" spans="2:13" ht="24.95" customHeight="1" x14ac:dyDescent="0.35">
      <c r="B72" s="9"/>
      <c r="C72" s="3">
        <v>53</v>
      </c>
      <c r="D72" s="2" t="s">
        <v>98</v>
      </c>
      <c r="E72" s="12">
        <v>0.99</v>
      </c>
      <c r="F72" s="12" t="s">
        <v>153</v>
      </c>
      <c r="G72" s="4">
        <v>4</v>
      </c>
      <c r="H72" s="2" t="s">
        <v>153</v>
      </c>
      <c r="I72" s="2" t="s">
        <v>154</v>
      </c>
      <c r="J72" s="12" t="s">
        <v>153</v>
      </c>
      <c r="K72" s="11" t="s">
        <v>154</v>
      </c>
      <c r="L72" s="11" t="s">
        <v>154</v>
      </c>
      <c r="M72" s="13" t="s">
        <v>156</v>
      </c>
    </row>
    <row r="73" spans="2:13" ht="24.95" customHeight="1" x14ac:dyDescent="0.35">
      <c r="B73" s="9"/>
      <c r="C73" s="3">
        <v>54</v>
      </c>
      <c r="D73" s="2" t="s">
        <v>97</v>
      </c>
      <c r="E73" s="12">
        <v>0.79</v>
      </c>
      <c r="F73" s="12" t="s">
        <v>153</v>
      </c>
      <c r="G73" s="4">
        <v>4</v>
      </c>
      <c r="H73" s="2" t="s">
        <v>153</v>
      </c>
      <c r="I73" s="2" t="s">
        <v>154</v>
      </c>
      <c r="J73" s="12" t="s">
        <v>153</v>
      </c>
      <c r="K73" s="11" t="s">
        <v>154</v>
      </c>
      <c r="L73" s="11" t="s">
        <v>154</v>
      </c>
      <c r="M73" s="13" t="s">
        <v>156</v>
      </c>
    </row>
    <row r="74" spans="2:13" ht="24.95" customHeight="1" x14ac:dyDescent="0.35">
      <c r="B74" s="9"/>
      <c r="C74" s="3">
        <v>55</v>
      </c>
      <c r="D74" s="2" t="s">
        <v>96</v>
      </c>
      <c r="E74" s="12">
        <v>1.7</v>
      </c>
      <c r="F74" s="12" t="s">
        <v>153</v>
      </c>
      <c r="G74" s="4">
        <v>4</v>
      </c>
      <c r="H74" s="2" t="s">
        <v>153</v>
      </c>
      <c r="I74" s="2" t="s">
        <v>154</v>
      </c>
      <c r="J74" s="12" t="s">
        <v>153</v>
      </c>
      <c r="K74" s="11" t="s">
        <v>154</v>
      </c>
      <c r="L74" s="11" t="s">
        <v>154</v>
      </c>
      <c r="M74" s="13" t="s">
        <v>156</v>
      </c>
    </row>
    <row r="75" spans="2:13" ht="24.95" customHeight="1" x14ac:dyDescent="0.35">
      <c r="B75" s="9"/>
      <c r="C75" s="3">
        <v>56</v>
      </c>
      <c r="D75" s="2" t="s">
        <v>95</v>
      </c>
      <c r="E75" s="12">
        <v>0.51</v>
      </c>
      <c r="F75" s="12" t="s">
        <v>153</v>
      </c>
      <c r="G75" s="4">
        <v>4</v>
      </c>
      <c r="H75" s="2" t="s">
        <v>153</v>
      </c>
      <c r="I75" s="2" t="s">
        <v>154</v>
      </c>
      <c r="J75" s="12" t="s">
        <v>153</v>
      </c>
      <c r="K75" s="11" t="s">
        <v>154</v>
      </c>
      <c r="L75" s="11" t="s">
        <v>154</v>
      </c>
      <c r="M75" s="13" t="s">
        <v>156</v>
      </c>
    </row>
    <row r="76" spans="2:13" ht="24.95" customHeight="1" x14ac:dyDescent="0.35">
      <c r="B76" s="9"/>
      <c r="C76" s="3">
        <v>57</v>
      </c>
      <c r="D76" s="2" t="s">
        <v>94</v>
      </c>
      <c r="E76" s="12">
        <v>0.99</v>
      </c>
      <c r="F76" s="12" t="s">
        <v>153</v>
      </c>
      <c r="G76" s="4">
        <v>4</v>
      </c>
      <c r="H76" s="2" t="s">
        <v>153</v>
      </c>
      <c r="I76" s="2" t="s">
        <v>154</v>
      </c>
      <c r="J76" s="12" t="s">
        <v>153</v>
      </c>
      <c r="K76" s="11" t="s">
        <v>154</v>
      </c>
      <c r="L76" s="11" t="s">
        <v>154</v>
      </c>
      <c r="M76" s="13" t="s">
        <v>156</v>
      </c>
    </row>
    <row r="77" spans="2:13" ht="24.95" customHeight="1" x14ac:dyDescent="0.35">
      <c r="B77" s="9"/>
      <c r="C77" s="3">
        <v>58</v>
      </c>
      <c r="D77" s="2" t="s">
        <v>93</v>
      </c>
      <c r="E77" s="12">
        <v>0.71</v>
      </c>
      <c r="F77" s="12" t="s">
        <v>153</v>
      </c>
      <c r="G77" s="4">
        <v>4</v>
      </c>
      <c r="H77" s="2" t="s">
        <v>153</v>
      </c>
      <c r="I77" s="2" t="s">
        <v>154</v>
      </c>
      <c r="J77" s="12" t="s">
        <v>153</v>
      </c>
      <c r="K77" s="11" t="s">
        <v>154</v>
      </c>
      <c r="L77" s="11" t="s">
        <v>154</v>
      </c>
      <c r="M77" s="13" t="s">
        <v>156</v>
      </c>
    </row>
    <row r="78" spans="2:13" ht="24.95" customHeight="1" x14ac:dyDescent="0.35">
      <c r="B78" s="9"/>
      <c r="C78" s="3">
        <v>59</v>
      </c>
      <c r="D78" s="2" t="s">
        <v>92</v>
      </c>
      <c r="E78" s="12">
        <v>1.91</v>
      </c>
      <c r="F78" s="12" t="s">
        <v>153</v>
      </c>
      <c r="G78" s="4">
        <v>4</v>
      </c>
      <c r="H78" s="2" t="s">
        <v>153</v>
      </c>
      <c r="I78" s="2" t="s">
        <v>154</v>
      </c>
      <c r="J78" s="12" t="s">
        <v>153</v>
      </c>
      <c r="K78" s="11" t="s">
        <v>154</v>
      </c>
      <c r="L78" s="11" t="s">
        <v>154</v>
      </c>
      <c r="M78" s="13" t="s">
        <v>156</v>
      </c>
    </row>
    <row r="79" spans="2:13" ht="24.95" customHeight="1" x14ac:dyDescent="0.35">
      <c r="B79" s="9"/>
      <c r="C79" s="3">
        <v>60</v>
      </c>
      <c r="D79" s="2" t="s">
        <v>91</v>
      </c>
      <c r="E79" s="12">
        <v>0.61</v>
      </c>
      <c r="F79" s="12" t="s">
        <v>153</v>
      </c>
      <c r="G79" s="4">
        <v>3</v>
      </c>
      <c r="H79" s="2" t="s">
        <v>154</v>
      </c>
      <c r="I79" s="2" t="s">
        <v>154</v>
      </c>
      <c r="J79" s="12" t="s">
        <v>154</v>
      </c>
      <c r="K79" s="11" t="s">
        <v>154</v>
      </c>
      <c r="L79" s="11" t="s">
        <v>154</v>
      </c>
      <c r="M79" s="13" t="s">
        <v>156</v>
      </c>
    </row>
    <row r="80" spans="2:13" ht="24.95" customHeight="1" x14ac:dyDescent="0.35">
      <c r="B80" s="9"/>
      <c r="C80" s="3">
        <v>61</v>
      </c>
      <c r="D80" s="2" t="s">
        <v>90</v>
      </c>
      <c r="E80" s="12">
        <v>0.99</v>
      </c>
      <c r="F80" s="12" t="s">
        <v>153</v>
      </c>
      <c r="G80" s="4">
        <v>4</v>
      </c>
      <c r="H80" s="2" t="s">
        <v>153</v>
      </c>
      <c r="I80" s="2" t="s">
        <v>154</v>
      </c>
      <c r="J80" s="12" t="s">
        <v>153</v>
      </c>
      <c r="K80" s="11" t="s">
        <v>154</v>
      </c>
      <c r="L80" s="11" t="s">
        <v>154</v>
      </c>
      <c r="M80" s="13" t="s">
        <v>156</v>
      </c>
    </row>
    <row r="81" spans="2:13" ht="24.95" customHeight="1" x14ac:dyDescent="0.35">
      <c r="B81" s="9"/>
      <c r="C81" s="3">
        <v>62</v>
      </c>
      <c r="D81" s="2" t="s">
        <v>89</v>
      </c>
      <c r="E81" s="12">
        <v>1.3</v>
      </c>
      <c r="F81" s="12" t="s">
        <v>153</v>
      </c>
      <c r="G81" s="4">
        <v>4</v>
      </c>
      <c r="H81" s="2" t="s">
        <v>153</v>
      </c>
      <c r="I81" s="2" t="s">
        <v>154</v>
      </c>
      <c r="J81" s="12" t="s">
        <v>153</v>
      </c>
      <c r="K81" s="11" t="s">
        <v>154</v>
      </c>
      <c r="L81" s="11" t="s">
        <v>154</v>
      </c>
      <c r="M81" s="13" t="s">
        <v>156</v>
      </c>
    </row>
    <row r="82" spans="2:13" ht="24.95" customHeight="1" x14ac:dyDescent="0.35">
      <c r="B82" s="9"/>
      <c r="C82" s="3">
        <v>63</v>
      </c>
      <c r="D82" s="2" t="s">
        <v>88</v>
      </c>
      <c r="E82" s="12">
        <v>0.89</v>
      </c>
      <c r="F82" s="12" t="s">
        <v>153</v>
      </c>
      <c r="G82" s="4">
        <v>4</v>
      </c>
      <c r="H82" s="2" t="s">
        <v>153</v>
      </c>
      <c r="I82" s="2" t="s">
        <v>154</v>
      </c>
      <c r="J82" s="12" t="s">
        <v>153</v>
      </c>
      <c r="K82" s="11" t="s">
        <v>154</v>
      </c>
      <c r="L82" s="11" t="s">
        <v>154</v>
      </c>
      <c r="M82" s="13" t="s">
        <v>156</v>
      </c>
    </row>
    <row r="83" spans="2:13" ht="24.95" customHeight="1" x14ac:dyDescent="0.35">
      <c r="B83" s="9"/>
      <c r="C83" s="3">
        <v>64</v>
      </c>
      <c r="D83" s="2" t="s">
        <v>87</v>
      </c>
      <c r="E83" s="12">
        <v>1.3</v>
      </c>
      <c r="F83" s="12" t="s">
        <v>153</v>
      </c>
      <c r="G83" s="4">
        <v>4</v>
      </c>
      <c r="H83" s="2" t="s">
        <v>153</v>
      </c>
      <c r="I83" s="2" t="s">
        <v>154</v>
      </c>
      <c r="J83" s="12" t="s">
        <v>153</v>
      </c>
      <c r="K83" s="11" t="s">
        <v>154</v>
      </c>
      <c r="L83" s="11" t="s">
        <v>154</v>
      </c>
      <c r="M83" s="13" t="s">
        <v>156</v>
      </c>
    </row>
    <row r="84" spans="2:13" ht="24.95" customHeight="1" x14ac:dyDescent="0.35">
      <c r="B84" s="9"/>
      <c r="C84" s="3">
        <v>65</v>
      </c>
      <c r="D84" s="2" t="s">
        <v>86</v>
      </c>
      <c r="E84" s="12">
        <v>1.5</v>
      </c>
      <c r="F84" s="12" t="s">
        <v>153</v>
      </c>
      <c r="G84" s="4">
        <v>4</v>
      </c>
      <c r="H84" s="2" t="s">
        <v>153</v>
      </c>
      <c r="I84" s="2" t="s">
        <v>154</v>
      </c>
      <c r="J84" s="12" t="s">
        <v>153</v>
      </c>
      <c r="K84" s="11" t="s">
        <v>154</v>
      </c>
      <c r="L84" s="11" t="s">
        <v>154</v>
      </c>
      <c r="M84" s="13" t="s">
        <v>156</v>
      </c>
    </row>
    <row r="85" spans="2:13" ht="24.95" customHeight="1" x14ac:dyDescent="0.35">
      <c r="B85" s="9"/>
      <c r="C85" s="3">
        <v>66</v>
      </c>
      <c r="D85" s="2" t="s">
        <v>85</v>
      </c>
      <c r="E85" s="12">
        <v>0.79</v>
      </c>
      <c r="F85" s="12" t="s">
        <v>153</v>
      </c>
      <c r="G85" s="4">
        <v>4</v>
      </c>
      <c r="H85" s="2" t="s">
        <v>153</v>
      </c>
      <c r="I85" s="2" t="s">
        <v>154</v>
      </c>
      <c r="J85" s="12" t="s">
        <v>153</v>
      </c>
      <c r="K85" s="11" t="s">
        <v>154</v>
      </c>
      <c r="L85" s="11" t="s">
        <v>154</v>
      </c>
      <c r="M85" s="13" t="s">
        <v>156</v>
      </c>
    </row>
    <row r="86" spans="2:13" ht="24.95" customHeight="1" x14ac:dyDescent="0.35">
      <c r="B86" s="9"/>
      <c r="C86" s="3">
        <v>67</v>
      </c>
      <c r="D86" s="2" t="s">
        <v>84</v>
      </c>
      <c r="E86" s="12">
        <v>1.5</v>
      </c>
      <c r="F86" s="12" t="s">
        <v>153</v>
      </c>
      <c r="G86" s="4">
        <v>4</v>
      </c>
      <c r="H86" s="2" t="s">
        <v>153</v>
      </c>
      <c r="I86" s="2" t="s">
        <v>154</v>
      </c>
      <c r="J86" s="12" t="s">
        <v>153</v>
      </c>
      <c r="K86" s="11" t="s">
        <v>154</v>
      </c>
      <c r="L86" s="11" t="s">
        <v>154</v>
      </c>
      <c r="M86" s="13" t="s">
        <v>156</v>
      </c>
    </row>
    <row r="87" spans="2:13" ht="24.95" customHeight="1" x14ac:dyDescent="0.35">
      <c r="B87" s="9"/>
      <c r="C87" s="3">
        <v>68</v>
      </c>
      <c r="D87" s="2" t="s">
        <v>83</v>
      </c>
      <c r="E87" s="12">
        <v>1.6</v>
      </c>
      <c r="F87" s="12" t="s">
        <v>153</v>
      </c>
      <c r="G87" s="4">
        <v>4</v>
      </c>
      <c r="H87" s="2" t="s">
        <v>153</v>
      </c>
      <c r="I87" s="2" t="s">
        <v>154</v>
      </c>
      <c r="J87" s="12" t="s">
        <v>153</v>
      </c>
      <c r="K87" s="11" t="s">
        <v>154</v>
      </c>
      <c r="L87" s="11" t="s">
        <v>154</v>
      </c>
      <c r="M87" s="13" t="s">
        <v>156</v>
      </c>
    </row>
    <row r="88" spans="2:13" ht="24.95" customHeight="1" x14ac:dyDescent="0.35">
      <c r="B88" s="9"/>
      <c r="C88" s="3">
        <v>69</v>
      </c>
      <c r="D88" s="2" t="s">
        <v>82</v>
      </c>
      <c r="E88" s="12">
        <v>0.71</v>
      </c>
      <c r="F88" s="12" t="s">
        <v>153</v>
      </c>
      <c r="G88" s="4">
        <v>4</v>
      </c>
      <c r="H88" s="2" t="s">
        <v>153</v>
      </c>
      <c r="I88" s="2" t="s">
        <v>154</v>
      </c>
      <c r="J88" s="12" t="s">
        <v>153</v>
      </c>
      <c r="K88" s="11" t="s">
        <v>154</v>
      </c>
      <c r="L88" s="11" t="s">
        <v>154</v>
      </c>
      <c r="M88" s="13" t="s">
        <v>156</v>
      </c>
    </row>
    <row r="89" spans="2:13" ht="24.95" customHeight="1" x14ac:dyDescent="0.35">
      <c r="B89" s="9"/>
      <c r="C89" s="3">
        <v>70</v>
      </c>
      <c r="D89" s="2" t="s">
        <v>81</v>
      </c>
      <c r="E89" s="12">
        <v>0.99</v>
      </c>
      <c r="F89" s="12" t="s">
        <v>153</v>
      </c>
      <c r="G89" s="4">
        <v>4</v>
      </c>
      <c r="H89" s="2" t="s">
        <v>153</v>
      </c>
      <c r="I89" s="2" t="s">
        <v>154</v>
      </c>
      <c r="J89" s="12" t="s">
        <v>153</v>
      </c>
      <c r="K89" s="11" t="s">
        <v>154</v>
      </c>
      <c r="L89" s="11" t="s">
        <v>154</v>
      </c>
      <c r="M89" s="13" t="s">
        <v>156</v>
      </c>
    </row>
    <row r="90" spans="2:13" ht="24.95" customHeight="1" x14ac:dyDescent="0.35">
      <c r="B90" s="9"/>
      <c r="C90" s="3">
        <v>71</v>
      </c>
      <c r="D90" s="2" t="s">
        <v>80</v>
      </c>
      <c r="E90" s="12">
        <v>1.7</v>
      </c>
      <c r="F90" s="12" t="s">
        <v>153</v>
      </c>
      <c r="G90" s="4">
        <v>4</v>
      </c>
      <c r="H90" s="2" t="s">
        <v>153</v>
      </c>
      <c r="I90" s="2" t="s">
        <v>154</v>
      </c>
      <c r="J90" s="12" t="s">
        <v>153</v>
      </c>
      <c r="K90" s="11" t="s">
        <v>154</v>
      </c>
      <c r="L90" s="11" t="s">
        <v>154</v>
      </c>
      <c r="M90" s="13" t="s">
        <v>156</v>
      </c>
    </row>
    <row r="91" spans="2:13" ht="24.95" customHeight="1" x14ac:dyDescent="0.35">
      <c r="B91" s="9"/>
      <c r="C91" s="3">
        <v>72</v>
      </c>
      <c r="D91" s="2" t="s">
        <v>79</v>
      </c>
      <c r="E91" s="12">
        <v>0.89</v>
      </c>
      <c r="F91" s="12" t="s">
        <v>153</v>
      </c>
      <c r="G91" s="4">
        <v>4</v>
      </c>
      <c r="H91" s="2" t="s">
        <v>153</v>
      </c>
      <c r="I91" s="2" t="s">
        <v>154</v>
      </c>
      <c r="J91" s="12" t="s">
        <v>153</v>
      </c>
      <c r="K91" s="11" t="s">
        <v>154</v>
      </c>
      <c r="L91" s="11" t="s">
        <v>154</v>
      </c>
      <c r="M91" s="13" t="s">
        <v>156</v>
      </c>
    </row>
    <row r="92" spans="2:13" ht="24.95" customHeight="1" x14ac:dyDescent="0.35">
      <c r="B92" s="9"/>
      <c r="C92" s="3">
        <v>73</v>
      </c>
      <c r="D92" s="2" t="s">
        <v>78</v>
      </c>
      <c r="E92" s="12">
        <v>1.6</v>
      </c>
      <c r="F92" s="12" t="s">
        <v>153</v>
      </c>
      <c r="G92" s="4">
        <v>4</v>
      </c>
      <c r="H92" s="2" t="s">
        <v>153</v>
      </c>
      <c r="I92" s="2" t="s">
        <v>154</v>
      </c>
      <c r="J92" s="12" t="s">
        <v>153</v>
      </c>
      <c r="K92" s="11" t="s">
        <v>154</v>
      </c>
      <c r="L92" s="11" t="s">
        <v>154</v>
      </c>
      <c r="M92" s="13" t="s">
        <v>156</v>
      </c>
    </row>
    <row r="93" spans="2:13" ht="24.95" customHeight="1" x14ac:dyDescent="0.35">
      <c r="B93" s="9"/>
      <c r="C93" s="3">
        <v>74</v>
      </c>
      <c r="D93" s="2" t="s">
        <v>77</v>
      </c>
      <c r="E93" s="12">
        <v>0.41</v>
      </c>
      <c r="F93" s="12" t="s">
        <v>153</v>
      </c>
      <c r="G93" s="4">
        <v>4</v>
      </c>
      <c r="H93" s="2" t="s">
        <v>153</v>
      </c>
      <c r="I93" s="2" t="s">
        <v>154</v>
      </c>
      <c r="J93" s="12" t="s">
        <v>153</v>
      </c>
      <c r="K93" s="11" t="s">
        <v>154</v>
      </c>
      <c r="L93" s="11" t="s">
        <v>154</v>
      </c>
      <c r="M93" s="13" t="s">
        <v>156</v>
      </c>
    </row>
    <row r="94" spans="2:13" ht="24.95" customHeight="1" x14ac:dyDescent="0.35">
      <c r="B94" s="9"/>
      <c r="C94" s="3">
        <v>75</v>
      </c>
      <c r="D94" s="2" t="s">
        <v>76</v>
      </c>
      <c r="E94" s="12">
        <v>0.99</v>
      </c>
      <c r="F94" s="12" t="s">
        <v>153</v>
      </c>
      <c r="G94" s="4">
        <v>4</v>
      </c>
      <c r="H94" s="2" t="s">
        <v>153</v>
      </c>
      <c r="I94" s="2" t="s">
        <v>154</v>
      </c>
      <c r="J94" s="12" t="s">
        <v>153</v>
      </c>
      <c r="K94" s="11" t="s">
        <v>154</v>
      </c>
      <c r="L94" s="11" t="s">
        <v>154</v>
      </c>
      <c r="M94" s="13" t="s">
        <v>156</v>
      </c>
    </row>
    <row r="95" spans="2:13" ht="24.95" customHeight="1" x14ac:dyDescent="0.35">
      <c r="B95" s="9"/>
      <c r="C95" s="3">
        <v>76</v>
      </c>
      <c r="D95" s="2" t="s">
        <v>75</v>
      </c>
      <c r="E95" s="12">
        <v>1.4</v>
      </c>
      <c r="F95" s="12" t="s">
        <v>153</v>
      </c>
      <c r="G95" s="4">
        <v>4</v>
      </c>
      <c r="H95" s="2" t="s">
        <v>153</v>
      </c>
      <c r="I95" s="2" t="s">
        <v>154</v>
      </c>
      <c r="J95" s="12" t="s">
        <v>153</v>
      </c>
      <c r="K95" s="11" t="s">
        <v>154</v>
      </c>
      <c r="L95" s="11" t="s">
        <v>154</v>
      </c>
      <c r="M95" s="13" t="s">
        <v>156</v>
      </c>
    </row>
    <row r="96" spans="2:13" ht="24.95" customHeight="1" x14ac:dyDescent="0.35">
      <c r="B96" s="9"/>
      <c r="C96" s="3">
        <v>77</v>
      </c>
      <c r="D96" s="2" t="s">
        <v>74</v>
      </c>
      <c r="E96" s="12">
        <v>0.99</v>
      </c>
      <c r="F96" s="12" t="s">
        <v>153</v>
      </c>
      <c r="G96" s="4">
        <v>3</v>
      </c>
      <c r="H96" s="2" t="s">
        <v>154</v>
      </c>
      <c r="I96" s="2" t="s">
        <v>154</v>
      </c>
      <c r="J96" s="12" t="s">
        <v>153</v>
      </c>
      <c r="K96" s="11" t="s">
        <v>154</v>
      </c>
      <c r="L96" s="11" t="s">
        <v>154</v>
      </c>
      <c r="M96" s="13" t="s">
        <v>156</v>
      </c>
    </row>
    <row r="97" spans="2:13" ht="24.95" customHeight="1" x14ac:dyDescent="0.35">
      <c r="B97" s="9"/>
      <c r="C97" s="3">
        <v>78</v>
      </c>
      <c r="D97" s="2" t="s">
        <v>73</v>
      </c>
      <c r="E97" s="12">
        <v>1.7</v>
      </c>
      <c r="F97" s="12" t="s">
        <v>153</v>
      </c>
      <c r="G97" s="4">
        <v>3</v>
      </c>
      <c r="H97" s="2" t="s">
        <v>154</v>
      </c>
      <c r="I97" s="2" t="s">
        <v>154</v>
      </c>
      <c r="J97" s="12" t="s">
        <v>153</v>
      </c>
      <c r="K97" s="11" t="s">
        <v>154</v>
      </c>
      <c r="L97" s="11" t="s">
        <v>154</v>
      </c>
      <c r="M97" s="13" t="s">
        <v>156</v>
      </c>
    </row>
    <row r="98" spans="2:13" ht="24.95" customHeight="1" x14ac:dyDescent="0.35">
      <c r="B98" s="9"/>
      <c r="C98" s="3">
        <v>79</v>
      </c>
      <c r="D98" s="2" t="s">
        <v>72</v>
      </c>
      <c r="E98" s="12">
        <v>1.19</v>
      </c>
      <c r="F98" s="12" t="s">
        <v>153</v>
      </c>
      <c r="G98" s="4">
        <v>4</v>
      </c>
      <c r="H98" s="2" t="s">
        <v>153</v>
      </c>
      <c r="I98" s="2" t="s">
        <v>154</v>
      </c>
      <c r="J98" s="12" t="s">
        <v>153</v>
      </c>
      <c r="K98" s="11" t="s">
        <v>154</v>
      </c>
      <c r="L98" s="11" t="s">
        <v>154</v>
      </c>
      <c r="M98" s="13" t="s">
        <v>156</v>
      </c>
    </row>
    <row r="99" spans="2:13" ht="24.95" customHeight="1" x14ac:dyDescent="0.35">
      <c r="B99" s="9"/>
      <c r="C99" s="3">
        <v>80</v>
      </c>
      <c r="D99" s="2" t="s">
        <v>71</v>
      </c>
      <c r="E99" s="12">
        <v>1.6</v>
      </c>
      <c r="F99" s="12" t="s">
        <v>153</v>
      </c>
      <c r="G99" s="4">
        <v>4</v>
      </c>
      <c r="H99" s="2" t="s">
        <v>153</v>
      </c>
      <c r="I99" s="2" t="s">
        <v>154</v>
      </c>
      <c r="J99" s="12" t="s">
        <v>153</v>
      </c>
      <c r="K99" s="11" t="s">
        <v>154</v>
      </c>
      <c r="L99" s="11" t="s">
        <v>154</v>
      </c>
      <c r="M99" s="13" t="s">
        <v>156</v>
      </c>
    </row>
    <row r="100" spans="2:13" ht="24.95" customHeight="1" x14ac:dyDescent="0.35">
      <c r="B100" s="9"/>
      <c r="C100" s="3">
        <v>81</v>
      </c>
      <c r="D100" s="2" t="s">
        <v>70</v>
      </c>
      <c r="E100" s="12">
        <v>0.3</v>
      </c>
      <c r="F100" s="12" t="s">
        <v>153</v>
      </c>
      <c r="G100" s="4">
        <v>4</v>
      </c>
      <c r="H100" s="2" t="s">
        <v>153</v>
      </c>
      <c r="I100" s="2" t="s">
        <v>154</v>
      </c>
      <c r="J100" s="12" t="s">
        <v>153</v>
      </c>
      <c r="K100" s="11" t="s">
        <v>154</v>
      </c>
      <c r="L100" s="11" t="s">
        <v>154</v>
      </c>
      <c r="M100" s="13" t="s">
        <v>156</v>
      </c>
    </row>
    <row r="101" spans="2:13" ht="24.95" customHeight="1" x14ac:dyDescent="0.35">
      <c r="B101" s="9"/>
      <c r="C101" s="3">
        <v>82</v>
      </c>
      <c r="D101" s="2" t="s">
        <v>69</v>
      </c>
      <c r="E101" s="12">
        <v>0.99</v>
      </c>
      <c r="F101" s="12" t="s">
        <v>153</v>
      </c>
      <c r="G101" s="4">
        <v>4</v>
      </c>
      <c r="H101" s="2" t="s">
        <v>153</v>
      </c>
      <c r="I101" s="2" t="s">
        <v>154</v>
      </c>
      <c r="J101" s="12" t="s">
        <v>153</v>
      </c>
      <c r="K101" s="11" t="s">
        <v>154</v>
      </c>
      <c r="L101" s="11" t="s">
        <v>154</v>
      </c>
      <c r="M101" s="13" t="s">
        <v>156</v>
      </c>
    </row>
    <row r="102" spans="2:13" ht="24.95" customHeight="1" x14ac:dyDescent="0.25">
      <c r="B102" s="9"/>
      <c r="C102" s="3">
        <v>83</v>
      </c>
      <c r="D102" s="2" t="s">
        <v>68</v>
      </c>
      <c r="E102" s="12">
        <v>0.79</v>
      </c>
      <c r="F102" s="12" t="s">
        <v>153</v>
      </c>
      <c r="G102" s="4">
        <v>4</v>
      </c>
      <c r="H102" s="2" t="s">
        <v>153</v>
      </c>
      <c r="I102" s="2" t="s">
        <v>154</v>
      </c>
      <c r="J102" s="12" t="s">
        <v>153</v>
      </c>
      <c r="K102" s="11" t="s">
        <v>154</v>
      </c>
      <c r="L102" s="11" t="s">
        <v>154</v>
      </c>
      <c r="M102" s="13" t="s">
        <v>156</v>
      </c>
    </row>
    <row r="103" spans="2:13" ht="24.95" customHeight="1" x14ac:dyDescent="0.35">
      <c r="B103" s="9"/>
      <c r="C103" s="3">
        <v>84</v>
      </c>
      <c r="D103" s="2" t="s">
        <v>67</v>
      </c>
      <c r="E103" s="12">
        <v>1.4</v>
      </c>
      <c r="F103" s="12" t="s">
        <v>153</v>
      </c>
      <c r="G103" s="4">
        <v>4</v>
      </c>
      <c r="H103" s="2" t="s">
        <v>153</v>
      </c>
      <c r="I103" s="2" t="s">
        <v>154</v>
      </c>
      <c r="J103" s="12" t="s">
        <v>153</v>
      </c>
      <c r="K103" s="11" t="s">
        <v>154</v>
      </c>
      <c r="L103" s="11" t="s">
        <v>154</v>
      </c>
      <c r="M103" s="13" t="s">
        <v>156</v>
      </c>
    </row>
    <row r="104" spans="2:13" ht="24.95" customHeight="1" x14ac:dyDescent="0.35">
      <c r="B104" s="9"/>
      <c r="C104" s="3">
        <v>85</v>
      </c>
      <c r="D104" s="2" t="s">
        <v>66</v>
      </c>
      <c r="E104" s="12">
        <v>1.8</v>
      </c>
      <c r="F104" s="12" t="s">
        <v>153</v>
      </c>
      <c r="G104" s="4">
        <v>4</v>
      </c>
      <c r="H104" s="2" t="s">
        <v>153</v>
      </c>
      <c r="I104" s="2" t="s">
        <v>154</v>
      </c>
      <c r="J104" s="12" t="s">
        <v>153</v>
      </c>
      <c r="K104" s="11" t="s">
        <v>154</v>
      </c>
      <c r="L104" s="11" t="s">
        <v>154</v>
      </c>
      <c r="M104" s="13" t="s">
        <v>156</v>
      </c>
    </row>
    <row r="105" spans="2:13" ht="24.95" customHeight="1" x14ac:dyDescent="0.35">
      <c r="B105" s="9"/>
      <c r="C105" s="3">
        <v>86</v>
      </c>
      <c r="D105" s="2" t="s">
        <v>65</v>
      </c>
      <c r="E105" s="12">
        <v>1.0900000000000001</v>
      </c>
      <c r="F105" s="12" t="s">
        <v>153</v>
      </c>
      <c r="G105" s="4">
        <v>4</v>
      </c>
      <c r="H105" s="2" t="s">
        <v>153</v>
      </c>
      <c r="I105" s="2" t="s">
        <v>154</v>
      </c>
      <c r="J105" s="12" t="s">
        <v>153</v>
      </c>
      <c r="K105" s="11" t="s">
        <v>154</v>
      </c>
      <c r="L105" s="11" t="s">
        <v>154</v>
      </c>
      <c r="M105" s="13" t="s">
        <v>156</v>
      </c>
    </row>
    <row r="106" spans="2:13" ht="24.95" customHeight="1" x14ac:dyDescent="0.35">
      <c r="B106" s="9"/>
      <c r="C106" s="3">
        <v>87</v>
      </c>
      <c r="D106" s="2" t="s">
        <v>64</v>
      </c>
      <c r="E106" s="12">
        <v>1.7</v>
      </c>
      <c r="F106" s="12" t="s">
        <v>153</v>
      </c>
      <c r="G106" s="4">
        <v>4</v>
      </c>
      <c r="H106" s="2" t="s">
        <v>153</v>
      </c>
      <c r="I106" s="2" t="s">
        <v>154</v>
      </c>
      <c r="J106" s="12" t="s">
        <v>153</v>
      </c>
      <c r="K106" s="11" t="s">
        <v>154</v>
      </c>
      <c r="L106" s="11" t="s">
        <v>154</v>
      </c>
      <c r="M106" s="13" t="s">
        <v>156</v>
      </c>
    </row>
    <row r="107" spans="2:13" ht="24.95" customHeight="1" x14ac:dyDescent="0.35">
      <c r="B107" s="9"/>
      <c r="C107" s="3">
        <v>88</v>
      </c>
      <c r="D107" s="2" t="s">
        <v>63</v>
      </c>
      <c r="E107" s="12">
        <v>0.89</v>
      </c>
      <c r="F107" s="12" t="s">
        <v>153</v>
      </c>
      <c r="G107" s="4">
        <v>4</v>
      </c>
      <c r="H107" s="2" t="s">
        <v>153</v>
      </c>
      <c r="I107" s="2" t="s">
        <v>154</v>
      </c>
      <c r="J107" s="12" t="s">
        <v>153</v>
      </c>
      <c r="K107" s="11" t="s">
        <v>154</v>
      </c>
      <c r="L107" s="11" t="s">
        <v>154</v>
      </c>
      <c r="M107" s="13" t="s">
        <v>156</v>
      </c>
    </row>
    <row r="108" spans="2:13" ht="24.95" customHeight="1" x14ac:dyDescent="0.35">
      <c r="B108" s="9"/>
      <c r="C108" s="3">
        <v>89</v>
      </c>
      <c r="D108" s="2" t="s">
        <v>62</v>
      </c>
      <c r="E108" s="12">
        <v>1.19</v>
      </c>
      <c r="F108" s="12" t="s">
        <v>153</v>
      </c>
      <c r="G108" s="4">
        <v>4</v>
      </c>
      <c r="H108" s="2" t="s">
        <v>153</v>
      </c>
      <c r="I108" s="2" t="s">
        <v>154</v>
      </c>
      <c r="J108" s="12" t="s">
        <v>153</v>
      </c>
      <c r="K108" s="11" t="s">
        <v>154</v>
      </c>
      <c r="L108" s="11" t="s">
        <v>154</v>
      </c>
      <c r="M108" s="13" t="s">
        <v>156</v>
      </c>
    </row>
    <row r="109" spans="2:13" ht="24.95" customHeight="1" x14ac:dyDescent="0.35">
      <c r="B109" s="9"/>
      <c r="C109" s="3">
        <v>90</v>
      </c>
      <c r="D109" s="2" t="s">
        <v>61</v>
      </c>
      <c r="E109" s="12">
        <v>0.3</v>
      </c>
      <c r="F109" s="12" t="s">
        <v>153</v>
      </c>
      <c r="G109" s="4">
        <v>4</v>
      </c>
      <c r="H109" s="2" t="s">
        <v>153</v>
      </c>
      <c r="I109" s="2" t="s">
        <v>154</v>
      </c>
      <c r="J109" s="12" t="s">
        <v>153</v>
      </c>
      <c r="K109" s="11" t="s">
        <v>154</v>
      </c>
      <c r="L109" s="11" t="s">
        <v>154</v>
      </c>
      <c r="M109" s="13" t="s">
        <v>156</v>
      </c>
    </row>
    <row r="110" spans="2:13" ht="24.95" customHeight="1" x14ac:dyDescent="0.35">
      <c r="B110" s="9"/>
      <c r="C110" s="3">
        <v>91</v>
      </c>
      <c r="D110" s="2" t="s">
        <v>60</v>
      </c>
      <c r="E110" s="12">
        <v>1.5</v>
      </c>
      <c r="F110" s="12" t="s">
        <v>153</v>
      </c>
      <c r="G110" s="4">
        <v>4</v>
      </c>
      <c r="H110" s="2" t="s">
        <v>153</v>
      </c>
      <c r="I110" s="2" t="s">
        <v>154</v>
      </c>
      <c r="J110" s="12" t="s">
        <v>153</v>
      </c>
      <c r="K110" s="11" t="s">
        <v>154</v>
      </c>
      <c r="L110" s="11" t="s">
        <v>154</v>
      </c>
      <c r="M110" s="13" t="s">
        <v>156</v>
      </c>
    </row>
    <row r="111" spans="2:13" ht="24.95" customHeight="1" x14ac:dyDescent="0.35">
      <c r="B111" s="9"/>
      <c r="C111" s="3">
        <v>92</v>
      </c>
      <c r="D111" s="2" t="s">
        <v>59</v>
      </c>
      <c r="E111" s="12">
        <v>1.3</v>
      </c>
      <c r="F111" s="12" t="s">
        <v>153</v>
      </c>
      <c r="G111" s="4">
        <v>2</v>
      </c>
      <c r="H111" s="2" t="s">
        <v>154</v>
      </c>
      <c r="I111" s="2" t="s">
        <v>154</v>
      </c>
      <c r="J111" s="12" t="s">
        <v>154</v>
      </c>
      <c r="K111" s="11" t="s">
        <v>154</v>
      </c>
      <c r="L111" s="11" t="s">
        <v>154</v>
      </c>
      <c r="M111" s="13" t="s">
        <v>157</v>
      </c>
    </row>
    <row r="112" spans="2:13" ht="24.95" customHeight="1" x14ac:dyDescent="0.35">
      <c r="B112" s="9"/>
      <c r="C112" s="3">
        <v>93</v>
      </c>
      <c r="D112" s="2" t="s">
        <v>58</v>
      </c>
      <c r="E112" s="12">
        <v>1.6</v>
      </c>
      <c r="F112" s="12" t="s">
        <v>153</v>
      </c>
      <c r="G112" s="4">
        <v>2</v>
      </c>
      <c r="H112" s="2" t="s">
        <v>154</v>
      </c>
      <c r="I112" s="2" t="s">
        <v>154</v>
      </c>
      <c r="J112" s="12" t="s">
        <v>154</v>
      </c>
      <c r="K112" s="11" t="s">
        <v>154</v>
      </c>
      <c r="L112" s="11" t="s">
        <v>154</v>
      </c>
      <c r="M112" s="13" t="s">
        <v>157</v>
      </c>
    </row>
    <row r="113" spans="2:13" ht="24.95" customHeight="1" x14ac:dyDescent="0.35">
      <c r="B113" s="9"/>
      <c r="C113" s="3">
        <v>94</v>
      </c>
      <c r="D113" s="2" t="s">
        <v>57</v>
      </c>
      <c r="E113" s="12">
        <v>1.5</v>
      </c>
      <c r="F113" s="12" t="s">
        <v>153</v>
      </c>
      <c r="G113" s="4">
        <v>4</v>
      </c>
      <c r="H113" s="2" t="s">
        <v>153</v>
      </c>
      <c r="I113" s="2" t="s">
        <v>154</v>
      </c>
      <c r="J113" s="12" t="s">
        <v>153</v>
      </c>
      <c r="K113" s="11" t="s">
        <v>154</v>
      </c>
      <c r="L113" s="11" t="s">
        <v>154</v>
      </c>
      <c r="M113" s="13" t="s">
        <v>156</v>
      </c>
    </row>
    <row r="114" spans="2:13" ht="24.95" customHeight="1" x14ac:dyDescent="0.35">
      <c r="B114" s="9"/>
      <c r="C114" s="3">
        <v>95</v>
      </c>
      <c r="D114" s="2" t="s">
        <v>56</v>
      </c>
      <c r="E114" s="12">
        <v>8.7899999999999991</v>
      </c>
      <c r="F114" s="12" t="s">
        <v>153</v>
      </c>
      <c r="G114" s="4">
        <v>2</v>
      </c>
      <c r="H114" s="2" t="s">
        <v>154</v>
      </c>
      <c r="I114" s="2" t="s">
        <v>154</v>
      </c>
      <c r="J114" s="12" t="s">
        <v>154</v>
      </c>
      <c r="K114" s="11" t="s">
        <v>154</v>
      </c>
      <c r="L114" s="11" t="s">
        <v>154</v>
      </c>
      <c r="M114" s="13" t="s">
        <v>157</v>
      </c>
    </row>
    <row r="115" spans="2:13" ht="24.95" customHeight="1" x14ac:dyDescent="0.35">
      <c r="B115" s="9"/>
      <c r="C115" s="3">
        <v>96</v>
      </c>
      <c r="D115" s="2" t="s">
        <v>55</v>
      </c>
      <c r="E115" s="12">
        <v>0.99</v>
      </c>
      <c r="F115" s="12" t="s">
        <v>153</v>
      </c>
      <c r="G115" s="4">
        <v>3</v>
      </c>
      <c r="H115" s="2" t="s">
        <v>154</v>
      </c>
      <c r="I115" s="2" t="s">
        <v>154</v>
      </c>
      <c r="J115" s="12" t="s">
        <v>154</v>
      </c>
      <c r="K115" s="11" t="s">
        <v>154</v>
      </c>
      <c r="L115" s="11" t="s">
        <v>154</v>
      </c>
      <c r="M115" s="13" t="s">
        <v>156</v>
      </c>
    </row>
    <row r="116" spans="2:13" ht="24.95" customHeight="1" x14ac:dyDescent="0.35">
      <c r="B116" s="9"/>
      <c r="C116" s="3">
        <v>97</v>
      </c>
      <c r="D116" s="2" t="s">
        <v>54</v>
      </c>
      <c r="E116" s="12">
        <v>1.6</v>
      </c>
      <c r="F116" s="12" t="s">
        <v>153</v>
      </c>
      <c r="G116" s="4">
        <v>2</v>
      </c>
      <c r="H116" s="2" t="s">
        <v>154</v>
      </c>
      <c r="I116" s="2" t="s">
        <v>154</v>
      </c>
      <c r="J116" s="12" t="s">
        <v>154</v>
      </c>
      <c r="K116" s="11" t="s">
        <v>154</v>
      </c>
      <c r="L116" s="11" t="s">
        <v>154</v>
      </c>
      <c r="M116" s="13" t="s">
        <v>157</v>
      </c>
    </row>
    <row r="117" spans="2:13" ht="24.95" customHeight="1" x14ac:dyDescent="0.35">
      <c r="B117" s="9"/>
      <c r="C117" s="3">
        <v>98</v>
      </c>
      <c r="D117" s="2" t="s">
        <v>53</v>
      </c>
      <c r="E117" s="12">
        <v>0.41</v>
      </c>
      <c r="F117" s="12" t="s">
        <v>153</v>
      </c>
      <c r="G117" s="4">
        <v>2</v>
      </c>
      <c r="H117" s="2" t="s">
        <v>154</v>
      </c>
      <c r="I117" s="2" t="s">
        <v>154</v>
      </c>
      <c r="J117" s="12" t="s">
        <v>154</v>
      </c>
      <c r="K117" s="11" t="s">
        <v>154</v>
      </c>
      <c r="L117" s="11" t="s">
        <v>154</v>
      </c>
      <c r="M117" s="13" t="s">
        <v>157</v>
      </c>
    </row>
    <row r="118" spans="2:13" ht="24.95" customHeight="1" x14ac:dyDescent="0.35">
      <c r="B118" s="9"/>
      <c r="C118" s="3">
        <v>99</v>
      </c>
      <c r="D118" s="2" t="s">
        <v>52</v>
      </c>
      <c r="E118" s="12">
        <v>1.3</v>
      </c>
      <c r="F118" s="12" t="s">
        <v>153</v>
      </c>
      <c r="G118" s="4">
        <v>2</v>
      </c>
      <c r="H118" s="2" t="s">
        <v>154</v>
      </c>
      <c r="I118" s="2" t="s">
        <v>154</v>
      </c>
      <c r="J118" s="12" t="s">
        <v>154</v>
      </c>
      <c r="K118" s="11" t="s">
        <v>154</v>
      </c>
      <c r="L118" s="11" t="s">
        <v>154</v>
      </c>
      <c r="M118" s="13" t="s">
        <v>157</v>
      </c>
    </row>
    <row r="119" spans="2:13" ht="24.95" customHeight="1" x14ac:dyDescent="0.35">
      <c r="B119" s="9"/>
      <c r="C119" s="3">
        <v>100</v>
      </c>
      <c r="D119" s="2" t="s">
        <v>51</v>
      </c>
      <c r="E119" s="12">
        <v>0.51</v>
      </c>
      <c r="F119" s="12" t="s">
        <v>153</v>
      </c>
      <c r="G119" s="4">
        <v>4</v>
      </c>
      <c r="H119" s="2" t="s">
        <v>153</v>
      </c>
      <c r="I119" s="2" t="s">
        <v>154</v>
      </c>
      <c r="J119" s="12" t="s">
        <v>153</v>
      </c>
      <c r="K119" s="11" t="s">
        <v>154</v>
      </c>
      <c r="L119" s="11" t="s">
        <v>154</v>
      </c>
      <c r="M119" s="13" t="s">
        <v>156</v>
      </c>
    </row>
    <row r="120" spans="2:13" ht="24.95" customHeight="1" x14ac:dyDescent="0.35">
      <c r="B120" s="9"/>
      <c r="C120" s="3">
        <v>101</v>
      </c>
      <c r="D120" s="2" t="s">
        <v>50</v>
      </c>
      <c r="E120" s="12">
        <v>1.19</v>
      </c>
      <c r="F120" s="12" t="s">
        <v>153</v>
      </c>
      <c r="G120" s="4">
        <v>2</v>
      </c>
      <c r="H120" s="2" t="s">
        <v>154</v>
      </c>
      <c r="I120" s="2" t="s">
        <v>154</v>
      </c>
      <c r="J120" s="12" t="s">
        <v>154</v>
      </c>
      <c r="K120" s="11" t="s">
        <v>154</v>
      </c>
      <c r="L120" s="11" t="s">
        <v>154</v>
      </c>
      <c r="M120" s="13" t="s">
        <v>157</v>
      </c>
    </row>
    <row r="121" spans="2:13" ht="24.95" customHeight="1" x14ac:dyDescent="0.35">
      <c r="B121" s="9"/>
      <c r="C121" s="3">
        <v>102</v>
      </c>
      <c r="D121" s="2" t="s">
        <v>49</v>
      </c>
      <c r="E121" s="12">
        <v>0.41</v>
      </c>
      <c r="F121" s="12" t="s">
        <v>153</v>
      </c>
      <c r="G121" s="4">
        <v>2</v>
      </c>
      <c r="H121" s="2" t="s">
        <v>154</v>
      </c>
      <c r="I121" s="2" t="s">
        <v>154</v>
      </c>
      <c r="J121" s="12" t="s">
        <v>154</v>
      </c>
      <c r="K121" s="11" t="s">
        <v>154</v>
      </c>
      <c r="L121" s="11" t="s">
        <v>154</v>
      </c>
      <c r="M121" s="13" t="s">
        <v>157</v>
      </c>
    </row>
    <row r="122" spans="2:13" ht="24.95" customHeight="1" x14ac:dyDescent="0.35">
      <c r="B122" s="9"/>
      <c r="C122" s="3">
        <v>103</v>
      </c>
      <c r="D122" s="2" t="s">
        <v>48</v>
      </c>
      <c r="E122" s="12">
        <v>2.0099999999999998</v>
      </c>
      <c r="F122" s="12" t="s">
        <v>153</v>
      </c>
      <c r="G122" s="4">
        <v>2</v>
      </c>
      <c r="H122" s="2" t="s">
        <v>154</v>
      </c>
      <c r="I122" s="2" t="s">
        <v>154</v>
      </c>
      <c r="J122" s="12" t="s">
        <v>154</v>
      </c>
      <c r="K122" s="11" t="s">
        <v>154</v>
      </c>
      <c r="L122" s="11" t="s">
        <v>154</v>
      </c>
      <c r="M122" s="13" t="s">
        <v>157</v>
      </c>
    </row>
    <row r="123" spans="2:13" ht="24.95" customHeight="1" x14ac:dyDescent="0.25">
      <c r="B123" s="9"/>
      <c r="C123" s="3">
        <v>104</v>
      </c>
      <c r="D123" s="2" t="s">
        <v>47</v>
      </c>
      <c r="E123" s="12">
        <v>0.41</v>
      </c>
      <c r="F123" s="12" t="s">
        <v>153</v>
      </c>
      <c r="G123" s="4">
        <v>4</v>
      </c>
      <c r="H123" s="2" t="s">
        <v>153</v>
      </c>
      <c r="I123" s="2" t="s">
        <v>154</v>
      </c>
      <c r="J123" s="12" t="s">
        <v>153</v>
      </c>
      <c r="K123" s="11" t="s">
        <v>154</v>
      </c>
      <c r="L123" s="11" t="s">
        <v>154</v>
      </c>
      <c r="M123" s="13" t="s">
        <v>156</v>
      </c>
    </row>
    <row r="124" spans="2:13" ht="24.95" customHeight="1" x14ac:dyDescent="0.25">
      <c r="B124" s="9"/>
      <c r="C124" s="3">
        <v>105</v>
      </c>
      <c r="D124" s="2" t="s">
        <v>46</v>
      </c>
      <c r="E124" s="12">
        <v>0.99</v>
      </c>
      <c r="F124" s="12" t="s">
        <v>153</v>
      </c>
      <c r="G124" s="4">
        <v>4</v>
      </c>
      <c r="H124" s="2" t="s">
        <v>153</v>
      </c>
      <c r="I124" s="2" t="s">
        <v>154</v>
      </c>
      <c r="J124" s="12" t="s">
        <v>153</v>
      </c>
      <c r="K124" s="11" t="s">
        <v>154</v>
      </c>
      <c r="L124" s="11" t="s">
        <v>154</v>
      </c>
      <c r="M124" s="13" t="s">
        <v>156</v>
      </c>
    </row>
    <row r="125" spans="2:13" ht="24.95" customHeight="1" x14ac:dyDescent="0.35">
      <c r="B125" s="9"/>
      <c r="C125" s="3">
        <v>106</v>
      </c>
      <c r="D125" s="2" t="s">
        <v>45</v>
      </c>
      <c r="E125" s="12">
        <v>1.5</v>
      </c>
      <c r="F125" s="12" t="s">
        <v>153</v>
      </c>
      <c r="G125" s="4">
        <v>2</v>
      </c>
      <c r="H125" s="2" t="s">
        <v>154</v>
      </c>
      <c r="I125" s="2" t="s">
        <v>154</v>
      </c>
      <c r="J125" s="12" t="s">
        <v>154</v>
      </c>
      <c r="K125" s="11" t="s">
        <v>154</v>
      </c>
      <c r="L125" s="11" t="s">
        <v>154</v>
      </c>
      <c r="M125" s="13" t="s">
        <v>157</v>
      </c>
    </row>
    <row r="126" spans="2:13" ht="24.95" customHeight="1" x14ac:dyDescent="0.25">
      <c r="B126" s="9"/>
      <c r="C126" s="3">
        <v>107</v>
      </c>
      <c r="D126" s="2" t="s">
        <v>44</v>
      </c>
      <c r="E126" s="12">
        <v>1.4</v>
      </c>
      <c r="F126" s="12" t="s">
        <v>153</v>
      </c>
      <c r="G126" s="4">
        <v>4</v>
      </c>
      <c r="H126" s="2" t="s">
        <v>153</v>
      </c>
      <c r="I126" s="2" t="s">
        <v>154</v>
      </c>
      <c r="J126" s="12" t="s">
        <v>153</v>
      </c>
      <c r="K126" s="11" t="s">
        <v>154</v>
      </c>
      <c r="L126" s="11" t="s">
        <v>154</v>
      </c>
      <c r="M126" s="13" t="s">
        <v>156</v>
      </c>
    </row>
    <row r="127" spans="2:13" ht="24.95" customHeight="1" x14ac:dyDescent="0.35">
      <c r="B127" s="9"/>
      <c r="C127" s="3">
        <v>108</v>
      </c>
      <c r="D127" s="2" t="s">
        <v>43</v>
      </c>
      <c r="E127" s="12">
        <v>1.19</v>
      </c>
      <c r="F127" s="12" t="s">
        <v>153</v>
      </c>
      <c r="G127" s="4">
        <v>2</v>
      </c>
      <c r="H127" s="2" t="s">
        <v>154</v>
      </c>
      <c r="I127" s="2" t="s">
        <v>154</v>
      </c>
      <c r="J127" s="12" t="s">
        <v>154</v>
      </c>
      <c r="K127" s="11" t="s">
        <v>154</v>
      </c>
      <c r="L127" s="11" t="s">
        <v>154</v>
      </c>
      <c r="M127" s="13" t="s">
        <v>157</v>
      </c>
    </row>
    <row r="128" spans="2:13" ht="24.95" customHeight="1" x14ac:dyDescent="0.35">
      <c r="B128" s="9"/>
      <c r="C128" s="3">
        <v>109</v>
      </c>
      <c r="D128" s="2" t="s">
        <v>42</v>
      </c>
      <c r="E128" s="12">
        <v>0.61</v>
      </c>
      <c r="F128" s="12" t="s">
        <v>153</v>
      </c>
      <c r="G128" s="4">
        <v>2</v>
      </c>
      <c r="H128" s="2" t="s">
        <v>154</v>
      </c>
      <c r="I128" s="2" t="s">
        <v>154</v>
      </c>
      <c r="J128" s="12" t="s">
        <v>154</v>
      </c>
      <c r="K128" s="11" t="s">
        <v>154</v>
      </c>
      <c r="L128" s="11" t="s">
        <v>154</v>
      </c>
      <c r="M128" s="13" t="s">
        <v>157</v>
      </c>
    </row>
    <row r="129" spans="2:13" ht="24.95" customHeight="1" x14ac:dyDescent="0.35">
      <c r="B129" s="9"/>
      <c r="C129" s="3">
        <v>110</v>
      </c>
      <c r="D129" s="2" t="s">
        <v>41</v>
      </c>
      <c r="E129" s="12">
        <v>1.19</v>
      </c>
      <c r="F129" s="12" t="s">
        <v>153</v>
      </c>
      <c r="G129" s="4">
        <v>2</v>
      </c>
      <c r="H129" s="2" t="s">
        <v>154</v>
      </c>
      <c r="I129" s="2" t="s">
        <v>154</v>
      </c>
      <c r="J129" s="12" t="s">
        <v>154</v>
      </c>
      <c r="K129" s="11" t="s">
        <v>154</v>
      </c>
      <c r="L129" s="11" t="s">
        <v>154</v>
      </c>
      <c r="M129" s="13" t="s">
        <v>157</v>
      </c>
    </row>
    <row r="130" spans="2:13" ht="24.95" customHeight="1" x14ac:dyDescent="0.25">
      <c r="B130" s="9"/>
      <c r="C130" s="3">
        <v>111</v>
      </c>
      <c r="D130" s="2" t="s">
        <v>40</v>
      </c>
      <c r="E130" s="12">
        <v>0.99</v>
      </c>
      <c r="F130" s="12" t="s">
        <v>153</v>
      </c>
      <c r="G130" s="4">
        <v>2</v>
      </c>
      <c r="H130" s="2" t="s">
        <v>154</v>
      </c>
      <c r="I130" s="2" t="s">
        <v>154</v>
      </c>
      <c r="J130" s="12" t="s">
        <v>154</v>
      </c>
      <c r="K130" s="11" t="s">
        <v>154</v>
      </c>
      <c r="L130" s="11" t="s">
        <v>154</v>
      </c>
      <c r="M130" s="13" t="s">
        <v>157</v>
      </c>
    </row>
    <row r="131" spans="2:13" ht="24.95" customHeight="1" x14ac:dyDescent="0.25">
      <c r="B131" s="9"/>
      <c r="C131" s="3">
        <v>112</v>
      </c>
      <c r="D131" s="2" t="s">
        <v>39</v>
      </c>
      <c r="E131" s="12">
        <v>1.91</v>
      </c>
      <c r="F131" s="12" t="s">
        <v>153</v>
      </c>
      <c r="G131" s="4">
        <v>4</v>
      </c>
      <c r="H131" s="2" t="s">
        <v>153</v>
      </c>
      <c r="I131" s="2" t="s">
        <v>154</v>
      </c>
      <c r="J131" s="12" t="s">
        <v>153</v>
      </c>
      <c r="K131" s="11" t="s">
        <v>154</v>
      </c>
      <c r="L131" s="11" t="s">
        <v>154</v>
      </c>
      <c r="M131" s="13" t="s">
        <v>156</v>
      </c>
    </row>
    <row r="132" spans="2:13" ht="24.95" customHeight="1" x14ac:dyDescent="0.35">
      <c r="B132" s="9"/>
      <c r="C132" s="3">
        <v>113</v>
      </c>
      <c r="D132" s="2" t="s">
        <v>38</v>
      </c>
      <c r="E132" s="12">
        <v>1.0900000000000001</v>
      </c>
      <c r="F132" s="12" t="s">
        <v>153</v>
      </c>
      <c r="G132" s="4">
        <v>2</v>
      </c>
      <c r="H132" s="2" t="s">
        <v>154</v>
      </c>
      <c r="I132" s="2" t="s">
        <v>154</v>
      </c>
      <c r="J132" s="12" t="s">
        <v>154</v>
      </c>
      <c r="K132" s="11" t="s">
        <v>154</v>
      </c>
      <c r="L132" s="11" t="s">
        <v>154</v>
      </c>
      <c r="M132" s="13" t="s">
        <v>157</v>
      </c>
    </row>
    <row r="133" spans="2:13" ht="24.95" customHeight="1" x14ac:dyDescent="0.35">
      <c r="B133" s="9"/>
      <c r="C133" s="3">
        <v>114</v>
      </c>
      <c r="D133" s="2" t="s">
        <v>37</v>
      </c>
      <c r="E133" s="12">
        <v>0.99</v>
      </c>
      <c r="F133" s="12" t="s">
        <v>153</v>
      </c>
      <c r="G133" s="4">
        <v>2</v>
      </c>
      <c r="H133" s="2" t="s">
        <v>154</v>
      </c>
      <c r="I133" s="2" t="s">
        <v>154</v>
      </c>
      <c r="J133" s="12" t="s">
        <v>154</v>
      </c>
      <c r="K133" s="11" t="s">
        <v>154</v>
      </c>
      <c r="L133" s="11" t="s">
        <v>154</v>
      </c>
      <c r="M133" s="13" t="s">
        <v>157</v>
      </c>
    </row>
    <row r="134" spans="2:13" ht="24.95" customHeight="1" x14ac:dyDescent="0.35">
      <c r="B134" s="9"/>
      <c r="C134" s="3">
        <v>115</v>
      </c>
      <c r="D134" s="2" t="s">
        <v>36</v>
      </c>
      <c r="E134" s="12">
        <v>2.21</v>
      </c>
      <c r="F134" s="12" t="s">
        <v>153</v>
      </c>
      <c r="G134" s="4">
        <v>4</v>
      </c>
      <c r="H134" s="2" t="s">
        <v>153</v>
      </c>
      <c r="I134" s="2" t="s">
        <v>154</v>
      </c>
      <c r="J134" s="12" t="s">
        <v>153</v>
      </c>
      <c r="K134" s="11" t="s">
        <v>154</v>
      </c>
      <c r="L134" s="11" t="s">
        <v>154</v>
      </c>
      <c r="M134" s="13" t="s">
        <v>156</v>
      </c>
    </row>
    <row r="135" spans="2:13" ht="24.95" customHeight="1" x14ac:dyDescent="0.35">
      <c r="B135" s="9"/>
      <c r="C135" s="3">
        <v>116</v>
      </c>
      <c r="D135" s="2" t="s">
        <v>35</v>
      </c>
      <c r="E135" s="12">
        <v>0.41</v>
      </c>
      <c r="F135" s="12" t="s">
        <v>153</v>
      </c>
      <c r="G135" s="4">
        <v>2</v>
      </c>
      <c r="H135" s="2" t="s">
        <v>154</v>
      </c>
      <c r="I135" s="2" t="s">
        <v>154</v>
      </c>
      <c r="J135" s="12" t="s">
        <v>154</v>
      </c>
      <c r="K135" s="11" t="s">
        <v>154</v>
      </c>
      <c r="L135" s="11" t="s">
        <v>154</v>
      </c>
      <c r="M135" s="13" t="s">
        <v>157</v>
      </c>
    </row>
    <row r="136" spans="2:13" ht="24.95" customHeight="1" x14ac:dyDescent="0.35">
      <c r="B136" s="9"/>
      <c r="C136" s="3">
        <v>117</v>
      </c>
      <c r="D136" s="2" t="s">
        <v>34</v>
      </c>
      <c r="E136" s="12">
        <v>1.19</v>
      </c>
      <c r="F136" s="12" t="s">
        <v>153</v>
      </c>
      <c r="G136" s="4">
        <v>2</v>
      </c>
      <c r="H136" s="2" t="s">
        <v>154</v>
      </c>
      <c r="I136" s="2" t="s">
        <v>154</v>
      </c>
      <c r="J136" s="12" t="s">
        <v>154</v>
      </c>
      <c r="K136" s="11" t="s">
        <v>154</v>
      </c>
      <c r="L136" s="11" t="s">
        <v>154</v>
      </c>
      <c r="M136" s="13" t="s">
        <v>157</v>
      </c>
    </row>
    <row r="137" spans="2:13" ht="24.95" customHeight="1" x14ac:dyDescent="0.35">
      <c r="B137" s="9"/>
      <c r="C137" s="3">
        <v>118</v>
      </c>
      <c r="D137" s="2" t="s">
        <v>33</v>
      </c>
      <c r="E137" s="12">
        <v>0.61</v>
      </c>
      <c r="F137" s="12" t="s">
        <v>153</v>
      </c>
      <c r="G137" s="4">
        <v>4</v>
      </c>
      <c r="H137" s="2" t="s">
        <v>153</v>
      </c>
      <c r="I137" s="2" t="s">
        <v>153</v>
      </c>
      <c r="J137" s="12" t="s">
        <v>153</v>
      </c>
      <c r="K137" s="11" t="s">
        <v>154</v>
      </c>
      <c r="L137" s="11" t="s">
        <v>154</v>
      </c>
      <c r="M137" s="13" t="s">
        <v>156</v>
      </c>
    </row>
    <row r="138" spans="2:13" ht="24.95" customHeight="1" x14ac:dyDescent="0.25">
      <c r="B138" s="9"/>
      <c r="C138" s="3">
        <v>119</v>
      </c>
      <c r="D138" s="2" t="s">
        <v>32</v>
      </c>
      <c r="E138" s="12">
        <v>1.3</v>
      </c>
      <c r="F138" s="12" t="s">
        <v>163</v>
      </c>
      <c r="G138" s="4"/>
      <c r="H138" s="2" t="s">
        <v>154</v>
      </c>
      <c r="I138" s="2" t="s">
        <v>154</v>
      </c>
      <c r="J138" s="12" t="s">
        <v>154</v>
      </c>
      <c r="K138" s="11" t="s">
        <v>154</v>
      </c>
      <c r="L138" s="11" t="s">
        <v>154</v>
      </c>
      <c r="M138" s="13"/>
    </row>
    <row r="139" spans="2:13" ht="24.95" customHeight="1" x14ac:dyDescent="0.25">
      <c r="B139" s="9"/>
      <c r="C139" s="3">
        <v>120</v>
      </c>
      <c r="D139" s="2" t="s">
        <v>31</v>
      </c>
      <c r="E139" s="12">
        <v>0.79</v>
      </c>
      <c r="F139" s="12" t="s">
        <v>153</v>
      </c>
      <c r="G139" s="4">
        <v>4</v>
      </c>
      <c r="H139" s="2" t="s">
        <v>153</v>
      </c>
      <c r="I139" s="2" t="s">
        <v>154</v>
      </c>
      <c r="J139" s="12" t="s">
        <v>153</v>
      </c>
      <c r="K139" s="11" t="s">
        <v>154</v>
      </c>
      <c r="L139" s="11" t="s">
        <v>154</v>
      </c>
      <c r="M139" s="13" t="s">
        <v>156</v>
      </c>
    </row>
    <row r="140" spans="2:13" ht="24.95" customHeight="1" x14ac:dyDescent="0.25">
      <c r="B140" s="9"/>
      <c r="C140" s="3">
        <v>121</v>
      </c>
      <c r="D140" s="2" t="s">
        <v>30</v>
      </c>
      <c r="E140" s="12">
        <v>1.0900000000000001</v>
      </c>
      <c r="F140" s="12" t="s">
        <v>153</v>
      </c>
      <c r="G140" s="4">
        <v>4</v>
      </c>
      <c r="H140" s="2" t="s">
        <v>153</v>
      </c>
      <c r="I140" s="2" t="s">
        <v>154</v>
      </c>
      <c r="J140" s="12" t="s">
        <v>153</v>
      </c>
      <c r="K140" s="11" t="s">
        <v>154</v>
      </c>
      <c r="L140" s="11" t="s">
        <v>154</v>
      </c>
      <c r="M140" s="13" t="s">
        <v>156</v>
      </c>
    </row>
    <row r="141" spans="2:13" ht="24.95" customHeight="1" x14ac:dyDescent="0.25">
      <c r="B141" s="9"/>
      <c r="C141" s="3">
        <v>122</v>
      </c>
      <c r="D141" s="2" t="s">
        <v>29</v>
      </c>
      <c r="E141" s="12">
        <v>1.3</v>
      </c>
      <c r="F141" s="12" t="s">
        <v>153</v>
      </c>
      <c r="G141" s="4">
        <v>4</v>
      </c>
      <c r="H141" s="2" t="s">
        <v>153</v>
      </c>
      <c r="I141" s="2" t="s">
        <v>154</v>
      </c>
      <c r="J141" s="12" t="s">
        <v>153</v>
      </c>
      <c r="K141" s="11" t="s">
        <v>154</v>
      </c>
      <c r="L141" s="11" t="s">
        <v>154</v>
      </c>
      <c r="M141" s="13" t="s">
        <v>156</v>
      </c>
    </row>
    <row r="142" spans="2:13" ht="24.95" customHeight="1" x14ac:dyDescent="0.25">
      <c r="B142" s="9"/>
      <c r="C142" s="3">
        <v>123</v>
      </c>
      <c r="D142" s="2" t="s">
        <v>28</v>
      </c>
      <c r="E142" s="12">
        <v>1.5</v>
      </c>
      <c r="F142" s="12" t="s">
        <v>153</v>
      </c>
      <c r="G142" s="4">
        <v>4</v>
      </c>
      <c r="H142" s="2" t="s">
        <v>153</v>
      </c>
      <c r="I142" s="2" t="s">
        <v>154</v>
      </c>
      <c r="J142" s="12" t="s">
        <v>153</v>
      </c>
      <c r="K142" s="11" t="s">
        <v>154</v>
      </c>
      <c r="L142" s="11" t="s">
        <v>154</v>
      </c>
      <c r="M142" s="13" t="s">
        <v>156</v>
      </c>
    </row>
    <row r="143" spans="2:13" ht="24.95" customHeight="1" x14ac:dyDescent="0.35">
      <c r="B143" s="9"/>
      <c r="C143" s="3">
        <v>124</v>
      </c>
      <c r="D143" s="2" t="s">
        <v>27</v>
      </c>
      <c r="E143" s="12">
        <v>1.4</v>
      </c>
      <c r="F143" s="12" t="s">
        <v>153</v>
      </c>
      <c r="G143" s="4">
        <v>2</v>
      </c>
      <c r="H143" s="2" t="s">
        <v>154</v>
      </c>
      <c r="I143" s="2" t="s">
        <v>154</v>
      </c>
      <c r="J143" s="12" t="s">
        <v>154</v>
      </c>
      <c r="K143" s="11" t="s">
        <v>154</v>
      </c>
      <c r="L143" s="11" t="s">
        <v>154</v>
      </c>
      <c r="M143" s="13" t="s">
        <v>157</v>
      </c>
    </row>
    <row r="144" spans="2:13" ht="24.95" customHeight="1" x14ac:dyDescent="0.35">
      <c r="B144" s="9"/>
      <c r="C144" s="3">
        <v>125</v>
      </c>
      <c r="D144" s="2" t="s">
        <v>26</v>
      </c>
      <c r="E144" s="12">
        <v>1.0900000000000001</v>
      </c>
      <c r="F144" s="12" t="s">
        <v>153</v>
      </c>
      <c r="G144" s="4">
        <v>2</v>
      </c>
      <c r="H144" s="2" t="s">
        <v>154</v>
      </c>
      <c r="I144" s="2" t="s">
        <v>154</v>
      </c>
      <c r="J144" s="12" t="s">
        <v>154</v>
      </c>
      <c r="K144" s="11" t="s">
        <v>154</v>
      </c>
      <c r="L144" s="11" t="s">
        <v>154</v>
      </c>
      <c r="M144" s="13" t="s">
        <v>157</v>
      </c>
    </row>
    <row r="145" spans="2:13" ht="24.95" customHeight="1" x14ac:dyDescent="0.35">
      <c r="B145" s="9"/>
      <c r="C145" s="3">
        <v>126</v>
      </c>
      <c r="D145" s="2" t="s">
        <v>25</v>
      </c>
      <c r="E145" s="12">
        <v>1.3</v>
      </c>
      <c r="F145" s="12" t="s">
        <v>153</v>
      </c>
      <c r="G145" s="4">
        <v>2</v>
      </c>
      <c r="H145" s="2" t="s">
        <v>154</v>
      </c>
      <c r="I145" s="2" t="s">
        <v>154</v>
      </c>
      <c r="J145" s="12" t="s">
        <v>154</v>
      </c>
      <c r="K145" s="11" t="s">
        <v>154</v>
      </c>
      <c r="L145" s="11" t="s">
        <v>154</v>
      </c>
      <c r="M145" s="13" t="s">
        <v>157</v>
      </c>
    </row>
    <row r="146" spans="2:13" ht="24.95" customHeight="1" x14ac:dyDescent="0.25">
      <c r="B146" s="9"/>
      <c r="C146" s="3">
        <v>127</v>
      </c>
      <c r="D146" s="2" t="s">
        <v>24</v>
      </c>
      <c r="E146" s="12">
        <v>1.5</v>
      </c>
      <c r="F146" s="12" t="s">
        <v>153</v>
      </c>
      <c r="G146" s="4">
        <v>4</v>
      </c>
      <c r="H146" s="2" t="s">
        <v>153</v>
      </c>
      <c r="I146" s="2" t="s">
        <v>154</v>
      </c>
      <c r="J146" s="12" t="s">
        <v>153</v>
      </c>
      <c r="K146" s="11" t="s">
        <v>154</v>
      </c>
      <c r="L146" s="11" t="s">
        <v>154</v>
      </c>
      <c r="M146" s="13" t="s">
        <v>156</v>
      </c>
    </row>
    <row r="147" spans="2:13" ht="24.95" customHeight="1" x14ac:dyDescent="0.35">
      <c r="B147" s="9"/>
      <c r="C147" s="3">
        <v>128</v>
      </c>
      <c r="D147" s="2" t="s">
        <v>23</v>
      </c>
      <c r="E147" s="12">
        <v>1.4</v>
      </c>
      <c r="F147" s="12" t="s">
        <v>153</v>
      </c>
      <c r="G147" s="4">
        <v>2</v>
      </c>
      <c r="H147" s="2" t="s">
        <v>154</v>
      </c>
      <c r="I147" s="2" t="s">
        <v>154</v>
      </c>
      <c r="J147" s="12" t="s">
        <v>154</v>
      </c>
      <c r="K147" s="11" t="s">
        <v>154</v>
      </c>
      <c r="L147" s="11" t="s">
        <v>154</v>
      </c>
      <c r="M147" s="13" t="s">
        <v>157</v>
      </c>
    </row>
    <row r="148" spans="2:13" ht="24.95" customHeight="1" x14ac:dyDescent="0.25">
      <c r="B148" s="9"/>
      <c r="C148" s="3">
        <v>129</v>
      </c>
      <c r="D148" s="2" t="s">
        <v>22</v>
      </c>
      <c r="E148" s="12">
        <v>0.89</v>
      </c>
      <c r="F148" s="12" t="s">
        <v>153</v>
      </c>
      <c r="G148" s="4">
        <v>4</v>
      </c>
      <c r="H148" s="2" t="s">
        <v>153</v>
      </c>
      <c r="I148" s="2" t="s">
        <v>154</v>
      </c>
      <c r="J148" s="12" t="s">
        <v>153</v>
      </c>
      <c r="K148" s="11" t="s">
        <v>154</v>
      </c>
      <c r="L148" s="11" t="s">
        <v>154</v>
      </c>
      <c r="M148" s="13" t="s">
        <v>156</v>
      </c>
    </row>
    <row r="149" spans="2:13" ht="24.95" customHeight="1" x14ac:dyDescent="0.25">
      <c r="B149" s="9"/>
      <c r="C149" s="3">
        <v>130</v>
      </c>
      <c r="D149" s="2" t="s">
        <v>21</v>
      </c>
      <c r="E149" s="12">
        <v>6.5</v>
      </c>
      <c r="F149" s="12" t="s">
        <v>153</v>
      </c>
      <c r="G149" s="4">
        <v>4</v>
      </c>
      <c r="H149" s="2" t="s">
        <v>153</v>
      </c>
      <c r="I149" s="2" t="s">
        <v>154</v>
      </c>
      <c r="J149" s="12" t="s">
        <v>153</v>
      </c>
      <c r="K149" s="11" t="s">
        <v>154</v>
      </c>
      <c r="L149" s="11" t="s">
        <v>154</v>
      </c>
      <c r="M149" s="13" t="s">
        <v>156</v>
      </c>
    </row>
    <row r="150" spans="2:13" ht="24.95" customHeight="1" x14ac:dyDescent="0.25">
      <c r="B150" s="9"/>
      <c r="C150" s="3">
        <v>131</v>
      </c>
      <c r="D150" s="2" t="s">
        <v>20</v>
      </c>
      <c r="E150" s="12">
        <v>2.4900000000000002</v>
      </c>
      <c r="F150" s="12" t="s">
        <v>153</v>
      </c>
      <c r="G150" s="4">
        <v>4</v>
      </c>
      <c r="H150" s="2" t="s">
        <v>153</v>
      </c>
      <c r="I150" s="2" t="s">
        <v>154</v>
      </c>
      <c r="J150" s="12" t="s">
        <v>153</v>
      </c>
      <c r="K150" s="11" t="s">
        <v>154</v>
      </c>
      <c r="L150" s="11" t="s">
        <v>154</v>
      </c>
      <c r="M150" s="13" t="s">
        <v>156</v>
      </c>
    </row>
    <row r="151" spans="2:13" ht="24.95" customHeight="1" x14ac:dyDescent="0.25">
      <c r="B151" s="9"/>
      <c r="C151" s="3">
        <v>132</v>
      </c>
      <c r="D151" s="2" t="s">
        <v>19</v>
      </c>
      <c r="E151" s="12">
        <v>0.3</v>
      </c>
      <c r="F151" s="12" t="s">
        <v>153</v>
      </c>
      <c r="G151" s="4">
        <v>4</v>
      </c>
      <c r="H151" s="2" t="s">
        <v>153</v>
      </c>
      <c r="I151" s="2" t="s">
        <v>154</v>
      </c>
      <c r="J151" s="12" t="s">
        <v>153</v>
      </c>
      <c r="K151" s="11" t="s">
        <v>154</v>
      </c>
      <c r="L151" s="11" t="s">
        <v>154</v>
      </c>
      <c r="M151" s="13" t="s">
        <v>156</v>
      </c>
    </row>
    <row r="152" spans="2:13" ht="24.95" customHeight="1" x14ac:dyDescent="0.25">
      <c r="B152" s="9"/>
      <c r="C152" s="3">
        <v>133</v>
      </c>
      <c r="D152" s="2" t="s">
        <v>18</v>
      </c>
      <c r="E152" s="12">
        <v>0.3</v>
      </c>
      <c r="F152" s="12" t="s">
        <v>153</v>
      </c>
      <c r="G152" s="4">
        <v>4</v>
      </c>
      <c r="H152" s="2" t="s">
        <v>153</v>
      </c>
      <c r="I152" s="2" t="s">
        <v>154</v>
      </c>
      <c r="J152" s="12" t="s">
        <v>153</v>
      </c>
      <c r="K152" s="11" t="s">
        <v>154</v>
      </c>
      <c r="L152" s="11" t="s">
        <v>154</v>
      </c>
      <c r="M152" s="13" t="s">
        <v>156</v>
      </c>
    </row>
    <row r="153" spans="2:13" ht="24.95" customHeight="1" x14ac:dyDescent="0.25">
      <c r="B153" s="9"/>
      <c r="C153" s="3">
        <v>134</v>
      </c>
      <c r="D153" s="2" t="s">
        <v>17</v>
      </c>
      <c r="E153" s="12">
        <v>0.99</v>
      </c>
      <c r="F153" s="12" t="s">
        <v>153</v>
      </c>
      <c r="G153" s="4">
        <v>4</v>
      </c>
      <c r="H153" s="2" t="s">
        <v>153</v>
      </c>
      <c r="I153" s="2" t="s">
        <v>154</v>
      </c>
      <c r="J153" s="12" t="s">
        <v>153</v>
      </c>
      <c r="K153" s="11" t="s">
        <v>154</v>
      </c>
      <c r="L153" s="11" t="s">
        <v>154</v>
      </c>
      <c r="M153" s="13" t="s">
        <v>156</v>
      </c>
    </row>
    <row r="154" spans="2:13" ht="24.95" customHeight="1" x14ac:dyDescent="0.25">
      <c r="B154" s="9"/>
      <c r="C154" s="3">
        <v>135</v>
      </c>
      <c r="D154" s="2" t="s">
        <v>16</v>
      </c>
      <c r="E154" s="12">
        <v>0.79</v>
      </c>
      <c r="F154" s="12" t="s">
        <v>153</v>
      </c>
      <c r="G154" s="4">
        <v>4</v>
      </c>
      <c r="H154" s="2" t="s">
        <v>153</v>
      </c>
      <c r="I154" s="2" t="s">
        <v>154</v>
      </c>
      <c r="J154" s="12" t="s">
        <v>153</v>
      </c>
      <c r="K154" s="11" t="s">
        <v>154</v>
      </c>
      <c r="L154" s="11" t="s">
        <v>154</v>
      </c>
      <c r="M154" s="13" t="s">
        <v>156</v>
      </c>
    </row>
    <row r="155" spans="2:13" ht="24.95" customHeight="1" x14ac:dyDescent="0.25">
      <c r="B155" s="9"/>
      <c r="C155" s="3">
        <v>136</v>
      </c>
      <c r="D155" s="2" t="s">
        <v>15</v>
      </c>
      <c r="E155" s="12">
        <v>0.89</v>
      </c>
      <c r="F155" s="12" t="s">
        <v>153</v>
      </c>
      <c r="G155" s="4">
        <v>4</v>
      </c>
      <c r="H155" s="2" t="s">
        <v>153</v>
      </c>
      <c r="I155" s="2" t="s">
        <v>154</v>
      </c>
      <c r="J155" s="12" t="s">
        <v>153</v>
      </c>
      <c r="K155" s="11" t="s">
        <v>154</v>
      </c>
      <c r="L155" s="11" t="s">
        <v>154</v>
      </c>
      <c r="M155" s="13" t="s">
        <v>156</v>
      </c>
    </row>
    <row r="156" spans="2:13" ht="24.95" customHeight="1" x14ac:dyDescent="0.25">
      <c r="B156" s="9"/>
      <c r="C156" s="3">
        <v>137</v>
      </c>
      <c r="D156" s="2" t="s">
        <v>14</v>
      </c>
      <c r="E156" s="12">
        <v>0.79</v>
      </c>
      <c r="F156" s="12" t="s">
        <v>153</v>
      </c>
      <c r="G156" s="4">
        <v>4</v>
      </c>
      <c r="H156" s="2" t="s">
        <v>153</v>
      </c>
      <c r="I156" s="2" t="s">
        <v>154</v>
      </c>
      <c r="J156" s="12" t="s">
        <v>153</v>
      </c>
      <c r="K156" s="11" t="s">
        <v>154</v>
      </c>
      <c r="L156" s="11" t="s">
        <v>154</v>
      </c>
      <c r="M156" s="13" t="s">
        <v>156</v>
      </c>
    </row>
    <row r="157" spans="2:13" ht="24.95" customHeight="1" x14ac:dyDescent="0.25">
      <c r="B157" s="9"/>
      <c r="C157" s="3">
        <v>138</v>
      </c>
      <c r="D157" s="2" t="s">
        <v>13</v>
      </c>
      <c r="E157" s="12">
        <v>0.41</v>
      </c>
      <c r="F157" s="12" t="s">
        <v>153</v>
      </c>
      <c r="G157" s="4">
        <v>4</v>
      </c>
      <c r="H157" s="2" t="s">
        <v>153</v>
      </c>
      <c r="I157" s="2" t="s">
        <v>154</v>
      </c>
      <c r="J157" s="12" t="s">
        <v>153</v>
      </c>
      <c r="K157" s="11" t="s">
        <v>154</v>
      </c>
      <c r="L157" s="11" t="s">
        <v>154</v>
      </c>
      <c r="M157" s="13" t="s">
        <v>156</v>
      </c>
    </row>
    <row r="158" spans="2:13" ht="24.95" customHeight="1" x14ac:dyDescent="0.25">
      <c r="B158" s="9"/>
      <c r="C158" s="3">
        <v>139</v>
      </c>
      <c r="D158" s="2" t="s">
        <v>12</v>
      </c>
      <c r="E158" s="12">
        <v>0.99</v>
      </c>
      <c r="F158" s="12" t="s">
        <v>153</v>
      </c>
      <c r="G158" s="4">
        <v>4</v>
      </c>
      <c r="H158" s="2" t="s">
        <v>153</v>
      </c>
      <c r="I158" s="2" t="s">
        <v>154</v>
      </c>
      <c r="J158" s="12" t="s">
        <v>153</v>
      </c>
      <c r="K158" s="11" t="s">
        <v>154</v>
      </c>
      <c r="L158" s="11" t="s">
        <v>154</v>
      </c>
      <c r="M158" s="13" t="s">
        <v>156</v>
      </c>
    </row>
    <row r="159" spans="2:13" ht="24.95" customHeight="1" x14ac:dyDescent="0.35">
      <c r="B159" s="9"/>
      <c r="C159" s="3">
        <v>140</v>
      </c>
      <c r="D159" s="2" t="s">
        <v>11</v>
      </c>
      <c r="E159" s="12">
        <v>0.51</v>
      </c>
      <c r="F159" s="12" t="s">
        <v>153</v>
      </c>
      <c r="G159" s="4">
        <v>2</v>
      </c>
      <c r="H159" s="2" t="s">
        <v>154</v>
      </c>
      <c r="I159" s="2" t="s">
        <v>154</v>
      </c>
      <c r="J159" s="12" t="s">
        <v>154</v>
      </c>
      <c r="K159" s="11" t="s">
        <v>154</v>
      </c>
      <c r="L159" s="11" t="s">
        <v>154</v>
      </c>
      <c r="M159" s="13" t="s">
        <v>157</v>
      </c>
    </row>
    <row r="160" spans="2:13" ht="24.95" customHeight="1" x14ac:dyDescent="0.35">
      <c r="B160" s="9"/>
      <c r="C160" s="3">
        <v>141</v>
      </c>
      <c r="D160" s="2" t="s">
        <v>10</v>
      </c>
      <c r="E160" s="12">
        <v>1.3</v>
      </c>
      <c r="F160" s="12" t="s">
        <v>153</v>
      </c>
      <c r="G160" s="4">
        <v>2</v>
      </c>
      <c r="H160" s="2" t="s">
        <v>154</v>
      </c>
      <c r="I160" s="2" t="s">
        <v>154</v>
      </c>
      <c r="J160" s="12" t="s">
        <v>154</v>
      </c>
      <c r="K160" s="11" t="s">
        <v>154</v>
      </c>
      <c r="L160" s="11" t="s">
        <v>154</v>
      </c>
      <c r="M160" s="13" t="s">
        <v>157</v>
      </c>
    </row>
    <row r="161" spans="2:13" ht="24.95" customHeight="1" x14ac:dyDescent="0.25">
      <c r="B161" s="9"/>
      <c r="C161" s="3">
        <v>142</v>
      </c>
      <c r="D161" s="2" t="s">
        <v>9</v>
      </c>
      <c r="E161" s="12">
        <v>1.8</v>
      </c>
      <c r="F161" s="12" t="s">
        <v>153</v>
      </c>
      <c r="G161" s="4">
        <v>4</v>
      </c>
      <c r="H161" s="2" t="s">
        <v>153</v>
      </c>
      <c r="I161" s="2" t="s">
        <v>154</v>
      </c>
      <c r="J161" s="12" t="s">
        <v>153</v>
      </c>
      <c r="K161" s="11" t="s">
        <v>154</v>
      </c>
      <c r="L161" s="11" t="s">
        <v>154</v>
      </c>
      <c r="M161" s="13" t="s">
        <v>156</v>
      </c>
    </row>
    <row r="162" spans="2:13" ht="24.95" customHeight="1" x14ac:dyDescent="0.35">
      <c r="B162" s="9"/>
      <c r="C162" s="3">
        <v>143</v>
      </c>
      <c r="D162" s="2" t="s">
        <v>8</v>
      </c>
      <c r="E162" s="12">
        <v>2.11</v>
      </c>
      <c r="F162" s="12" t="s">
        <v>153</v>
      </c>
      <c r="G162" s="4">
        <v>4</v>
      </c>
      <c r="H162" s="2" t="s">
        <v>154</v>
      </c>
      <c r="I162" s="2" t="s">
        <v>154</v>
      </c>
      <c r="J162" s="12" t="s">
        <v>153</v>
      </c>
      <c r="K162" s="11" t="s">
        <v>154</v>
      </c>
      <c r="L162" s="11" t="s">
        <v>154</v>
      </c>
      <c r="M162" s="13" t="s">
        <v>156</v>
      </c>
    </row>
    <row r="163" spans="2:13" ht="24.95" customHeight="1" x14ac:dyDescent="0.35">
      <c r="B163" s="9"/>
      <c r="C163" s="3">
        <v>144</v>
      </c>
      <c r="D163" s="2" t="s">
        <v>7</v>
      </c>
      <c r="E163" s="12">
        <v>1.7</v>
      </c>
      <c r="F163" s="12" t="s">
        <v>153</v>
      </c>
      <c r="G163" s="4">
        <v>4</v>
      </c>
      <c r="H163" s="2" t="s">
        <v>153</v>
      </c>
      <c r="I163" s="2" t="s">
        <v>154</v>
      </c>
      <c r="J163" s="12" t="s">
        <v>153</v>
      </c>
      <c r="K163" s="11" t="s">
        <v>154</v>
      </c>
      <c r="L163" s="11" t="s">
        <v>154</v>
      </c>
      <c r="M163" s="13" t="s">
        <v>156</v>
      </c>
    </row>
    <row r="164" spans="2:13" ht="24.95" customHeight="1" x14ac:dyDescent="0.35">
      <c r="B164" s="9"/>
      <c r="C164" s="3">
        <v>145</v>
      </c>
      <c r="D164" s="2" t="s">
        <v>6</v>
      </c>
      <c r="E164" s="12">
        <v>1.6</v>
      </c>
      <c r="F164" s="12" t="s">
        <v>153</v>
      </c>
      <c r="G164" s="4">
        <v>4</v>
      </c>
      <c r="H164" s="2" t="s">
        <v>153</v>
      </c>
      <c r="I164" s="2" t="s">
        <v>154</v>
      </c>
      <c r="J164" s="12" t="s">
        <v>153</v>
      </c>
      <c r="K164" s="11" t="s">
        <v>154</v>
      </c>
      <c r="L164" s="11" t="s">
        <v>154</v>
      </c>
      <c r="M164" s="13" t="s">
        <v>156</v>
      </c>
    </row>
    <row r="165" spans="2:13" ht="24.95" customHeight="1" x14ac:dyDescent="0.25">
      <c r="B165" s="9"/>
      <c r="C165" s="3">
        <v>146</v>
      </c>
      <c r="D165" s="2" t="s">
        <v>5</v>
      </c>
      <c r="E165" s="12">
        <v>2.0099999999999998</v>
      </c>
      <c r="F165" s="12" t="s">
        <v>153</v>
      </c>
      <c r="G165" s="4">
        <v>3</v>
      </c>
      <c r="H165" s="2" t="s">
        <v>153</v>
      </c>
      <c r="I165" s="2" t="s">
        <v>154</v>
      </c>
      <c r="J165" s="12" t="s">
        <v>153</v>
      </c>
      <c r="K165" s="11" t="s">
        <v>154</v>
      </c>
      <c r="L165" s="11" t="s">
        <v>154</v>
      </c>
      <c r="M165" s="13" t="s">
        <v>156</v>
      </c>
    </row>
    <row r="166" spans="2:13" ht="24.95" customHeight="1" x14ac:dyDescent="0.25">
      <c r="B166" s="9"/>
      <c r="C166" s="3">
        <v>147</v>
      </c>
      <c r="D166" s="2" t="s">
        <v>4</v>
      </c>
      <c r="E166" s="12">
        <v>1.8</v>
      </c>
      <c r="F166" s="12" t="s">
        <v>153</v>
      </c>
      <c r="G166" s="4">
        <v>4</v>
      </c>
      <c r="H166" s="2" t="s">
        <v>153</v>
      </c>
      <c r="I166" s="2" t="s">
        <v>154</v>
      </c>
      <c r="J166" s="12" t="s">
        <v>153</v>
      </c>
      <c r="K166" s="11" t="s">
        <v>154</v>
      </c>
      <c r="L166" s="11" t="s">
        <v>154</v>
      </c>
      <c r="M166" s="13" t="s">
        <v>156</v>
      </c>
    </row>
    <row r="167" spans="2:13" ht="24.95" customHeight="1" x14ac:dyDescent="0.25">
      <c r="B167" s="9"/>
      <c r="C167" s="3">
        <v>148</v>
      </c>
      <c r="D167" s="2" t="s">
        <v>3</v>
      </c>
      <c r="E167" s="12">
        <v>3.99</v>
      </c>
      <c r="F167" s="12" t="s">
        <v>153</v>
      </c>
      <c r="G167" s="4">
        <v>4</v>
      </c>
      <c r="H167" s="2" t="s">
        <v>153</v>
      </c>
      <c r="I167" s="2" t="s">
        <v>154</v>
      </c>
      <c r="J167" s="12" t="s">
        <v>153</v>
      </c>
      <c r="K167" s="11" t="s">
        <v>154</v>
      </c>
      <c r="L167" s="11" t="s">
        <v>154</v>
      </c>
      <c r="M167" s="13" t="s">
        <v>156</v>
      </c>
    </row>
    <row r="168" spans="2:13" ht="24.95" customHeight="1" x14ac:dyDescent="0.25">
      <c r="B168" s="9"/>
      <c r="C168" s="3">
        <v>149</v>
      </c>
      <c r="D168" s="2" t="s">
        <v>2</v>
      </c>
      <c r="E168" s="12">
        <v>2.21</v>
      </c>
      <c r="F168" s="12" t="s">
        <v>153</v>
      </c>
      <c r="G168" s="4">
        <v>4</v>
      </c>
      <c r="H168" s="2" t="s">
        <v>153</v>
      </c>
      <c r="I168" s="2" t="s">
        <v>154</v>
      </c>
      <c r="J168" s="12" t="s">
        <v>153</v>
      </c>
      <c r="K168" s="11" t="s">
        <v>154</v>
      </c>
      <c r="L168" s="11" t="s">
        <v>154</v>
      </c>
      <c r="M168" s="13" t="s">
        <v>156</v>
      </c>
    </row>
    <row r="169" spans="2:13" ht="24.95" customHeight="1" x14ac:dyDescent="0.25">
      <c r="B169" s="9"/>
      <c r="C169" s="3">
        <v>150</v>
      </c>
      <c r="D169" s="2" t="s">
        <v>1</v>
      </c>
      <c r="E169" s="12">
        <v>2.0099999999999998</v>
      </c>
      <c r="F169" s="12" t="s">
        <v>153</v>
      </c>
      <c r="G169" s="4">
        <v>4</v>
      </c>
      <c r="H169" s="2" t="s">
        <v>153</v>
      </c>
      <c r="I169" s="2" t="s">
        <v>154</v>
      </c>
      <c r="J169" s="12" t="s">
        <v>153</v>
      </c>
      <c r="K169" s="11" t="s">
        <v>154</v>
      </c>
      <c r="L169" s="11" t="s">
        <v>154</v>
      </c>
      <c r="M169" s="13" t="s">
        <v>156</v>
      </c>
    </row>
    <row r="170" spans="2:13" ht="24.95" customHeight="1" x14ac:dyDescent="0.25">
      <c r="B170" s="9"/>
      <c r="C170" s="3">
        <v>151</v>
      </c>
      <c r="D170" s="2" t="s">
        <v>0</v>
      </c>
      <c r="E170" s="12">
        <v>0.41</v>
      </c>
      <c r="F170" s="12" t="s">
        <v>153</v>
      </c>
      <c r="G170" s="4">
        <v>4</v>
      </c>
      <c r="H170" s="2" t="s">
        <v>153</v>
      </c>
      <c r="I170" s="2" t="s">
        <v>154</v>
      </c>
      <c r="J170" s="12" t="s">
        <v>153</v>
      </c>
      <c r="K170" s="11" t="s">
        <v>154</v>
      </c>
      <c r="L170" s="11" t="s">
        <v>154</v>
      </c>
      <c r="M170" s="13" t="s">
        <v>156</v>
      </c>
    </row>
  </sheetData>
  <mergeCells count="19">
    <mergeCell ref="B1:M1"/>
    <mergeCell ref="B14:C14"/>
    <mergeCell ref="B3:L3"/>
    <mergeCell ref="D10:L10"/>
    <mergeCell ref="D11:L11"/>
    <mergeCell ref="D12:L12"/>
    <mergeCell ref="B6:C6"/>
    <mergeCell ref="B12:C12"/>
    <mergeCell ref="D9:L9"/>
    <mergeCell ref="B11:C11"/>
    <mergeCell ref="B5:C5"/>
    <mergeCell ref="B7:C7"/>
    <mergeCell ref="B8:C8"/>
    <mergeCell ref="B9:C9"/>
    <mergeCell ref="B10:C10"/>
    <mergeCell ref="D5:L5"/>
    <mergeCell ref="D6:L6"/>
    <mergeCell ref="D7:L7"/>
    <mergeCell ref="D8:L8"/>
  </mergeCells>
  <conditionalFormatting sqref="H20:L170 D20:F170 B20:B170">
    <cfRule type="cellIs" dxfId="5" priority="14" operator="equal">
      <formula>"Yes"</formula>
    </cfRule>
  </conditionalFormatting>
  <conditionalFormatting sqref="G20:G169 H20:L170 D20:F170 B20:B170">
    <cfRule type="cellIs" dxfId="4" priority="13" operator="equal">
      <formula>"No"</formula>
    </cfRule>
  </conditionalFormatting>
  <conditionalFormatting sqref="F20:F170 H20:L170">
    <cfRule type="cellIs" dxfId="3" priority="10" operator="equal">
      <formula>"in Progress"</formula>
    </cfRule>
  </conditionalFormatting>
  <conditionalFormatting sqref="E15:J15">
    <cfRule type="cellIs" dxfId="2" priority="3" operator="equal">
      <formula>151</formula>
    </cfRule>
  </conditionalFormatting>
  <conditionalFormatting sqref="E16:J16">
    <cfRule type="cellIs" dxfId="1" priority="2" operator="greaterThan">
      <formula>0</formula>
    </cfRule>
  </conditionalFormatting>
  <conditionalFormatting sqref="E17:J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Sheet2!$B$2:$B$6</xm:f>
          </x14:formula1>
          <xm:sqref>G20:G170</xm:sqref>
        </x14:dataValidation>
        <x14:dataValidation type="list" allowBlank="1" showInputMessage="1" showErrorMessage="1">
          <x14:formula1>
            <xm:f>Sheet2!$A$2:$A$4</xm:f>
          </x14:formula1>
          <xm:sqref>F20:F170 H20:L170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baseColWidth="10" defaultColWidth="9.140625" defaultRowHeight="15" x14ac:dyDescent="0.25"/>
  <cols>
    <col min="1" max="2" width="10.28515625" customWidth="1"/>
  </cols>
  <sheetData>
    <row r="1" spans="1:2" x14ac:dyDescent="0.35">
      <c r="A1" t="s">
        <v>152</v>
      </c>
      <c r="B1" t="s">
        <v>152</v>
      </c>
    </row>
    <row r="2" spans="1:2" x14ac:dyDescent="0.35">
      <c r="A2" t="s">
        <v>153</v>
      </c>
      <c r="B2">
        <v>1</v>
      </c>
    </row>
    <row r="3" spans="1:2" x14ac:dyDescent="0.35">
      <c r="A3" t="s">
        <v>154</v>
      </c>
      <c r="B3">
        <v>2</v>
      </c>
    </row>
    <row r="4" spans="1:2" x14ac:dyDescent="0.35">
      <c r="A4" t="s">
        <v>163</v>
      </c>
      <c r="B4">
        <v>3</v>
      </c>
    </row>
    <row r="5" spans="1:2" x14ac:dyDescent="0.35">
      <c r="B5">
        <v>4</v>
      </c>
    </row>
    <row r="6" spans="1:2" x14ac:dyDescent="0.35">
      <c r="B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workbookViewId="0">
      <selection activeCell="K13" sqref="K13"/>
    </sheetView>
  </sheetViews>
  <sheetFormatPr baseColWidth="10" defaultColWidth="9.140625" defaultRowHeight="15" x14ac:dyDescent="0.25"/>
  <cols>
    <col min="3" max="3" width="9.140625" bestFit="1" customWidth="1"/>
    <col min="4" max="4" width="8.28515625" bestFit="1" customWidth="1"/>
    <col min="5" max="5" width="8.42578125" bestFit="1" customWidth="1"/>
    <col min="6" max="6" width="4.42578125" bestFit="1" customWidth="1"/>
    <col min="7" max="7" width="6.28515625" bestFit="1" customWidth="1"/>
    <col min="8" max="8" width="9.85546875" bestFit="1" customWidth="1"/>
    <col min="9" max="9" width="8.42578125" bestFit="1" customWidth="1"/>
    <col min="10" max="10" width="3.42578125" bestFit="1" customWidth="1"/>
  </cols>
  <sheetData>
    <row r="1" spans="2:10" x14ac:dyDescent="0.25">
      <c r="B1" t="s">
        <v>183</v>
      </c>
      <c r="C1" t="s">
        <v>151</v>
      </c>
      <c r="D1" s="22" t="s">
        <v>181</v>
      </c>
      <c r="E1" s="22" t="s">
        <v>159</v>
      </c>
      <c r="F1" s="22" t="s">
        <v>164</v>
      </c>
      <c r="G1" s="22" t="s">
        <v>158</v>
      </c>
      <c r="H1" s="22" t="s">
        <v>162</v>
      </c>
      <c r="I1" s="22" t="s">
        <v>170</v>
      </c>
      <c r="J1" s="22" t="s">
        <v>186</v>
      </c>
    </row>
    <row r="2" spans="2:10" x14ac:dyDescent="0.25">
      <c r="B2" t="s">
        <v>184</v>
      </c>
      <c r="C2" t="s">
        <v>184</v>
      </c>
      <c r="D2" s="24" t="s">
        <v>184</v>
      </c>
      <c r="E2" s="24" t="s">
        <v>184</v>
      </c>
      <c r="F2" s="24" t="s">
        <v>184</v>
      </c>
      <c r="G2" s="24" t="s">
        <v>184</v>
      </c>
      <c r="H2" s="24" t="s">
        <v>184</v>
      </c>
      <c r="I2" s="24" t="s">
        <v>184</v>
      </c>
      <c r="J2" s="30" t="s">
        <v>185</v>
      </c>
    </row>
    <row r="3" spans="2:10" x14ac:dyDescent="0.25">
      <c r="B3">
        <f>Sheet1!C20</f>
        <v>1</v>
      </c>
      <c r="C3" t="str">
        <f>Sheet1!D20</f>
        <v>Bulbasaur</v>
      </c>
      <c r="D3" t="str">
        <f>Sheet1!F20</f>
        <v>Yes</v>
      </c>
      <c r="E3" t="str">
        <f>Sheet1!H20</f>
        <v>Yes</v>
      </c>
      <c r="F3" t="str">
        <f>Sheet1!I20</f>
        <v>Yes</v>
      </c>
      <c r="G3" t="str">
        <f>Sheet1!J20</f>
        <v>Yes</v>
      </c>
      <c r="H3" t="str">
        <f>Sheet1!K20</f>
        <v>in Progress</v>
      </c>
      <c r="I3" t="str">
        <f>Sheet1!L20</f>
        <v>No</v>
      </c>
      <c r="J3" t="str">
        <f>IF(Sheet1!M20="models-resource.com","1|",IF(Sheet1!M20="roestudios.co.uk","2|","-|"))</f>
        <v>1|</v>
      </c>
    </row>
    <row r="4" spans="2:10" x14ac:dyDescent="0.25">
      <c r="B4">
        <f>Sheet1!C21</f>
        <v>2</v>
      </c>
      <c r="C4" t="str">
        <f>Sheet1!D21</f>
        <v>Ivysaur</v>
      </c>
      <c r="D4" t="str">
        <f>Sheet1!F21</f>
        <v>Yes</v>
      </c>
      <c r="E4" t="str">
        <f>Sheet1!H21</f>
        <v>Yes</v>
      </c>
      <c r="F4" t="str">
        <f>Sheet1!I21</f>
        <v>No</v>
      </c>
      <c r="G4" t="str">
        <f>Sheet1!J21</f>
        <v>Yes</v>
      </c>
      <c r="H4" t="str">
        <f>Sheet1!K21</f>
        <v>No</v>
      </c>
      <c r="I4" t="str">
        <f>Sheet1!L21</f>
        <v>No</v>
      </c>
      <c r="J4" t="str">
        <f>IF(Sheet1!M21="models-resource.com","1|",IF(Sheet1!M21="roestudios.co.uk","2|","-|"))</f>
        <v>1|</v>
      </c>
    </row>
    <row r="5" spans="2:10" x14ac:dyDescent="0.25">
      <c r="B5">
        <f>Sheet1!C22</f>
        <v>3</v>
      </c>
      <c r="C5" t="str">
        <f>Sheet1!D22</f>
        <v>Venusaur</v>
      </c>
      <c r="D5" t="str">
        <f>Sheet1!F22</f>
        <v>Yes</v>
      </c>
      <c r="E5" t="str">
        <f>Sheet1!H22</f>
        <v>Yes</v>
      </c>
      <c r="F5" t="str">
        <f>Sheet1!I22</f>
        <v>No</v>
      </c>
      <c r="G5" t="str">
        <f>Sheet1!J22</f>
        <v>Yes</v>
      </c>
      <c r="H5" t="str">
        <f>Sheet1!K22</f>
        <v>No</v>
      </c>
      <c r="I5" t="str">
        <f>Sheet1!L22</f>
        <v>No</v>
      </c>
      <c r="J5" t="str">
        <f>IF(Sheet1!M22="models-resource.com","1|",IF(Sheet1!M22="roestudios.co.uk","2|","-|"))</f>
        <v>1|</v>
      </c>
    </row>
    <row r="6" spans="2:10" x14ac:dyDescent="0.25">
      <c r="B6">
        <f>Sheet1!C23</f>
        <v>4</v>
      </c>
      <c r="C6" t="str">
        <f>Sheet1!D23</f>
        <v>Charmander</v>
      </c>
      <c r="D6" t="str">
        <f>Sheet1!F23</f>
        <v>Yes</v>
      </c>
      <c r="E6" t="str">
        <f>Sheet1!H23</f>
        <v>No</v>
      </c>
      <c r="F6" t="str">
        <f>Sheet1!I23</f>
        <v>No</v>
      </c>
      <c r="G6" t="str">
        <f>Sheet1!J23</f>
        <v>Yes</v>
      </c>
      <c r="H6" t="str">
        <f>Sheet1!K23</f>
        <v>No</v>
      </c>
      <c r="I6" t="str">
        <f>Sheet1!L23</f>
        <v>No</v>
      </c>
      <c r="J6" t="str">
        <f>IF(Sheet1!M23="models-resource.com","1|",IF(Sheet1!M23="roestudios.co.uk","2|","-|"))</f>
        <v>1|</v>
      </c>
    </row>
    <row r="7" spans="2:10" x14ac:dyDescent="0.25">
      <c r="B7">
        <f>Sheet1!C24</f>
        <v>5</v>
      </c>
      <c r="C7" t="str">
        <f>Sheet1!D24</f>
        <v>Charmeleon</v>
      </c>
      <c r="D7" t="str">
        <f>Sheet1!F24</f>
        <v>Yes</v>
      </c>
      <c r="E7" t="str">
        <f>Sheet1!H24</f>
        <v>No</v>
      </c>
      <c r="F7" t="str">
        <f>Sheet1!I24</f>
        <v>No</v>
      </c>
      <c r="G7" t="str">
        <f>Sheet1!J24</f>
        <v>Yes</v>
      </c>
      <c r="H7" t="str">
        <f>Sheet1!K24</f>
        <v>No</v>
      </c>
      <c r="I7" t="str">
        <f>Sheet1!L24</f>
        <v>No</v>
      </c>
      <c r="J7" t="str">
        <f>IF(Sheet1!M24="models-resource.com","1|",IF(Sheet1!M24="roestudios.co.uk","2|","-|"))</f>
        <v>1|</v>
      </c>
    </row>
    <row r="8" spans="2:10" x14ac:dyDescent="0.25">
      <c r="B8">
        <f>Sheet1!C25</f>
        <v>6</v>
      </c>
      <c r="C8" t="str">
        <f>Sheet1!D25</f>
        <v>Charizard</v>
      </c>
      <c r="D8" t="str">
        <f>Sheet1!F25</f>
        <v>Yes</v>
      </c>
      <c r="E8" t="str">
        <f>Sheet1!H25</f>
        <v>No</v>
      </c>
      <c r="F8" t="str">
        <f>Sheet1!I25</f>
        <v>No</v>
      </c>
      <c r="G8" t="str">
        <f>Sheet1!J25</f>
        <v>Yes</v>
      </c>
      <c r="H8" t="str">
        <f>Sheet1!K25</f>
        <v>No</v>
      </c>
      <c r="I8" t="str">
        <f>Sheet1!L25</f>
        <v>No</v>
      </c>
      <c r="J8" t="str">
        <f>IF(Sheet1!M25="models-resource.com","1|",IF(Sheet1!M25="roestudios.co.uk","2|","-|"))</f>
        <v>1|</v>
      </c>
    </row>
    <row r="9" spans="2:10" x14ac:dyDescent="0.25">
      <c r="B9">
        <f>Sheet1!C26</f>
        <v>7</v>
      </c>
      <c r="C9" t="str">
        <f>Sheet1!D26</f>
        <v>Squirtle</v>
      </c>
      <c r="D9" t="str">
        <f>Sheet1!F26</f>
        <v>Yes</v>
      </c>
      <c r="E9" t="str">
        <f>Sheet1!H26</f>
        <v>Yes</v>
      </c>
      <c r="F9" t="str">
        <f>Sheet1!I26</f>
        <v>No</v>
      </c>
      <c r="G9" t="str">
        <f>Sheet1!J26</f>
        <v>Yes</v>
      </c>
      <c r="H9" t="str">
        <f>Sheet1!K26</f>
        <v>No</v>
      </c>
      <c r="I9" t="str">
        <f>Sheet1!L26</f>
        <v>No</v>
      </c>
      <c r="J9" t="str">
        <f>IF(Sheet1!M26="models-resource.com","1|",IF(Sheet1!M26="roestudios.co.uk","2|","-|"))</f>
        <v>1|</v>
      </c>
    </row>
    <row r="10" spans="2:10" x14ac:dyDescent="0.25">
      <c r="B10">
        <f>Sheet1!C27</f>
        <v>8</v>
      </c>
      <c r="C10" t="str">
        <f>Sheet1!D27</f>
        <v>Wartortle</v>
      </c>
      <c r="D10" t="str">
        <f>Sheet1!F27</f>
        <v>Yes</v>
      </c>
      <c r="E10" t="str">
        <f>Sheet1!H27</f>
        <v>Yes</v>
      </c>
      <c r="F10" t="str">
        <f>Sheet1!I27</f>
        <v>No</v>
      </c>
      <c r="G10" t="str">
        <f>Sheet1!J27</f>
        <v>Yes</v>
      </c>
      <c r="H10" t="str">
        <f>Sheet1!K27</f>
        <v>No</v>
      </c>
      <c r="I10" t="str">
        <f>Sheet1!L27</f>
        <v>No</v>
      </c>
      <c r="J10" t="str">
        <f>IF(Sheet1!M27="models-resource.com","1|",IF(Sheet1!M27="roestudios.co.uk","2|","-|"))</f>
        <v>1|</v>
      </c>
    </row>
    <row r="11" spans="2:10" x14ac:dyDescent="0.25">
      <c r="B11">
        <f>Sheet1!C28</f>
        <v>9</v>
      </c>
      <c r="C11" t="str">
        <f>Sheet1!D28</f>
        <v>Blastoise</v>
      </c>
      <c r="D11" t="str">
        <f>Sheet1!F28</f>
        <v>Yes</v>
      </c>
      <c r="E11" t="str">
        <f>Sheet1!H28</f>
        <v>Yes</v>
      </c>
      <c r="F11" t="str">
        <f>Sheet1!I28</f>
        <v>No</v>
      </c>
      <c r="G11" t="str">
        <f>Sheet1!J28</f>
        <v>Yes</v>
      </c>
      <c r="H11" t="str">
        <f>Sheet1!K28</f>
        <v>No</v>
      </c>
      <c r="I11" t="str">
        <f>Sheet1!L28</f>
        <v>No</v>
      </c>
      <c r="J11" t="str">
        <f>IF(Sheet1!M28="models-resource.com","1|",IF(Sheet1!M28="roestudios.co.uk","2|","-|"))</f>
        <v>1|</v>
      </c>
    </row>
    <row r="12" spans="2:10" x14ac:dyDescent="0.25">
      <c r="B12">
        <f>Sheet1!C29</f>
        <v>10</v>
      </c>
      <c r="C12" t="str">
        <f>Sheet1!D29</f>
        <v>Caterpie</v>
      </c>
      <c r="D12" t="str">
        <f>Sheet1!F29</f>
        <v>Yes</v>
      </c>
      <c r="E12" t="str">
        <f>Sheet1!H29</f>
        <v>Yes</v>
      </c>
      <c r="F12" t="str">
        <f>Sheet1!I29</f>
        <v>No</v>
      </c>
      <c r="G12" t="str">
        <f>Sheet1!J29</f>
        <v>Yes</v>
      </c>
      <c r="H12" t="str">
        <f>Sheet1!K29</f>
        <v>No</v>
      </c>
      <c r="I12" t="str">
        <f>Sheet1!L29</f>
        <v>No</v>
      </c>
      <c r="J12" t="str">
        <f>IF(Sheet1!M29="models-resource.com","1|",IF(Sheet1!M29="roestudios.co.uk","2|","-|"))</f>
        <v>1|</v>
      </c>
    </row>
    <row r="13" spans="2:10" x14ac:dyDescent="0.25">
      <c r="B13">
        <f>Sheet1!C30</f>
        <v>11</v>
      </c>
      <c r="C13" t="str">
        <f>Sheet1!D30</f>
        <v>Metapod</v>
      </c>
      <c r="D13" t="str">
        <f>Sheet1!F30</f>
        <v>Yes</v>
      </c>
      <c r="E13" t="str">
        <f>Sheet1!H30</f>
        <v>Yes</v>
      </c>
      <c r="F13" t="str">
        <f>Sheet1!I30</f>
        <v>No</v>
      </c>
      <c r="G13" t="str">
        <f>Sheet1!J30</f>
        <v>Yes</v>
      </c>
      <c r="H13" t="str">
        <f>Sheet1!K30</f>
        <v>No</v>
      </c>
      <c r="I13" t="str">
        <f>Sheet1!L30</f>
        <v>No</v>
      </c>
      <c r="J13" t="str">
        <f>IF(Sheet1!M30="models-resource.com","1|",IF(Sheet1!M30="roestudios.co.uk","2|","-|"))</f>
        <v>1|</v>
      </c>
    </row>
    <row r="14" spans="2:10" x14ac:dyDescent="0.25">
      <c r="B14">
        <f>Sheet1!C31</f>
        <v>12</v>
      </c>
      <c r="C14" t="str">
        <f>Sheet1!D31</f>
        <v>Butterfree</v>
      </c>
      <c r="D14" t="str">
        <f>Sheet1!F31</f>
        <v>Yes</v>
      </c>
      <c r="E14" t="str">
        <f>Sheet1!H31</f>
        <v>Yes</v>
      </c>
      <c r="F14" t="str">
        <f>Sheet1!I31</f>
        <v>No</v>
      </c>
      <c r="G14" t="str">
        <f>Sheet1!J31</f>
        <v>Yes</v>
      </c>
      <c r="H14" t="str">
        <f>Sheet1!K31</f>
        <v>No</v>
      </c>
      <c r="I14" t="str">
        <f>Sheet1!L31</f>
        <v>No</v>
      </c>
      <c r="J14" t="str">
        <f>IF(Sheet1!M31="models-resource.com","1|",IF(Sheet1!M31="roestudios.co.uk","2|","-|"))</f>
        <v>1|</v>
      </c>
    </row>
    <row r="15" spans="2:10" x14ac:dyDescent="0.25">
      <c r="B15">
        <f>Sheet1!C32</f>
        <v>13</v>
      </c>
      <c r="C15" t="str">
        <f>Sheet1!D32</f>
        <v>Weedle</v>
      </c>
      <c r="D15" t="str">
        <f>Sheet1!F32</f>
        <v>Yes</v>
      </c>
      <c r="E15" t="str">
        <f>Sheet1!H32</f>
        <v>Yes</v>
      </c>
      <c r="F15" t="str">
        <f>Sheet1!I32</f>
        <v>No</v>
      </c>
      <c r="G15" t="str">
        <f>Sheet1!J32</f>
        <v>Yes</v>
      </c>
      <c r="H15" t="str">
        <f>Sheet1!K32</f>
        <v>No</v>
      </c>
      <c r="I15" t="str">
        <f>Sheet1!L32</f>
        <v>No</v>
      </c>
      <c r="J15" t="str">
        <f>IF(Sheet1!M32="models-resource.com","1|",IF(Sheet1!M32="roestudios.co.uk","2|","-|"))</f>
        <v>1|</v>
      </c>
    </row>
    <row r="16" spans="2:10" x14ac:dyDescent="0.25">
      <c r="B16">
        <f>Sheet1!C33</f>
        <v>14</v>
      </c>
      <c r="C16" t="str">
        <f>Sheet1!D33</f>
        <v>Kakuna</v>
      </c>
      <c r="D16" t="str">
        <f>Sheet1!F33</f>
        <v>Yes</v>
      </c>
      <c r="E16" t="str">
        <f>Sheet1!H33</f>
        <v>Yes</v>
      </c>
      <c r="F16" t="str">
        <f>Sheet1!I33</f>
        <v>No</v>
      </c>
      <c r="G16" t="str">
        <f>Sheet1!J33</f>
        <v>Yes</v>
      </c>
      <c r="H16" t="str">
        <f>Sheet1!K33</f>
        <v>No</v>
      </c>
      <c r="I16" t="str">
        <f>Sheet1!L33</f>
        <v>No</v>
      </c>
      <c r="J16" t="str">
        <f>IF(Sheet1!M33="models-resource.com","1|",IF(Sheet1!M33="roestudios.co.uk","2|","-|"))</f>
        <v>1|</v>
      </c>
    </row>
    <row r="17" spans="2:10" x14ac:dyDescent="0.25">
      <c r="B17">
        <f>Sheet1!C34</f>
        <v>15</v>
      </c>
      <c r="C17" t="str">
        <f>Sheet1!D34</f>
        <v>Beedrill</v>
      </c>
      <c r="D17" t="str">
        <f>Sheet1!F34</f>
        <v>Yes</v>
      </c>
      <c r="E17" t="str">
        <f>Sheet1!H34</f>
        <v>Yes</v>
      </c>
      <c r="F17" t="str">
        <f>Sheet1!I34</f>
        <v>No</v>
      </c>
      <c r="G17" t="str">
        <f>Sheet1!J34</f>
        <v>Yes</v>
      </c>
      <c r="H17" t="str">
        <f>Sheet1!K34</f>
        <v>No</v>
      </c>
      <c r="I17" t="str">
        <f>Sheet1!L34</f>
        <v>No</v>
      </c>
      <c r="J17" t="str">
        <f>IF(Sheet1!M34="models-resource.com","1|",IF(Sheet1!M34="roestudios.co.uk","2|","-|"))</f>
        <v>1|</v>
      </c>
    </row>
    <row r="18" spans="2:10" x14ac:dyDescent="0.25">
      <c r="B18">
        <f>Sheet1!C35</f>
        <v>16</v>
      </c>
      <c r="C18" t="str">
        <f>Sheet1!D35</f>
        <v>Pidgey</v>
      </c>
      <c r="D18" t="str">
        <f>Sheet1!F35</f>
        <v>Yes</v>
      </c>
      <c r="E18" t="str">
        <f>Sheet1!H35</f>
        <v>Yes</v>
      </c>
      <c r="F18" t="str">
        <f>Sheet1!I35</f>
        <v>No</v>
      </c>
      <c r="G18" t="str">
        <f>Sheet1!J35</f>
        <v>Yes</v>
      </c>
      <c r="H18" t="str">
        <f>Sheet1!K35</f>
        <v>No</v>
      </c>
      <c r="I18" t="str">
        <f>Sheet1!L35</f>
        <v>No</v>
      </c>
      <c r="J18" t="str">
        <f>IF(Sheet1!M35="models-resource.com","1|",IF(Sheet1!M35="roestudios.co.uk","2|","-|"))</f>
        <v>1|</v>
      </c>
    </row>
    <row r="19" spans="2:10" x14ac:dyDescent="0.25">
      <c r="B19">
        <f>Sheet1!C36</f>
        <v>17</v>
      </c>
      <c r="C19" t="str">
        <f>Sheet1!D36</f>
        <v>Pidgeotto</v>
      </c>
      <c r="D19" t="str">
        <f>Sheet1!F36</f>
        <v>Yes</v>
      </c>
      <c r="E19" t="str">
        <f>Sheet1!H36</f>
        <v>Yes</v>
      </c>
      <c r="F19" t="str">
        <f>Sheet1!I36</f>
        <v>No</v>
      </c>
      <c r="G19" t="str">
        <f>Sheet1!J36</f>
        <v>Yes</v>
      </c>
      <c r="H19" t="str">
        <f>Sheet1!K36</f>
        <v>No</v>
      </c>
      <c r="I19" t="str">
        <f>Sheet1!L36</f>
        <v>No</v>
      </c>
      <c r="J19" t="str">
        <f>IF(Sheet1!M36="models-resource.com","1|",IF(Sheet1!M36="roestudios.co.uk","2|","-|"))</f>
        <v>1|</v>
      </c>
    </row>
    <row r="20" spans="2:10" x14ac:dyDescent="0.25">
      <c r="B20">
        <f>Sheet1!C37</f>
        <v>18</v>
      </c>
      <c r="C20" t="str">
        <f>Sheet1!D37</f>
        <v>Pidgeot</v>
      </c>
      <c r="D20" t="str">
        <f>Sheet1!F37</f>
        <v>Yes</v>
      </c>
      <c r="E20" t="str">
        <f>Sheet1!H37</f>
        <v>Yes</v>
      </c>
      <c r="F20" t="str">
        <f>Sheet1!I37</f>
        <v>No</v>
      </c>
      <c r="G20" t="str">
        <f>Sheet1!J37</f>
        <v>Yes</v>
      </c>
      <c r="H20" t="str">
        <f>Sheet1!K37</f>
        <v>No</v>
      </c>
      <c r="I20" t="str">
        <f>Sheet1!L37</f>
        <v>No</v>
      </c>
      <c r="J20" t="str">
        <f>IF(Sheet1!M37="models-resource.com","1|",IF(Sheet1!M37="roestudios.co.uk","2|","-|"))</f>
        <v>1|</v>
      </c>
    </row>
    <row r="21" spans="2:10" x14ac:dyDescent="0.25">
      <c r="B21">
        <f>Sheet1!C38</f>
        <v>19</v>
      </c>
      <c r="C21" t="str">
        <f>Sheet1!D38</f>
        <v>Rattata</v>
      </c>
      <c r="D21" t="str">
        <f>Sheet1!F38</f>
        <v>Yes</v>
      </c>
      <c r="E21" t="str">
        <f>Sheet1!H38</f>
        <v>Yes</v>
      </c>
      <c r="F21" t="str">
        <f>Sheet1!I38</f>
        <v>No</v>
      </c>
      <c r="G21" t="str">
        <f>Sheet1!J38</f>
        <v>Yes</v>
      </c>
      <c r="H21" t="str">
        <f>Sheet1!K38</f>
        <v>No</v>
      </c>
      <c r="I21" t="str">
        <f>Sheet1!L38</f>
        <v>No</v>
      </c>
      <c r="J21" t="str">
        <f>IF(Sheet1!M38="models-resource.com","1|",IF(Sheet1!M38="roestudios.co.uk","2|","-|"))</f>
        <v>1|</v>
      </c>
    </row>
    <row r="22" spans="2:10" x14ac:dyDescent="0.25">
      <c r="B22">
        <f>Sheet1!C39</f>
        <v>20</v>
      </c>
      <c r="C22" t="str">
        <f>Sheet1!D39</f>
        <v>Raticate</v>
      </c>
      <c r="D22" t="str">
        <f>Sheet1!F39</f>
        <v>Yes</v>
      </c>
      <c r="E22" t="str">
        <f>Sheet1!H39</f>
        <v>Yes</v>
      </c>
      <c r="F22" t="str">
        <f>Sheet1!I39</f>
        <v>No</v>
      </c>
      <c r="G22" t="str">
        <f>Sheet1!J39</f>
        <v>Yes</v>
      </c>
      <c r="H22" t="str">
        <f>Sheet1!K39</f>
        <v>No</v>
      </c>
      <c r="I22" t="str">
        <f>Sheet1!L39</f>
        <v>No</v>
      </c>
      <c r="J22" t="str">
        <f>IF(Sheet1!M39="models-resource.com","1|",IF(Sheet1!M39="roestudios.co.uk","2|","-|"))</f>
        <v>1|</v>
      </c>
    </row>
    <row r="23" spans="2:10" x14ac:dyDescent="0.25">
      <c r="B23">
        <f>Sheet1!C40</f>
        <v>21</v>
      </c>
      <c r="C23" t="str">
        <f>Sheet1!D40</f>
        <v>Spearow</v>
      </c>
      <c r="D23" t="str">
        <f>Sheet1!F40</f>
        <v>Yes</v>
      </c>
      <c r="E23" t="str">
        <f>Sheet1!H40</f>
        <v>Yes</v>
      </c>
      <c r="F23" t="str">
        <f>Sheet1!I40</f>
        <v>No</v>
      </c>
      <c r="G23" t="str">
        <f>Sheet1!J40</f>
        <v>Yes</v>
      </c>
      <c r="H23" t="str">
        <f>Sheet1!K40</f>
        <v>No</v>
      </c>
      <c r="I23" t="str">
        <f>Sheet1!L40</f>
        <v>No</v>
      </c>
      <c r="J23" t="str">
        <f>IF(Sheet1!M40="models-resource.com","1|",IF(Sheet1!M40="roestudios.co.uk","2|","-|"))</f>
        <v>1|</v>
      </c>
    </row>
    <row r="24" spans="2:10" x14ac:dyDescent="0.25">
      <c r="B24">
        <f>Sheet1!C41</f>
        <v>22</v>
      </c>
      <c r="C24" t="str">
        <f>Sheet1!D41</f>
        <v>Fearow</v>
      </c>
      <c r="D24" t="str">
        <f>Sheet1!F41</f>
        <v>Yes</v>
      </c>
      <c r="E24" t="str">
        <f>Sheet1!H41</f>
        <v>Yes</v>
      </c>
      <c r="F24" t="str">
        <f>Sheet1!I41</f>
        <v>No</v>
      </c>
      <c r="G24" t="str">
        <f>Sheet1!J41</f>
        <v>Yes</v>
      </c>
      <c r="H24" t="str">
        <f>Sheet1!K41</f>
        <v>No</v>
      </c>
      <c r="I24" t="str">
        <f>Sheet1!L41</f>
        <v>No</v>
      </c>
      <c r="J24" t="str">
        <f>IF(Sheet1!M41="models-resource.com","1|",IF(Sheet1!M41="roestudios.co.uk","2|","-|"))</f>
        <v>1|</v>
      </c>
    </row>
    <row r="25" spans="2:10" x14ac:dyDescent="0.25">
      <c r="B25">
        <f>Sheet1!C42</f>
        <v>23</v>
      </c>
      <c r="C25" t="str">
        <f>Sheet1!D42</f>
        <v>Ekans</v>
      </c>
      <c r="D25" t="str">
        <f>Sheet1!F42</f>
        <v>Yes</v>
      </c>
      <c r="E25" t="str">
        <f>Sheet1!H42</f>
        <v>Yes</v>
      </c>
      <c r="F25" t="str">
        <f>Sheet1!I42</f>
        <v>No</v>
      </c>
      <c r="G25" t="str">
        <f>Sheet1!J42</f>
        <v>Yes</v>
      </c>
      <c r="H25" t="str">
        <f>Sheet1!K42</f>
        <v>No</v>
      </c>
      <c r="I25" t="str">
        <f>Sheet1!L42</f>
        <v>No</v>
      </c>
      <c r="J25" t="str">
        <f>IF(Sheet1!M42="models-resource.com","1|",IF(Sheet1!M42="roestudios.co.uk","2|","-|"))</f>
        <v>1|</v>
      </c>
    </row>
    <row r="26" spans="2:10" x14ac:dyDescent="0.25">
      <c r="B26">
        <f>Sheet1!C43</f>
        <v>24</v>
      </c>
      <c r="C26" t="str">
        <f>Sheet1!D43</f>
        <v>Arbok</v>
      </c>
      <c r="D26" t="str">
        <f>Sheet1!F43</f>
        <v>Yes</v>
      </c>
      <c r="E26" t="str">
        <f>Sheet1!H43</f>
        <v>Yes</v>
      </c>
      <c r="F26" t="str">
        <f>Sheet1!I43</f>
        <v>No</v>
      </c>
      <c r="G26" t="str">
        <f>Sheet1!J43</f>
        <v>Yes</v>
      </c>
      <c r="H26" t="str">
        <f>Sheet1!K43</f>
        <v>No</v>
      </c>
      <c r="I26" t="str">
        <f>Sheet1!L43</f>
        <v>No</v>
      </c>
      <c r="J26" t="str">
        <f>IF(Sheet1!M43="models-resource.com","1|",IF(Sheet1!M43="roestudios.co.uk","2|","-|"))</f>
        <v>1|</v>
      </c>
    </row>
    <row r="27" spans="2:10" x14ac:dyDescent="0.25">
      <c r="B27">
        <f>Sheet1!C44</f>
        <v>25</v>
      </c>
      <c r="C27" t="str">
        <f>Sheet1!D44</f>
        <v>Pikachu</v>
      </c>
      <c r="D27" t="str">
        <f>Sheet1!F44</f>
        <v>Yes</v>
      </c>
      <c r="E27" t="str">
        <f>Sheet1!H44</f>
        <v>Yes</v>
      </c>
      <c r="F27" t="str">
        <f>Sheet1!I44</f>
        <v>No</v>
      </c>
      <c r="G27" t="str">
        <f>Sheet1!J44</f>
        <v>Yes</v>
      </c>
      <c r="H27" t="str">
        <f>Sheet1!K44</f>
        <v>No</v>
      </c>
      <c r="I27" t="str">
        <f>Sheet1!L44</f>
        <v>No</v>
      </c>
      <c r="J27" t="str">
        <f>IF(Sheet1!M44="models-resource.com","1|",IF(Sheet1!M44="roestudios.co.uk","2|","-|"))</f>
        <v>1|</v>
      </c>
    </row>
    <row r="28" spans="2:10" x14ac:dyDescent="0.25">
      <c r="B28">
        <f>Sheet1!C45</f>
        <v>26</v>
      </c>
      <c r="C28" t="str">
        <f>Sheet1!D45</f>
        <v>Raichu</v>
      </c>
      <c r="D28" t="str">
        <f>Sheet1!F45</f>
        <v>Yes</v>
      </c>
      <c r="E28" t="str">
        <f>Sheet1!H45</f>
        <v>Yes</v>
      </c>
      <c r="F28" t="str">
        <f>Sheet1!I45</f>
        <v>No</v>
      </c>
      <c r="G28" t="str">
        <f>Sheet1!J45</f>
        <v>Yes</v>
      </c>
      <c r="H28" t="str">
        <f>Sheet1!K45</f>
        <v>No</v>
      </c>
      <c r="I28" t="str">
        <f>Sheet1!L45</f>
        <v>No</v>
      </c>
      <c r="J28" t="str">
        <f>IF(Sheet1!M45="models-resource.com","1|",IF(Sheet1!M45="roestudios.co.uk","2|","-|"))</f>
        <v>1|</v>
      </c>
    </row>
    <row r="29" spans="2:10" x14ac:dyDescent="0.25">
      <c r="B29">
        <f>Sheet1!C46</f>
        <v>27</v>
      </c>
      <c r="C29" t="str">
        <f>Sheet1!D46</f>
        <v>Sandshrew</v>
      </c>
      <c r="D29" t="str">
        <f>Sheet1!F46</f>
        <v>Yes</v>
      </c>
      <c r="E29" t="str">
        <f>Sheet1!H46</f>
        <v>Yes</v>
      </c>
      <c r="F29" t="str">
        <f>Sheet1!I46</f>
        <v>No</v>
      </c>
      <c r="G29" t="str">
        <f>Sheet1!J46</f>
        <v>Yes</v>
      </c>
      <c r="H29" t="str">
        <f>Sheet1!K46</f>
        <v>No</v>
      </c>
      <c r="I29" t="str">
        <f>Sheet1!L46</f>
        <v>No</v>
      </c>
      <c r="J29" t="str">
        <f>IF(Sheet1!M46="models-resource.com","1|",IF(Sheet1!M46="roestudios.co.uk","2|","-|"))</f>
        <v>1|</v>
      </c>
    </row>
    <row r="30" spans="2:10" x14ac:dyDescent="0.25">
      <c r="B30">
        <f>Sheet1!C47</f>
        <v>28</v>
      </c>
      <c r="C30" t="str">
        <f>Sheet1!D47</f>
        <v>Sandslash</v>
      </c>
      <c r="D30" t="str">
        <f>Sheet1!F47</f>
        <v>Yes</v>
      </c>
      <c r="E30" t="str">
        <f>Sheet1!H47</f>
        <v>Yes</v>
      </c>
      <c r="F30" t="str">
        <f>Sheet1!I47</f>
        <v>No</v>
      </c>
      <c r="G30" t="str">
        <f>Sheet1!J47</f>
        <v>Yes</v>
      </c>
      <c r="H30" t="str">
        <f>Sheet1!K47</f>
        <v>No</v>
      </c>
      <c r="I30" t="str">
        <f>Sheet1!L47</f>
        <v>No</v>
      </c>
      <c r="J30" t="str">
        <f>IF(Sheet1!M47="models-resource.com","1|",IF(Sheet1!M47="roestudios.co.uk","2|","-|"))</f>
        <v>1|</v>
      </c>
    </row>
    <row r="31" spans="2:10" x14ac:dyDescent="0.25">
      <c r="B31">
        <f>Sheet1!C48</f>
        <v>29</v>
      </c>
      <c r="C31" t="str">
        <f>Sheet1!D48</f>
        <v>Nidoran♀</v>
      </c>
      <c r="D31" t="str">
        <f>Sheet1!F48</f>
        <v>Yes</v>
      </c>
      <c r="E31" t="str">
        <f>Sheet1!H48</f>
        <v>Yes</v>
      </c>
      <c r="F31" t="str">
        <f>Sheet1!I48</f>
        <v>No</v>
      </c>
      <c r="G31" t="str">
        <f>Sheet1!J48</f>
        <v>Yes</v>
      </c>
      <c r="H31" t="str">
        <f>Sheet1!K48</f>
        <v>No</v>
      </c>
      <c r="I31" t="str">
        <f>Sheet1!L48</f>
        <v>No</v>
      </c>
      <c r="J31" t="str">
        <f>IF(Sheet1!M48="models-resource.com","1|",IF(Sheet1!M48="roestudios.co.uk","2|","-|"))</f>
        <v>1|</v>
      </c>
    </row>
    <row r="32" spans="2:10" x14ac:dyDescent="0.25">
      <c r="B32">
        <f>Sheet1!C49</f>
        <v>30</v>
      </c>
      <c r="C32" t="str">
        <f>Sheet1!D49</f>
        <v>Nidorina</v>
      </c>
      <c r="D32" t="str">
        <f>Sheet1!F49</f>
        <v>Yes</v>
      </c>
      <c r="E32" t="str">
        <f>Sheet1!H49</f>
        <v>Yes</v>
      </c>
      <c r="F32" t="str">
        <f>Sheet1!I49</f>
        <v>No</v>
      </c>
      <c r="G32" t="str">
        <f>Sheet1!J49</f>
        <v>Yes</v>
      </c>
      <c r="H32" t="str">
        <f>Sheet1!K49</f>
        <v>No</v>
      </c>
      <c r="I32" t="str">
        <f>Sheet1!L49</f>
        <v>No</v>
      </c>
      <c r="J32" t="str">
        <f>IF(Sheet1!M49="models-resource.com","1|",IF(Sheet1!M49="roestudios.co.uk","2|","-|"))</f>
        <v>1|</v>
      </c>
    </row>
    <row r="33" spans="2:10" x14ac:dyDescent="0.25">
      <c r="B33">
        <f>Sheet1!C50</f>
        <v>31</v>
      </c>
      <c r="C33" t="str">
        <f>Sheet1!D50</f>
        <v>Nidoqueen</v>
      </c>
      <c r="D33" t="str">
        <f>Sheet1!F50</f>
        <v>Yes</v>
      </c>
      <c r="E33" t="str">
        <f>Sheet1!H50</f>
        <v>Yes</v>
      </c>
      <c r="F33" t="str">
        <f>Sheet1!I50</f>
        <v>No</v>
      </c>
      <c r="G33" t="str">
        <f>Sheet1!J50</f>
        <v>Yes</v>
      </c>
      <c r="H33" t="str">
        <f>Sheet1!K50</f>
        <v>No</v>
      </c>
      <c r="I33" t="str">
        <f>Sheet1!L50</f>
        <v>No</v>
      </c>
      <c r="J33" t="str">
        <f>IF(Sheet1!M50="models-resource.com","1|",IF(Sheet1!M50="roestudios.co.uk","2|","-|"))</f>
        <v>1|</v>
      </c>
    </row>
    <row r="34" spans="2:10" x14ac:dyDescent="0.25">
      <c r="B34">
        <f>Sheet1!C51</f>
        <v>32</v>
      </c>
      <c r="C34" t="str">
        <f>Sheet1!D51</f>
        <v>Nidoran♂</v>
      </c>
      <c r="D34" t="str">
        <f>Sheet1!F51</f>
        <v>Yes</v>
      </c>
      <c r="E34" t="str">
        <f>Sheet1!H51</f>
        <v>Yes</v>
      </c>
      <c r="F34" t="str">
        <f>Sheet1!I51</f>
        <v>No</v>
      </c>
      <c r="G34" t="str">
        <f>Sheet1!J51</f>
        <v>Yes</v>
      </c>
      <c r="H34" t="str">
        <f>Sheet1!K51</f>
        <v>No</v>
      </c>
      <c r="I34" t="str">
        <f>Sheet1!L51</f>
        <v>No</v>
      </c>
      <c r="J34" t="str">
        <f>IF(Sheet1!M51="models-resource.com","1|",IF(Sheet1!M51="roestudios.co.uk","2|","-|"))</f>
        <v>1|</v>
      </c>
    </row>
    <row r="35" spans="2:10" x14ac:dyDescent="0.25">
      <c r="B35">
        <f>Sheet1!C52</f>
        <v>33</v>
      </c>
      <c r="C35" t="str">
        <f>Sheet1!D52</f>
        <v>Nidorino</v>
      </c>
      <c r="D35" t="str">
        <f>Sheet1!F52</f>
        <v>Yes</v>
      </c>
      <c r="E35" t="str">
        <f>Sheet1!H52</f>
        <v>Yes</v>
      </c>
      <c r="F35" t="str">
        <f>Sheet1!I52</f>
        <v>No</v>
      </c>
      <c r="G35" t="str">
        <f>Sheet1!J52</f>
        <v>Yes</v>
      </c>
      <c r="H35" t="str">
        <f>Sheet1!K52</f>
        <v>No</v>
      </c>
      <c r="I35" t="str">
        <f>Sheet1!L52</f>
        <v>No</v>
      </c>
      <c r="J35" t="str">
        <f>IF(Sheet1!M52="models-resource.com","1|",IF(Sheet1!M52="roestudios.co.uk","2|","-|"))</f>
        <v>1|</v>
      </c>
    </row>
    <row r="36" spans="2:10" x14ac:dyDescent="0.25">
      <c r="B36">
        <f>Sheet1!C53</f>
        <v>34</v>
      </c>
      <c r="C36" t="str">
        <f>Sheet1!D53</f>
        <v>Nidoking</v>
      </c>
      <c r="D36" t="str">
        <f>Sheet1!F53</f>
        <v>Yes</v>
      </c>
      <c r="E36" t="str">
        <f>Sheet1!H53</f>
        <v>Yes</v>
      </c>
      <c r="F36" t="str">
        <f>Sheet1!I53</f>
        <v>No</v>
      </c>
      <c r="G36" t="str">
        <f>Sheet1!J53</f>
        <v>Yes</v>
      </c>
      <c r="H36" t="str">
        <f>Sheet1!K53</f>
        <v>No</v>
      </c>
      <c r="I36" t="str">
        <f>Sheet1!L53</f>
        <v>No</v>
      </c>
      <c r="J36" t="str">
        <f>IF(Sheet1!M53="models-resource.com","1|",IF(Sheet1!M53="roestudios.co.uk","2|","-|"))</f>
        <v>1|</v>
      </c>
    </row>
    <row r="37" spans="2:10" x14ac:dyDescent="0.25">
      <c r="B37">
        <f>Sheet1!C54</f>
        <v>35</v>
      </c>
      <c r="C37" t="str">
        <f>Sheet1!D54</f>
        <v>Clefairy</v>
      </c>
      <c r="D37" t="str">
        <f>Sheet1!F54</f>
        <v>Yes</v>
      </c>
      <c r="E37" t="str">
        <f>Sheet1!H54</f>
        <v>No</v>
      </c>
      <c r="F37" t="str">
        <f>Sheet1!I54</f>
        <v>No</v>
      </c>
      <c r="G37" t="str">
        <f>Sheet1!J54</f>
        <v>No</v>
      </c>
      <c r="H37" t="str">
        <f>Sheet1!K54</f>
        <v>No</v>
      </c>
      <c r="I37" t="str">
        <f>Sheet1!L54</f>
        <v>No</v>
      </c>
      <c r="J37" t="str">
        <f>IF(Sheet1!M54="models-resource.com","1|",IF(Sheet1!M54="roestudios.co.uk","2|","-|"))</f>
        <v>1|</v>
      </c>
    </row>
    <row r="38" spans="2:10" x14ac:dyDescent="0.25">
      <c r="B38">
        <f>Sheet1!C55</f>
        <v>36</v>
      </c>
      <c r="C38" t="str">
        <f>Sheet1!D55</f>
        <v>Clefable</v>
      </c>
      <c r="D38" t="str">
        <f>Sheet1!F55</f>
        <v>Yes</v>
      </c>
      <c r="E38" t="str">
        <f>Sheet1!H55</f>
        <v>Yes</v>
      </c>
      <c r="F38" t="str">
        <f>Sheet1!I55</f>
        <v>No</v>
      </c>
      <c r="G38" t="str">
        <f>Sheet1!J55</f>
        <v>Yes</v>
      </c>
      <c r="H38" t="str">
        <f>Sheet1!K55</f>
        <v>No</v>
      </c>
      <c r="I38" t="str">
        <f>Sheet1!L55</f>
        <v>No</v>
      </c>
      <c r="J38" t="str">
        <f>IF(Sheet1!M55="models-resource.com","1|",IF(Sheet1!M55="roestudios.co.uk","2|","-|"))</f>
        <v>1|</v>
      </c>
    </row>
    <row r="39" spans="2:10" x14ac:dyDescent="0.25">
      <c r="B39">
        <f>Sheet1!C56</f>
        <v>37</v>
      </c>
      <c r="C39" t="str">
        <f>Sheet1!D56</f>
        <v>Vulpix</v>
      </c>
      <c r="D39" t="str">
        <f>Sheet1!F56</f>
        <v>Yes</v>
      </c>
      <c r="E39" t="str">
        <f>Sheet1!H56</f>
        <v>Yes</v>
      </c>
      <c r="F39" t="str">
        <f>Sheet1!I56</f>
        <v>No</v>
      </c>
      <c r="G39" t="str">
        <f>Sheet1!J56</f>
        <v>Yes</v>
      </c>
      <c r="H39" t="str">
        <f>Sheet1!K56</f>
        <v>No</v>
      </c>
      <c r="I39" t="str">
        <f>Sheet1!L56</f>
        <v>No</v>
      </c>
      <c r="J39" t="str">
        <f>IF(Sheet1!M56="models-resource.com","1|",IF(Sheet1!M56="roestudios.co.uk","2|","-|"))</f>
        <v>1|</v>
      </c>
    </row>
    <row r="40" spans="2:10" x14ac:dyDescent="0.25">
      <c r="B40">
        <f>Sheet1!C57</f>
        <v>38</v>
      </c>
      <c r="C40" t="str">
        <f>Sheet1!D57</f>
        <v>Ninetales</v>
      </c>
      <c r="D40" t="str">
        <f>Sheet1!F57</f>
        <v>Yes</v>
      </c>
      <c r="E40" t="str">
        <f>Sheet1!H57</f>
        <v>Yes</v>
      </c>
      <c r="F40" t="str">
        <f>Sheet1!I57</f>
        <v>No</v>
      </c>
      <c r="G40" t="str">
        <f>Sheet1!J57</f>
        <v>Yes</v>
      </c>
      <c r="H40" t="str">
        <f>Sheet1!K57</f>
        <v>No</v>
      </c>
      <c r="I40" t="str">
        <f>Sheet1!L57</f>
        <v>No</v>
      </c>
      <c r="J40" t="str">
        <f>IF(Sheet1!M57="models-resource.com","1|",IF(Sheet1!M57="roestudios.co.uk","2|","-|"))</f>
        <v>1|</v>
      </c>
    </row>
    <row r="41" spans="2:10" x14ac:dyDescent="0.25">
      <c r="B41">
        <f>Sheet1!C58</f>
        <v>39</v>
      </c>
      <c r="C41" t="str">
        <f>Sheet1!D58</f>
        <v>Jigglypuff</v>
      </c>
      <c r="D41" t="str">
        <f>Sheet1!F58</f>
        <v>Yes</v>
      </c>
      <c r="E41" t="str">
        <f>Sheet1!H58</f>
        <v>Yes</v>
      </c>
      <c r="F41" t="str">
        <f>Sheet1!I58</f>
        <v>No</v>
      </c>
      <c r="G41" t="str">
        <f>Sheet1!J58</f>
        <v>Yes</v>
      </c>
      <c r="H41" t="str">
        <f>Sheet1!K58</f>
        <v>No</v>
      </c>
      <c r="I41" t="str">
        <f>Sheet1!L58</f>
        <v>No</v>
      </c>
      <c r="J41" t="str">
        <f>IF(Sheet1!M58="models-resource.com","1|",IF(Sheet1!M58="roestudios.co.uk","2|","-|"))</f>
        <v>1|</v>
      </c>
    </row>
    <row r="42" spans="2:10" x14ac:dyDescent="0.25">
      <c r="B42">
        <f>Sheet1!C59</f>
        <v>40</v>
      </c>
      <c r="C42" t="str">
        <f>Sheet1!D59</f>
        <v>Wigglytuff</v>
      </c>
      <c r="D42" t="str">
        <f>Sheet1!F59</f>
        <v>Yes</v>
      </c>
      <c r="E42" t="str">
        <f>Sheet1!H59</f>
        <v>Yes</v>
      </c>
      <c r="F42" t="str">
        <f>Sheet1!I59</f>
        <v>No</v>
      </c>
      <c r="G42" t="str">
        <f>Sheet1!J59</f>
        <v>Yes</v>
      </c>
      <c r="H42" t="str">
        <f>Sheet1!K59</f>
        <v>No</v>
      </c>
      <c r="I42" t="str">
        <f>Sheet1!L59</f>
        <v>No</v>
      </c>
      <c r="J42" t="str">
        <f>IF(Sheet1!M59="models-resource.com","1|",IF(Sheet1!M59="roestudios.co.uk","2|","-|"))</f>
        <v>1|</v>
      </c>
    </row>
    <row r="43" spans="2:10" x14ac:dyDescent="0.25">
      <c r="B43">
        <f>Sheet1!C60</f>
        <v>41</v>
      </c>
      <c r="C43" t="str">
        <f>Sheet1!D60</f>
        <v>Zubat</v>
      </c>
      <c r="D43" t="str">
        <f>Sheet1!F60</f>
        <v>Yes</v>
      </c>
      <c r="E43" t="str">
        <f>Sheet1!H60</f>
        <v>No</v>
      </c>
      <c r="F43" t="str">
        <f>Sheet1!I60</f>
        <v>No</v>
      </c>
      <c r="G43" t="str">
        <f>Sheet1!J60</f>
        <v>No</v>
      </c>
      <c r="H43" t="str">
        <f>Sheet1!K60</f>
        <v>No</v>
      </c>
      <c r="I43" t="str">
        <f>Sheet1!L60</f>
        <v>No</v>
      </c>
      <c r="J43" t="str">
        <f>IF(Sheet1!M60="models-resource.com","1|",IF(Sheet1!M60="roestudios.co.uk","2|","-|"))</f>
        <v>1|</v>
      </c>
    </row>
    <row r="44" spans="2:10" x14ac:dyDescent="0.25">
      <c r="B44">
        <f>Sheet1!C61</f>
        <v>42</v>
      </c>
      <c r="C44" t="str">
        <f>Sheet1!D61</f>
        <v>Golbat</v>
      </c>
      <c r="D44" t="str">
        <f>Sheet1!F61</f>
        <v>Yes</v>
      </c>
      <c r="E44" t="str">
        <f>Sheet1!H61</f>
        <v>No</v>
      </c>
      <c r="F44" t="str">
        <f>Sheet1!I61</f>
        <v>No</v>
      </c>
      <c r="G44" t="str">
        <f>Sheet1!J61</f>
        <v>No</v>
      </c>
      <c r="H44" t="str">
        <f>Sheet1!K61</f>
        <v>No</v>
      </c>
      <c r="I44" t="str">
        <f>Sheet1!L61</f>
        <v>No</v>
      </c>
      <c r="J44" t="str">
        <f>IF(Sheet1!M61="models-resource.com","1|",IF(Sheet1!M61="roestudios.co.uk","2|","-|"))</f>
        <v>1|</v>
      </c>
    </row>
    <row r="45" spans="2:10" x14ac:dyDescent="0.25">
      <c r="B45">
        <f>Sheet1!C62</f>
        <v>43</v>
      </c>
      <c r="C45" t="str">
        <f>Sheet1!D62</f>
        <v>Oddish</v>
      </c>
      <c r="D45" t="str">
        <f>Sheet1!F62</f>
        <v>Yes</v>
      </c>
      <c r="E45" t="str">
        <f>Sheet1!H62</f>
        <v>Yes</v>
      </c>
      <c r="F45" t="str">
        <f>Sheet1!I62</f>
        <v>No</v>
      </c>
      <c r="G45" t="str">
        <f>Sheet1!J62</f>
        <v>Yes</v>
      </c>
      <c r="H45" t="str">
        <f>Sheet1!K62</f>
        <v>No</v>
      </c>
      <c r="I45" t="str">
        <f>Sheet1!L62</f>
        <v>No</v>
      </c>
      <c r="J45" t="str">
        <f>IF(Sheet1!M62="models-resource.com","1|",IF(Sheet1!M62="roestudios.co.uk","2|","-|"))</f>
        <v>1|</v>
      </c>
    </row>
    <row r="46" spans="2:10" x14ac:dyDescent="0.25">
      <c r="B46">
        <f>Sheet1!C63</f>
        <v>44</v>
      </c>
      <c r="C46" t="str">
        <f>Sheet1!D63</f>
        <v>Gloom</v>
      </c>
      <c r="D46" t="str">
        <f>Sheet1!F63</f>
        <v>Yes</v>
      </c>
      <c r="E46" t="str">
        <f>Sheet1!H63</f>
        <v>Yes</v>
      </c>
      <c r="F46" t="str">
        <f>Sheet1!I63</f>
        <v>No</v>
      </c>
      <c r="G46" t="str">
        <f>Sheet1!J63</f>
        <v>Yes</v>
      </c>
      <c r="H46" t="str">
        <f>Sheet1!K63</f>
        <v>No</v>
      </c>
      <c r="I46" t="str">
        <f>Sheet1!L63</f>
        <v>No</v>
      </c>
      <c r="J46" t="str">
        <f>IF(Sheet1!M63="models-resource.com","1|",IF(Sheet1!M63="roestudios.co.uk","2|","-|"))</f>
        <v>1|</v>
      </c>
    </row>
    <row r="47" spans="2:10" x14ac:dyDescent="0.25">
      <c r="B47">
        <f>Sheet1!C64</f>
        <v>45</v>
      </c>
      <c r="C47" t="str">
        <f>Sheet1!D64</f>
        <v>Vileplume</v>
      </c>
      <c r="D47" t="str">
        <f>Sheet1!F64</f>
        <v>Yes</v>
      </c>
      <c r="E47" t="str">
        <f>Sheet1!H64</f>
        <v>Yes</v>
      </c>
      <c r="F47" t="str">
        <f>Sheet1!I64</f>
        <v>No</v>
      </c>
      <c r="G47" t="str">
        <f>Sheet1!J64</f>
        <v>Yes</v>
      </c>
      <c r="H47" t="str">
        <f>Sheet1!K64</f>
        <v>No</v>
      </c>
      <c r="I47" t="str">
        <f>Sheet1!L64</f>
        <v>No</v>
      </c>
      <c r="J47" t="str">
        <f>IF(Sheet1!M64="models-resource.com","1|",IF(Sheet1!M64="roestudios.co.uk","2|","-|"))</f>
        <v>1|</v>
      </c>
    </row>
    <row r="48" spans="2:10" x14ac:dyDescent="0.25">
      <c r="B48">
        <f>Sheet1!C65</f>
        <v>46</v>
      </c>
      <c r="C48" t="str">
        <f>Sheet1!D65</f>
        <v>Paras</v>
      </c>
      <c r="D48" t="str">
        <f>Sheet1!F65</f>
        <v>Yes</v>
      </c>
      <c r="E48" t="str">
        <f>Sheet1!H65</f>
        <v>No</v>
      </c>
      <c r="F48" t="str">
        <f>Sheet1!I65</f>
        <v>No</v>
      </c>
      <c r="G48" t="str">
        <f>Sheet1!J65</f>
        <v>Yes</v>
      </c>
      <c r="H48" t="str">
        <f>Sheet1!K65</f>
        <v>No</v>
      </c>
      <c r="I48" t="str">
        <f>Sheet1!L65</f>
        <v>No</v>
      </c>
      <c r="J48" t="str">
        <f>IF(Sheet1!M65="models-resource.com","1|",IF(Sheet1!M65="roestudios.co.uk","2|","-|"))</f>
        <v>1|</v>
      </c>
    </row>
    <row r="49" spans="2:10" x14ac:dyDescent="0.25">
      <c r="B49">
        <f>Sheet1!C66</f>
        <v>47</v>
      </c>
      <c r="C49" t="str">
        <f>Sheet1!D66</f>
        <v>Parasect</v>
      </c>
      <c r="D49" t="str">
        <f>Sheet1!F66</f>
        <v>Yes</v>
      </c>
      <c r="E49" t="str">
        <f>Sheet1!H66</f>
        <v>No</v>
      </c>
      <c r="F49" t="str">
        <f>Sheet1!I66</f>
        <v>No</v>
      </c>
      <c r="G49" t="str">
        <f>Sheet1!J66</f>
        <v>Yes</v>
      </c>
      <c r="H49" t="str">
        <f>Sheet1!K66</f>
        <v>No</v>
      </c>
      <c r="I49" t="str">
        <f>Sheet1!L66</f>
        <v>No</v>
      </c>
      <c r="J49" t="str">
        <f>IF(Sheet1!M66="models-resource.com","1|",IF(Sheet1!M66="roestudios.co.uk","2|","-|"))</f>
        <v>1|</v>
      </c>
    </row>
    <row r="50" spans="2:10" x14ac:dyDescent="0.25">
      <c r="B50">
        <f>Sheet1!C67</f>
        <v>48</v>
      </c>
      <c r="C50" t="str">
        <f>Sheet1!D67</f>
        <v>Venonat</v>
      </c>
      <c r="D50" t="str">
        <f>Sheet1!F67</f>
        <v>Yes</v>
      </c>
      <c r="E50" t="str">
        <f>Sheet1!H67</f>
        <v>Yes</v>
      </c>
      <c r="F50" t="str">
        <f>Sheet1!I67</f>
        <v>No</v>
      </c>
      <c r="G50" t="str">
        <f>Sheet1!J67</f>
        <v>Yes</v>
      </c>
      <c r="H50" t="str">
        <f>Sheet1!K67</f>
        <v>No</v>
      </c>
      <c r="I50" t="str">
        <f>Sheet1!L67</f>
        <v>No</v>
      </c>
      <c r="J50" t="str">
        <f>IF(Sheet1!M67="models-resource.com","1|",IF(Sheet1!M67="roestudios.co.uk","2|","-|"))</f>
        <v>1|</v>
      </c>
    </row>
    <row r="51" spans="2:10" x14ac:dyDescent="0.25">
      <c r="B51">
        <f>Sheet1!C68</f>
        <v>49</v>
      </c>
      <c r="C51" t="str">
        <f>Sheet1!D68</f>
        <v>Venomoth</v>
      </c>
      <c r="D51" t="str">
        <f>Sheet1!F68</f>
        <v>Yes</v>
      </c>
      <c r="E51" t="str">
        <f>Sheet1!H68</f>
        <v>No</v>
      </c>
      <c r="F51" t="str">
        <f>Sheet1!I68</f>
        <v>No</v>
      </c>
      <c r="G51" t="str">
        <f>Sheet1!J68</f>
        <v>Yes</v>
      </c>
      <c r="H51" t="str">
        <f>Sheet1!K68</f>
        <v>No</v>
      </c>
      <c r="I51" t="str">
        <f>Sheet1!L68</f>
        <v>No</v>
      </c>
      <c r="J51" t="str">
        <f>IF(Sheet1!M68="models-resource.com","1|",IF(Sheet1!M68="roestudios.co.uk","2|","-|"))</f>
        <v>1|</v>
      </c>
    </row>
    <row r="52" spans="2:10" x14ac:dyDescent="0.25">
      <c r="B52">
        <f>Sheet1!C69</f>
        <v>50</v>
      </c>
      <c r="C52" t="str">
        <f>Sheet1!D69</f>
        <v>Diglett</v>
      </c>
      <c r="D52" t="str">
        <f>Sheet1!F69</f>
        <v>Yes</v>
      </c>
      <c r="E52" t="str">
        <f>Sheet1!H69</f>
        <v>Yes</v>
      </c>
      <c r="F52" t="str">
        <f>Sheet1!I69</f>
        <v>No</v>
      </c>
      <c r="G52" t="str">
        <f>Sheet1!J69</f>
        <v>Yes</v>
      </c>
      <c r="H52" t="str">
        <f>Sheet1!K69</f>
        <v>No</v>
      </c>
      <c r="I52" t="str">
        <f>Sheet1!L69</f>
        <v>No</v>
      </c>
      <c r="J52" t="str">
        <f>IF(Sheet1!M69="models-resource.com","1|",IF(Sheet1!M69="roestudios.co.uk","2|","-|"))</f>
        <v>1|</v>
      </c>
    </row>
    <row r="53" spans="2:10" x14ac:dyDescent="0.25">
      <c r="B53">
        <f>Sheet1!C70</f>
        <v>51</v>
      </c>
      <c r="C53" t="str">
        <f>Sheet1!D70</f>
        <v>Dugtrio</v>
      </c>
      <c r="D53" t="str">
        <f>Sheet1!F70</f>
        <v>Yes</v>
      </c>
      <c r="E53" t="str">
        <f>Sheet1!H70</f>
        <v>Yes</v>
      </c>
      <c r="F53" t="str">
        <f>Sheet1!I70</f>
        <v>No</v>
      </c>
      <c r="G53" t="str">
        <f>Sheet1!J70</f>
        <v>Yes</v>
      </c>
      <c r="H53" t="str">
        <f>Sheet1!K70</f>
        <v>No</v>
      </c>
      <c r="I53" t="str">
        <f>Sheet1!L70</f>
        <v>No</v>
      </c>
      <c r="J53" t="str">
        <f>IF(Sheet1!M70="models-resource.com","1|",IF(Sheet1!M70="roestudios.co.uk","2|","-|"))</f>
        <v>1|</v>
      </c>
    </row>
    <row r="54" spans="2:10" x14ac:dyDescent="0.25">
      <c r="B54">
        <f>Sheet1!C71</f>
        <v>52</v>
      </c>
      <c r="C54" t="str">
        <f>Sheet1!D71</f>
        <v>Meowth</v>
      </c>
      <c r="D54" t="str">
        <f>Sheet1!F71</f>
        <v>Yes</v>
      </c>
      <c r="E54" t="str">
        <f>Sheet1!H71</f>
        <v>Yes</v>
      </c>
      <c r="F54" t="str">
        <f>Sheet1!I71</f>
        <v>No</v>
      </c>
      <c r="G54" t="str">
        <f>Sheet1!J71</f>
        <v>Yes</v>
      </c>
      <c r="H54" t="str">
        <f>Sheet1!K71</f>
        <v>No</v>
      </c>
      <c r="I54" t="str">
        <f>Sheet1!L71</f>
        <v>No</v>
      </c>
      <c r="J54" t="str">
        <f>IF(Sheet1!M71="models-resource.com","1|",IF(Sheet1!M71="roestudios.co.uk","2|","-|"))</f>
        <v>1|</v>
      </c>
    </row>
    <row r="55" spans="2:10" x14ac:dyDescent="0.25">
      <c r="B55">
        <f>Sheet1!C72</f>
        <v>53</v>
      </c>
      <c r="C55" t="str">
        <f>Sheet1!D72</f>
        <v>Persian</v>
      </c>
      <c r="D55" t="str">
        <f>Sheet1!F72</f>
        <v>Yes</v>
      </c>
      <c r="E55" t="str">
        <f>Sheet1!H72</f>
        <v>Yes</v>
      </c>
      <c r="F55" t="str">
        <f>Sheet1!I72</f>
        <v>No</v>
      </c>
      <c r="G55" t="str">
        <f>Sheet1!J72</f>
        <v>Yes</v>
      </c>
      <c r="H55" t="str">
        <f>Sheet1!K72</f>
        <v>No</v>
      </c>
      <c r="I55" t="str">
        <f>Sheet1!L72</f>
        <v>No</v>
      </c>
      <c r="J55" t="str">
        <f>IF(Sheet1!M72="models-resource.com","1|",IF(Sheet1!M72="roestudios.co.uk","2|","-|"))</f>
        <v>1|</v>
      </c>
    </row>
    <row r="56" spans="2:10" x14ac:dyDescent="0.25">
      <c r="B56">
        <f>Sheet1!C73</f>
        <v>54</v>
      </c>
      <c r="C56" t="str">
        <f>Sheet1!D73</f>
        <v>Psyduck</v>
      </c>
      <c r="D56" t="str">
        <f>Sheet1!F73</f>
        <v>Yes</v>
      </c>
      <c r="E56" t="str">
        <f>Sheet1!H73</f>
        <v>Yes</v>
      </c>
      <c r="F56" t="str">
        <f>Sheet1!I73</f>
        <v>No</v>
      </c>
      <c r="G56" t="str">
        <f>Sheet1!J73</f>
        <v>Yes</v>
      </c>
      <c r="H56" t="str">
        <f>Sheet1!K73</f>
        <v>No</v>
      </c>
      <c r="I56" t="str">
        <f>Sheet1!L73</f>
        <v>No</v>
      </c>
      <c r="J56" t="str">
        <f>IF(Sheet1!M73="models-resource.com","1|",IF(Sheet1!M73="roestudios.co.uk","2|","-|"))</f>
        <v>1|</v>
      </c>
    </row>
    <row r="57" spans="2:10" x14ac:dyDescent="0.25">
      <c r="B57">
        <f>Sheet1!C74</f>
        <v>55</v>
      </c>
      <c r="C57" t="str">
        <f>Sheet1!D74</f>
        <v>Golduck</v>
      </c>
      <c r="D57" t="str">
        <f>Sheet1!F74</f>
        <v>Yes</v>
      </c>
      <c r="E57" t="str">
        <f>Sheet1!H74</f>
        <v>Yes</v>
      </c>
      <c r="F57" t="str">
        <f>Sheet1!I74</f>
        <v>No</v>
      </c>
      <c r="G57" t="str">
        <f>Sheet1!J74</f>
        <v>Yes</v>
      </c>
      <c r="H57" t="str">
        <f>Sheet1!K74</f>
        <v>No</v>
      </c>
      <c r="I57" t="str">
        <f>Sheet1!L74</f>
        <v>No</v>
      </c>
      <c r="J57" t="str">
        <f>IF(Sheet1!M74="models-resource.com","1|",IF(Sheet1!M74="roestudios.co.uk","2|","-|"))</f>
        <v>1|</v>
      </c>
    </row>
    <row r="58" spans="2:10" x14ac:dyDescent="0.25">
      <c r="B58">
        <f>Sheet1!C75</f>
        <v>56</v>
      </c>
      <c r="C58" t="str">
        <f>Sheet1!D75</f>
        <v>Mankey</v>
      </c>
      <c r="D58" t="str">
        <f>Sheet1!F75</f>
        <v>Yes</v>
      </c>
      <c r="E58" t="str">
        <f>Sheet1!H75</f>
        <v>Yes</v>
      </c>
      <c r="F58" t="str">
        <f>Sheet1!I75</f>
        <v>No</v>
      </c>
      <c r="G58" t="str">
        <f>Sheet1!J75</f>
        <v>Yes</v>
      </c>
      <c r="H58" t="str">
        <f>Sheet1!K75</f>
        <v>No</v>
      </c>
      <c r="I58" t="str">
        <f>Sheet1!L75</f>
        <v>No</v>
      </c>
      <c r="J58" t="str">
        <f>IF(Sheet1!M75="models-resource.com","1|",IF(Sheet1!M75="roestudios.co.uk","2|","-|"))</f>
        <v>1|</v>
      </c>
    </row>
    <row r="59" spans="2:10" x14ac:dyDescent="0.25">
      <c r="B59">
        <f>Sheet1!C76</f>
        <v>57</v>
      </c>
      <c r="C59" t="str">
        <f>Sheet1!D76</f>
        <v>Primeape</v>
      </c>
      <c r="D59" t="str">
        <f>Sheet1!F76</f>
        <v>Yes</v>
      </c>
      <c r="E59" t="str">
        <f>Sheet1!H76</f>
        <v>Yes</v>
      </c>
      <c r="F59" t="str">
        <f>Sheet1!I76</f>
        <v>No</v>
      </c>
      <c r="G59" t="str">
        <f>Sheet1!J76</f>
        <v>Yes</v>
      </c>
      <c r="H59" t="str">
        <f>Sheet1!K76</f>
        <v>No</v>
      </c>
      <c r="I59" t="str">
        <f>Sheet1!L76</f>
        <v>No</v>
      </c>
      <c r="J59" t="str">
        <f>IF(Sheet1!M76="models-resource.com","1|",IF(Sheet1!M76="roestudios.co.uk","2|","-|"))</f>
        <v>1|</v>
      </c>
    </row>
    <row r="60" spans="2:10" x14ac:dyDescent="0.25">
      <c r="B60">
        <f>Sheet1!C77</f>
        <v>58</v>
      </c>
      <c r="C60" t="str">
        <f>Sheet1!D77</f>
        <v>Growlithe</v>
      </c>
      <c r="D60" t="str">
        <f>Sheet1!F77</f>
        <v>Yes</v>
      </c>
      <c r="E60" t="str">
        <f>Sheet1!H77</f>
        <v>Yes</v>
      </c>
      <c r="F60" t="str">
        <f>Sheet1!I77</f>
        <v>No</v>
      </c>
      <c r="G60" t="str">
        <f>Sheet1!J77</f>
        <v>Yes</v>
      </c>
      <c r="H60" t="str">
        <f>Sheet1!K77</f>
        <v>No</v>
      </c>
      <c r="I60" t="str">
        <f>Sheet1!L77</f>
        <v>No</v>
      </c>
      <c r="J60" t="str">
        <f>IF(Sheet1!M77="models-resource.com","1|",IF(Sheet1!M77="roestudios.co.uk","2|","-|"))</f>
        <v>1|</v>
      </c>
    </row>
    <row r="61" spans="2:10" x14ac:dyDescent="0.25">
      <c r="B61">
        <f>Sheet1!C78</f>
        <v>59</v>
      </c>
      <c r="C61" t="str">
        <f>Sheet1!D78</f>
        <v>Arcanine</v>
      </c>
      <c r="D61" t="str">
        <f>Sheet1!F78</f>
        <v>Yes</v>
      </c>
      <c r="E61" t="str">
        <f>Sheet1!H78</f>
        <v>Yes</v>
      </c>
      <c r="F61" t="str">
        <f>Sheet1!I78</f>
        <v>No</v>
      </c>
      <c r="G61" t="str">
        <f>Sheet1!J78</f>
        <v>Yes</v>
      </c>
      <c r="H61" t="str">
        <f>Sheet1!K78</f>
        <v>No</v>
      </c>
      <c r="I61" t="str">
        <f>Sheet1!L78</f>
        <v>No</v>
      </c>
      <c r="J61" t="str">
        <f>IF(Sheet1!M78="models-resource.com","1|",IF(Sheet1!M78="roestudios.co.uk","2|","-|"))</f>
        <v>1|</v>
      </c>
    </row>
    <row r="62" spans="2:10" x14ac:dyDescent="0.25">
      <c r="B62">
        <f>Sheet1!C79</f>
        <v>60</v>
      </c>
      <c r="C62" t="str">
        <f>Sheet1!D79</f>
        <v>Poliwag</v>
      </c>
      <c r="D62" t="str">
        <f>Sheet1!F79</f>
        <v>Yes</v>
      </c>
      <c r="E62" t="str">
        <f>Sheet1!H79</f>
        <v>No</v>
      </c>
      <c r="F62" t="str">
        <f>Sheet1!I79</f>
        <v>No</v>
      </c>
      <c r="G62" t="str">
        <f>Sheet1!J79</f>
        <v>No</v>
      </c>
      <c r="H62" t="str">
        <f>Sheet1!K79</f>
        <v>No</v>
      </c>
      <c r="I62" t="str">
        <f>Sheet1!L79</f>
        <v>No</v>
      </c>
      <c r="J62" t="str">
        <f>IF(Sheet1!M79="models-resource.com","1|",IF(Sheet1!M79="roestudios.co.uk","2|","-|"))</f>
        <v>1|</v>
      </c>
    </row>
    <row r="63" spans="2:10" x14ac:dyDescent="0.25">
      <c r="B63">
        <f>Sheet1!C80</f>
        <v>61</v>
      </c>
      <c r="C63" t="str">
        <f>Sheet1!D80</f>
        <v>Poliwhirl</v>
      </c>
      <c r="D63" t="str">
        <f>Sheet1!F80</f>
        <v>Yes</v>
      </c>
      <c r="E63" t="str">
        <f>Sheet1!H80</f>
        <v>Yes</v>
      </c>
      <c r="F63" t="str">
        <f>Sheet1!I80</f>
        <v>No</v>
      </c>
      <c r="G63" t="str">
        <f>Sheet1!J80</f>
        <v>Yes</v>
      </c>
      <c r="H63" t="str">
        <f>Sheet1!K80</f>
        <v>No</v>
      </c>
      <c r="I63" t="str">
        <f>Sheet1!L80</f>
        <v>No</v>
      </c>
      <c r="J63" t="str">
        <f>IF(Sheet1!M80="models-resource.com","1|",IF(Sheet1!M80="roestudios.co.uk","2|","-|"))</f>
        <v>1|</v>
      </c>
    </row>
    <row r="64" spans="2:10" x14ac:dyDescent="0.25">
      <c r="B64">
        <f>Sheet1!C81</f>
        <v>62</v>
      </c>
      <c r="C64" t="str">
        <f>Sheet1!D81</f>
        <v>Poliwrath</v>
      </c>
      <c r="D64" t="str">
        <f>Sheet1!F81</f>
        <v>Yes</v>
      </c>
      <c r="E64" t="str">
        <f>Sheet1!H81</f>
        <v>Yes</v>
      </c>
      <c r="F64" t="str">
        <f>Sheet1!I81</f>
        <v>No</v>
      </c>
      <c r="G64" t="str">
        <f>Sheet1!J81</f>
        <v>Yes</v>
      </c>
      <c r="H64" t="str">
        <f>Sheet1!K81</f>
        <v>No</v>
      </c>
      <c r="I64" t="str">
        <f>Sheet1!L81</f>
        <v>No</v>
      </c>
      <c r="J64" t="str">
        <f>IF(Sheet1!M81="models-resource.com","1|",IF(Sheet1!M81="roestudios.co.uk","2|","-|"))</f>
        <v>1|</v>
      </c>
    </row>
    <row r="65" spans="2:10" x14ac:dyDescent="0.25">
      <c r="B65">
        <f>Sheet1!C82</f>
        <v>63</v>
      </c>
      <c r="C65" t="str">
        <f>Sheet1!D82</f>
        <v>Abra</v>
      </c>
      <c r="D65" t="str">
        <f>Sheet1!F82</f>
        <v>Yes</v>
      </c>
      <c r="E65" t="str">
        <f>Sheet1!H82</f>
        <v>Yes</v>
      </c>
      <c r="F65" t="str">
        <f>Sheet1!I82</f>
        <v>No</v>
      </c>
      <c r="G65" t="str">
        <f>Sheet1!J82</f>
        <v>Yes</v>
      </c>
      <c r="H65" t="str">
        <f>Sheet1!K82</f>
        <v>No</v>
      </c>
      <c r="I65" t="str">
        <f>Sheet1!L82</f>
        <v>No</v>
      </c>
      <c r="J65" t="str">
        <f>IF(Sheet1!M82="models-resource.com","1|",IF(Sheet1!M82="roestudios.co.uk","2|","-|"))</f>
        <v>1|</v>
      </c>
    </row>
    <row r="66" spans="2:10" x14ac:dyDescent="0.25">
      <c r="B66">
        <f>Sheet1!C83</f>
        <v>64</v>
      </c>
      <c r="C66" t="str">
        <f>Sheet1!D83</f>
        <v>Kadabra</v>
      </c>
      <c r="D66" t="str">
        <f>Sheet1!F83</f>
        <v>Yes</v>
      </c>
      <c r="E66" t="str">
        <f>Sheet1!H83</f>
        <v>Yes</v>
      </c>
      <c r="F66" t="str">
        <f>Sheet1!I83</f>
        <v>No</v>
      </c>
      <c r="G66" t="str">
        <f>Sheet1!J83</f>
        <v>Yes</v>
      </c>
      <c r="H66" t="str">
        <f>Sheet1!K83</f>
        <v>No</v>
      </c>
      <c r="I66" t="str">
        <f>Sheet1!L83</f>
        <v>No</v>
      </c>
      <c r="J66" t="str">
        <f>IF(Sheet1!M83="models-resource.com","1|",IF(Sheet1!M83="roestudios.co.uk","2|","-|"))</f>
        <v>1|</v>
      </c>
    </row>
    <row r="67" spans="2:10" x14ac:dyDescent="0.25">
      <c r="B67">
        <f>Sheet1!C84</f>
        <v>65</v>
      </c>
      <c r="C67" t="str">
        <f>Sheet1!D84</f>
        <v>Alakazam</v>
      </c>
      <c r="D67" t="str">
        <f>Sheet1!F84</f>
        <v>Yes</v>
      </c>
      <c r="E67" t="str">
        <f>Sheet1!H84</f>
        <v>Yes</v>
      </c>
      <c r="F67" t="str">
        <f>Sheet1!I84</f>
        <v>No</v>
      </c>
      <c r="G67" t="str">
        <f>Sheet1!J84</f>
        <v>Yes</v>
      </c>
      <c r="H67" t="str">
        <f>Sheet1!K84</f>
        <v>No</v>
      </c>
      <c r="I67" t="str">
        <f>Sheet1!L84</f>
        <v>No</v>
      </c>
      <c r="J67" t="str">
        <f>IF(Sheet1!M84="models-resource.com","1|",IF(Sheet1!M84="roestudios.co.uk","2|","-|"))</f>
        <v>1|</v>
      </c>
    </row>
    <row r="68" spans="2:10" x14ac:dyDescent="0.25">
      <c r="B68">
        <f>Sheet1!C85</f>
        <v>66</v>
      </c>
      <c r="C68" t="str">
        <f>Sheet1!D85</f>
        <v>Machop</v>
      </c>
      <c r="D68" t="str">
        <f>Sheet1!F85</f>
        <v>Yes</v>
      </c>
      <c r="E68" t="str">
        <f>Sheet1!H85</f>
        <v>Yes</v>
      </c>
      <c r="F68" t="str">
        <f>Sheet1!I85</f>
        <v>No</v>
      </c>
      <c r="G68" t="str">
        <f>Sheet1!J85</f>
        <v>Yes</v>
      </c>
      <c r="H68" t="str">
        <f>Sheet1!K85</f>
        <v>No</v>
      </c>
      <c r="I68" t="str">
        <f>Sheet1!L85</f>
        <v>No</v>
      </c>
      <c r="J68" t="str">
        <f>IF(Sheet1!M85="models-resource.com","1|",IF(Sheet1!M85="roestudios.co.uk","2|","-|"))</f>
        <v>1|</v>
      </c>
    </row>
    <row r="69" spans="2:10" x14ac:dyDescent="0.25">
      <c r="B69">
        <f>Sheet1!C86</f>
        <v>67</v>
      </c>
      <c r="C69" t="str">
        <f>Sheet1!D86</f>
        <v>Machoke</v>
      </c>
      <c r="D69" t="str">
        <f>Sheet1!F86</f>
        <v>Yes</v>
      </c>
      <c r="E69" t="str">
        <f>Sheet1!H86</f>
        <v>Yes</v>
      </c>
      <c r="F69" t="str">
        <f>Sheet1!I86</f>
        <v>No</v>
      </c>
      <c r="G69" t="str">
        <f>Sheet1!J86</f>
        <v>Yes</v>
      </c>
      <c r="H69" t="str">
        <f>Sheet1!K86</f>
        <v>No</v>
      </c>
      <c r="I69" t="str">
        <f>Sheet1!L86</f>
        <v>No</v>
      </c>
      <c r="J69" t="str">
        <f>IF(Sheet1!M86="models-resource.com","1|",IF(Sheet1!M86="roestudios.co.uk","2|","-|"))</f>
        <v>1|</v>
      </c>
    </row>
    <row r="70" spans="2:10" x14ac:dyDescent="0.25">
      <c r="B70">
        <f>Sheet1!C87</f>
        <v>68</v>
      </c>
      <c r="C70" t="str">
        <f>Sheet1!D87</f>
        <v>Machamp</v>
      </c>
      <c r="D70" t="str">
        <f>Sheet1!F87</f>
        <v>Yes</v>
      </c>
      <c r="E70" t="str">
        <f>Sheet1!H87</f>
        <v>Yes</v>
      </c>
      <c r="F70" t="str">
        <f>Sheet1!I87</f>
        <v>No</v>
      </c>
      <c r="G70" t="str">
        <f>Sheet1!J87</f>
        <v>Yes</v>
      </c>
      <c r="H70" t="str">
        <f>Sheet1!K87</f>
        <v>No</v>
      </c>
      <c r="I70" t="str">
        <f>Sheet1!L87</f>
        <v>No</v>
      </c>
      <c r="J70" t="str">
        <f>IF(Sheet1!M87="models-resource.com","1|",IF(Sheet1!M87="roestudios.co.uk","2|","-|"))</f>
        <v>1|</v>
      </c>
    </row>
    <row r="71" spans="2:10" x14ac:dyDescent="0.25">
      <c r="B71">
        <f>Sheet1!C88</f>
        <v>69</v>
      </c>
      <c r="C71" t="str">
        <f>Sheet1!D88</f>
        <v>Bellsprout</v>
      </c>
      <c r="D71" t="str">
        <f>Sheet1!F88</f>
        <v>Yes</v>
      </c>
      <c r="E71" t="str">
        <f>Sheet1!H88</f>
        <v>Yes</v>
      </c>
      <c r="F71" t="str">
        <f>Sheet1!I88</f>
        <v>No</v>
      </c>
      <c r="G71" t="str">
        <f>Sheet1!J88</f>
        <v>Yes</v>
      </c>
      <c r="H71" t="str">
        <f>Sheet1!K88</f>
        <v>No</v>
      </c>
      <c r="I71" t="str">
        <f>Sheet1!L88</f>
        <v>No</v>
      </c>
      <c r="J71" t="str">
        <f>IF(Sheet1!M88="models-resource.com","1|",IF(Sheet1!M88="roestudios.co.uk","2|","-|"))</f>
        <v>1|</v>
      </c>
    </row>
    <row r="72" spans="2:10" x14ac:dyDescent="0.25">
      <c r="B72">
        <f>Sheet1!C89</f>
        <v>70</v>
      </c>
      <c r="C72" t="str">
        <f>Sheet1!D89</f>
        <v>Weepinbell</v>
      </c>
      <c r="D72" t="str">
        <f>Sheet1!F89</f>
        <v>Yes</v>
      </c>
      <c r="E72" t="str">
        <f>Sheet1!H89</f>
        <v>Yes</v>
      </c>
      <c r="F72" t="str">
        <f>Sheet1!I89</f>
        <v>No</v>
      </c>
      <c r="G72" t="str">
        <f>Sheet1!J89</f>
        <v>Yes</v>
      </c>
      <c r="H72" t="str">
        <f>Sheet1!K89</f>
        <v>No</v>
      </c>
      <c r="I72" t="str">
        <f>Sheet1!L89</f>
        <v>No</v>
      </c>
      <c r="J72" t="str">
        <f>IF(Sheet1!M89="models-resource.com","1|",IF(Sheet1!M89="roestudios.co.uk","2|","-|"))</f>
        <v>1|</v>
      </c>
    </row>
    <row r="73" spans="2:10" x14ac:dyDescent="0.25">
      <c r="B73">
        <f>Sheet1!C90</f>
        <v>71</v>
      </c>
      <c r="C73" t="str">
        <f>Sheet1!D90</f>
        <v>Victreebel</v>
      </c>
      <c r="D73" t="str">
        <f>Sheet1!F90</f>
        <v>Yes</v>
      </c>
      <c r="E73" t="str">
        <f>Sheet1!H90</f>
        <v>Yes</v>
      </c>
      <c r="F73" t="str">
        <f>Sheet1!I90</f>
        <v>No</v>
      </c>
      <c r="G73" t="str">
        <f>Sheet1!J90</f>
        <v>Yes</v>
      </c>
      <c r="H73" t="str">
        <f>Sheet1!K90</f>
        <v>No</v>
      </c>
      <c r="I73" t="str">
        <f>Sheet1!L90</f>
        <v>No</v>
      </c>
      <c r="J73" t="str">
        <f>IF(Sheet1!M90="models-resource.com","1|",IF(Sheet1!M90="roestudios.co.uk","2|","-|"))</f>
        <v>1|</v>
      </c>
    </row>
    <row r="74" spans="2:10" x14ac:dyDescent="0.25">
      <c r="B74">
        <f>Sheet1!C91</f>
        <v>72</v>
      </c>
      <c r="C74" t="str">
        <f>Sheet1!D91</f>
        <v>Tentacool</v>
      </c>
      <c r="D74" t="str">
        <f>Sheet1!F91</f>
        <v>Yes</v>
      </c>
      <c r="E74" t="str">
        <f>Sheet1!H91</f>
        <v>Yes</v>
      </c>
      <c r="F74" t="str">
        <f>Sheet1!I91</f>
        <v>No</v>
      </c>
      <c r="G74" t="str">
        <f>Sheet1!J91</f>
        <v>Yes</v>
      </c>
      <c r="H74" t="str">
        <f>Sheet1!K91</f>
        <v>No</v>
      </c>
      <c r="I74" t="str">
        <f>Sheet1!L91</f>
        <v>No</v>
      </c>
      <c r="J74" t="str">
        <f>IF(Sheet1!M91="models-resource.com","1|",IF(Sheet1!M91="roestudios.co.uk","2|","-|"))</f>
        <v>1|</v>
      </c>
    </row>
    <row r="75" spans="2:10" x14ac:dyDescent="0.25">
      <c r="B75">
        <f>Sheet1!C92</f>
        <v>73</v>
      </c>
      <c r="C75" t="str">
        <f>Sheet1!D92</f>
        <v>Tentacruel</v>
      </c>
      <c r="D75" t="str">
        <f>Sheet1!F92</f>
        <v>Yes</v>
      </c>
      <c r="E75" t="str">
        <f>Sheet1!H92</f>
        <v>Yes</v>
      </c>
      <c r="F75" t="str">
        <f>Sheet1!I92</f>
        <v>No</v>
      </c>
      <c r="G75" t="str">
        <f>Sheet1!J92</f>
        <v>Yes</v>
      </c>
      <c r="H75" t="str">
        <f>Sheet1!K92</f>
        <v>No</v>
      </c>
      <c r="I75" t="str">
        <f>Sheet1!L92</f>
        <v>No</v>
      </c>
      <c r="J75" t="str">
        <f>IF(Sheet1!M92="models-resource.com","1|",IF(Sheet1!M92="roestudios.co.uk","2|","-|"))</f>
        <v>1|</v>
      </c>
    </row>
    <row r="76" spans="2:10" x14ac:dyDescent="0.25">
      <c r="B76">
        <f>Sheet1!C93</f>
        <v>74</v>
      </c>
      <c r="C76" t="str">
        <f>Sheet1!D93</f>
        <v>Geodude</v>
      </c>
      <c r="D76" t="str">
        <f>Sheet1!F93</f>
        <v>Yes</v>
      </c>
      <c r="E76" t="str">
        <f>Sheet1!H93</f>
        <v>Yes</v>
      </c>
      <c r="F76" t="str">
        <f>Sheet1!I93</f>
        <v>No</v>
      </c>
      <c r="G76" t="str">
        <f>Sheet1!J93</f>
        <v>Yes</v>
      </c>
      <c r="H76" t="str">
        <f>Sheet1!K93</f>
        <v>No</v>
      </c>
      <c r="I76" t="str">
        <f>Sheet1!L93</f>
        <v>No</v>
      </c>
      <c r="J76" t="str">
        <f>IF(Sheet1!M93="models-resource.com","1|",IF(Sheet1!M93="roestudios.co.uk","2|","-|"))</f>
        <v>1|</v>
      </c>
    </row>
    <row r="77" spans="2:10" x14ac:dyDescent="0.25">
      <c r="B77">
        <f>Sheet1!C94</f>
        <v>75</v>
      </c>
      <c r="C77" t="str">
        <f>Sheet1!D94</f>
        <v>Graveler</v>
      </c>
      <c r="D77" t="str">
        <f>Sheet1!F94</f>
        <v>Yes</v>
      </c>
      <c r="E77" t="str">
        <f>Sheet1!H94</f>
        <v>Yes</v>
      </c>
      <c r="F77" t="str">
        <f>Sheet1!I94</f>
        <v>No</v>
      </c>
      <c r="G77" t="str">
        <f>Sheet1!J94</f>
        <v>Yes</v>
      </c>
      <c r="H77" t="str">
        <f>Sheet1!K94</f>
        <v>No</v>
      </c>
      <c r="I77" t="str">
        <f>Sheet1!L94</f>
        <v>No</v>
      </c>
      <c r="J77" t="str">
        <f>IF(Sheet1!M94="models-resource.com","1|",IF(Sheet1!M94="roestudios.co.uk","2|","-|"))</f>
        <v>1|</v>
      </c>
    </row>
    <row r="78" spans="2:10" x14ac:dyDescent="0.25">
      <c r="B78">
        <f>Sheet1!C95</f>
        <v>76</v>
      </c>
      <c r="C78" t="str">
        <f>Sheet1!D95</f>
        <v>Golem</v>
      </c>
      <c r="D78" t="str">
        <f>Sheet1!F95</f>
        <v>Yes</v>
      </c>
      <c r="E78" t="str">
        <f>Sheet1!H95</f>
        <v>Yes</v>
      </c>
      <c r="F78" t="str">
        <f>Sheet1!I95</f>
        <v>No</v>
      </c>
      <c r="G78" t="str">
        <f>Sheet1!J95</f>
        <v>Yes</v>
      </c>
      <c r="H78" t="str">
        <f>Sheet1!K95</f>
        <v>No</v>
      </c>
      <c r="I78" t="str">
        <f>Sheet1!L95</f>
        <v>No</v>
      </c>
      <c r="J78" t="str">
        <f>IF(Sheet1!M95="models-resource.com","1|",IF(Sheet1!M95="roestudios.co.uk","2|","-|"))</f>
        <v>1|</v>
      </c>
    </row>
    <row r="79" spans="2:10" x14ac:dyDescent="0.25">
      <c r="B79">
        <f>Sheet1!C96</f>
        <v>77</v>
      </c>
      <c r="C79" t="str">
        <f>Sheet1!D96</f>
        <v>Ponyta</v>
      </c>
      <c r="D79" t="str">
        <f>Sheet1!F96</f>
        <v>Yes</v>
      </c>
      <c r="E79" t="str">
        <f>Sheet1!H96</f>
        <v>No</v>
      </c>
      <c r="F79" t="str">
        <f>Sheet1!I96</f>
        <v>No</v>
      </c>
      <c r="G79" t="str">
        <f>Sheet1!J96</f>
        <v>Yes</v>
      </c>
      <c r="H79" t="str">
        <f>Sheet1!K96</f>
        <v>No</v>
      </c>
      <c r="I79" t="str">
        <f>Sheet1!L96</f>
        <v>No</v>
      </c>
      <c r="J79" t="str">
        <f>IF(Sheet1!M96="models-resource.com","1|",IF(Sheet1!M96="roestudios.co.uk","2|","-|"))</f>
        <v>1|</v>
      </c>
    </row>
    <row r="80" spans="2:10" x14ac:dyDescent="0.25">
      <c r="B80">
        <f>Sheet1!C97</f>
        <v>78</v>
      </c>
      <c r="C80" t="str">
        <f>Sheet1!D97</f>
        <v>Rapidash</v>
      </c>
      <c r="D80" t="str">
        <f>Sheet1!F97</f>
        <v>Yes</v>
      </c>
      <c r="E80" t="str">
        <f>Sheet1!H97</f>
        <v>No</v>
      </c>
      <c r="F80" t="str">
        <f>Sheet1!I97</f>
        <v>No</v>
      </c>
      <c r="G80" t="str">
        <f>Sheet1!J97</f>
        <v>Yes</v>
      </c>
      <c r="H80" t="str">
        <f>Sheet1!K97</f>
        <v>No</v>
      </c>
      <c r="I80" t="str">
        <f>Sheet1!L97</f>
        <v>No</v>
      </c>
      <c r="J80" t="str">
        <f>IF(Sheet1!M97="models-resource.com","1|",IF(Sheet1!M97="roestudios.co.uk","2|","-|"))</f>
        <v>1|</v>
      </c>
    </row>
    <row r="81" spans="2:10" x14ac:dyDescent="0.25">
      <c r="B81">
        <f>Sheet1!C98</f>
        <v>79</v>
      </c>
      <c r="C81" t="str">
        <f>Sheet1!D98</f>
        <v>Slowpoke</v>
      </c>
      <c r="D81" t="str">
        <f>Sheet1!F98</f>
        <v>Yes</v>
      </c>
      <c r="E81" t="str">
        <f>Sheet1!H98</f>
        <v>Yes</v>
      </c>
      <c r="F81" t="str">
        <f>Sheet1!I98</f>
        <v>No</v>
      </c>
      <c r="G81" t="str">
        <f>Sheet1!J98</f>
        <v>Yes</v>
      </c>
      <c r="H81" t="str">
        <f>Sheet1!K98</f>
        <v>No</v>
      </c>
      <c r="I81" t="str">
        <f>Sheet1!L98</f>
        <v>No</v>
      </c>
      <c r="J81" t="str">
        <f>IF(Sheet1!M98="models-resource.com","1|",IF(Sheet1!M98="roestudios.co.uk","2|","-|"))</f>
        <v>1|</v>
      </c>
    </row>
    <row r="82" spans="2:10" x14ac:dyDescent="0.25">
      <c r="B82">
        <f>Sheet1!C99</f>
        <v>80</v>
      </c>
      <c r="C82" t="str">
        <f>Sheet1!D99</f>
        <v>Slowbro</v>
      </c>
      <c r="D82" t="str">
        <f>Sheet1!F99</f>
        <v>Yes</v>
      </c>
      <c r="E82" t="str">
        <f>Sheet1!H99</f>
        <v>Yes</v>
      </c>
      <c r="F82" t="str">
        <f>Sheet1!I99</f>
        <v>No</v>
      </c>
      <c r="G82" t="str">
        <f>Sheet1!J99</f>
        <v>Yes</v>
      </c>
      <c r="H82" t="str">
        <f>Sheet1!K99</f>
        <v>No</v>
      </c>
      <c r="I82" t="str">
        <f>Sheet1!L99</f>
        <v>No</v>
      </c>
      <c r="J82" t="str">
        <f>IF(Sheet1!M99="models-resource.com","1|",IF(Sheet1!M99="roestudios.co.uk","2|","-|"))</f>
        <v>1|</v>
      </c>
    </row>
    <row r="83" spans="2:10" x14ac:dyDescent="0.25">
      <c r="B83">
        <f>Sheet1!C100</f>
        <v>81</v>
      </c>
      <c r="C83" t="str">
        <f>Sheet1!D100</f>
        <v>Magnemite</v>
      </c>
      <c r="D83" t="str">
        <f>Sheet1!F100</f>
        <v>Yes</v>
      </c>
      <c r="E83" t="str">
        <f>Sheet1!H100</f>
        <v>Yes</v>
      </c>
      <c r="F83" t="str">
        <f>Sheet1!I100</f>
        <v>No</v>
      </c>
      <c r="G83" t="str">
        <f>Sheet1!J100</f>
        <v>Yes</v>
      </c>
      <c r="H83" t="str">
        <f>Sheet1!K100</f>
        <v>No</v>
      </c>
      <c r="I83" t="str">
        <f>Sheet1!L100</f>
        <v>No</v>
      </c>
      <c r="J83" t="str">
        <f>IF(Sheet1!M100="models-resource.com","1|",IF(Sheet1!M100="roestudios.co.uk","2|","-|"))</f>
        <v>1|</v>
      </c>
    </row>
    <row r="84" spans="2:10" x14ac:dyDescent="0.25">
      <c r="B84">
        <f>Sheet1!C101</f>
        <v>82</v>
      </c>
      <c r="C84" t="str">
        <f>Sheet1!D101</f>
        <v>Magneton</v>
      </c>
      <c r="D84" t="str">
        <f>Sheet1!F101</f>
        <v>Yes</v>
      </c>
      <c r="E84" t="str">
        <f>Sheet1!H101</f>
        <v>Yes</v>
      </c>
      <c r="F84" t="str">
        <f>Sheet1!I101</f>
        <v>No</v>
      </c>
      <c r="G84" t="str">
        <f>Sheet1!J101</f>
        <v>Yes</v>
      </c>
      <c r="H84" t="str">
        <f>Sheet1!K101</f>
        <v>No</v>
      </c>
      <c r="I84" t="str">
        <f>Sheet1!L101</f>
        <v>No</v>
      </c>
      <c r="J84" t="str">
        <f>IF(Sheet1!M101="models-resource.com","1|",IF(Sheet1!M101="roestudios.co.uk","2|","-|"))</f>
        <v>1|</v>
      </c>
    </row>
    <row r="85" spans="2:10" x14ac:dyDescent="0.25">
      <c r="B85">
        <f>Sheet1!C102</f>
        <v>83</v>
      </c>
      <c r="C85" t="str">
        <f>Sheet1!D102</f>
        <v>Farfetch’d</v>
      </c>
      <c r="D85" t="str">
        <f>Sheet1!F102</f>
        <v>Yes</v>
      </c>
      <c r="E85" t="str">
        <f>Sheet1!H102</f>
        <v>Yes</v>
      </c>
      <c r="F85" t="str">
        <f>Sheet1!I102</f>
        <v>No</v>
      </c>
      <c r="G85" t="str">
        <f>Sheet1!J102</f>
        <v>Yes</v>
      </c>
      <c r="H85" t="str">
        <f>Sheet1!K102</f>
        <v>No</v>
      </c>
      <c r="I85" t="str">
        <f>Sheet1!L102</f>
        <v>No</v>
      </c>
      <c r="J85" t="str">
        <f>IF(Sheet1!M102="models-resource.com","1|",IF(Sheet1!M102="roestudios.co.uk","2|","-|"))</f>
        <v>1|</v>
      </c>
    </row>
    <row r="86" spans="2:10" x14ac:dyDescent="0.25">
      <c r="B86">
        <f>Sheet1!C103</f>
        <v>84</v>
      </c>
      <c r="C86" t="str">
        <f>Sheet1!D103</f>
        <v>Doduo</v>
      </c>
      <c r="D86" t="str">
        <f>Sheet1!F103</f>
        <v>Yes</v>
      </c>
      <c r="E86" t="str">
        <f>Sheet1!H103</f>
        <v>Yes</v>
      </c>
      <c r="F86" t="str">
        <f>Sheet1!I103</f>
        <v>No</v>
      </c>
      <c r="G86" t="str">
        <f>Sheet1!J103</f>
        <v>Yes</v>
      </c>
      <c r="H86" t="str">
        <f>Sheet1!K103</f>
        <v>No</v>
      </c>
      <c r="I86" t="str">
        <f>Sheet1!L103</f>
        <v>No</v>
      </c>
      <c r="J86" t="str">
        <f>IF(Sheet1!M103="models-resource.com","1|",IF(Sheet1!M103="roestudios.co.uk","2|","-|"))</f>
        <v>1|</v>
      </c>
    </row>
    <row r="87" spans="2:10" x14ac:dyDescent="0.25">
      <c r="B87">
        <f>Sheet1!C104</f>
        <v>85</v>
      </c>
      <c r="C87" t="str">
        <f>Sheet1!D104</f>
        <v>Dodrio</v>
      </c>
      <c r="D87" t="str">
        <f>Sheet1!F104</f>
        <v>Yes</v>
      </c>
      <c r="E87" t="str">
        <f>Sheet1!H104</f>
        <v>Yes</v>
      </c>
      <c r="F87" t="str">
        <f>Sheet1!I104</f>
        <v>No</v>
      </c>
      <c r="G87" t="str">
        <f>Sheet1!J104</f>
        <v>Yes</v>
      </c>
      <c r="H87" t="str">
        <f>Sheet1!K104</f>
        <v>No</v>
      </c>
      <c r="I87" t="str">
        <f>Sheet1!L104</f>
        <v>No</v>
      </c>
      <c r="J87" t="str">
        <f>IF(Sheet1!M104="models-resource.com","1|",IF(Sheet1!M104="roestudios.co.uk","2|","-|"))</f>
        <v>1|</v>
      </c>
    </row>
    <row r="88" spans="2:10" x14ac:dyDescent="0.25">
      <c r="B88">
        <f>Sheet1!C105</f>
        <v>86</v>
      </c>
      <c r="C88" t="str">
        <f>Sheet1!D105</f>
        <v>Seel</v>
      </c>
      <c r="D88" t="str">
        <f>Sheet1!F105</f>
        <v>Yes</v>
      </c>
      <c r="E88" t="str">
        <f>Sheet1!H105</f>
        <v>Yes</v>
      </c>
      <c r="F88" t="str">
        <f>Sheet1!I105</f>
        <v>No</v>
      </c>
      <c r="G88" t="str">
        <f>Sheet1!J105</f>
        <v>Yes</v>
      </c>
      <c r="H88" t="str">
        <f>Sheet1!K105</f>
        <v>No</v>
      </c>
      <c r="I88" t="str">
        <f>Sheet1!L105</f>
        <v>No</v>
      </c>
      <c r="J88" t="str">
        <f>IF(Sheet1!M105="models-resource.com","1|",IF(Sheet1!M105="roestudios.co.uk","2|","-|"))</f>
        <v>1|</v>
      </c>
    </row>
    <row r="89" spans="2:10" x14ac:dyDescent="0.25">
      <c r="B89">
        <f>Sheet1!C106</f>
        <v>87</v>
      </c>
      <c r="C89" t="str">
        <f>Sheet1!D106</f>
        <v>Dewgong</v>
      </c>
      <c r="D89" t="str">
        <f>Sheet1!F106</f>
        <v>Yes</v>
      </c>
      <c r="E89" t="str">
        <f>Sheet1!H106</f>
        <v>Yes</v>
      </c>
      <c r="F89" t="str">
        <f>Sheet1!I106</f>
        <v>No</v>
      </c>
      <c r="G89" t="str">
        <f>Sheet1!J106</f>
        <v>Yes</v>
      </c>
      <c r="H89" t="str">
        <f>Sheet1!K106</f>
        <v>No</v>
      </c>
      <c r="I89" t="str">
        <f>Sheet1!L106</f>
        <v>No</v>
      </c>
      <c r="J89" t="str">
        <f>IF(Sheet1!M106="models-resource.com","1|",IF(Sheet1!M106="roestudios.co.uk","2|","-|"))</f>
        <v>1|</v>
      </c>
    </row>
    <row r="90" spans="2:10" x14ac:dyDescent="0.25">
      <c r="B90">
        <f>Sheet1!C107</f>
        <v>88</v>
      </c>
      <c r="C90" t="str">
        <f>Sheet1!D107</f>
        <v>Grimer</v>
      </c>
      <c r="D90" t="str">
        <f>Sheet1!F107</f>
        <v>Yes</v>
      </c>
      <c r="E90" t="str">
        <f>Sheet1!H107</f>
        <v>Yes</v>
      </c>
      <c r="F90" t="str">
        <f>Sheet1!I107</f>
        <v>No</v>
      </c>
      <c r="G90" t="str">
        <f>Sheet1!J107</f>
        <v>Yes</v>
      </c>
      <c r="H90" t="str">
        <f>Sheet1!K107</f>
        <v>No</v>
      </c>
      <c r="I90" t="str">
        <f>Sheet1!L107</f>
        <v>No</v>
      </c>
      <c r="J90" t="str">
        <f>IF(Sheet1!M107="models-resource.com","1|",IF(Sheet1!M107="roestudios.co.uk","2|","-|"))</f>
        <v>1|</v>
      </c>
    </row>
    <row r="91" spans="2:10" x14ac:dyDescent="0.25">
      <c r="B91">
        <f>Sheet1!C108</f>
        <v>89</v>
      </c>
      <c r="C91" t="str">
        <f>Sheet1!D108</f>
        <v>Muk</v>
      </c>
      <c r="D91" t="str">
        <f>Sheet1!F108</f>
        <v>Yes</v>
      </c>
      <c r="E91" t="str">
        <f>Sheet1!H108</f>
        <v>Yes</v>
      </c>
      <c r="F91" t="str">
        <f>Sheet1!I108</f>
        <v>No</v>
      </c>
      <c r="G91" t="str">
        <f>Sheet1!J108</f>
        <v>Yes</v>
      </c>
      <c r="H91" t="str">
        <f>Sheet1!K108</f>
        <v>No</v>
      </c>
      <c r="I91" t="str">
        <f>Sheet1!L108</f>
        <v>No</v>
      </c>
      <c r="J91" t="str">
        <f>IF(Sheet1!M108="models-resource.com","1|",IF(Sheet1!M108="roestudios.co.uk","2|","-|"))</f>
        <v>1|</v>
      </c>
    </row>
    <row r="92" spans="2:10" x14ac:dyDescent="0.25">
      <c r="B92">
        <f>Sheet1!C109</f>
        <v>90</v>
      </c>
      <c r="C92" t="str">
        <f>Sheet1!D109</f>
        <v>Shellder</v>
      </c>
      <c r="D92" t="str">
        <f>Sheet1!F109</f>
        <v>Yes</v>
      </c>
      <c r="E92" t="str">
        <f>Sheet1!H109</f>
        <v>Yes</v>
      </c>
      <c r="F92" t="str">
        <f>Sheet1!I109</f>
        <v>No</v>
      </c>
      <c r="G92" t="str">
        <f>Sheet1!J109</f>
        <v>Yes</v>
      </c>
      <c r="H92" t="str">
        <f>Sheet1!K109</f>
        <v>No</v>
      </c>
      <c r="I92" t="str">
        <f>Sheet1!L109</f>
        <v>No</v>
      </c>
      <c r="J92" t="str">
        <f>IF(Sheet1!M109="models-resource.com","1|",IF(Sheet1!M109="roestudios.co.uk","2|","-|"))</f>
        <v>1|</v>
      </c>
    </row>
    <row r="93" spans="2:10" x14ac:dyDescent="0.25">
      <c r="B93">
        <f>Sheet1!C110</f>
        <v>91</v>
      </c>
      <c r="C93" t="str">
        <f>Sheet1!D110</f>
        <v>Cloyster</v>
      </c>
      <c r="D93" t="str">
        <f>Sheet1!F110</f>
        <v>Yes</v>
      </c>
      <c r="E93" t="str">
        <f>Sheet1!H110</f>
        <v>Yes</v>
      </c>
      <c r="F93" t="str">
        <f>Sheet1!I110</f>
        <v>No</v>
      </c>
      <c r="G93" t="str">
        <f>Sheet1!J110</f>
        <v>Yes</v>
      </c>
      <c r="H93" t="str">
        <f>Sheet1!K110</f>
        <v>No</v>
      </c>
      <c r="I93" t="str">
        <f>Sheet1!L110</f>
        <v>No</v>
      </c>
      <c r="J93" t="str">
        <f>IF(Sheet1!M110="models-resource.com","1|",IF(Sheet1!M110="roestudios.co.uk","2|","-|"))</f>
        <v>1|</v>
      </c>
    </row>
    <row r="94" spans="2:10" x14ac:dyDescent="0.25">
      <c r="B94">
        <f>Sheet1!C111</f>
        <v>92</v>
      </c>
      <c r="C94" t="str">
        <f>Sheet1!D111</f>
        <v>Gastly</v>
      </c>
      <c r="D94" t="str">
        <f>Sheet1!F111</f>
        <v>Yes</v>
      </c>
      <c r="E94" t="str">
        <f>Sheet1!H111</f>
        <v>No</v>
      </c>
      <c r="F94" t="str">
        <f>Sheet1!I111</f>
        <v>No</v>
      </c>
      <c r="G94" t="str">
        <f>Sheet1!J111</f>
        <v>No</v>
      </c>
      <c r="H94" t="str">
        <f>Sheet1!K111</f>
        <v>No</v>
      </c>
      <c r="I94" t="str">
        <f>Sheet1!L111</f>
        <v>No</v>
      </c>
      <c r="J94" t="str">
        <f>IF(Sheet1!M111="models-resource.com","1|",IF(Sheet1!M111="roestudios.co.uk","2|","-|"))</f>
        <v>2|</v>
      </c>
    </row>
    <row r="95" spans="2:10" x14ac:dyDescent="0.25">
      <c r="B95">
        <f>Sheet1!C112</f>
        <v>93</v>
      </c>
      <c r="C95" t="str">
        <f>Sheet1!D112</f>
        <v>Haunter</v>
      </c>
      <c r="D95" t="str">
        <f>Sheet1!F112</f>
        <v>Yes</v>
      </c>
      <c r="E95" t="str">
        <f>Sheet1!H112</f>
        <v>No</v>
      </c>
      <c r="F95" t="str">
        <f>Sheet1!I112</f>
        <v>No</v>
      </c>
      <c r="G95" t="str">
        <f>Sheet1!J112</f>
        <v>No</v>
      </c>
      <c r="H95" t="str">
        <f>Sheet1!K112</f>
        <v>No</v>
      </c>
      <c r="I95" t="str">
        <f>Sheet1!L112</f>
        <v>No</v>
      </c>
      <c r="J95" t="str">
        <f>IF(Sheet1!M112="models-resource.com","1|",IF(Sheet1!M112="roestudios.co.uk","2|","-|"))</f>
        <v>2|</v>
      </c>
    </row>
    <row r="96" spans="2:10" x14ac:dyDescent="0.25">
      <c r="B96">
        <f>Sheet1!C113</f>
        <v>94</v>
      </c>
      <c r="C96" t="str">
        <f>Sheet1!D113</f>
        <v>Gengar</v>
      </c>
      <c r="D96" t="str">
        <f>Sheet1!F113</f>
        <v>Yes</v>
      </c>
      <c r="E96" t="str">
        <f>Sheet1!H113</f>
        <v>Yes</v>
      </c>
      <c r="F96" t="str">
        <f>Sheet1!I113</f>
        <v>No</v>
      </c>
      <c r="G96" t="str">
        <f>Sheet1!J113</f>
        <v>Yes</v>
      </c>
      <c r="H96" t="str">
        <f>Sheet1!K113</f>
        <v>No</v>
      </c>
      <c r="I96" t="str">
        <f>Sheet1!L113</f>
        <v>No</v>
      </c>
      <c r="J96" t="str">
        <f>IF(Sheet1!M113="models-resource.com","1|",IF(Sheet1!M113="roestudios.co.uk","2|","-|"))</f>
        <v>1|</v>
      </c>
    </row>
    <row r="97" spans="2:10" x14ac:dyDescent="0.25">
      <c r="B97">
        <f>Sheet1!C114</f>
        <v>95</v>
      </c>
      <c r="C97" t="str">
        <f>Sheet1!D114</f>
        <v>Onix</v>
      </c>
      <c r="D97" t="str">
        <f>Sheet1!F114</f>
        <v>Yes</v>
      </c>
      <c r="E97" t="str">
        <f>Sheet1!H114</f>
        <v>No</v>
      </c>
      <c r="F97" t="str">
        <f>Sheet1!I114</f>
        <v>No</v>
      </c>
      <c r="G97" t="str">
        <f>Sheet1!J114</f>
        <v>No</v>
      </c>
      <c r="H97" t="str">
        <f>Sheet1!K114</f>
        <v>No</v>
      </c>
      <c r="I97" t="str">
        <f>Sheet1!L114</f>
        <v>No</v>
      </c>
      <c r="J97" t="str">
        <f>IF(Sheet1!M114="models-resource.com","1|",IF(Sheet1!M114="roestudios.co.uk","2|","-|"))</f>
        <v>2|</v>
      </c>
    </row>
    <row r="98" spans="2:10" x14ac:dyDescent="0.25">
      <c r="B98">
        <f>Sheet1!C115</f>
        <v>96</v>
      </c>
      <c r="C98" t="str">
        <f>Sheet1!D115</f>
        <v>Drowzee</v>
      </c>
      <c r="D98" t="str">
        <f>Sheet1!F115</f>
        <v>Yes</v>
      </c>
      <c r="E98" t="str">
        <f>Sheet1!H115</f>
        <v>No</v>
      </c>
      <c r="F98" t="str">
        <f>Sheet1!I115</f>
        <v>No</v>
      </c>
      <c r="G98" t="str">
        <f>Sheet1!J115</f>
        <v>No</v>
      </c>
      <c r="H98" t="str">
        <f>Sheet1!K115</f>
        <v>No</v>
      </c>
      <c r="I98" t="str">
        <f>Sheet1!L115</f>
        <v>No</v>
      </c>
      <c r="J98" t="str">
        <f>IF(Sheet1!M115="models-resource.com","1|",IF(Sheet1!M115="roestudios.co.uk","2|","-|"))</f>
        <v>1|</v>
      </c>
    </row>
    <row r="99" spans="2:10" x14ac:dyDescent="0.25">
      <c r="B99">
        <f>Sheet1!C116</f>
        <v>97</v>
      </c>
      <c r="C99" t="str">
        <f>Sheet1!D116</f>
        <v>Hypno</v>
      </c>
      <c r="D99" t="str">
        <f>Sheet1!F116</f>
        <v>Yes</v>
      </c>
      <c r="E99" t="str">
        <f>Sheet1!H116</f>
        <v>No</v>
      </c>
      <c r="F99" t="str">
        <f>Sheet1!I116</f>
        <v>No</v>
      </c>
      <c r="G99" t="str">
        <f>Sheet1!J116</f>
        <v>No</v>
      </c>
      <c r="H99" t="str">
        <f>Sheet1!K116</f>
        <v>No</v>
      </c>
      <c r="I99" t="str">
        <f>Sheet1!L116</f>
        <v>No</v>
      </c>
      <c r="J99" t="str">
        <f>IF(Sheet1!M116="models-resource.com","1|",IF(Sheet1!M116="roestudios.co.uk","2|","-|"))</f>
        <v>2|</v>
      </c>
    </row>
    <row r="100" spans="2:10" x14ac:dyDescent="0.25">
      <c r="B100">
        <f>Sheet1!C117</f>
        <v>98</v>
      </c>
      <c r="C100" t="str">
        <f>Sheet1!D117</f>
        <v>Krabby</v>
      </c>
      <c r="D100" t="str">
        <f>Sheet1!F117</f>
        <v>Yes</v>
      </c>
      <c r="E100" t="str">
        <f>Sheet1!H117</f>
        <v>No</v>
      </c>
      <c r="F100" t="str">
        <f>Sheet1!I117</f>
        <v>No</v>
      </c>
      <c r="G100" t="str">
        <f>Sheet1!J117</f>
        <v>No</v>
      </c>
      <c r="H100" t="str">
        <f>Sheet1!K117</f>
        <v>No</v>
      </c>
      <c r="I100" t="str">
        <f>Sheet1!L117</f>
        <v>No</v>
      </c>
      <c r="J100" t="str">
        <f>IF(Sheet1!M117="models-resource.com","1|",IF(Sheet1!M117="roestudios.co.uk","2|","-|"))</f>
        <v>2|</v>
      </c>
    </row>
    <row r="101" spans="2:10" x14ac:dyDescent="0.25">
      <c r="B101">
        <f>Sheet1!C118</f>
        <v>99</v>
      </c>
      <c r="C101" t="str">
        <f>Sheet1!D118</f>
        <v>Kingler</v>
      </c>
      <c r="D101" t="str">
        <f>Sheet1!F118</f>
        <v>Yes</v>
      </c>
      <c r="E101" t="str">
        <f>Sheet1!H118</f>
        <v>No</v>
      </c>
      <c r="F101" t="str">
        <f>Sheet1!I118</f>
        <v>No</v>
      </c>
      <c r="G101" t="str">
        <f>Sheet1!J118</f>
        <v>No</v>
      </c>
      <c r="H101" t="str">
        <f>Sheet1!K118</f>
        <v>No</v>
      </c>
      <c r="I101" t="str">
        <f>Sheet1!L118</f>
        <v>No</v>
      </c>
      <c r="J101" t="str">
        <f>IF(Sheet1!M118="models-resource.com","1|",IF(Sheet1!M118="roestudios.co.uk","2|","-|"))</f>
        <v>2|</v>
      </c>
    </row>
    <row r="102" spans="2:10" x14ac:dyDescent="0.25">
      <c r="B102">
        <f>Sheet1!C119</f>
        <v>100</v>
      </c>
      <c r="C102" t="str">
        <f>Sheet1!D119</f>
        <v>Voltorb</v>
      </c>
      <c r="D102" t="str">
        <f>Sheet1!F119</f>
        <v>Yes</v>
      </c>
      <c r="E102" t="str">
        <f>Sheet1!H119</f>
        <v>Yes</v>
      </c>
      <c r="F102" t="str">
        <f>Sheet1!I119</f>
        <v>No</v>
      </c>
      <c r="G102" t="str">
        <f>Sheet1!J119</f>
        <v>Yes</v>
      </c>
      <c r="H102" t="str">
        <f>Sheet1!K119</f>
        <v>No</v>
      </c>
      <c r="I102" t="str">
        <f>Sheet1!L119</f>
        <v>No</v>
      </c>
      <c r="J102" t="str">
        <f>IF(Sheet1!M119="models-resource.com","1|",IF(Sheet1!M119="roestudios.co.uk","2|","-|"))</f>
        <v>1|</v>
      </c>
    </row>
    <row r="103" spans="2:10" x14ac:dyDescent="0.25">
      <c r="B103">
        <f>Sheet1!C120</f>
        <v>101</v>
      </c>
      <c r="C103" t="str">
        <f>Sheet1!D120</f>
        <v>Electrode</v>
      </c>
      <c r="D103" t="str">
        <f>Sheet1!F120</f>
        <v>Yes</v>
      </c>
      <c r="E103" t="str">
        <f>Sheet1!H120</f>
        <v>No</v>
      </c>
      <c r="F103" t="str">
        <f>Sheet1!I120</f>
        <v>No</v>
      </c>
      <c r="G103" t="str">
        <f>Sheet1!J120</f>
        <v>No</v>
      </c>
      <c r="H103" t="str">
        <f>Sheet1!K120</f>
        <v>No</v>
      </c>
      <c r="I103" t="str">
        <f>Sheet1!L120</f>
        <v>No</v>
      </c>
      <c r="J103" t="str">
        <f>IF(Sheet1!M120="models-resource.com","1|",IF(Sheet1!M120="roestudios.co.uk","2|","-|"))</f>
        <v>2|</v>
      </c>
    </row>
    <row r="104" spans="2:10" x14ac:dyDescent="0.25">
      <c r="B104">
        <f>Sheet1!C121</f>
        <v>102</v>
      </c>
      <c r="C104" t="str">
        <f>Sheet1!D121</f>
        <v>Exeggcute</v>
      </c>
      <c r="D104" t="str">
        <f>Sheet1!F121</f>
        <v>Yes</v>
      </c>
      <c r="E104" t="str">
        <f>Sheet1!H121</f>
        <v>No</v>
      </c>
      <c r="F104" t="str">
        <f>Sheet1!I121</f>
        <v>No</v>
      </c>
      <c r="G104" t="str">
        <f>Sheet1!J121</f>
        <v>No</v>
      </c>
      <c r="H104" t="str">
        <f>Sheet1!K121</f>
        <v>No</v>
      </c>
      <c r="I104" t="str">
        <f>Sheet1!L121</f>
        <v>No</v>
      </c>
      <c r="J104" t="str">
        <f>IF(Sheet1!M121="models-resource.com","1|",IF(Sheet1!M121="roestudios.co.uk","2|","-|"))</f>
        <v>2|</v>
      </c>
    </row>
    <row r="105" spans="2:10" x14ac:dyDescent="0.25">
      <c r="B105">
        <f>Sheet1!C122</f>
        <v>103</v>
      </c>
      <c r="C105" t="str">
        <f>Sheet1!D122</f>
        <v>Exeggutor</v>
      </c>
      <c r="D105" t="str">
        <f>Sheet1!F122</f>
        <v>Yes</v>
      </c>
      <c r="E105" t="str">
        <f>Sheet1!H122</f>
        <v>No</v>
      </c>
      <c r="F105" t="str">
        <f>Sheet1!I122</f>
        <v>No</v>
      </c>
      <c r="G105" t="str">
        <f>Sheet1!J122</f>
        <v>No</v>
      </c>
      <c r="H105" t="str">
        <f>Sheet1!K122</f>
        <v>No</v>
      </c>
      <c r="I105" t="str">
        <f>Sheet1!L122</f>
        <v>No</v>
      </c>
      <c r="J105" t="str">
        <f>IF(Sheet1!M122="models-resource.com","1|",IF(Sheet1!M122="roestudios.co.uk","2|","-|"))</f>
        <v>2|</v>
      </c>
    </row>
    <row r="106" spans="2:10" x14ac:dyDescent="0.25">
      <c r="B106">
        <f>Sheet1!C123</f>
        <v>104</v>
      </c>
      <c r="C106" t="str">
        <f>Sheet1!D123</f>
        <v>Cubone</v>
      </c>
      <c r="D106" t="str">
        <f>Sheet1!F123</f>
        <v>Yes</v>
      </c>
      <c r="E106" t="str">
        <f>Sheet1!H123</f>
        <v>Yes</v>
      </c>
      <c r="F106" t="str">
        <f>Sheet1!I123</f>
        <v>No</v>
      </c>
      <c r="G106" t="str">
        <f>Sheet1!J123</f>
        <v>Yes</v>
      </c>
      <c r="H106" t="str">
        <f>Sheet1!K123</f>
        <v>No</v>
      </c>
      <c r="I106" t="str">
        <f>Sheet1!L123</f>
        <v>No</v>
      </c>
      <c r="J106" t="str">
        <f>IF(Sheet1!M123="models-resource.com","1|",IF(Sheet1!M123="roestudios.co.uk","2|","-|"))</f>
        <v>1|</v>
      </c>
    </row>
    <row r="107" spans="2:10" x14ac:dyDescent="0.25">
      <c r="B107">
        <f>Sheet1!C124</f>
        <v>105</v>
      </c>
      <c r="C107" t="str">
        <f>Sheet1!D124</f>
        <v>Marowak</v>
      </c>
      <c r="D107" t="str">
        <f>Sheet1!F124</f>
        <v>Yes</v>
      </c>
      <c r="E107" t="str">
        <f>Sheet1!H124</f>
        <v>Yes</v>
      </c>
      <c r="F107" t="str">
        <f>Sheet1!I124</f>
        <v>No</v>
      </c>
      <c r="G107" t="str">
        <f>Sheet1!J124</f>
        <v>Yes</v>
      </c>
      <c r="H107" t="str">
        <f>Sheet1!K124</f>
        <v>No</v>
      </c>
      <c r="I107" t="str">
        <f>Sheet1!L124</f>
        <v>No</v>
      </c>
      <c r="J107" t="str">
        <f>IF(Sheet1!M124="models-resource.com","1|",IF(Sheet1!M124="roestudios.co.uk","2|","-|"))</f>
        <v>1|</v>
      </c>
    </row>
    <row r="108" spans="2:10" x14ac:dyDescent="0.25">
      <c r="B108">
        <f>Sheet1!C125</f>
        <v>106</v>
      </c>
      <c r="C108" t="str">
        <f>Sheet1!D125</f>
        <v>Hitmonlee</v>
      </c>
      <c r="D108" t="str">
        <f>Sheet1!F125</f>
        <v>Yes</v>
      </c>
      <c r="E108" t="str">
        <f>Sheet1!H125</f>
        <v>No</v>
      </c>
      <c r="F108" t="str">
        <f>Sheet1!I125</f>
        <v>No</v>
      </c>
      <c r="G108" t="str">
        <f>Sheet1!J125</f>
        <v>No</v>
      </c>
      <c r="H108" t="str">
        <f>Sheet1!K125</f>
        <v>No</v>
      </c>
      <c r="I108" t="str">
        <f>Sheet1!L125</f>
        <v>No</v>
      </c>
      <c r="J108" t="str">
        <f>IF(Sheet1!M125="models-resource.com","1|",IF(Sheet1!M125="roestudios.co.uk","2|","-|"))</f>
        <v>2|</v>
      </c>
    </row>
    <row r="109" spans="2:10" x14ac:dyDescent="0.25">
      <c r="B109">
        <f>Sheet1!C126</f>
        <v>107</v>
      </c>
      <c r="C109" t="str">
        <f>Sheet1!D126</f>
        <v>Hitmonchan</v>
      </c>
      <c r="D109" t="str">
        <f>Sheet1!F126</f>
        <v>Yes</v>
      </c>
      <c r="E109" t="str">
        <f>Sheet1!H126</f>
        <v>Yes</v>
      </c>
      <c r="F109" t="str">
        <f>Sheet1!I126</f>
        <v>No</v>
      </c>
      <c r="G109" t="str">
        <f>Sheet1!J126</f>
        <v>Yes</v>
      </c>
      <c r="H109" t="str">
        <f>Sheet1!K126</f>
        <v>No</v>
      </c>
      <c r="I109" t="str">
        <f>Sheet1!L126</f>
        <v>No</v>
      </c>
      <c r="J109" t="str">
        <f>IF(Sheet1!M126="models-resource.com","1|",IF(Sheet1!M126="roestudios.co.uk","2|","-|"))</f>
        <v>1|</v>
      </c>
    </row>
    <row r="110" spans="2:10" x14ac:dyDescent="0.25">
      <c r="B110">
        <f>Sheet1!C127</f>
        <v>108</v>
      </c>
      <c r="C110" t="str">
        <f>Sheet1!D127</f>
        <v>Lickitung</v>
      </c>
      <c r="D110" t="str">
        <f>Sheet1!F127</f>
        <v>Yes</v>
      </c>
      <c r="E110" t="str">
        <f>Sheet1!H127</f>
        <v>No</v>
      </c>
      <c r="F110" t="str">
        <f>Sheet1!I127</f>
        <v>No</v>
      </c>
      <c r="G110" t="str">
        <f>Sheet1!J127</f>
        <v>No</v>
      </c>
      <c r="H110" t="str">
        <f>Sheet1!K127</f>
        <v>No</v>
      </c>
      <c r="I110" t="str">
        <f>Sheet1!L127</f>
        <v>No</v>
      </c>
      <c r="J110" t="str">
        <f>IF(Sheet1!M127="models-resource.com","1|",IF(Sheet1!M127="roestudios.co.uk","2|","-|"))</f>
        <v>2|</v>
      </c>
    </row>
    <row r="111" spans="2:10" x14ac:dyDescent="0.25">
      <c r="B111">
        <f>Sheet1!C128</f>
        <v>109</v>
      </c>
      <c r="C111" t="str">
        <f>Sheet1!D128</f>
        <v>Koffing</v>
      </c>
      <c r="D111" t="str">
        <f>Sheet1!F128</f>
        <v>Yes</v>
      </c>
      <c r="E111" t="str">
        <f>Sheet1!H128</f>
        <v>No</v>
      </c>
      <c r="F111" t="str">
        <f>Sheet1!I128</f>
        <v>No</v>
      </c>
      <c r="G111" t="str">
        <f>Sheet1!J128</f>
        <v>No</v>
      </c>
      <c r="H111" t="str">
        <f>Sheet1!K128</f>
        <v>No</v>
      </c>
      <c r="I111" t="str">
        <f>Sheet1!L128</f>
        <v>No</v>
      </c>
      <c r="J111" t="str">
        <f>IF(Sheet1!M128="models-resource.com","1|",IF(Sheet1!M128="roestudios.co.uk","2|","-|"))</f>
        <v>2|</v>
      </c>
    </row>
    <row r="112" spans="2:10" x14ac:dyDescent="0.25">
      <c r="B112">
        <f>Sheet1!C129</f>
        <v>110</v>
      </c>
      <c r="C112" t="str">
        <f>Sheet1!D129</f>
        <v>Weezing</v>
      </c>
      <c r="D112" t="str">
        <f>Sheet1!F129</f>
        <v>Yes</v>
      </c>
      <c r="E112" t="str">
        <f>Sheet1!H129</f>
        <v>No</v>
      </c>
      <c r="F112" t="str">
        <f>Sheet1!I129</f>
        <v>No</v>
      </c>
      <c r="G112" t="str">
        <f>Sheet1!J129</f>
        <v>No</v>
      </c>
      <c r="H112" t="str">
        <f>Sheet1!K129</f>
        <v>No</v>
      </c>
      <c r="I112" t="str">
        <f>Sheet1!L129</f>
        <v>No</v>
      </c>
      <c r="J112" t="str">
        <f>IF(Sheet1!M129="models-resource.com","1|",IF(Sheet1!M129="roestudios.co.uk","2|","-|"))</f>
        <v>2|</v>
      </c>
    </row>
    <row r="113" spans="2:10" x14ac:dyDescent="0.25">
      <c r="B113">
        <f>Sheet1!C130</f>
        <v>111</v>
      </c>
      <c r="C113" t="str">
        <f>Sheet1!D130</f>
        <v>Rhyhorn</v>
      </c>
      <c r="D113" t="str">
        <f>Sheet1!F130</f>
        <v>Yes</v>
      </c>
      <c r="E113" t="str">
        <f>Sheet1!H130</f>
        <v>No</v>
      </c>
      <c r="F113" t="str">
        <f>Sheet1!I130</f>
        <v>No</v>
      </c>
      <c r="G113" t="str">
        <f>Sheet1!J130</f>
        <v>No</v>
      </c>
      <c r="H113" t="str">
        <f>Sheet1!K130</f>
        <v>No</v>
      </c>
      <c r="I113" t="str">
        <f>Sheet1!L130</f>
        <v>No</v>
      </c>
      <c r="J113" t="str">
        <f>IF(Sheet1!M130="models-resource.com","1|",IF(Sheet1!M130="roestudios.co.uk","2|","-|"))</f>
        <v>2|</v>
      </c>
    </row>
    <row r="114" spans="2:10" x14ac:dyDescent="0.25">
      <c r="B114">
        <f>Sheet1!C131</f>
        <v>112</v>
      </c>
      <c r="C114" t="str">
        <f>Sheet1!D131</f>
        <v>Rhydon</v>
      </c>
      <c r="D114" t="str">
        <f>Sheet1!F131</f>
        <v>Yes</v>
      </c>
      <c r="E114" t="str">
        <f>Sheet1!H131</f>
        <v>Yes</v>
      </c>
      <c r="F114" t="str">
        <f>Sheet1!I131</f>
        <v>No</v>
      </c>
      <c r="G114" t="str">
        <f>Sheet1!J131</f>
        <v>Yes</v>
      </c>
      <c r="H114" t="str">
        <f>Sheet1!K131</f>
        <v>No</v>
      </c>
      <c r="I114" t="str">
        <f>Sheet1!L131</f>
        <v>No</v>
      </c>
      <c r="J114" t="str">
        <f>IF(Sheet1!M131="models-resource.com","1|",IF(Sheet1!M131="roestudios.co.uk","2|","-|"))</f>
        <v>1|</v>
      </c>
    </row>
    <row r="115" spans="2:10" x14ac:dyDescent="0.25">
      <c r="B115">
        <f>Sheet1!C132</f>
        <v>113</v>
      </c>
      <c r="C115" t="str">
        <f>Sheet1!D132</f>
        <v>Chansey</v>
      </c>
      <c r="D115" t="str">
        <f>Sheet1!F132</f>
        <v>Yes</v>
      </c>
      <c r="E115" t="str">
        <f>Sheet1!H132</f>
        <v>No</v>
      </c>
      <c r="F115" t="str">
        <f>Sheet1!I132</f>
        <v>No</v>
      </c>
      <c r="G115" t="str">
        <f>Sheet1!J132</f>
        <v>No</v>
      </c>
      <c r="H115" t="str">
        <f>Sheet1!K132</f>
        <v>No</v>
      </c>
      <c r="I115" t="str">
        <f>Sheet1!L132</f>
        <v>No</v>
      </c>
      <c r="J115" t="str">
        <f>IF(Sheet1!M132="models-resource.com","1|",IF(Sheet1!M132="roestudios.co.uk","2|","-|"))</f>
        <v>2|</v>
      </c>
    </row>
    <row r="116" spans="2:10" x14ac:dyDescent="0.25">
      <c r="B116">
        <f>Sheet1!C133</f>
        <v>114</v>
      </c>
      <c r="C116" t="str">
        <f>Sheet1!D133</f>
        <v>Tangela</v>
      </c>
      <c r="D116" t="str">
        <f>Sheet1!F133</f>
        <v>Yes</v>
      </c>
      <c r="E116" t="str">
        <f>Sheet1!H133</f>
        <v>No</v>
      </c>
      <c r="F116" t="str">
        <f>Sheet1!I133</f>
        <v>No</v>
      </c>
      <c r="G116" t="str">
        <f>Sheet1!J133</f>
        <v>No</v>
      </c>
      <c r="H116" t="str">
        <f>Sheet1!K133</f>
        <v>No</v>
      </c>
      <c r="I116" t="str">
        <f>Sheet1!L133</f>
        <v>No</v>
      </c>
      <c r="J116" t="str">
        <f>IF(Sheet1!M133="models-resource.com","1|",IF(Sheet1!M133="roestudios.co.uk","2|","-|"))</f>
        <v>2|</v>
      </c>
    </row>
    <row r="117" spans="2:10" x14ac:dyDescent="0.25">
      <c r="B117">
        <f>Sheet1!C134</f>
        <v>115</v>
      </c>
      <c r="C117" t="str">
        <f>Sheet1!D134</f>
        <v>Kangaskhan</v>
      </c>
      <c r="D117" t="str">
        <f>Sheet1!F134</f>
        <v>Yes</v>
      </c>
      <c r="E117" t="str">
        <f>Sheet1!H134</f>
        <v>Yes</v>
      </c>
      <c r="F117" t="str">
        <f>Sheet1!I134</f>
        <v>No</v>
      </c>
      <c r="G117" t="str">
        <f>Sheet1!J134</f>
        <v>Yes</v>
      </c>
      <c r="H117" t="str">
        <f>Sheet1!K134</f>
        <v>No</v>
      </c>
      <c r="I117" t="str">
        <f>Sheet1!L134</f>
        <v>No</v>
      </c>
      <c r="J117" t="str">
        <f>IF(Sheet1!M134="models-resource.com","1|",IF(Sheet1!M134="roestudios.co.uk","2|","-|"))</f>
        <v>1|</v>
      </c>
    </row>
    <row r="118" spans="2:10" x14ac:dyDescent="0.25">
      <c r="B118">
        <f>Sheet1!C135</f>
        <v>116</v>
      </c>
      <c r="C118" t="str">
        <f>Sheet1!D135</f>
        <v>Horsea</v>
      </c>
      <c r="D118" t="str">
        <f>Sheet1!F135</f>
        <v>Yes</v>
      </c>
      <c r="E118" t="str">
        <f>Sheet1!H135</f>
        <v>No</v>
      </c>
      <c r="F118" t="str">
        <f>Sheet1!I135</f>
        <v>No</v>
      </c>
      <c r="G118" t="str">
        <f>Sheet1!J135</f>
        <v>No</v>
      </c>
      <c r="H118" t="str">
        <f>Sheet1!K135</f>
        <v>No</v>
      </c>
      <c r="I118" t="str">
        <f>Sheet1!L135</f>
        <v>No</v>
      </c>
      <c r="J118" t="str">
        <f>IF(Sheet1!M135="models-resource.com","1|",IF(Sheet1!M135="roestudios.co.uk","2|","-|"))</f>
        <v>2|</v>
      </c>
    </row>
    <row r="119" spans="2:10" x14ac:dyDescent="0.25">
      <c r="B119">
        <f>Sheet1!C136</f>
        <v>117</v>
      </c>
      <c r="C119" t="str">
        <f>Sheet1!D136</f>
        <v>Seadra</v>
      </c>
      <c r="D119" t="str">
        <f>Sheet1!F136</f>
        <v>Yes</v>
      </c>
      <c r="E119" t="str">
        <f>Sheet1!H136</f>
        <v>No</v>
      </c>
      <c r="F119" t="str">
        <f>Sheet1!I136</f>
        <v>No</v>
      </c>
      <c r="G119" t="str">
        <f>Sheet1!J136</f>
        <v>No</v>
      </c>
      <c r="H119" t="str">
        <f>Sheet1!K136</f>
        <v>No</v>
      </c>
      <c r="I119" t="str">
        <f>Sheet1!L136</f>
        <v>No</v>
      </c>
      <c r="J119" t="str">
        <f>IF(Sheet1!M136="models-resource.com","1|",IF(Sheet1!M136="roestudios.co.uk","2|","-|"))</f>
        <v>2|</v>
      </c>
    </row>
    <row r="120" spans="2:10" x14ac:dyDescent="0.25">
      <c r="B120">
        <f>Sheet1!C137</f>
        <v>118</v>
      </c>
      <c r="C120" t="str">
        <f>Sheet1!D137</f>
        <v>Goldeen</v>
      </c>
      <c r="D120" t="str">
        <f>Sheet1!F137</f>
        <v>Yes</v>
      </c>
      <c r="E120" t="str">
        <f>Sheet1!H137</f>
        <v>Yes</v>
      </c>
      <c r="F120" t="str">
        <f>Sheet1!I137</f>
        <v>Yes</v>
      </c>
      <c r="G120" t="str">
        <f>Sheet1!J137</f>
        <v>Yes</v>
      </c>
      <c r="H120" t="str">
        <f>Sheet1!K137</f>
        <v>No</v>
      </c>
      <c r="I120" t="str">
        <f>Sheet1!L137</f>
        <v>No</v>
      </c>
      <c r="J120" t="str">
        <f>IF(Sheet1!M137="models-resource.com","1|",IF(Sheet1!M137="roestudios.co.uk","2|","-|"))</f>
        <v>1|</v>
      </c>
    </row>
    <row r="121" spans="2:10" x14ac:dyDescent="0.25">
      <c r="B121">
        <f>Sheet1!C138</f>
        <v>119</v>
      </c>
      <c r="C121" t="str">
        <f>Sheet1!D138</f>
        <v>Seaking</v>
      </c>
      <c r="D121" t="str">
        <f>Sheet1!F138</f>
        <v>in Progress</v>
      </c>
      <c r="E121" t="str">
        <f>Sheet1!H138</f>
        <v>No</v>
      </c>
      <c r="F121" t="str">
        <f>Sheet1!I138</f>
        <v>No</v>
      </c>
      <c r="G121" t="str">
        <f>Sheet1!J138</f>
        <v>No</v>
      </c>
      <c r="H121" t="str">
        <f>Sheet1!K138</f>
        <v>No</v>
      </c>
      <c r="I121" t="str">
        <f>Sheet1!L138</f>
        <v>No</v>
      </c>
      <c r="J121" t="str">
        <f>IF(Sheet1!M138="models-resource.com","1|",IF(Sheet1!M138="roestudios.co.uk","2|","-|"))</f>
        <v>-|</v>
      </c>
    </row>
    <row r="122" spans="2:10" x14ac:dyDescent="0.25">
      <c r="B122">
        <f>Sheet1!C139</f>
        <v>120</v>
      </c>
      <c r="C122" t="str">
        <f>Sheet1!D139</f>
        <v>Staryu</v>
      </c>
      <c r="D122" t="str">
        <f>Sheet1!F139</f>
        <v>Yes</v>
      </c>
      <c r="E122" t="str">
        <f>Sheet1!H139</f>
        <v>Yes</v>
      </c>
      <c r="F122" t="str">
        <f>Sheet1!I139</f>
        <v>No</v>
      </c>
      <c r="G122" t="str">
        <f>Sheet1!J139</f>
        <v>Yes</v>
      </c>
      <c r="H122" t="str">
        <f>Sheet1!K139</f>
        <v>No</v>
      </c>
      <c r="I122" t="str">
        <f>Sheet1!L139</f>
        <v>No</v>
      </c>
      <c r="J122" t="str">
        <f>IF(Sheet1!M139="models-resource.com","1|",IF(Sheet1!M139="roestudios.co.uk","2|","-|"))</f>
        <v>1|</v>
      </c>
    </row>
    <row r="123" spans="2:10" x14ac:dyDescent="0.25">
      <c r="B123">
        <f>Sheet1!C140</f>
        <v>121</v>
      </c>
      <c r="C123" t="str">
        <f>Sheet1!D140</f>
        <v>Starmie</v>
      </c>
      <c r="D123" t="str">
        <f>Sheet1!F140</f>
        <v>Yes</v>
      </c>
      <c r="E123" t="str">
        <f>Sheet1!H140</f>
        <v>Yes</v>
      </c>
      <c r="F123" t="str">
        <f>Sheet1!I140</f>
        <v>No</v>
      </c>
      <c r="G123" t="str">
        <f>Sheet1!J140</f>
        <v>Yes</v>
      </c>
      <c r="H123" t="str">
        <f>Sheet1!K140</f>
        <v>No</v>
      </c>
      <c r="I123" t="str">
        <f>Sheet1!L140</f>
        <v>No</v>
      </c>
      <c r="J123" t="str">
        <f>IF(Sheet1!M140="models-resource.com","1|",IF(Sheet1!M140="roestudios.co.uk","2|","-|"))</f>
        <v>1|</v>
      </c>
    </row>
    <row r="124" spans="2:10" x14ac:dyDescent="0.25">
      <c r="B124">
        <f>Sheet1!C141</f>
        <v>122</v>
      </c>
      <c r="C124" t="str">
        <f>Sheet1!D141</f>
        <v>Mr. Mime</v>
      </c>
      <c r="D124" t="str">
        <f>Sheet1!F141</f>
        <v>Yes</v>
      </c>
      <c r="E124" t="str">
        <f>Sheet1!H141</f>
        <v>Yes</v>
      </c>
      <c r="F124" t="str">
        <f>Sheet1!I141</f>
        <v>No</v>
      </c>
      <c r="G124" t="str">
        <f>Sheet1!J141</f>
        <v>Yes</v>
      </c>
      <c r="H124" t="str">
        <f>Sheet1!K141</f>
        <v>No</v>
      </c>
      <c r="I124" t="str">
        <f>Sheet1!L141</f>
        <v>No</v>
      </c>
      <c r="J124" t="str">
        <f>IF(Sheet1!M141="models-resource.com","1|",IF(Sheet1!M141="roestudios.co.uk","2|","-|"))</f>
        <v>1|</v>
      </c>
    </row>
    <row r="125" spans="2:10" x14ac:dyDescent="0.25">
      <c r="B125">
        <f>Sheet1!C142</f>
        <v>123</v>
      </c>
      <c r="C125" t="str">
        <f>Sheet1!D142</f>
        <v>Scyther</v>
      </c>
      <c r="D125" t="str">
        <f>Sheet1!F142</f>
        <v>Yes</v>
      </c>
      <c r="E125" t="str">
        <f>Sheet1!H142</f>
        <v>Yes</v>
      </c>
      <c r="F125" t="str">
        <f>Sheet1!I142</f>
        <v>No</v>
      </c>
      <c r="G125" t="str">
        <f>Sheet1!J142</f>
        <v>Yes</v>
      </c>
      <c r="H125" t="str">
        <f>Sheet1!K142</f>
        <v>No</v>
      </c>
      <c r="I125" t="str">
        <f>Sheet1!L142</f>
        <v>No</v>
      </c>
      <c r="J125" t="str">
        <f>IF(Sheet1!M142="models-resource.com","1|",IF(Sheet1!M142="roestudios.co.uk","2|","-|"))</f>
        <v>1|</v>
      </c>
    </row>
    <row r="126" spans="2:10" x14ac:dyDescent="0.25">
      <c r="B126">
        <f>Sheet1!C143</f>
        <v>124</v>
      </c>
      <c r="C126" t="str">
        <f>Sheet1!D143</f>
        <v>Jynx</v>
      </c>
      <c r="D126" t="str">
        <f>Sheet1!F143</f>
        <v>Yes</v>
      </c>
      <c r="E126" t="str">
        <f>Sheet1!H143</f>
        <v>No</v>
      </c>
      <c r="F126" t="str">
        <f>Sheet1!I143</f>
        <v>No</v>
      </c>
      <c r="G126" t="str">
        <f>Sheet1!J143</f>
        <v>No</v>
      </c>
      <c r="H126" t="str">
        <f>Sheet1!K143</f>
        <v>No</v>
      </c>
      <c r="I126" t="str">
        <f>Sheet1!L143</f>
        <v>No</v>
      </c>
      <c r="J126" t="str">
        <f>IF(Sheet1!M143="models-resource.com","1|",IF(Sheet1!M143="roestudios.co.uk","2|","-|"))</f>
        <v>2|</v>
      </c>
    </row>
    <row r="127" spans="2:10" x14ac:dyDescent="0.25">
      <c r="B127">
        <f>Sheet1!C144</f>
        <v>125</v>
      </c>
      <c r="C127" t="str">
        <f>Sheet1!D144</f>
        <v>Electabuzz</v>
      </c>
      <c r="D127" t="str">
        <f>Sheet1!F144</f>
        <v>Yes</v>
      </c>
      <c r="E127" t="str">
        <f>Sheet1!H144</f>
        <v>No</v>
      </c>
      <c r="F127" t="str">
        <f>Sheet1!I144</f>
        <v>No</v>
      </c>
      <c r="G127" t="str">
        <f>Sheet1!J144</f>
        <v>No</v>
      </c>
      <c r="H127" t="str">
        <f>Sheet1!K144</f>
        <v>No</v>
      </c>
      <c r="I127" t="str">
        <f>Sheet1!L144</f>
        <v>No</v>
      </c>
      <c r="J127" t="str">
        <f>IF(Sheet1!M144="models-resource.com","1|",IF(Sheet1!M144="roestudios.co.uk","2|","-|"))</f>
        <v>2|</v>
      </c>
    </row>
    <row r="128" spans="2:10" x14ac:dyDescent="0.25">
      <c r="B128">
        <f>Sheet1!C145</f>
        <v>126</v>
      </c>
      <c r="C128" t="str">
        <f>Sheet1!D145</f>
        <v>Magmar</v>
      </c>
      <c r="D128" t="str">
        <f>Sheet1!F145</f>
        <v>Yes</v>
      </c>
      <c r="E128" t="str">
        <f>Sheet1!H145</f>
        <v>No</v>
      </c>
      <c r="F128" t="str">
        <f>Sheet1!I145</f>
        <v>No</v>
      </c>
      <c r="G128" t="str">
        <f>Sheet1!J145</f>
        <v>No</v>
      </c>
      <c r="H128" t="str">
        <f>Sheet1!K145</f>
        <v>No</v>
      </c>
      <c r="I128" t="str">
        <f>Sheet1!L145</f>
        <v>No</v>
      </c>
      <c r="J128" t="str">
        <f>IF(Sheet1!M145="models-resource.com","1|",IF(Sheet1!M145="roestudios.co.uk","2|","-|"))</f>
        <v>2|</v>
      </c>
    </row>
    <row r="129" spans="2:10" x14ac:dyDescent="0.25">
      <c r="B129">
        <f>Sheet1!C146</f>
        <v>127</v>
      </c>
      <c r="C129" t="str">
        <f>Sheet1!D146</f>
        <v>Pinsir</v>
      </c>
      <c r="D129" t="str">
        <f>Sheet1!F146</f>
        <v>Yes</v>
      </c>
      <c r="E129" t="str">
        <f>Sheet1!H146</f>
        <v>Yes</v>
      </c>
      <c r="F129" t="str">
        <f>Sheet1!I146</f>
        <v>No</v>
      </c>
      <c r="G129" t="str">
        <f>Sheet1!J146</f>
        <v>Yes</v>
      </c>
      <c r="H129" t="str">
        <f>Sheet1!K146</f>
        <v>No</v>
      </c>
      <c r="I129" t="str">
        <f>Sheet1!L146</f>
        <v>No</v>
      </c>
      <c r="J129" t="str">
        <f>IF(Sheet1!M146="models-resource.com","1|",IF(Sheet1!M146="roestudios.co.uk","2|","-|"))</f>
        <v>1|</v>
      </c>
    </row>
    <row r="130" spans="2:10" x14ac:dyDescent="0.25">
      <c r="B130">
        <f>Sheet1!C147</f>
        <v>128</v>
      </c>
      <c r="C130" t="str">
        <f>Sheet1!D147</f>
        <v>Tauros</v>
      </c>
      <c r="D130" t="str">
        <f>Sheet1!F147</f>
        <v>Yes</v>
      </c>
      <c r="E130" t="str">
        <f>Sheet1!H147</f>
        <v>No</v>
      </c>
      <c r="F130" t="str">
        <f>Sheet1!I147</f>
        <v>No</v>
      </c>
      <c r="G130" t="str">
        <f>Sheet1!J147</f>
        <v>No</v>
      </c>
      <c r="H130" t="str">
        <f>Sheet1!K147</f>
        <v>No</v>
      </c>
      <c r="I130" t="str">
        <f>Sheet1!L147</f>
        <v>No</v>
      </c>
      <c r="J130" t="str">
        <f>IF(Sheet1!M147="models-resource.com","1|",IF(Sheet1!M147="roestudios.co.uk","2|","-|"))</f>
        <v>2|</v>
      </c>
    </row>
    <row r="131" spans="2:10" x14ac:dyDescent="0.25">
      <c r="B131">
        <f>Sheet1!C148</f>
        <v>129</v>
      </c>
      <c r="C131" t="str">
        <f>Sheet1!D148</f>
        <v>Magikarp</v>
      </c>
      <c r="D131" t="str">
        <f>Sheet1!F148</f>
        <v>Yes</v>
      </c>
      <c r="E131" t="str">
        <f>Sheet1!H148</f>
        <v>Yes</v>
      </c>
      <c r="F131" t="str">
        <f>Sheet1!I148</f>
        <v>No</v>
      </c>
      <c r="G131" t="str">
        <f>Sheet1!J148</f>
        <v>Yes</v>
      </c>
      <c r="H131" t="str">
        <f>Sheet1!K148</f>
        <v>No</v>
      </c>
      <c r="I131" t="str">
        <f>Sheet1!L148</f>
        <v>No</v>
      </c>
      <c r="J131" t="str">
        <f>IF(Sheet1!M148="models-resource.com","1|",IF(Sheet1!M148="roestudios.co.uk","2|","-|"))</f>
        <v>1|</v>
      </c>
    </row>
    <row r="132" spans="2:10" x14ac:dyDescent="0.25">
      <c r="B132">
        <f>Sheet1!C149</f>
        <v>130</v>
      </c>
      <c r="C132" t="str">
        <f>Sheet1!D149</f>
        <v>Gyarados</v>
      </c>
      <c r="D132" t="str">
        <f>Sheet1!F149</f>
        <v>Yes</v>
      </c>
      <c r="E132" t="str">
        <f>Sheet1!H149</f>
        <v>Yes</v>
      </c>
      <c r="F132" t="str">
        <f>Sheet1!I149</f>
        <v>No</v>
      </c>
      <c r="G132" t="str">
        <f>Sheet1!J149</f>
        <v>Yes</v>
      </c>
      <c r="H132" t="str">
        <f>Sheet1!K149</f>
        <v>No</v>
      </c>
      <c r="I132" t="str">
        <f>Sheet1!L149</f>
        <v>No</v>
      </c>
      <c r="J132" t="str">
        <f>IF(Sheet1!M149="models-resource.com","1|",IF(Sheet1!M149="roestudios.co.uk","2|","-|"))</f>
        <v>1|</v>
      </c>
    </row>
    <row r="133" spans="2:10" x14ac:dyDescent="0.25">
      <c r="B133">
        <f>Sheet1!C150</f>
        <v>131</v>
      </c>
      <c r="C133" t="str">
        <f>Sheet1!D150</f>
        <v>Lapras</v>
      </c>
      <c r="D133" t="str">
        <f>Sheet1!F150</f>
        <v>Yes</v>
      </c>
      <c r="E133" t="str">
        <f>Sheet1!H150</f>
        <v>Yes</v>
      </c>
      <c r="F133" t="str">
        <f>Sheet1!I150</f>
        <v>No</v>
      </c>
      <c r="G133" t="str">
        <f>Sheet1!J150</f>
        <v>Yes</v>
      </c>
      <c r="H133" t="str">
        <f>Sheet1!K150</f>
        <v>No</v>
      </c>
      <c r="I133" t="str">
        <f>Sheet1!L150</f>
        <v>No</v>
      </c>
      <c r="J133" t="str">
        <f>IF(Sheet1!M150="models-resource.com","1|",IF(Sheet1!M150="roestudios.co.uk","2|","-|"))</f>
        <v>1|</v>
      </c>
    </row>
    <row r="134" spans="2:10" x14ac:dyDescent="0.25">
      <c r="B134">
        <f>Sheet1!C151</f>
        <v>132</v>
      </c>
      <c r="C134" t="str">
        <f>Sheet1!D151</f>
        <v>Ditto</v>
      </c>
      <c r="D134" t="str">
        <f>Sheet1!F151</f>
        <v>Yes</v>
      </c>
      <c r="E134" t="str">
        <f>Sheet1!H151</f>
        <v>Yes</v>
      </c>
      <c r="F134" t="str">
        <f>Sheet1!I151</f>
        <v>No</v>
      </c>
      <c r="G134" t="str">
        <f>Sheet1!J151</f>
        <v>Yes</v>
      </c>
      <c r="H134" t="str">
        <f>Sheet1!K151</f>
        <v>No</v>
      </c>
      <c r="I134" t="str">
        <f>Sheet1!L151</f>
        <v>No</v>
      </c>
      <c r="J134" t="str">
        <f>IF(Sheet1!M151="models-resource.com","1|",IF(Sheet1!M151="roestudios.co.uk","2|","-|"))</f>
        <v>1|</v>
      </c>
    </row>
    <row r="135" spans="2:10" x14ac:dyDescent="0.25">
      <c r="B135">
        <f>Sheet1!C152</f>
        <v>133</v>
      </c>
      <c r="C135" t="str">
        <f>Sheet1!D152</f>
        <v>Eevee</v>
      </c>
      <c r="D135" t="str">
        <f>Sheet1!F152</f>
        <v>Yes</v>
      </c>
      <c r="E135" t="str">
        <f>Sheet1!H152</f>
        <v>Yes</v>
      </c>
      <c r="F135" t="str">
        <f>Sheet1!I152</f>
        <v>No</v>
      </c>
      <c r="G135" t="str">
        <f>Sheet1!J152</f>
        <v>Yes</v>
      </c>
      <c r="H135" t="str">
        <f>Sheet1!K152</f>
        <v>No</v>
      </c>
      <c r="I135" t="str">
        <f>Sheet1!L152</f>
        <v>No</v>
      </c>
      <c r="J135" t="str">
        <f>IF(Sheet1!M152="models-resource.com","1|",IF(Sheet1!M152="roestudios.co.uk","2|","-|"))</f>
        <v>1|</v>
      </c>
    </row>
    <row r="136" spans="2:10" x14ac:dyDescent="0.25">
      <c r="B136">
        <f>Sheet1!C153</f>
        <v>134</v>
      </c>
      <c r="C136" t="str">
        <f>Sheet1!D153</f>
        <v>Vaporeon</v>
      </c>
      <c r="D136" t="str">
        <f>Sheet1!F153</f>
        <v>Yes</v>
      </c>
      <c r="E136" t="str">
        <f>Sheet1!H153</f>
        <v>Yes</v>
      </c>
      <c r="F136" t="str">
        <f>Sheet1!I153</f>
        <v>No</v>
      </c>
      <c r="G136" t="str">
        <f>Sheet1!J153</f>
        <v>Yes</v>
      </c>
      <c r="H136" t="str">
        <f>Sheet1!K153</f>
        <v>No</v>
      </c>
      <c r="I136" t="str">
        <f>Sheet1!L153</f>
        <v>No</v>
      </c>
      <c r="J136" t="str">
        <f>IF(Sheet1!M153="models-resource.com","1|",IF(Sheet1!M153="roestudios.co.uk","2|","-|"))</f>
        <v>1|</v>
      </c>
    </row>
    <row r="137" spans="2:10" x14ac:dyDescent="0.25">
      <c r="B137">
        <f>Sheet1!C154</f>
        <v>135</v>
      </c>
      <c r="C137" t="str">
        <f>Sheet1!D154</f>
        <v>Jolteon</v>
      </c>
      <c r="D137" t="str">
        <f>Sheet1!F154</f>
        <v>Yes</v>
      </c>
      <c r="E137" t="str">
        <f>Sheet1!H154</f>
        <v>Yes</v>
      </c>
      <c r="F137" t="str">
        <f>Sheet1!I154</f>
        <v>No</v>
      </c>
      <c r="G137" t="str">
        <f>Sheet1!J154</f>
        <v>Yes</v>
      </c>
      <c r="H137" t="str">
        <f>Sheet1!K154</f>
        <v>No</v>
      </c>
      <c r="I137" t="str">
        <f>Sheet1!L154</f>
        <v>No</v>
      </c>
      <c r="J137" t="str">
        <f>IF(Sheet1!M154="models-resource.com","1|",IF(Sheet1!M154="roestudios.co.uk","2|","-|"))</f>
        <v>1|</v>
      </c>
    </row>
    <row r="138" spans="2:10" x14ac:dyDescent="0.25">
      <c r="B138">
        <f>Sheet1!C155</f>
        <v>136</v>
      </c>
      <c r="C138" t="str">
        <f>Sheet1!D155</f>
        <v>Flareon</v>
      </c>
      <c r="D138" t="str">
        <f>Sheet1!F155</f>
        <v>Yes</v>
      </c>
      <c r="E138" t="str">
        <f>Sheet1!H155</f>
        <v>Yes</v>
      </c>
      <c r="F138" t="str">
        <f>Sheet1!I155</f>
        <v>No</v>
      </c>
      <c r="G138" t="str">
        <f>Sheet1!J155</f>
        <v>Yes</v>
      </c>
      <c r="H138" t="str">
        <f>Sheet1!K155</f>
        <v>No</v>
      </c>
      <c r="I138" t="str">
        <f>Sheet1!L155</f>
        <v>No</v>
      </c>
      <c r="J138" t="str">
        <f>IF(Sheet1!M155="models-resource.com","1|",IF(Sheet1!M155="roestudios.co.uk","2|","-|"))</f>
        <v>1|</v>
      </c>
    </row>
    <row r="139" spans="2:10" x14ac:dyDescent="0.25">
      <c r="B139">
        <f>Sheet1!C156</f>
        <v>137</v>
      </c>
      <c r="C139" t="str">
        <f>Sheet1!D156</f>
        <v>Porygon</v>
      </c>
      <c r="D139" t="str">
        <f>Sheet1!F156</f>
        <v>Yes</v>
      </c>
      <c r="E139" t="str">
        <f>Sheet1!H156</f>
        <v>Yes</v>
      </c>
      <c r="F139" t="str">
        <f>Sheet1!I156</f>
        <v>No</v>
      </c>
      <c r="G139" t="str">
        <f>Sheet1!J156</f>
        <v>Yes</v>
      </c>
      <c r="H139" t="str">
        <f>Sheet1!K156</f>
        <v>No</v>
      </c>
      <c r="I139" t="str">
        <f>Sheet1!L156</f>
        <v>No</v>
      </c>
      <c r="J139" t="str">
        <f>IF(Sheet1!M156="models-resource.com","1|",IF(Sheet1!M156="roestudios.co.uk","2|","-|"))</f>
        <v>1|</v>
      </c>
    </row>
    <row r="140" spans="2:10" x14ac:dyDescent="0.25">
      <c r="B140">
        <f>Sheet1!C157</f>
        <v>138</v>
      </c>
      <c r="C140" t="str">
        <f>Sheet1!D157</f>
        <v>Omanyte</v>
      </c>
      <c r="D140" t="str">
        <f>Sheet1!F157</f>
        <v>Yes</v>
      </c>
      <c r="E140" t="str">
        <f>Sheet1!H157</f>
        <v>Yes</v>
      </c>
      <c r="F140" t="str">
        <f>Sheet1!I157</f>
        <v>No</v>
      </c>
      <c r="G140" t="str">
        <f>Sheet1!J157</f>
        <v>Yes</v>
      </c>
      <c r="H140" t="str">
        <f>Sheet1!K157</f>
        <v>No</v>
      </c>
      <c r="I140" t="str">
        <f>Sheet1!L157</f>
        <v>No</v>
      </c>
      <c r="J140" t="str">
        <f>IF(Sheet1!M157="models-resource.com","1|",IF(Sheet1!M157="roestudios.co.uk","2|","-|"))</f>
        <v>1|</v>
      </c>
    </row>
    <row r="141" spans="2:10" x14ac:dyDescent="0.25">
      <c r="B141">
        <f>Sheet1!C158</f>
        <v>139</v>
      </c>
      <c r="C141" t="str">
        <f>Sheet1!D158</f>
        <v>Omastar</v>
      </c>
      <c r="D141" t="str">
        <f>Sheet1!F158</f>
        <v>Yes</v>
      </c>
      <c r="E141" t="str">
        <f>Sheet1!H158</f>
        <v>Yes</v>
      </c>
      <c r="F141" t="str">
        <f>Sheet1!I158</f>
        <v>No</v>
      </c>
      <c r="G141" t="str">
        <f>Sheet1!J158</f>
        <v>Yes</v>
      </c>
      <c r="H141" t="str">
        <f>Sheet1!K158</f>
        <v>No</v>
      </c>
      <c r="I141" t="str">
        <f>Sheet1!L158</f>
        <v>No</v>
      </c>
      <c r="J141" t="str">
        <f>IF(Sheet1!M158="models-resource.com","1|",IF(Sheet1!M158="roestudios.co.uk","2|","-|"))</f>
        <v>1|</v>
      </c>
    </row>
    <row r="142" spans="2:10" x14ac:dyDescent="0.25">
      <c r="B142">
        <f>Sheet1!C159</f>
        <v>140</v>
      </c>
      <c r="C142" t="str">
        <f>Sheet1!D159</f>
        <v>Kabuto</v>
      </c>
      <c r="D142" t="str">
        <f>Sheet1!F159</f>
        <v>Yes</v>
      </c>
      <c r="E142" t="str">
        <f>Sheet1!H159</f>
        <v>No</v>
      </c>
      <c r="F142" t="str">
        <f>Sheet1!I159</f>
        <v>No</v>
      </c>
      <c r="G142" t="str">
        <f>Sheet1!J159</f>
        <v>No</v>
      </c>
      <c r="H142" t="str">
        <f>Sheet1!K159</f>
        <v>No</v>
      </c>
      <c r="I142" t="str">
        <f>Sheet1!L159</f>
        <v>No</v>
      </c>
      <c r="J142" t="str">
        <f>IF(Sheet1!M159="models-resource.com","1|",IF(Sheet1!M159="roestudios.co.uk","2|","-|"))</f>
        <v>2|</v>
      </c>
    </row>
    <row r="143" spans="2:10" x14ac:dyDescent="0.25">
      <c r="B143">
        <f>Sheet1!C160</f>
        <v>141</v>
      </c>
      <c r="C143" t="str">
        <f>Sheet1!D160</f>
        <v>Kabutops</v>
      </c>
      <c r="D143" t="str">
        <f>Sheet1!F160</f>
        <v>Yes</v>
      </c>
      <c r="E143" t="str">
        <f>Sheet1!H160</f>
        <v>No</v>
      </c>
      <c r="F143" t="str">
        <f>Sheet1!I160</f>
        <v>No</v>
      </c>
      <c r="G143" t="str">
        <f>Sheet1!J160</f>
        <v>No</v>
      </c>
      <c r="H143" t="str">
        <f>Sheet1!K160</f>
        <v>No</v>
      </c>
      <c r="I143" t="str">
        <f>Sheet1!L160</f>
        <v>No</v>
      </c>
      <c r="J143" t="str">
        <f>IF(Sheet1!M160="models-resource.com","1|",IF(Sheet1!M160="roestudios.co.uk","2|","-|"))</f>
        <v>2|</v>
      </c>
    </row>
    <row r="144" spans="2:10" x14ac:dyDescent="0.25">
      <c r="B144">
        <f>Sheet1!C161</f>
        <v>142</v>
      </c>
      <c r="C144" t="str">
        <f>Sheet1!D161</f>
        <v>Aerodactyl</v>
      </c>
      <c r="D144" t="str">
        <f>Sheet1!F161</f>
        <v>Yes</v>
      </c>
      <c r="E144" t="str">
        <f>Sheet1!H161</f>
        <v>Yes</v>
      </c>
      <c r="F144" t="str">
        <f>Sheet1!I161</f>
        <v>No</v>
      </c>
      <c r="G144" t="str">
        <f>Sheet1!J161</f>
        <v>Yes</v>
      </c>
      <c r="H144" t="str">
        <f>Sheet1!K161</f>
        <v>No</v>
      </c>
      <c r="I144" t="str">
        <f>Sheet1!L161</f>
        <v>No</v>
      </c>
      <c r="J144" t="str">
        <f>IF(Sheet1!M161="models-resource.com","1|",IF(Sheet1!M161="roestudios.co.uk","2|","-|"))</f>
        <v>1|</v>
      </c>
    </row>
    <row r="145" spans="2:10" x14ac:dyDescent="0.25">
      <c r="B145">
        <f>Sheet1!C162</f>
        <v>143</v>
      </c>
      <c r="C145" t="str">
        <f>Sheet1!D162</f>
        <v>Snorlax</v>
      </c>
      <c r="D145" t="str">
        <f>Sheet1!F162</f>
        <v>Yes</v>
      </c>
      <c r="E145" t="str">
        <f>Sheet1!H162</f>
        <v>No</v>
      </c>
      <c r="F145" t="str">
        <f>Sheet1!I162</f>
        <v>No</v>
      </c>
      <c r="G145" t="str">
        <f>Sheet1!J162</f>
        <v>Yes</v>
      </c>
      <c r="H145" t="str">
        <f>Sheet1!K162</f>
        <v>No</v>
      </c>
      <c r="I145" t="str">
        <f>Sheet1!L162</f>
        <v>No</v>
      </c>
      <c r="J145" t="str">
        <f>IF(Sheet1!M162="models-resource.com","1|",IF(Sheet1!M162="roestudios.co.uk","2|","-|"))</f>
        <v>1|</v>
      </c>
    </row>
    <row r="146" spans="2:10" x14ac:dyDescent="0.25">
      <c r="B146">
        <f>Sheet1!C163</f>
        <v>144</v>
      </c>
      <c r="C146" t="str">
        <f>Sheet1!D163</f>
        <v>Articuno</v>
      </c>
      <c r="D146" t="str">
        <f>Sheet1!F163</f>
        <v>Yes</v>
      </c>
      <c r="E146" t="str">
        <f>Sheet1!H163</f>
        <v>Yes</v>
      </c>
      <c r="F146" t="str">
        <f>Sheet1!I163</f>
        <v>No</v>
      </c>
      <c r="G146" t="str">
        <f>Sheet1!J163</f>
        <v>Yes</v>
      </c>
      <c r="H146" t="str">
        <f>Sheet1!K163</f>
        <v>No</v>
      </c>
      <c r="I146" t="str">
        <f>Sheet1!L163</f>
        <v>No</v>
      </c>
      <c r="J146" t="str">
        <f>IF(Sheet1!M163="models-resource.com","1|",IF(Sheet1!M163="roestudios.co.uk","2|","-|"))</f>
        <v>1|</v>
      </c>
    </row>
    <row r="147" spans="2:10" x14ac:dyDescent="0.25">
      <c r="B147">
        <f>Sheet1!C164</f>
        <v>145</v>
      </c>
      <c r="C147" t="str">
        <f>Sheet1!D164</f>
        <v>Zapdos</v>
      </c>
      <c r="D147" t="str">
        <f>Sheet1!F164</f>
        <v>Yes</v>
      </c>
      <c r="E147" t="str">
        <f>Sheet1!H164</f>
        <v>Yes</v>
      </c>
      <c r="F147" t="str">
        <f>Sheet1!I164</f>
        <v>No</v>
      </c>
      <c r="G147" t="str">
        <f>Sheet1!J164</f>
        <v>Yes</v>
      </c>
      <c r="H147" t="str">
        <f>Sheet1!K164</f>
        <v>No</v>
      </c>
      <c r="I147" t="str">
        <f>Sheet1!L164</f>
        <v>No</v>
      </c>
      <c r="J147" t="str">
        <f>IF(Sheet1!M164="models-resource.com","1|",IF(Sheet1!M164="roestudios.co.uk","2|","-|"))</f>
        <v>1|</v>
      </c>
    </row>
    <row r="148" spans="2:10" x14ac:dyDescent="0.25">
      <c r="B148">
        <f>Sheet1!C165</f>
        <v>146</v>
      </c>
      <c r="C148" t="str">
        <f>Sheet1!D165</f>
        <v>Moltres</v>
      </c>
      <c r="D148" t="str">
        <f>Sheet1!F165</f>
        <v>Yes</v>
      </c>
      <c r="E148" t="str">
        <f>Sheet1!H165</f>
        <v>Yes</v>
      </c>
      <c r="F148" t="str">
        <f>Sheet1!I165</f>
        <v>No</v>
      </c>
      <c r="G148" t="str">
        <f>Sheet1!J165</f>
        <v>Yes</v>
      </c>
      <c r="H148" t="str">
        <f>Sheet1!K165</f>
        <v>No</v>
      </c>
      <c r="I148" t="str">
        <f>Sheet1!L165</f>
        <v>No</v>
      </c>
      <c r="J148" t="str">
        <f>IF(Sheet1!M165="models-resource.com","1|",IF(Sheet1!M165="roestudios.co.uk","2|","-|"))</f>
        <v>1|</v>
      </c>
    </row>
    <row r="149" spans="2:10" x14ac:dyDescent="0.25">
      <c r="B149">
        <f>Sheet1!C166</f>
        <v>147</v>
      </c>
      <c r="C149" t="str">
        <f>Sheet1!D166</f>
        <v>Dratini</v>
      </c>
      <c r="D149" t="str">
        <f>Sheet1!F166</f>
        <v>Yes</v>
      </c>
      <c r="E149" t="str">
        <f>Sheet1!H166</f>
        <v>Yes</v>
      </c>
      <c r="F149" t="str">
        <f>Sheet1!I166</f>
        <v>No</v>
      </c>
      <c r="G149" t="str">
        <f>Sheet1!J166</f>
        <v>Yes</v>
      </c>
      <c r="H149" t="str">
        <f>Sheet1!K166</f>
        <v>No</v>
      </c>
      <c r="I149" t="str">
        <f>Sheet1!L166</f>
        <v>No</v>
      </c>
      <c r="J149" t="str">
        <f>IF(Sheet1!M166="models-resource.com","1|",IF(Sheet1!M166="roestudios.co.uk","2|","-|"))</f>
        <v>1|</v>
      </c>
    </row>
    <row r="150" spans="2:10" x14ac:dyDescent="0.25">
      <c r="B150">
        <f>Sheet1!C167</f>
        <v>148</v>
      </c>
      <c r="C150" t="str">
        <f>Sheet1!D167</f>
        <v>Dragonair</v>
      </c>
      <c r="D150" t="str">
        <f>Sheet1!F167</f>
        <v>Yes</v>
      </c>
      <c r="E150" t="str">
        <f>Sheet1!H167</f>
        <v>Yes</v>
      </c>
      <c r="F150" t="str">
        <f>Sheet1!I167</f>
        <v>No</v>
      </c>
      <c r="G150" t="str">
        <f>Sheet1!J167</f>
        <v>Yes</v>
      </c>
      <c r="H150" t="str">
        <f>Sheet1!K167</f>
        <v>No</v>
      </c>
      <c r="I150" t="str">
        <f>Sheet1!L167</f>
        <v>No</v>
      </c>
      <c r="J150" t="str">
        <f>IF(Sheet1!M167="models-resource.com","1|",IF(Sheet1!M167="roestudios.co.uk","2|","-|"))</f>
        <v>1|</v>
      </c>
    </row>
    <row r="151" spans="2:10" x14ac:dyDescent="0.25">
      <c r="B151">
        <f>Sheet1!C168</f>
        <v>149</v>
      </c>
      <c r="C151" t="str">
        <f>Sheet1!D168</f>
        <v>Dragonite</v>
      </c>
      <c r="D151" t="str">
        <f>Sheet1!F168</f>
        <v>Yes</v>
      </c>
      <c r="E151" t="str">
        <f>Sheet1!H168</f>
        <v>Yes</v>
      </c>
      <c r="F151" t="str">
        <f>Sheet1!I168</f>
        <v>No</v>
      </c>
      <c r="G151" t="str">
        <f>Sheet1!J168</f>
        <v>Yes</v>
      </c>
      <c r="H151" t="str">
        <f>Sheet1!K168</f>
        <v>No</v>
      </c>
      <c r="I151" t="str">
        <f>Sheet1!L168</f>
        <v>No</v>
      </c>
      <c r="J151" t="str">
        <f>IF(Sheet1!M168="models-resource.com","1|",IF(Sheet1!M168="roestudios.co.uk","2|","-|"))</f>
        <v>1|</v>
      </c>
    </row>
    <row r="152" spans="2:10" x14ac:dyDescent="0.25">
      <c r="B152">
        <f>Sheet1!C169</f>
        <v>150</v>
      </c>
      <c r="C152" t="str">
        <f>Sheet1!D169</f>
        <v>Mewtwo</v>
      </c>
      <c r="D152" t="str">
        <f>Sheet1!F169</f>
        <v>Yes</v>
      </c>
      <c r="E152" t="str">
        <f>Sheet1!H169</f>
        <v>Yes</v>
      </c>
      <c r="F152" t="str">
        <f>Sheet1!I169</f>
        <v>No</v>
      </c>
      <c r="G152" t="str">
        <f>Sheet1!J169</f>
        <v>Yes</v>
      </c>
      <c r="H152" t="str">
        <f>Sheet1!K169</f>
        <v>No</v>
      </c>
      <c r="I152" t="str">
        <f>Sheet1!L169</f>
        <v>No</v>
      </c>
      <c r="J152" t="str">
        <f>IF(Sheet1!M169="models-resource.com","1|",IF(Sheet1!M169="roestudios.co.uk","2|","-|"))</f>
        <v>1|</v>
      </c>
    </row>
    <row r="153" spans="2:10" x14ac:dyDescent="0.25">
      <c r="B153">
        <f>Sheet1!C170</f>
        <v>151</v>
      </c>
      <c r="C153" t="str">
        <f>Sheet1!D170</f>
        <v>Mew</v>
      </c>
      <c r="D153" t="str">
        <f>Sheet1!F170</f>
        <v>Yes</v>
      </c>
      <c r="E153" t="str">
        <f>Sheet1!H170</f>
        <v>Yes</v>
      </c>
      <c r="F153" t="str">
        <f>Sheet1!I170</f>
        <v>No</v>
      </c>
      <c r="G153" t="str">
        <f>Sheet1!J170</f>
        <v>Yes</v>
      </c>
      <c r="H153" t="str">
        <f>Sheet1!K170</f>
        <v>No</v>
      </c>
      <c r="I153" t="str">
        <f>Sheet1!L170</f>
        <v>No</v>
      </c>
      <c r="J153" t="str">
        <f>IF(Sheet1!M170="models-resource.com","1|",IF(Sheet1!M170="roestudios.co.uk","2|","-|"))</f>
        <v>1|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Wanner</dc:creator>
  <cp:lastModifiedBy>Fabio Wanner</cp:lastModifiedBy>
  <dcterms:created xsi:type="dcterms:W3CDTF">2016-08-17T15:17:49Z</dcterms:created>
  <dcterms:modified xsi:type="dcterms:W3CDTF">2016-08-24T21:32:20Z</dcterms:modified>
</cp:coreProperties>
</file>