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9"/>
  </bookViews>
  <sheets>
    <sheet name="Jan, 2019" sheetId="1" r:id="rId1"/>
    <sheet name="Feb, 2019" sheetId="2" r:id="rId2"/>
    <sheet name="March, 2019" sheetId="3" r:id="rId3"/>
    <sheet name="April,2019" sheetId="4" r:id="rId4"/>
    <sheet name="May, 2019" sheetId="5" r:id="rId5"/>
    <sheet name="June,2019" sheetId="6" r:id="rId6"/>
    <sheet name="July,2019" sheetId="7" r:id="rId7"/>
    <sheet name="August,2019" sheetId="8" r:id="rId8"/>
    <sheet name="Sept, 2019" sheetId="9" r:id="rId9"/>
    <sheet name="Oct,2019" sheetId="10" r:id="rId10"/>
    <sheet name="Nov, 2019" sheetId="11" r:id="rId11"/>
    <sheet name="Dece, 2019" sheetId="12" r:id="rId12"/>
  </sheets>
  <calcPr calcId="152511"/>
</workbook>
</file>

<file path=xl/calcChain.xml><?xml version="1.0" encoding="utf-8"?>
<calcChain xmlns="http://schemas.openxmlformats.org/spreadsheetml/2006/main">
  <c r="E32" i="12" l="1"/>
  <c r="D32" i="12" s="1"/>
  <c r="H32" i="12" l="1"/>
  <c r="H26" i="12"/>
  <c r="H23" i="12"/>
  <c r="H22" i="12"/>
  <c r="H17" i="12"/>
  <c r="H16" i="12"/>
  <c r="H15" i="12"/>
  <c r="H9" i="12"/>
  <c r="H3" i="12"/>
  <c r="G32" i="12"/>
  <c r="G23" i="12"/>
  <c r="G22" i="12"/>
  <c r="G17" i="12"/>
  <c r="G16" i="12"/>
  <c r="G15" i="12"/>
  <c r="G9" i="12"/>
  <c r="G3" i="12"/>
  <c r="E31" i="12"/>
  <c r="G31" i="12" s="1"/>
  <c r="E30" i="12"/>
  <c r="D30" i="12" s="1"/>
  <c r="H30" i="12" s="1"/>
  <c r="E29" i="12"/>
  <c r="G29" i="12" s="1"/>
  <c r="E28" i="12"/>
  <c r="D28" i="12" s="1"/>
  <c r="H28" i="12" s="1"/>
  <c r="E27" i="12"/>
  <c r="G27" i="12" s="1"/>
  <c r="E26" i="12"/>
  <c r="G26" i="12" s="1"/>
  <c r="D26" i="12"/>
  <c r="E25" i="12"/>
  <c r="G25" i="12" s="1"/>
  <c r="E24" i="12"/>
  <c r="D24" i="12" s="1"/>
  <c r="H24" i="12" s="1"/>
  <c r="E23" i="12"/>
  <c r="D23" i="12" s="1"/>
  <c r="E22" i="12"/>
  <c r="D22" i="12"/>
  <c r="E21" i="12"/>
  <c r="D21" i="12" s="1"/>
  <c r="H21" i="12" s="1"/>
  <c r="E20" i="12"/>
  <c r="D20" i="12" s="1"/>
  <c r="H20" i="12" s="1"/>
  <c r="E19" i="12"/>
  <c r="D19" i="12" s="1"/>
  <c r="H19" i="12" s="1"/>
  <c r="E18" i="12"/>
  <c r="D18" i="12" s="1"/>
  <c r="H18" i="12" s="1"/>
  <c r="E17" i="12"/>
  <c r="D17" i="12"/>
  <c r="E16" i="12"/>
  <c r="D16" i="12" s="1"/>
  <c r="E15" i="12"/>
  <c r="D15" i="12" s="1"/>
  <c r="E14" i="12"/>
  <c r="D14" i="12" s="1"/>
  <c r="H14" i="12" s="1"/>
  <c r="E13" i="12"/>
  <c r="G13" i="12" s="1"/>
  <c r="E12" i="12"/>
  <c r="D12" i="12" s="1"/>
  <c r="H12" i="12" s="1"/>
  <c r="E11" i="12"/>
  <c r="D11" i="12" s="1"/>
  <c r="H11" i="12" s="1"/>
  <c r="E10" i="12"/>
  <c r="G10" i="12" s="1"/>
  <c r="E9" i="12"/>
  <c r="D9" i="12"/>
  <c r="E8" i="12"/>
  <c r="G8" i="12" s="1"/>
  <c r="E7" i="12"/>
  <c r="D7" i="12" s="1"/>
  <c r="H7" i="12" s="1"/>
  <c r="E6" i="12"/>
  <c r="D6" i="12" s="1"/>
  <c r="H6" i="12" s="1"/>
  <c r="E5" i="12"/>
  <c r="G5" i="12" s="1"/>
  <c r="E4" i="12"/>
  <c r="G4" i="12" s="1"/>
  <c r="E3" i="12"/>
  <c r="D3" i="12" s="1"/>
  <c r="E2" i="12"/>
  <c r="G2" i="12" s="1"/>
  <c r="G30" i="12" l="1"/>
  <c r="D29" i="12"/>
  <c r="H29" i="12" s="1"/>
  <c r="G28" i="12"/>
  <c r="G24" i="12"/>
  <c r="G21" i="12"/>
  <c r="G20" i="12"/>
  <c r="G19" i="12"/>
  <c r="G18" i="12"/>
  <c r="G14" i="12"/>
  <c r="G12" i="12"/>
  <c r="G11" i="12"/>
  <c r="D10" i="12"/>
  <c r="H10" i="12" s="1"/>
  <c r="G7" i="12"/>
  <c r="G6" i="12"/>
  <c r="D4" i="12"/>
  <c r="H4" i="12" s="1"/>
  <c r="D2" i="12"/>
  <c r="H2" i="12" s="1"/>
  <c r="D8" i="12"/>
  <c r="H8" i="12" s="1"/>
  <c r="D25" i="12"/>
  <c r="H25" i="12" s="1"/>
  <c r="D5" i="12"/>
  <c r="H5" i="12" s="1"/>
  <c r="D13" i="12"/>
  <c r="H13" i="12" s="1"/>
  <c r="D27" i="12"/>
  <c r="H27" i="12" s="1"/>
  <c r="D31" i="12"/>
  <c r="H31" i="12" s="1"/>
  <c r="M31" i="9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11"/>
  <c r="M2" i="10"/>
  <c r="M2" i="9"/>
  <c r="E31" i="11"/>
  <c r="D31" i="11" s="1"/>
  <c r="H31" i="11" s="1"/>
  <c r="E30" i="11"/>
  <c r="D30" i="11" s="1"/>
  <c r="H30" i="11" s="1"/>
  <c r="E29" i="11"/>
  <c r="D29" i="11" s="1"/>
  <c r="H29" i="11" s="1"/>
  <c r="E28" i="11"/>
  <c r="D28" i="11" s="1"/>
  <c r="H28" i="11" s="1"/>
  <c r="E27" i="11"/>
  <c r="D27" i="11" s="1"/>
  <c r="H27" i="11" s="1"/>
  <c r="E26" i="11"/>
  <c r="D26" i="11" s="1"/>
  <c r="H26" i="11" s="1"/>
  <c r="E25" i="11"/>
  <c r="D25" i="11" s="1"/>
  <c r="H25" i="11" s="1"/>
  <c r="E24" i="11"/>
  <c r="D24" i="11" s="1"/>
  <c r="H24" i="11" s="1"/>
  <c r="E23" i="11"/>
  <c r="D23" i="11" s="1"/>
  <c r="H23" i="11" s="1"/>
  <c r="E22" i="11"/>
  <c r="D22" i="11" s="1"/>
  <c r="H22" i="11" s="1"/>
  <c r="E21" i="11"/>
  <c r="D21" i="11" s="1"/>
  <c r="H21" i="11" s="1"/>
  <c r="E20" i="11"/>
  <c r="D20" i="11" s="1"/>
  <c r="H20" i="11" s="1"/>
  <c r="E19" i="11"/>
  <c r="D19" i="11" s="1"/>
  <c r="H19" i="11" s="1"/>
  <c r="E18" i="11"/>
  <c r="D18" i="11" s="1"/>
  <c r="H18" i="11" s="1"/>
  <c r="E17" i="11"/>
  <c r="D17" i="11" s="1"/>
  <c r="H17" i="11" s="1"/>
  <c r="E16" i="11"/>
  <c r="D16" i="11" s="1"/>
  <c r="H16" i="11" s="1"/>
  <c r="E15" i="11"/>
  <c r="D15" i="11" s="1"/>
  <c r="H15" i="11" s="1"/>
  <c r="E14" i="11"/>
  <c r="D14" i="11" s="1"/>
  <c r="H14" i="11" s="1"/>
  <c r="E13" i="11"/>
  <c r="D13" i="11" s="1"/>
  <c r="H13" i="11" s="1"/>
  <c r="E12" i="11"/>
  <c r="D12" i="11" s="1"/>
  <c r="H12" i="11" s="1"/>
  <c r="E11" i="11"/>
  <c r="D11" i="11" s="1"/>
  <c r="H11" i="11" s="1"/>
  <c r="E10" i="11"/>
  <c r="D10" i="11" s="1"/>
  <c r="H10" i="11" s="1"/>
  <c r="E9" i="11"/>
  <c r="D9" i="11" s="1"/>
  <c r="H9" i="11" s="1"/>
  <c r="E8" i="11"/>
  <c r="D8" i="11" s="1"/>
  <c r="H8" i="11" s="1"/>
  <c r="E7" i="11"/>
  <c r="D7" i="11" s="1"/>
  <c r="H7" i="11" s="1"/>
  <c r="E6" i="11"/>
  <c r="D6" i="11" s="1"/>
  <c r="H6" i="11" s="1"/>
  <c r="E5" i="11"/>
  <c r="D5" i="11" s="1"/>
  <c r="H5" i="11" s="1"/>
  <c r="E4" i="11"/>
  <c r="D4" i="11" s="1"/>
  <c r="H4" i="11" s="1"/>
  <c r="E3" i="11"/>
  <c r="D3" i="11" s="1"/>
  <c r="H3" i="11" s="1"/>
  <c r="E2" i="11"/>
  <c r="D2" i="11" s="1"/>
  <c r="H2" i="11" s="1"/>
  <c r="E32" i="10"/>
  <c r="D32" i="10" s="1"/>
  <c r="H32" i="10" s="1"/>
  <c r="H33" i="11" l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0"/>
  <c r="E31" i="10"/>
  <c r="D31" i="10" s="1"/>
  <c r="H31" i="10" s="1"/>
  <c r="E30" i="10"/>
  <c r="D30" i="10" s="1"/>
  <c r="H30" i="10" s="1"/>
  <c r="E29" i="10"/>
  <c r="D29" i="10" s="1"/>
  <c r="H29" i="10" s="1"/>
  <c r="E28" i="10"/>
  <c r="D28" i="10" s="1"/>
  <c r="H28" i="10" s="1"/>
  <c r="E27" i="10"/>
  <c r="D27" i="10" s="1"/>
  <c r="H27" i="10" s="1"/>
  <c r="E26" i="10"/>
  <c r="D26" i="10" s="1"/>
  <c r="H26" i="10" s="1"/>
  <c r="E25" i="10"/>
  <c r="D25" i="10" s="1"/>
  <c r="H25" i="10" s="1"/>
  <c r="E24" i="10"/>
  <c r="D24" i="10" s="1"/>
  <c r="H24" i="10" s="1"/>
  <c r="E23" i="10"/>
  <c r="D23" i="10" s="1"/>
  <c r="H23" i="10" s="1"/>
  <c r="E22" i="10"/>
  <c r="D22" i="10" s="1"/>
  <c r="H22" i="10" s="1"/>
  <c r="E21" i="10"/>
  <c r="D21" i="10" s="1"/>
  <c r="H21" i="10" s="1"/>
  <c r="E20" i="10"/>
  <c r="D20" i="10" s="1"/>
  <c r="H20" i="10" s="1"/>
  <c r="E19" i="10"/>
  <c r="D19" i="10" s="1"/>
  <c r="H19" i="10" s="1"/>
  <c r="E18" i="10"/>
  <c r="D18" i="10" s="1"/>
  <c r="H18" i="10" s="1"/>
  <c r="E17" i="10"/>
  <c r="D17" i="10" s="1"/>
  <c r="H17" i="10" s="1"/>
  <c r="E16" i="10"/>
  <c r="D16" i="10" s="1"/>
  <c r="H16" i="10" s="1"/>
  <c r="E15" i="10"/>
  <c r="D15" i="10" s="1"/>
  <c r="H15" i="10" s="1"/>
  <c r="E14" i="10"/>
  <c r="D14" i="10" s="1"/>
  <c r="H14" i="10" s="1"/>
  <c r="E13" i="10"/>
  <c r="D13" i="10" s="1"/>
  <c r="H13" i="10" s="1"/>
  <c r="E12" i="10"/>
  <c r="D12" i="10" s="1"/>
  <c r="H12" i="10" s="1"/>
  <c r="E11" i="10"/>
  <c r="D11" i="10" s="1"/>
  <c r="H11" i="10" s="1"/>
  <c r="E10" i="10"/>
  <c r="D10" i="10" s="1"/>
  <c r="H10" i="10" s="1"/>
  <c r="E9" i="10"/>
  <c r="D9" i="10" s="1"/>
  <c r="H9" i="10" s="1"/>
  <c r="E8" i="10"/>
  <c r="D8" i="10" s="1"/>
  <c r="H8" i="10" s="1"/>
  <c r="E7" i="10"/>
  <c r="D7" i="10" s="1"/>
  <c r="H7" i="10" s="1"/>
  <c r="E6" i="10"/>
  <c r="D6" i="10" s="1"/>
  <c r="H6" i="10" s="1"/>
  <c r="E5" i="10"/>
  <c r="D5" i="10" s="1"/>
  <c r="H5" i="10" s="1"/>
  <c r="E4" i="10"/>
  <c r="D4" i="10" s="1"/>
  <c r="H4" i="10" s="1"/>
  <c r="E3" i="10"/>
  <c r="D3" i="10" s="1"/>
  <c r="H3" i="10" s="1"/>
  <c r="E2" i="10"/>
  <c r="D2" i="10" s="1"/>
  <c r="H2" i="10" s="1"/>
  <c r="G33" i="11" l="1"/>
  <c r="H33" i="10"/>
  <c r="G4" i="10"/>
  <c r="G6" i="10"/>
  <c r="G8" i="10"/>
  <c r="G10" i="10"/>
  <c r="G12" i="10"/>
  <c r="G14" i="10"/>
  <c r="G16" i="10"/>
  <c r="G18" i="10"/>
  <c r="G20" i="10"/>
  <c r="G22" i="10"/>
  <c r="G24" i="10"/>
  <c r="G26" i="10"/>
  <c r="G28" i="10"/>
  <c r="G31" i="10"/>
  <c r="G2" i="10"/>
  <c r="G3" i="10"/>
  <c r="G5" i="10"/>
  <c r="G7" i="10"/>
  <c r="G9" i="10"/>
  <c r="G11" i="10"/>
  <c r="G13" i="10"/>
  <c r="G15" i="10"/>
  <c r="G17" i="10"/>
  <c r="G19" i="10"/>
  <c r="G21" i="10"/>
  <c r="G23" i="10"/>
  <c r="G25" i="10"/>
  <c r="G27" i="10"/>
  <c r="G29" i="10"/>
  <c r="G30" i="10"/>
  <c r="M32" i="8"/>
  <c r="G33" i="10" l="1"/>
  <c r="M31" i="8"/>
  <c r="M30" i="8"/>
  <c r="M29" i="8"/>
  <c r="M28" i="8"/>
  <c r="E32" i="8"/>
  <c r="D32" i="8" s="1"/>
  <c r="H32" i="8" s="1"/>
  <c r="E31" i="8"/>
  <c r="D31" i="8" s="1"/>
  <c r="H31" i="8" s="1"/>
  <c r="G32" i="8" l="1"/>
  <c r="G31" i="8"/>
  <c r="E33" i="7"/>
  <c r="E31" i="9" l="1"/>
  <c r="D31" i="9" s="1"/>
  <c r="H31" i="9" s="1"/>
  <c r="E30" i="9"/>
  <c r="D30" i="9" s="1"/>
  <c r="H30" i="9" s="1"/>
  <c r="E29" i="9"/>
  <c r="D29" i="9" s="1"/>
  <c r="H29" i="9" s="1"/>
  <c r="E28" i="9"/>
  <c r="D28" i="9" s="1"/>
  <c r="H28" i="9" s="1"/>
  <c r="E27" i="9"/>
  <c r="G27" i="9" s="1"/>
  <c r="E26" i="9"/>
  <c r="G26" i="9" s="1"/>
  <c r="E25" i="9"/>
  <c r="D25" i="9" s="1"/>
  <c r="H25" i="9" s="1"/>
  <c r="E24" i="9"/>
  <c r="D24" i="9" s="1"/>
  <c r="H24" i="9" s="1"/>
  <c r="E23" i="9"/>
  <c r="G23" i="9" s="1"/>
  <c r="E22" i="9"/>
  <c r="G22" i="9" s="1"/>
  <c r="E21" i="9"/>
  <c r="D21" i="9" s="1"/>
  <c r="H21" i="9" s="1"/>
  <c r="E20" i="9"/>
  <c r="D20" i="9" s="1"/>
  <c r="H20" i="9" s="1"/>
  <c r="E19" i="9"/>
  <c r="D19" i="9" s="1"/>
  <c r="H19" i="9" s="1"/>
  <c r="E18" i="9"/>
  <c r="G18" i="9" s="1"/>
  <c r="E17" i="9"/>
  <c r="D17" i="9" s="1"/>
  <c r="H17" i="9" s="1"/>
  <c r="E16" i="9"/>
  <c r="D16" i="9" s="1"/>
  <c r="H16" i="9" s="1"/>
  <c r="E15" i="9"/>
  <c r="D15" i="9" s="1"/>
  <c r="H15" i="9" s="1"/>
  <c r="E14" i="9"/>
  <c r="G14" i="9" s="1"/>
  <c r="E13" i="9"/>
  <c r="D13" i="9" s="1"/>
  <c r="H13" i="9" s="1"/>
  <c r="E12" i="9"/>
  <c r="D12" i="9" s="1"/>
  <c r="H12" i="9" s="1"/>
  <c r="E11" i="9"/>
  <c r="G11" i="9" s="1"/>
  <c r="E10" i="9"/>
  <c r="G10" i="9" s="1"/>
  <c r="E9" i="9"/>
  <c r="D9" i="9" s="1"/>
  <c r="H9" i="9" s="1"/>
  <c r="E8" i="9"/>
  <c r="D8" i="9" s="1"/>
  <c r="H8" i="9" s="1"/>
  <c r="E7" i="9"/>
  <c r="G7" i="9" s="1"/>
  <c r="E6" i="9"/>
  <c r="G6" i="9" s="1"/>
  <c r="E5" i="9"/>
  <c r="D5" i="9" s="1"/>
  <c r="H5" i="9" s="1"/>
  <c r="E4" i="9"/>
  <c r="D4" i="9" s="1"/>
  <c r="H4" i="9" s="1"/>
  <c r="E3" i="9"/>
  <c r="G3" i="9" s="1"/>
  <c r="E2" i="9"/>
  <c r="G2" i="9" s="1"/>
  <c r="G30" i="9" l="1"/>
  <c r="G29" i="9"/>
  <c r="G31" i="9"/>
  <c r="G28" i="9"/>
  <c r="D26" i="9"/>
  <c r="H26" i="9" s="1"/>
  <c r="G24" i="9"/>
  <c r="D23" i="9"/>
  <c r="H23" i="9" s="1"/>
  <c r="D18" i="9"/>
  <c r="H18" i="9" s="1"/>
  <c r="G16" i="9"/>
  <c r="G15" i="9"/>
  <c r="D11" i="9"/>
  <c r="H11" i="9" s="1"/>
  <c r="D7" i="9"/>
  <c r="H7" i="9" s="1"/>
  <c r="D2" i="9"/>
  <c r="H2" i="9" s="1"/>
  <c r="D3" i="9"/>
  <c r="H3" i="9" s="1"/>
  <c r="G19" i="9"/>
  <c r="G20" i="9"/>
  <c r="D22" i="9"/>
  <c r="H22" i="9" s="1"/>
  <c r="D27" i="9"/>
  <c r="H27" i="9" s="1"/>
  <c r="G4" i="9"/>
  <c r="D6" i="9"/>
  <c r="H6" i="9" s="1"/>
  <c r="G8" i="9"/>
  <c r="D10" i="9"/>
  <c r="H10" i="9" s="1"/>
  <c r="G12" i="9"/>
  <c r="D14" i="9"/>
  <c r="H14" i="9" s="1"/>
  <c r="G9" i="9"/>
  <c r="G17" i="9"/>
  <c r="G5" i="9"/>
  <c r="G13" i="9"/>
  <c r="G21" i="9"/>
  <c r="G25" i="9"/>
  <c r="E32" i="7"/>
  <c r="G32" i="7" s="1"/>
  <c r="D32" i="7"/>
  <c r="H32" i="7" s="1"/>
  <c r="E31" i="7"/>
  <c r="D31" i="7" s="1"/>
  <c r="H31" i="7" s="1"/>
  <c r="G31" i="7"/>
  <c r="E30" i="8"/>
  <c r="D30" i="8" s="1"/>
  <c r="H30" i="8" s="1"/>
  <c r="E29" i="8"/>
  <c r="D29" i="8" s="1"/>
  <c r="H29" i="8" s="1"/>
  <c r="E28" i="8"/>
  <c r="D28" i="8" s="1"/>
  <c r="H28" i="8" s="1"/>
  <c r="M27" i="8"/>
  <c r="E27" i="8"/>
  <c r="G27" i="8" s="1"/>
  <c r="M26" i="8"/>
  <c r="E26" i="8"/>
  <c r="D26" i="8" s="1"/>
  <c r="H26" i="8" s="1"/>
  <c r="M25" i="8"/>
  <c r="E25" i="8"/>
  <c r="D25" i="8" s="1"/>
  <c r="H25" i="8" s="1"/>
  <c r="M24" i="8"/>
  <c r="E24" i="8"/>
  <c r="G24" i="8" s="1"/>
  <c r="M23" i="8"/>
  <c r="E23" i="8"/>
  <c r="G23" i="8" s="1"/>
  <c r="M22" i="8"/>
  <c r="E22" i="8"/>
  <c r="D22" i="8" s="1"/>
  <c r="H22" i="8" s="1"/>
  <c r="M21" i="8"/>
  <c r="E21" i="8"/>
  <c r="D21" i="8" s="1"/>
  <c r="H21" i="8" s="1"/>
  <c r="M20" i="8"/>
  <c r="E20" i="8"/>
  <c r="G20" i="8" s="1"/>
  <c r="M19" i="8"/>
  <c r="E19" i="8"/>
  <c r="G19" i="8" s="1"/>
  <c r="M18" i="8"/>
  <c r="E18" i="8"/>
  <c r="D18" i="8" s="1"/>
  <c r="H18" i="8" s="1"/>
  <c r="M17" i="8"/>
  <c r="E17" i="8"/>
  <c r="D17" i="8" s="1"/>
  <c r="H17" i="8" s="1"/>
  <c r="M16" i="8"/>
  <c r="E16" i="8"/>
  <c r="G16" i="8" s="1"/>
  <c r="M15" i="8"/>
  <c r="E15" i="8"/>
  <c r="G15" i="8" s="1"/>
  <c r="M14" i="8"/>
  <c r="E14" i="8"/>
  <c r="D14" i="8" s="1"/>
  <c r="H14" i="8" s="1"/>
  <c r="M13" i="8"/>
  <c r="E13" i="8"/>
  <c r="D13" i="8" s="1"/>
  <c r="H13" i="8" s="1"/>
  <c r="M12" i="8"/>
  <c r="E12" i="8"/>
  <c r="G12" i="8" s="1"/>
  <c r="M11" i="8"/>
  <c r="E11" i="8"/>
  <c r="G11" i="8" s="1"/>
  <c r="M10" i="8"/>
  <c r="E10" i="8"/>
  <c r="D10" i="8" s="1"/>
  <c r="H10" i="8" s="1"/>
  <c r="M9" i="8"/>
  <c r="E9" i="8"/>
  <c r="D9" i="8" s="1"/>
  <c r="H9" i="8" s="1"/>
  <c r="M8" i="8"/>
  <c r="E8" i="8"/>
  <c r="G8" i="8" s="1"/>
  <c r="M7" i="8"/>
  <c r="E7" i="8"/>
  <c r="G7" i="8" s="1"/>
  <c r="M6" i="8"/>
  <c r="E6" i="8"/>
  <c r="D6" i="8" s="1"/>
  <c r="H6" i="8" s="1"/>
  <c r="M5" i="8"/>
  <c r="E5" i="8"/>
  <c r="G5" i="8" s="1"/>
  <c r="M4" i="8"/>
  <c r="E4" i="8"/>
  <c r="G4" i="8" s="1"/>
  <c r="D4" i="8"/>
  <c r="H4" i="8" s="1"/>
  <c r="M3" i="8"/>
  <c r="E3" i="8"/>
  <c r="G3" i="8" s="1"/>
  <c r="M2" i="8"/>
  <c r="E2" i="8"/>
  <c r="D2" i="8" s="1"/>
  <c r="H2" i="8" s="1"/>
  <c r="G33" i="9" l="1"/>
  <c r="H33" i="9"/>
  <c r="G29" i="8"/>
  <c r="G28" i="8"/>
  <c r="D27" i="8"/>
  <c r="H27" i="8" s="1"/>
  <c r="G25" i="8"/>
  <c r="D24" i="8"/>
  <c r="H24" i="8" s="1"/>
  <c r="D23" i="8"/>
  <c r="H23" i="8" s="1"/>
  <c r="G21" i="8"/>
  <c r="D20" i="8"/>
  <c r="H20" i="8" s="1"/>
  <c r="D16" i="8"/>
  <c r="H16" i="8" s="1"/>
  <c r="D15" i="8"/>
  <c r="H15" i="8" s="1"/>
  <c r="D12" i="8"/>
  <c r="H12" i="8" s="1"/>
  <c r="D11" i="8"/>
  <c r="H11" i="8" s="1"/>
  <c r="D8" i="8"/>
  <c r="H8" i="8" s="1"/>
  <c r="D7" i="8"/>
  <c r="H7" i="8" s="1"/>
  <c r="D5" i="8"/>
  <c r="H5" i="8" s="1"/>
  <c r="G9" i="8"/>
  <c r="G13" i="8"/>
  <c r="D3" i="8"/>
  <c r="H3" i="8" s="1"/>
  <c r="G17" i="8"/>
  <c r="D19" i="8"/>
  <c r="H19" i="8" s="1"/>
  <c r="G2" i="8"/>
  <c r="G6" i="8"/>
  <c r="G10" i="8"/>
  <c r="G14" i="8"/>
  <c r="G30" i="8"/>
  <c r="G18" i="8"/>
  <c r="G22" i="8"/>
  <c r="G26" i="8"/>
  <c r="H31" i="6"/>
  <c r="G31" i="6"/>
  <c r="M31" i="6"/>
  <c r="E31" i="6"/>
  <c r="D31" i="6" s="1"/>
  <c r="H33" i="8" l="1"/>
  <c r="G33" i="8"/>
  <c r="M3" i="7"/>
  <c r="M4" i="7"/>
  <c r="M5" i="7"/>
  <c r="M2" i="7"/>
  <c r="M30" i="6" l="1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2" i="6"/>
  <c r="E30" i="7" l="1"/>
  <c r="D30" i="7" s="1"/>
  <c r="H30" i="7" s="1"/>
  <c r="E29" i="7"/>
  <c r="D29" i="7" s="1"/>
  <c r="H29" i="7" s="1"/>
  <c r="E28" i="7"/>
  <c r="D28" i="7" s="1"/>
  <c r="H28" i="7" s="1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D4" i="7" s="1"/>
  <c r="H4" i="7" s="1"/>
  <c r="E3" i="7"/>
  <c r="D3" i="7" s="1"/>
  <c r="H3" i="7" s="1"/>
  <c r="E2" i="7"/>
  <c r="D2" i="7" s="1"/>
  <c r="H2" i="7" s="1"/>
  <c r="D11" i="7" l="1"/>
  <c r="H11" i="7" s="1"/>
  <c r="G11" i="7"/>
  <c r="D19" i="7"/>
  <c r="H19" i="7" s="1"/>
  <c r="G19" i="7"/>
  <c r="D27" i="7"/>
  <c r="H27" i="7" s="1"/>
  <c r="G27" i="7"/>
  <c r="D8" i="7"/>
  <c r="H8" i="7" s="1"/>
  <c r="G8" i="7"/>
  <c r="D16" i="7"/>
  <c r="H16" i="7" s="1"/>
  <c r="G16" i="7"/>
  <c r="D24" i="7"/>
  <c r="H24" i="7" s="1"/>
  <c r="G24" i="7"/>
  <c r="D5" i="7"/>
  <c r="H5" i="7" s="1"/>
  <c r="G5" i="7"/>
  <c r="D9" i="7"/>
  <c r="H9" i="7" s="1"/>
  <c r="G9" i="7"/>
  <c r="D13" i="7"/>
  <c r="H13" i="7" s="1"/>
  <c r="G13" i="7"/>
  <c r="D17" i="7"/>
  <c r="H17" i="7" s="1"/>
  <c r="G17" i="7"/>
  <c r="D21" i="7"/>
  <c r="H21" i="7" s="1"/>
  <c r="G21" i="7"/>
  <c r="D25" i="7"/>
  <c r="H25" i="7" s="1"/>
  <c r="G25" i="7"/>
  <c r="D7" i="7"/>
  <c r="H7" i="7" s="1"/>
  <c r="G7" i="7"/>
  <c r="D15" i="7"/>
  <c r="H15" i="7" s="1"/>
  <c r="G15" i="7"/>
  <c r="D23" i="7"/>
  <c r="H23" i="7" s="1"/>
  <c r="G23" i="7"/>
  <c r="G2" i="7"/>
  <c r="G4" i="7"/>
  <c r="D12" i="7"/>
  <c r="H12" i="7" s="1"/>
  <c r="G12" i="7"/>
  <c r="D20" i="7"/>
  <c r="H20" i="7" s="1"/>
  <c r="G20" i="7"/>
  <c r="G3" i="7"/>
  <c r="D6" i="7"/>
  <c r="H6" i="7" s="1"/>
  <c r="G6" i="7"/>
  <c r="D10" i="7"/>
  <c r="H10" i="7" s="1"/>
  <c r="G10" i="7"/>
  <c r="D14" i="7"/>
  <c r="H14" i="7" s="1"/>
  <c r="G14" i="7"/>
  <c r="D18" i="7"/>
  <c r="H18" i="7" s="1"/>
  <c r="G18" i="7"/>
  <c r="D22" i="7"/>
  <c r="H22" i="7" s="1"/>
  <c r="G22" i="7"/>
  <c r="D26" i="7"/>
  <c r="H26" i="7" s="1"/>
  <c r="G26" i="7"/>
  <c r="G28" i="7"/>
  <c r="G29" i="7"/>
  <c r="G30" i="7"/>
  <c r="E31" i="5"/>
  <c r="D31" i="5" s="1"/>
  <c r="H31" i="5" s="1"/>
  <c r="E30" i="6"/>
  <c r="G30" i="6" s="1"/>
  <c r="E29" i="6"/>
  <c r="D29" i="6" s="1"/>
  <c r="H29" i="6" s="1"/>
  <c r="E28" i="6"/>
  <c r="D28" i="6" s="1"/>
  <c r="H28" i="6" s="1"/>
  <c r="E27" i="6"/>
  <c r="D27" i="6" s="1"/>
  <c r="H27" i="6" s="1"/>
  <c r="E26" i="6"/>
  <c r="G26" i="6" s="1"/>
  <c r="E25" i="6"/>
  <c r="D25" i="6" s="1"/>
  <c r="H25" i="6" s="1"/>
  <c r="E24" i="6"/>
  <c r="D24" i="6" s="1"/>
  <c r="H24" i="6" s="1"/>
  <c r="E23" i="6"/>
  <c r="D23" i="6" s="1"/>
  <c r="H23" i="6" s="1"/>
  <c r="E22" i="6"/>
  <c r="G22" i="6" s="1"/>
  <c r="E21" i="6"/>
  <c r="D21" i="6" s="1"/>
  <c r="H21" i="6" s="1"/>
  <c r="E20" i="6"/>
  <c r="D20" i="6" s="1"/>
  <c r="H20" i="6" s="1"/>
  <c r="E19" i="6"/>
  <c r="D19" i="6" s="1"/>
  <c r="H19" i="6" s="1"/>
  <c r="E18" i="6"/>
  <c r="G18" i="6" s="1"/>
  <c r="E17" i="6"/>
  <c r="D17" i="6" s="1"/>
  <c r="H17" i="6" s="1"/>
  <c r="E16" i="6"/>
  <c r="D16" i="6" s="1"/>
  <c r="H16" i="6" s="1"/>
  <c r="E15" i="6"/>
  <c r="D15" i="6" s="1"/>
  <c r="H15" i="6" s="1"/>
  <c r="E14" i="6"/>
  <c r="G14" i="6" s="1"/>
  <c r="E13" i="6"/>
  <c r="D13" i="6" s="1"/>
  <c r="H13" i="6" s="1"/>
  <c r="E12" i="6"/>
  <c r="D12" i="6" s="1"/>
  <c r="H12" i="6" s="1"/>
  <c r="E11" i="6"/>
  <c r="D11" i="6" s="1"/>
  <c r="H11" i="6" s="1"/>
  <c r="E10" i="6"/>
  <c r="G10" i="6" s="1"/>
  <c r="E9" i="6"/>
  <c r="D9" i="6" s="1"/>
  <c r="H9" i="6" s="1"/>
  <c r="E8" i="6"/>
  <c r="D8" i="6" s="1"/>
  <c r="H8" i="6" s="1"/>
  <c r="E7" i="6"/>
  <c r="D7" i="6" s="1"/>
  <c r="H7" i="6" s="1"/>
  <c r="E6" i="6"/>
  <c r="G6" i="6" s="1"/>
  <c r="E5" i="6"/>
  <c r="D5" i="6" s="1"/>
  <c r="H5" i="6" s="1"/>
  <c r="E4" i="6"/>
  <c r="D4" i="6" s="1"/>
  <c r="H4" i="6" s="1"/>
  <c r="E3" i="6"/>
  <c r="D3" i="6" s="1"/>
  <c r="H3" i="6" s="1"/>
  <c r="E2" i="6"/>
  <c r="G2" i="6" s="1"/>
  <c r="D30" i="6" l="1"/>
  <c r="H30" i="6" s="1"/>
  <c r="D26" i="6"/>
  <c r="H26" i="6" s="1"/>
  <c r="G31" i="5"/>
  <c r="G24" i="6"/>
  <c r="G23" i="6"/>
  <c r="H33" i="7"/>
  <c r="G33" i="7"/>
  <c r="G20" i="6"/>
  <c r="G19" i="6"/>
  <c r="D18" i="6"/>
  <c r="H18" i="6" s="1"/>
  <c r="G16" i="6"/>
  <c r="D14" i="6"/>
  <c r="H14" i="6" s="1"/>
  <c r="G7" i="6"/>
  <c r="G4" i="6"/>
  <c r="G3" i="6"/>
  <c r="D2" i="6"/>
  <c r="H2" i="6" s="1"/>
  <c r="G27" i="6"/>
  <c r="G28" i="6"/>
  <c r="G8" i="6"/>
  <c r="D10" i="6"/>
  <c r="H10" i="6" s="1"/>
  <c r="G11" i="6"/>
  <c r="G12" i="6"/>
  <c r="G15" i="6"/>
  <c r="D6" i="6"/>
  <c r="H6" i="6" s="1"/>
  <c r="H33" i="6" s="1"/>
  <c r="D22" i="6"/>
  <c r="H22" i="6" s="1"/>
  <c r="G5" i="6"/>
  <c r="G9" i="6"/>
  <c r="G13" i="6"/>
  <c r="G17" i="6"/>
  <c r="G21" i="6"/>
  <c r="G25" i="6"/>
  <c r="G29" i="6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G33" i="6" l="1"/>
  <c r="E32" i="5"/>
  <c r="G32" i="5" s="1"/>
  <c r="E30" i="5"/>
  <c r="G30" i="5" s="1"/>
  <c r="E29" i="5"/>
  <c r="D29" i="5" s="1"/>
  <c r="H29" i="5" s="1"/>
  <c r="E28" i="5"/>
  <c r="G28" i="5" s="1"/>
  <c r="E27" i="5"/>
  <c r="G27" i="5" s="1"/>
  <c r="E26" i="5"/>
  <c r="G26" i="5" s="1"/>
  <c r="E25" i="5"/>
  <c r="D25" i="5" s="1"/>
  <c r="H25" i="5" s="1"/>
  <c r="E24" i="5"/>
  <c r="G24" i="5" s="1"/>
  <c r="D24" i="5"/>
  <c r="H24" i="5" s="1"/>
  <c r="E23" i="5"/>
  <c r="G23" i="5" s="1"/>
  <c r="E22" i="5"/>
  <c r="G22" i="5" s="1"/>
  <c r="D22" i="5"/>
  <c r="H22" i="5" s="1"/>
  <c r="E21" i="5"/>
  <c r="D21" i="5" s="1"/>
  <c r="H21" i="5" s="1"/>
  <c r="E20" i="5"/>
  <c r="G20" i="5" s="1"/>
  <c r="D20" i="5"/>
  <c r="H20" i="5" s="1"/>
  <c r="E19" i="5"/>
  <c r="G19" i="5" s="1"/>
  <c r="E18" i="5"/>
  <c r="G18" i="5" s="1"/>
  <c r="D18" i="5"/>
  <c r="H18" i="5" s="1"/>
  <c r="E17" i="5"/>
  <c r="D17" i="5" s="1"/>
  <c r="H17" i="5" s="1"/>
  <c r="E16" i="5"/>
  <c r="G16" i="5" s="1"/>
  <c r="E15" i="5"/>
  <c r="G15" i="5" s="1"/>
  <c r="E14" i="5"/>
  <c r="D14" i="5" s="1"/>
  <c r="H14" i="5" s="1"/>
  <c r="E13" i="5"/>
  <c r="D13" i="5" s="1"/>
  <c r="H13" i="5" s="1"/>
  <c r="E12" i="5"/>
  <c r="G12" i="5" s="1"/>
  <c r="E11" i="5"/>
  <c r="G11" i="5" s="1"/>
  <c r="E10" i="5"/>
  <c r="G10" i="5" s="1"/>
  <c r="E9" i="5"/>
  <c r="D9" i="5" s="1"/>
  <c r="H9" i="5" s="1"/>
  <c r="E8" i="5"/>
  <c r="G8" i="5" s="1"/>
  <c r="E7" i="5"/>
  <c r="G7" i="5" s="1"/>
  <c r="E6" i="5"/>
  <c r="G6" i="5" s="1"/>
  <c r="E5" i="5"/>
  <c r="D5" i="5" s="1"/>
  <c r="H5" i="5" s="1"/>
  <c r="E4" i="5"/>
  <c r="G4" i="5" s="1"/>
  <c r="E3" i="5"/>
  <c r="G3" i="5" s="1"/>
  <c r="E2" i="5"/>
  <c r="G2" i="5" s="1"/>
  <c r="D30" i="5" l="1"/>
  <c r="H30" i="5" s="1"/>
  <c r="D28" i="5"/>
  <c r="H28" i="5" s="1"/>
  <c r="D26" i="5"/>
  <c r="H26" i="5" s="1"/>
  <c r="D16" i="5"/>
  <c r="H16" i="5" s="1"/>
  <c r="G14" i="5"/>
  <c r="D12" i="5"/>
  <c r="H12" i="5" s="1"/>
  <c r="D10" i="5"/>
  <c r="H10" i="5" s="1"/>
  <c r="D8" i="5"/>
  <c r="H8" i="5" s="1"/>
  <c r="D6" i="5"/>
  <c r="H6" i="5" s="1"/>
  <c r="D4" i="5"/>
  <c r="H4" i="5" s="1"/>
  <c r="D2" i="5"/>
  <c r="H2" i="5" s="1"/>
  <c r="D3" i="5"/>
  <c r="H3" i="5" s="1"/>
  <c r="G5" i="5"/>
  <c r="D7" i="5"/>
  <c r="H7" i="5" s="1"/>
  <c r="G9" i="5"/>
  <c r="D11" i="5"/>
  <c r="H11" i="5" s="1"/>
  <c r="G13" i="5"/>
  <c r="D15" i="5"/>
  <c r="H15" i="5" s="1"/>
  <c r="G17" i="5"/>
  <c r="D19" i="5"/>
  <c r="H19" i="5" s="1"/>
  <c r="G21" i="5"/>
  <c r="D23" i="5"/>
  <c r="H23" i="5" s="1"/>
  <c r="G25" i="5"/>
  <c r="D27" i="5"/>
  <c r="H27" i="5" s="1"/>
  <c r="G29" i="5"/>
  <c r="D32" i="5"/>
  <c r="H32" i="5" s="1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G33" i="5" l="1"/>
  <c r="H33" i="5"/>
  <c r="E31" i="4"/>
  <c r="D31" i="4" s="1"/>
  <c r="H31" i="4" s="1"/>
  <c r="E30" i="4"/>
  <c r="G30" i="4" s="1"/>
  <c r="E29" i="4"/>
  <c r="D29" i="4" s="1"/>
  <c r="H29" i="4" s="1"/>
  <c r="E28" i="4"/>
  <c r="D28" i="4" s="1"/>
  <c r="H28" i="4" s="1"/>
  <c r="E27" i="4"/>
  <c r="D27" i="4" s="1"/>
  <c r="H27" i="4" s="1"/>
  <c r="E26" i="4"/>
  <c r="G26" i="4" s="1"/>
  <c r="E25" i="4"/>
  <c r="D25" i="4" s="1"/>
  <c r="H25" i="4" s="1"/>
  <c r="E24" i="4"/>
  <c r="D24" i="4" s="1"/>
  <c r="H24" i="4" s="1"/>
  <c r="E23" i="4"/>
  <c r="D23" i="4" s="1"/>
  <c r="H23" i="4" s="1"/>
  <c r="E22" i="4"/>
  <c r="G22" i="4" s="1"/>
  <c r="D22" i="4"/>
  <c r="H22" i="4" s="1"/>
  <c r="E21" i="4"/>
  <c r="D21" i="4" s="1"/>
  <c r="H21" i="4" s="1"/>
  <c r="G20" i="4"/>
  <c r="E20" i="4"/>
  <c r="D20" i="4" s="1"/>
  <c r="H20" i="4" s="1"/>
  <c r="E19" i="4"/>
  <c r="D19" i="4" s="1"/>
  <c r="H19" i="4" s="1"/>
  <c r="E18" i="4"/>
  <c r="G18" i="4" s="1"/>
  <c r="D18" i="4"/>
  <c r="H18" i="4" s="1"/>
  <c r="E17" i="4"/>
  <c r="D17" i="4" s="1"/>
  <c r="H17" i="4" s="1"/>
  <c r="E16" i="4"/>
  <c r="D16" i="4" s="1"/>
  <c r="H16" i="4" s="1"/>
  <c r="E15" i="4"/>
  <c r="D15" i="4" s="1"/>
  <c r="H15" i="4" s="1"/>
  <c r="E14" i="4"/>
  <c r="G14" i="4" s="1"/>
  <c r="E13" i="4"/>
  <c r="D13" i="4" s="1"/>
  <c r="H13" i="4" s="1"/>
  <c r="E12" i="4"/>
  <c r="D12" i="4" s="1"/>
  <c r="H12" i="4" s="1"/>
  <c r="E11" i="4"/>
  <c r="D11" i="4" s="1"/>
  <c r="H11" i="4" s="1"/>
  <c r="E10" i="4"/>
  <c r="G10" i="4" s="1"/>
  <c r="E9" i="4"/>
  <c r="D9" i="4" s="1"/>
  <c r="H9" i="4" s="1"/>
  <c r="E8" i="4"/>
  <c r="D8" i="4" s="1"/>
  <c r="H8" i="4" s="1"/>
  <c r="E7" i="4"/>
  <c r="D7" i="4" s="1"/>
  <c r="H7" i="4" s="1"/>
  <c r="E6" i="4"/>
  <c r="G6" i="4" s="1"/>
  <c r="E5" i="4"/>
  <c r="D5" i="4" s="1"/>
  <c r="H5" i="4" s="1"/>
  <c r="E4" i="4"/>
  <c r="D4" i="4" s="1"/>
  <c r="H4" i="4" s="1"/>
  <c r="E3" i="4"/>
  <c r="D3" i="4" s="1"/>
  <c r="H3" i="4" s="1"/>
  <c r="E2" i="4"/>
  <c r="G2" i="4" s="1"/>
  <c r="D6" i="4" l="1"/>
  <c r="H6" i="4" s="1"/>
  <c r="G4" i="4"/>
  <c r="D30" i="4"/>
  <c r="H30" i="4" s="1"/>
  <c r="G7" i="4"/>
  <c r="G23" i="4"/>
  <c r="D2" i="4"/>
  <c r="H2" i="4" s="1"/>
  <c r="H32" i="4" s="1"/>
  <c r="G3" i="4"/>
  <c r="G16" i="4"/>
  <c r="G19" i="4"/>
  <c r="G12" i="4"/>
  <c r="D14" i="4"/>
  <c r="H14" i="4" s="1"/>
  <c r="G15" i="4"/>
  <c r="G28" i="4"/>
  <c r="G8" i="4"/>
  <c r="D10" i="4"/>
  <c r="H10" i="4" s="1"/>
  <c r="G11" i="4"/>
  <c r="G24" i="4"/>
  <c r="D26" i="4"/>
  <c r="H26" i="4" s="1"/>
  <c r="G27" i="4"/>
  <c r="G31" i="4"/>
  <c r="G5" i="4"/>
  <c r="G9" i="4"/>
  <c r="G13" i="4"/>
  <c r="G17" i="4"/>
  <c r="G21" i="4"/>
  <c r="G25" i="4"/>
  <c r="G29" i="4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3"/>
  <c r="M2" i="2"/>
  <c r="G32" i="4" l="1"/>
  <c r="E32" i="3"/>
  <c r="D32" i="3" s="1"/>
  <c r="H32" i="3" s="1"/>
  <c r="E31" i="3"/>
  <c r="D31" i="3" s="1"/>
  <c r="H31" i="3" s="1"/>
  <c r="E30" i="3"/>
  <c r="D30" i="3" s="1"/>
  <c r="H30" i="3" s="1"/>
  <c r="E29" i="3"/>
  <c r="D29" i="3" s="1"/>
  <c r="H29" i="3" s="1"/>
  <c r="E28" i="3"/>
  <c r="D28" i="3" s="1"/>
  <c r="H28" i="3" s="1"/>
  <c r="E27" i="3"/>
  <c r="D27" i="3" s="1"/>
  <c r="H27" i="3" s="1"/>
  <c r="E26" i="3"/>
  <c r="D26" i="3" s="1"/>
  <c r="H26" i="3" s="1"/>
  <c r="E25" i="3"/>
  <c r="D25" i="3" s="1"/>
  <c r="H25" i="3" s="1"/>
  <c r="E24" i="3"/>
  <c r="D24" i="3" s="1"/>
  <c r="H24" i="3" s="1"/>
  <c r="E23" i="3"/>
  <c r="D23" i="3" s="1"/>
  <c r="H23" i="3" s="1"/>
  <c r="E22" i="3"/>
  <c r="D22" i="3" s="1"/>
  <c r="H22" i="3" s="1"/>
  <c r="E21" i="3"/>
  <c r="D21" i="3" s="1"/>
  <c r="H21" i="3" s="1"/>
  <c r="E20" i="3"/>
  <c r="D20" i="3" s="1"/>
  <c r="H20" i="3" s="1"/>
  <c r="E19" i="3"/>
  <c r="D19" i="3" s="1"/>
  <c r="H19" i="3" s="1"/>
  <c r="E18" i="3"/>
  <c r="D18" i="3" s="1"/>
  <c r="H18" i="3" s="1"/>
  <c r="E17" i="3"/>
  <c r="D17" i="3" s="1"/>
  <c r="H17" i="3" s="1"/>
  <c r="E16" i="3"/>
  <c r="D16" i="3" s="1"/>
  <c r="H16" i="3" s="1"/>
  <c r="E15" i="3"/>
  <c r="D15" i="3" s="1"/>
  <c r="H15" i="3" s="1"/>
  <c r="E14" i="3"/>
  <c r="D14" i="3" s="1"/>
  <c r="H14" i="3" s="1"/>
  <c r="E13" i="3"/>
  <c r="D13" i="3" s="1"/>
  <c r="H13" i="3" s="1"/>
  <c r="E12" i="3"/>
  <c r="D12" i="3" s="1"/>
  <c r="H12" i="3" s="1"/>
  <c r="E11" i="3"/>
  <c r="D11" i="3" s="1"/>
  <c r="H11" i="3" s="1"/>
  <c r="E10" i="3"/>
  <c r="D10" i="3" s="1"/>
  <c r="H10" i="3" s="1"/>
  <c r="E9" i="3"/>
  <c r="D9" i="3" s="1"/>
  <c r="H9" i="3" s="1"/>
  <c r="E8" i="3"/>
  <c r="D8" i="3" s="1"/>
  <c r="H8" i="3" s="1"/>
  <c r="E7" i="3"/>
  <c r="D7" i="3" s="1"/>
  <c r="H7" i="3" s="1"/>
  <c r="E6" i="3"/>
  <c r="D6" i="3" s="1"/>
  <c r="H6" i="3" s="1"/>
  <c r="E5" i="3"/>
  <c r="D5" i="3" s="1"/>
  <c r="H5" i="3" s="1"/>
  <c r="E4" i="3"/>
  <c r="D4" i="3" s="1"/>
  <c r="H4" i="3" s="1"/>
  <c r="E3" i="3"/>
  <c r="D3" i="3" s="1"/>
  <c r="H3" i="3" s="1"/>
  <c r="E2" i="3"/>
  <c r="D2" i="3" s="1"/>
  <c r="H2" i="3" s="1"/>
  <c r="H33" i="3" l="1"/>
  <c r="G17" i="3"/>
  <c r="G19" i="3"/>
  <c r="G21" i="3"/>
  <c r="G23" i="3"/>
  <c r="G25" i="3"/>
  <c r="G27" i="3"/>
  <c r="G29" i="3"/>
  <c r="G31" i="3"/>
  <c r="G16" i="3"/>
  <c r="G18" i="3"/>
  <c r="G20" i="3"/>
  <c r="G22" i="3"/>
  <c r="G24" i="3"/>
  <c r="G26" i="3"/>
  <c r="G28" i="3"/>
  <c r="G30" i="3"/>
  <c r="G3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E29" i="2"/>
  <c r="D29" i="2" s="1"/>
  <c r="H29" i="2" s="1"/>
  <c r="E28" i="2"/>
  <c r="D28" i="2" s="1"/>
  <c r="H28" i="2" s="1"/>
  <c r="E27" i="2"/>
  <c r="D27" i="2" s="1"/>
  <c r="H27" i="2" s="1"/>
  <c r="E26" i="2"/>
  <c r="G26" i="2" s="1"/>
  <c r="E25" i="2"/>
  <c r="D25" i="2" s="1"/>
  <c r="H25" i="2" s="1"/>
  <c r="E24" i="2"/>
  <c r="D24" i="2" s="1"/>
  <c r="H24" i="2" s="1"/>
  <c r="G23" i="2"/>
  <c r="E23" i="2"/>
  <c r="D23" i="2" s="1"/>
  <c r="H23" i="2" s="1"/>
  <c r="E22" i="2"/>
  <c r="G22" i="2" s="1"/>
  <c r="E21" i="2"/>
  <c r="D21" i="2" s="1"/>
  <c r="H21" i="2" s="1"/>
  <c r="E20" i="2"/>
  <c r="D20" i="2" s="1"/>
  <c r="H20" i="2" s="1"/>
  <c r="E19" i="2"/>
  <c r="G19" i="2" s="1"/>
  <c r="E18" i="2"/>
  <c r="G18" i="2" s="1"/>
  <c r="E17" i="2"/>
  <c r="D17" i="2" s="1"/>
  <c r="H17" i="2" s="1"/>
  <c r="E16" i="2"/>
  <c r="D16" i="2" s="1"/>
  <c r="H16" i="2" s="1"/>
  <c r="E15" i="2"/>
  <c r="D15" i="2" s="1"/>
  <c r="H15" i="2" s="1"/>
  <c r="E14" i="2"/>
  <c r="G14" i="2" s="1"/>
  <c r="E13" i="2"/>
  <c r="D13" i="2" s="1"/>
  <c r="H13" i="2" s="1"/>
  <c r="E12" i="2"/>
  <c r="D12" i="2" s="1"/>
  <c r="H12" i="2" s="1"/>
  <c r="E11" i="2"/>
  <c r="D11" i="2" s="1"/>
  <c r="H11" i="2" s="1"/>
  <c r="E10" i="2"/>
  <c r="G10" i="2" s="1"/>
  <c r="E9" i="2"/>
  <c r="D9" i="2" s="1"/>
  <c r="H9" i="2" s="1"/>
  <c r="E8" i="2"/>
  <c r="D8" i="2" s="1"/>
  <c r="H8" i="2" s="1"/>
  <c r="E7" i="2"/>
  <c r="D7" i="2" s="1"/>
  <c r="H7" i="2" s="1"/>
  <c r="E6" i="2"/>
  <c r="G6" i="2" s="1"/>
  <c r="E5" i="2"/>
  <c r="D5" i="2" s="1"/>
  <c r="H5" i="2" s="1"/>
  <c r="E4" i="2"/>
  <c r="D4" i="2" s="1"/>
  <c r="H4" i="2" s="1"/>
  <c r="E3" i="2"/>
  <c r="G3" i="2" s="1"/>
  <c r="E2" i="2"/>
  <c r="G2" i="2" s="1"/>
  <c r="G24" i="2" l="1"/>
  <c r="G33" i="3"/>
  <c r="D26" i="2"/>
  <c r="H26" i="2" s="1"/>
  <c r="D18" i="2"/>
  <c r="H18" i="2" s="1"/>
  <c r="G16" i="2"/>
  <c r="G15" i="2"/>
  <c r="D10" i="2"/>
  <c r="H10" i="2" s="1"/>
  <c r="G8" i="2"/>
  <c r="G7" i="2"/>
  <c r="D2" i="2"/>
  <c r="H2" i="2" s="1"/>
  <c r="D3" i="2"/>
  <c r="H3" i="2" s="1"/>
  <c r="G11" i="2"/>
  <c r="G12" i="2"/>
  <c r="D14" i="2"/>
  <c r="H14" i="2" s="1"/>
  <c r="D19" i="2"/>
  <c r="H19" i="2" s="1"/>
  <c r="G27" i="2"/>
  <c r="G28" i="2"/>
  <c r="G4" i="2"/>
  <c r="D6" i="2"/>
  <c r="H6" i="2" s="1"/>
  <c r="G20" i="2"/>
  <c r="D22" i="2"/>
  <c r="H22" i="2" s="1"/>
  <c r="G5" i="2"/>
  <c r="G13" i="2"/>
  <c r="G21" i="2"/>
  <c r="G29" i="2"/>
  <c r="G9" i="2"/>
  <c r="G17" i="2"/>
  <c r="G25" i="2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33" i="2" l="1"/>
  <c r="G33" i="2"/>
  <c r="E32" i="1"/>
  <c r="G32" i="1" s="1"/>
  <c r="E31" i="1"/>
  <c r="G31" i="1" s="1"/>
  <c r="E30" i="1"/>
  <c r="D30" i="1" s="1"/>
  <c r="H30" i="1" s="1"/>
  <c r="E29" i="1"/>
  <c r="D29" i="1" s="1"/>
  <c r="H29" i="1" s="1"/>
  <c r="E28" i="1"/>
  <c r="G28" i="1" s="1"/>
  <c r="E27" i="1"/>
  <c r="G27" i="1" s="1"/>
  <c r="E26" i="1"/>
  <c r="D26" i="1" s="1"/>
  <c r="H26" i="1" s="1"/>
  <c r="E25" i="1"/>
  <c r="D25" i="1" s="1"/>
  <c r="H25" i="1" s="1"/>
  <c r="E24" i="1"/>
  <c r="G24" i="1" s="1"/>
  <c r="E23" i="1"/>
  <c r="G23" i="1" s="1"/>
  <c r="E22" i="1"/>
  <c r="D22" i="1" s="1"/>
  <c r="H22" i="1" s="1"/>
  <c r="E21" i="1"/>
  <c r="G21" i="1" s="1"/>
  <c r="E20" i="1"/>
  <c r="G20" i="1" s="1"/>
  <c r="E19" i="1"/>
  <c r="G19" i="1" s="1"/>
  <c r="E18" i="1"/>
  <c r="D18" i="1" s="1"/>
  <c r="H18" i="1" s="1"/>
  <c r="E17" i="1"/>
  <c r="G17" i="1" s="1"/>
  <c r="E16" i="1"/>
  <c r="G16" i="1" s="1"/>
  <c r="E15" i="1"/>
  <c r="G15" i="1" s="1"/>
  <c r="E14" i="1"/>
  <c r="D14" i="1" s="1"/>
  <c r="H14" i="1" s="1"/>
  <c r="E13" i="1"/>
  <c r="D13" i="1" s="1"/>
  <c r="H13" i="1" s="1"/>
  <c r="E12" i="1"/>
  <c r="G12" i="1" s="1"/>
  <c r="E11" i="1"/>
  <c r="G11" i="1" s="1"/>
  <c r="E10" i="1"/>
  <c r="D10" i="1" s="1"/>
  <c r="H10" i="1" s="1"/>
  <c r="E9" i="1"/>
  <c r="D9" i="1" s="1"/>
  <c r="H9" i="1" s="1"/>
  <c r="E8" i="1"/>
  <c r="G8" i="1" s="1"/>
  <c r="E7" i="1"/>
  <c r="G7" i="1" s="1"/>
  <c r="E6" i="1"/>
  <c r="D6" i="1" s="1"/>
  <c r="H6" i="1" s="1"/>
  <c r="E5" i="1"/>
  <c r="D5" i="1" s="1"/>
  <c r="H5" i="1" s="1"/>
  <c r="E4" i="1"/>
  <c r="D4" i="1" s="1"/>
  <c r="H4" i="1" s="1"/>
  <c r="E3" i="1"/>
  <c r="G3" i="1" s="1"/>
  <c r="E2" i="1"/>
  <c r="D2" i="1" s="1"/>
  <c r="H2" i="1" s="1"/>
  <c r="D28" i="1" l="1"/>
  <c r="H28" i="1" s="1"/>
  <c r="G26" i="1"/>
  <c r="G25" i="1"/>
  <c r="D20" i="1"/>
  <c r="H20" i="1" s="1"/>
  <c r="G18" i="1"/>
  <c r="D17" i="1"/>
  <c r="H17" i="1" s="1"/>
  <c r="D12" i="1"/>
  <c r="H12" i="1" s="1"/>
  <c r="G10" i="1"/>
  <c r="G4" i="1"/>
  <c r="G2" i="1"/>
  <c r="G6" i="1"/>
  <c r="D8" i="1"/>
  <c r="H8" i="1" s="1"/>
  <c r="G13" i="1"/>
  <c r="G14" i="1"/>
  <c r="D16" i="1"/>
  <c r="H16" i="1" s="1"/>
  <c r="D21" i="1"/>
  <c r="H21" i="1" s="1"/>
  <c r="G29" i="1"/>
  <c r="G30" i="1"/>
  <c r="D32" i="1"/>
  <c r="H32" i="1" s="1"/>
  <c r="G22" i="1"/>
  <c r="D24" i="1"/>
  <c r="H24" i="1" s="1"/>
  <c r="D3" i="1"/>
  <c r="H3" i="1" s="1"/>
  <c r="G5" i="1"/>
  <c r="G33" i="1" s="1"/>
  <c r="D7" i="1"/>
  <c r="H7" i="1" s="1"/>
  <c r="G9" i="1"/>
  <c r="D11" i="1"/>
  <c r="H11" i="1" s="1"/>
  <c r="D15" i="1"/>
  <c r="H15" i="1" s="1"/>
  <c r="D19" i="1"/>
  <c r="H19" i="1" s="1"/>
  <c r="D23" i="1"/>
  <c r="H23" i="1" s="1"/>
  <c r="D27" i="1"/>
  <c r="H27" i="1" s="1"/>
  <c r="D31" i="1"/>
  <c r="H31" i="1" s="1"/>
  <c r="H33" i="1" l="1"/>
</calcChain>
</file>

<file path=xl/sharedStrings.xml><?xml version="1.0" encoding="utf-8"?>
<sst xmlns="http://schemas.openxmlformats.org/spreadsheetml/2006/main" count="876" uniqueCount="368">
  <si>
    <t>Date</t>
  </si>
  <si>
    <t>Time</t>
  </si>
  <si>
    <t>Dam Level (m)</t>
  </si>
  <si>
    <t>Live Storage (million cubic metres)</t>
  </si>
  <si>
    <t>Gross Storage (million cubic metres)</t>
  </si>
  <si>
    <t>Surface Area                             (million cubic metres)</t>
  </si>
  <si>
    <t>Percentage Full - Gross(%)</t>
  </si>
  <si>
    <t>Percentage Full - Live (%)</t>
  </si>
  <si>
    <t>Evaporation (mm)</t>
  </si>
  <si>
    <t>Rainfall (mm)</t>
  </si>
  <si>
    <t>Canal Discharge</t>
  </si>
  <si>
    <t>River Discharge in M3/S</t>
  </si>
  <si>
    <t>Total Outflow in m3/s</t>
  </si>
  <si>
    <t>Duty officer</t>
  </si>
  <si>
    <t>Comments</t>
  </si>
  <si>
    <t>Average</t>
  </si>
  <si>
    <t>1 Jan, 2019</t>
  </si>
  <si>
    <t>2 Jan, 2019</t>
  </si>
  <si>
    <t>3 Jan, 2019</t>
  </si>
  <si>
    <t>4 Jan, 2019</t>
  </si>
  <si>
    <t>5 Jan, 2019</t>
  </si>
  <si>
    <t>6 Jan, 2019</t>
  </si>
  <si>
    <t>7 Jan, 2019</t>
  </si>
  <si>
    <t>8 Jan, 2019</t>
  </si>
  <si>
    <t>9 Jan, 2019</t>
  </si>
  <si>
    <t>10 Jan, 2019</t>
  </si>
  <si>
    <t>11 Jan, 2019</t>
  </si>
  <si>
    <t>12 Jan, 2019</t>
  </si>
  <si>
    <t>13 Jan, 2019</t>
  </si>
  <si>
    <t>14 Jan, 2019</t>
  </si>
  <si>
    <t>15 Jan, 2019</t>
  </si>
  <si>
    <t>16 Jan, 2019</t>
  </si>
  <si>
    <t>17 Jan, 2019</t>
  </si>
  <si>
    <t>18 Jan, 2019</t>
  </si>
  <si>
    <t>19 Jan, 2019</t>
  </si>
  <si>
    <t>20 Jan, 2019</t>
  </si>
  <si>
    <t>21 Jan, 2019</t>
  </si>
  <si>
    <t>22 Jan, 2019</t>
  </si>
  <si>
    <t>23 Jan, 2019</t>
  </si>
  <si>
    <t>24 Jan, 2019</t>
  </si>
  <si>
    <t>25 Jan, 2019</t>
  </si>
  <si>
    <t>26 Jan, 2019</t>
  </si>
  <si>
    <t>27 Jan, 2019</t>
  </si>
  <si>
    <t>28 Jan, 2019</t>
  </si>
  <si>
    <t>29 Jan, 2019</t>
  </si>
  <si>
    <t>30 Jan, 2019</t>
  </si>
  <si>
    <t>31 Jan, 2019</t>
  </si>
  <si>
    <t>Nxumalo</t>
  </si>
  <si>
    <t>Thandi</t>
  </si>
  <si>
    <t>Vilakati</t>
  </si>
  <si>
    <t>Mgazi</t>
  </si>
  <si>
    <t>Khumalo</t>
  </si>
  <si>
    <t xml:space="preserve"> </t>
  </si>
  <si>
    <t>1 Feb, 2019</t>
  </si>
  <si>
    <t>2 Feb, 2019</t>
  </si>
  <si>
    <t>3 Feb, 2019</t>
  </si>
  <si>
    <t>4 Feb, 2019</t>
  </si>
  <si>
    <t>5 Feb, 2019</t>
  </si>
  <si>
    <t>6 Feb, 2019</t>
  </si>
  <si>
    <t>7 Feb, 2019</t>
  </si>
  <si>
    <t>8 Feb, 2019</t>
  </si>
  <si>
    <t>9 Feb, 2019</t>
  </si>
  <si>
    <t>10 Feb, 2019</t>
  </si>
  <si>
    <t>11 Feb, 2019</t>
  </si>
  <si>
    <t>12 Feb, 2019</t>
  </si>
  <si>
    <t>13 Feb, 2019</t>
  </si>
  <si>
    <t>14 Feb, 2019</t>
  </si>
  <si>
    <t>15 Feb, 2019</t>
  </si>
  <si>
    <t>16 Feb, 2019</t>
  </si>
  <si>
    <t>17 Feb, 2019</t>
  </si>
  <si>
    <t>18 Feb, 2019</t>
  </si>
  <si>
    <t>19 Feb, 2019</t>
  </si>
  <si>
    <t>20 Feb, 2019</t>
  </si>
  <si>
    <t>21 Feb, 2019</t>
  </si>
  <si>
    <t>22 Feb, 2019</t>
  </si>
  <si>
    <t>23 Feb, 2019</t>
  </si>
  <si>
    <t>24 Feb, 2019</t>
  </si>
  <si>
    <t>25 Feb, 2019</t>
  </si>
  <si>
    <t>26 Feb, 2019</t>
  </si>
  <si>
    <t>27 Feb, 2019</t>
  </si>
  <si>
    <t>28 Feb, 2019</t>
  </si>
  <si>
    <t>Nkambule</t>
  </si>
  <si>
    <t>1 March, 2019</t>
  </si>
  <si>
    <t>2 March, 2019</t>
  </si>
  <si>
    <t>3 March, 2019</t>
  </si>
  <si>
    <t>4 March, 2019</t>
  </si>
  <si>
    <t>5 March, 2019</t>
  </si>
  <si>
    <t>6 March, 2019</t>
  </si>
  <si>
    <t>7 March, 2019</t>
  </si>
  <si>
    <t>8 March, 2019</t>
  </si>
  <si>
    <t>9 March, 2019</t>
  </si>
  <si>
    <t>10 March, 2019</t>
  </si>
  <si>
    <t>11 March, 2019</t>
  </si>
  <si>
    <t>12 March, 2019</t>
  </si>
  <si>
    <t>13 March, 2019</t>
  </si>
  <si>
    <t>14 March, 2019</t>
  </si>
  <si>
    <t>15 March, 2019</t>
  </si>
  <si>
    <t>16 March, 2019</t>
  </si>
  <si>
    <t>17 March, 2019</t>
  </si>
  <si>
    <t>18 March, 2019</t>
  </si>
  <si>
    <t>19 March, 2019</t>
  </si>
  <si>
    <t>20 March, 2019</t>
  </si>
  <si>
    <t>21 March, 2019</t>
  </si>
  <si>
    <t>22 March, 2019</t>
  </si>
  <si>
    <t>23 March, 2019</t>
  </si>
  <si>
    <t>24 March, 2019</t>
  </si>
  <si>
    <t>25 March, 2019</t>
  </si>
  <si>
    <t>26 March, 2019</t>
  </si>
  <si>
    <t>27 March, 2019</t>
  </si>
  <si>
    <t>28 March, 2019</t>
  </si>
  <si>
    <t>29 March, 2019</t>
  </si>
  <si>
    <t>30 March, 2019</t>
  </si>
  <si>
    <t>31 March, 2019</t>
  </si>
  <si>
    <t>Thandie</t>
  </si>
  <si>
    <t>Shezi</t>
  </si>
  <si>
    <t>Mzwandile</t>
  </si>
  <si>
    <t>Canal closed</t>
  </si>
  <si>
    <t>1 April, 2019</t>
  </si>
  <si>
    <t>2 April, 2019</t>
  </si>
  <si>
    <t>3 April, 2019</t>
  </si>
  <si>
    <t>4 April, 2019</t>
  </si>
  <si>
    <t>5 April, 2019</t>
  </si>
  <si>
    <t>6 April, 2019</t>
  </si>
  <si>
    <t>7 April, 2019</t>
  </si>
  <si>
    <t>8 April, 2019</t>
  </si>
  <si>
    <t>9 April, 2019</t>
  </si>
  <si>
    <t>10 April, 2019</t>
  </si>
  <si>
    <t>11 April, 2019</t>
  </si>
  <si>
    <t>12 April, 2019</t>
  </si>
  <si>
    <t>13 April, 2019</t>
  </si>
  <si>
    <t>14 April, 2019</t>
  </si>
  <si>
    <t>15 April, 2019</t>
  </si>
  <si>
    <t>16 April, 2019</t>
  </si>
  <si>
    <t>17 April, 2019</t>
  </si>
  <si>
    <t>18 April, 2019</t>
  </si>
  <si>
    <t>19 April, 2019</t>
  </si>
  <si>
    <t>20 April, 2019</t>
  </si>
  <si>
    <t>21 April, 2019</t>
  </si>
  <si>
    <t>22 April, 2019</t>
  </si>
  <si>
    <t>23 April, 2019</t>
  </si>
  <si>
    <t>24 April, 2019</t>
  </si>
  <si>
    <t>25 April, 2019</t>
  </si>
  <si>
    <t>26 April, 2019</t>
  </si>
  <si>
    <t>27 April, 2019</t>
  </si>
  <si>
    <t>28 April, 2019</t>
  </si>
  <si>
    <t>29 April, 2019</t>
  </si>
  <si>
    <t>30 April, 2019</t>
  </si>
  <si>
    <t>Dlamini</t>
  </si>
  <si>
    <t>Canal Discharge in m3/s</t>
  </si>
  <si>
    <t>1 May,2019</t>
  </si>
  <si>
    <t>2 May,2019</t>
  </si>
  <si>
    <t>3 May,2019</t>
  </si>
  <si>
    <t>4 May,2019</t>
  </si>
  <si>
    <t>5 May,2019</t>
  </si>
  <si>
    <t>6 May,2019</t>
  </si>
  <si>
    <t>7 May,2019</t>
  </si>
  <si>
    <t>8 May,2019</t>
  </si>
  <si>
    <t>9 May,2019</t>
  </si>
  <si>
    <t>10 May,2019</t>
  </si>
  <si>
    <t>11 May,2019</t>
  </si>
  <si>
    <t>12 May,2019</t>
  </si>
  <si>
    <t>13 May,2019</t>
  </si>
  <si>
    <t>14 May,2019</t>
  </si>
  <si>
    <t>15 May,2019</t>
  </si>
  <si>
    <t>16 May,2019</t>
  </si>
  <si>
    <t>17 May,2019</t>
  </si>
  <si>
    <t>18 May,2019</t>
  </si>
  <si>
    <t>19 May,2019</t>
  </si>
  <si>
    <t>20 May,2019</t>
  </si>
  <si>
    <t>21 May,2019</t>
  </si>
  <si>
    <t>22 May,2019</t>
  </si>
  <si>
    <t>23 May,2019</t>
  </si>
  <si>
    <t>24 May,2019</t>
  </si>
  <si>
    <t>25 May,2019</t>
  </si>
  <si>
    <t>26 May,2019</t>
  </si>
  <si>
    <t>27 May,2019</t>
  </si>
  <si>
    <t>28 May,2019</t>
  </si>
  <si>
    <t>29 May,2019</t>
  </si>
  <si>
    <t>30 May,2019</t>
  </si>
  <si>
    <t>31 May,2019</t>
  </si>
  <si>
    <t>1 June,2019</t>
  </si>
  <si>
    <t>2 June,2019</t>
  </si>
  <si>
    <t>3 June,2019</t>
  </si>
  <si>
    <t>4 June,2019</t>
  </si>
  <si>
    <t>5 June,2019</t>
  </si>
  <si>
    <t>6 June,2019</t>
  </si>
  <si>
    <t>7 June,2019</t>
  </si>
  <si>
    <t>8 June,2019</t>
  </si>
  <si>
    <t>9 June,2019</t>
  </si>
  <si>
    <t>10 June,2019</t>
  </si>
  <si>
    <t>11 June,2019</t>
  </si>
  <si>
    <t>12 June,2019</t>
  </si>
  <si>
    <t>13 June,2019</t>
  </si>
  <si>
    <t>14 June,2019</t>
  </si>
  <si>
    <t>15 June,2019</t>
  </si>
  <si>
    <t>16 June,2019</t>
  </si>
  <si>
    <t>17 June,2019</t>
  </si>
  <si>
    <t>18 June,2019</t>
  </si>
  <si>
    <t>19 June,2019</t>
  </si>
  <si>
    <t>20 June,2019</t>
  </si>
  <si>
    <t>21 June,2019</t>
  </si>
  <si>
    <t>22 June,2019</t>
  </si>
  <si>
    <t>23 June,2019</t>
  </si>
  <si>
    <t>24 June,2019</t>
  </si>
  <si>
    <t>25 June,2019</t>
  </si>
  <si>
    <t>26 June,2019</t>
  </si>
  <si>
    <t>27 June,2019</t>
  </si>
  <si>
    <t>28 June,2019</t>
  </si>
  <si>
    <t>29 June,2019</t>
  </si>
  <si>
    <t>30 June,2019</t>
  </si>
  <si>
    <t>Vilkati</t>
  </si>
  <si>
    <t>Nkabule</t>
  </si>
  <si>
    <t>1 August,2019</t>
  </si>
  <si>
    <t>2 August,2019</t>
  </si>
  <si>
    <t>3 August,2019</t>
  </si>
  <si>
    <t>4 August,2019</t>
  </si>
  <si>
    <t>5 August,2019</t>
  </si>
  <si>
    <t>6 August,2019</t>
  </si>
  <si>
    <t>7 August,2019</t>
  </si>
  <si>
    <t>8 August,2019</t>
  </si>
  <si>
    <t>9 August,2019</t>
  </si>
  <si>
    <t>10 August,2019</t>
  </si>
  <si>
    <t>11 August,2019</t>
  </si>
  <si>
    <t>12 August,2019</t>
  </si>
  <si>
    <t>13 August,2019</t>
  </si>
  <si>
    <t>14 August,2019</t>
  </si>
  <si>
    <t>15 August,2019</t>
  </si>
  <si>
    <t>16 August,2019</t>
  </si>
  <si>
    <t>17 August,2019</t>
  </si>
  <si>
    <t>18 August,2019</t>
  </si>
  <si>
    <t>19 August,2019</t>
  </si>
  <si>
    <t>20 August,2019</t>
  </si>
  <si>
    <t>21 August,2019</t>
  </si>
  <si>
    <t>22 August,2019</t>
  </si>
  <si>
    <t>23 August,2019</t>
  </si>
  <si>
    <t>24 August,2019</t>
  </si>
  <si>
    <t>25 August,2019</t>
  </si>
  <si>
    <t>26 August,2019</t>
  </si>
  <si>
    <t>27 August,2019</t>
  </si>
  <si>
    <t>28 August,2019</t>
  </si>
  <si>
    <t>29 August,2019</t>
  </si>
  <si>
    <t>30 August,2019</t>
  </si>
  <si>
    <t>31 August,2019</t>
  </si>
  <si>
    <t>1 Sept,2019</t>
  </si>
  <si>
    <t>2 Sept,2019</t>
  </si>
  <si>
    <t>3 Sept,2019</t>
  </si>
  <si>
    <t>4 Sept,2019</t>
  </si>
  <si>
    <t>5 Sept,2019</t>
  </si>
  <si>
    <t>6 Sept,2019</t>
  </si>
  <si>
    <t>7 Sept,2019</t>
  </si>
  <si>
    <t>8 Sept,2019</t>
  </si>
  <si>
    <t>9 Sept,2019</t>
  </si>
  <si>
    <t>10 Sept,2019</t>
  </si>
  <si>
    <t>11 Sept,2019</t>
  </si>
  <si>
    <t>12 Sept,2019</t>
  </si>
  <si>
    <t>13 Sept,2019</t>
  </si>
  <si>
    <t>14 Sept,2019</t>
  </si>
  <si>
    <t>15 Sept,2019</t>
  </si>
  <si>
    <t>16 Sept,2019</t>
  </si>
  <si>
    <t>17 Sept,2019</t>
  </si>
  <si>
    <t>18 Sept,2019</t>
  </si>
  <si>
    <t>19 Sept,2019</t>
  </si>
  <si>
    <t>20 Sept,2019</t>
  </si>
  <si>
    <t>21 Sept,2019</t>
  </si>
  <si>
    <t>22 Sept,2019</t>
  </si>
  <si>
    <t>23 Sept,2019</t>
  </si>
  <si>
    <t>24 Sept,2019</t>
  </si>
  <si>
    <t>25 Sept,2019</t>
  </si>
  <si>
    <t>26 Sept,2019</t>
  </si>
  <si>
    <t>27 Sept,2019</t>
  </si>
  <si>
    <t>28 Sept,2019</t>
  </si>
  <si>
    <t>29 Sept,2019</t>
  </si>
  <si>
    <t>30 Sept,2019</t>
  </si>
  <si>
    <t>1 Oct,2019</t>
  </si>
  <si>
    <t>2 Oct,2019</t>
  </si>
  <si>
    <t>3 Oct,2019</t>
  </si>
  <si>
    <t>4 Oct,2019</t>
  </si>
  <si>
    <t>5 Oct,2019</t>
  </si>
  <si>
    <t>6 Oct,2019</t>
  </si>
  <si>
    <t>7 Oct,2019</t>
  </si>
  <si>
    <t>8 Oct,2019</t>
  </si>
  <si>
    <t>9 Oct,2019</t>
  </si>
  <si>
    <t>10 Oct,2019</t>
  </si>
  <si>
    <t>11 Oct,2019</t>
  </si>
  <si>
    <t>12 Oct,2019</t>
  </si>
  <si>
    <t>13 Oct,2019</t>
  </si>
  <si>
    <t>14 Oct,2019</t>
  </si>
  <si>
    <t>15 Oct,2019</t>
  </si>
  <si>
    <t>16 Oct,2019</t>
  </si>
  <si>
    <t>17 Oct,2019</t>
  </si>
  <si>
    <t>18 Oct,2019</t>
  </si>
  <si>
    <t>19 Oct,2019</t>
  </si>
  <si>
    <t>20 Oct,2019</t>
  </si>
  <si>
    <t>21 Oct,2019</t>
  </si>
  <si>
    <t>22 Oct,2019</t>
  </si>
  <si>
    <t>23 Oct,2019</t>
  </si>
  <si>
    <t>24 Oct,2019</t>
  </si>
  <si>
    <t>25 Oct,2019</t>
  </si>
  <si>
    <t>26 Oct,2019</t>
  </si>
  <si>
    <t>27 Oct,2019</t>
  </si>
  <si>
    <t>28 Oct,2019</t>
  </si>
  <si>
    <t>29 Oct,2019</t>
  </si>
  <si>
    <t>30 Oct,2019</t>
  </si>
  <si>
    <t>31 Oct,2019</t>
  </si>
  <si>
    <t>nil</t>
  </si>
  <si>
    <t>1 Nov, 2019</t>
  </si>
  <si>
    <t>2 Nov, 2019</t>
  </si>
  <si>
    <t>3 Nov, 2019</t>
  </si>
  <si>
    <t>4 Nov, 2019</t>
  </si>
  <si>
    <t>5 Nov, 2019</t>
  </si>
  <si>
    <t>6 Nov, 2019</t>
  </si>
  <si>
    <t>7 Nov, 2019</t>
  </si>
  <si>
    <t>8 Nov, 2019</t>
  </si>
  <si>
    <t>9 Nov, 2019</t>
  </si>
  <si>
    <t>10 Nov, 2019</t>
  </si>
  <si>
    <t>11 Nov, 2019</t>
  </si>
  <si>
    <t>12 Nov, 2019</t>
  </si>
  <si>
    <t>13 Nov, 2019</t>
  </si>
  <si>
    <t>14 Nov, 2019</t>
  </si>
  <si>
    <t>15 Nov, 2019</t>
  </si>
  <si>
    <t>16 Nov, 2019</t>
  </si>
  <si>
    <t>17 Nov, 2019</t>
  </si>
  <si>
    <t>18 Nov, 2019</t>
  </si>
  <si>
    <t>19 Nov, 2019</t>
  </si>
  <si>
    <t>20 Nov, 2019</t>
  </si>
  <si>
    <t>21 Nov, 2019</t>
  </si>
  <si>
    <t>22 Nov, 2019</t>
  </si>
  <si>
    <t>23 Nov, 2019</t>
  </si>
  <si>
    <t>24 Nov, 2019</t>
  </si>
  <si>
    <t>25 Nov, 2019</t>
  </si>
  <si>
    <t>26 Nov, 2019</t>
  </si>
  <si>
    <t>27 Nov, 2019</t>
  </si>
  <si>
    <t>28 Nov, 2019</t>
  </si>
  <si>
    <t>29 Nov, 2019</t>
  </si>
  <si>
    <t>30 Nov, 2019</t>
  </si>
  <si>
    <t>Canal Closed</t>
  </si>
  <si>
    <t>1 Dec,2019</t>
  </si>
  <si>
    <t>2 Dec,2019</t>
  </si>
  <si>
    <t>3 Dec,2019</t>
  </si>
  <si>
    <t>4 Dec,2019</t>
  </si>
  <si>
    <t>5 Dec,2019</t>
  </si>
  <si>
    <t>6 Dec,2019</t>
  </si>
  <si>
    <t>7 Dec,2019</t>
  </si>
  <si>
    <t>8 Dec,2019</t>
  </si>
  <si>
    <t>9 Dec,2019</t>
  </si>
  <si>
    <t>10 Dec,2019</t>
  </si>
  <si>
    <t>11 Dec,2019</t>
  </si>
  <si>
    <t>12 Dec,2019</t>
  </si>
  <si>
    <t>13 Dec,2019</t>
  </si>
  <si>
    <t>14 Dec,2019</t>
  </si>
  <si>
    <t>15 Dec,2019</t>
  </si>
  <si>
    <t>16 Dec,2019</t>
  </si>
  <si>
    <t>17 Dec,2019</t>
  </si>
  <si>
    <t>18 Dec,2019</t>
  </si>
  <si>
    <t>19 Dec,2019</t>
  </si>
  <si>
    <t>20 Dec,2019</t>
  </si>
  <si>
    <t>21 Dec,2019</t>
  </si>
  <si>
    <t>22 Dec,2019</t>
  </si>
  <si>
    <t>23 Dec,2019</t>
  </si>
  <si>
    <t>24 Dec,2019</t>
  </si>
  <si>
    <t>25 Dec,2019</t>
  </si>
  <si>
    <t>26 Dec,2019</t>
  </si>
  <si>
    <t>27 Dec,2019</t>
  </si>
  <si>
    <t>28 Dec,2019</t>
  </si>
  <si>
    <t>29 Dec,2019</t>
  </si>
  <si>
    <t>30 Dec,2019</t>
  </si>
  <si>
    <t>31 Dec,2019</t>
  </si>
  <si>
    <t>Ndlovu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</si>
</sst>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C09]dd\ mmmm\ yyyy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30"/>
    </sheetView>
  </sheetViews>
  <sheetFormatPr defaultRowHeight="15" x14ac:dyDescent="0.25"/>
  <cols>
    <col min="1" max="1" width="11.85546875" customWidth="1"/>
    <col min="7" max="7" width="10.85546875" customWidth="1"/>
    <col min="8" max="9" width="11.28515625" customWidth="1"/>
    <col min="12" max="12" width="9.140625" customWidth="1"/>
    <col min="15" max="15" width="11.8554687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16</v>
      </c>
      <c r="B2" s="5">
        <v>0.33333333333333331</v>
      </c>
      <c r="C2" s="6">
        <v>291.37</v>
      </c>
      <c r="D2" s="7">
        <f t="shared" ref="D2:D32" si="0">E2-22.39</f>
        <v>87.437898847695905</v>
      </c>
      <c r="E2" s="7">
        <f t="shared" ref="E2:E32" si="1">(-89238.937+(1019.42*C2)-(3.88085664*C2^2)+(0.00492359335*C2^3))</f>
        <v>109.82789884769591</v>
      </c>
      <c r="F2" s="7"/>
      <c r="G2" s="8">
        <f t="shared" ref="G2:G32" si="2">(E2/177)*100</f>
        <v>62.049660365929896</v>
      </c>
      <c r="H2" s="9">
        <f t="shared" ref="H2:H32" si="3">D2/152.6*100</f>
        <v>57.298754159695875</v>
      </c>
      <c r="I2" s="10">
        <v>7</v>
      </c>
      <c r="J2" s="10">
        <v>6</v>
      </c>
      <c r="K2" s="10">
        <v>6.11</v>
      </c>
      <c r="L2" s="7">
        <v>6</v>
      </c>
      <c r="M2" s="11">
        <f t="shared" ref="M2:M23" si="4">L2+K2</f>
        <v>12.11</v>
      </c>
      <c r="N2" s="12" t="s">
        <v>47</v>
      </c>
      <c r="O2" s="12"/>
    </row>
    <row r="3" spans="1:15" x14ac:dyDescent="0.25">
      <c r="A3" s="4" t="s">
        <v>17</v>
      </c>
      <c r="B3" s="5">
        <v>0.33333333333333331</v>
      </c>
      <c r="C3" s="6">
        <v>291.3</v>
      </c>
      <c r="D3" s="7">
        <f t="shared" si="0"/>
        <v>86.608594171964214</v>
      </c>
      <c r="E3" s="7">
        <f t="shared" si="1"/>
        <v>108.99859417196421</v>
      </c>
      <c r="F3" s="10"/>
      <c r="G3" s="8">
        <f t="shared" si="2"/>
        <v>61.581126650827244</v>
      </c>
      <c r="H3" s="9">
        <f t="shared" si="3"/>
        <v>56.7553041755991</v>
      </c>
      <c r="I3" s="10">
        <v>6</v>
      </c>
      <c r="J3" s="10">
        <v>0</v>
      </c>
      <c r="K3" s="10">
        <v>6.81</v>
      </c>
      <c r="L3" s="7">
        <v>6</v>
      </c>
      <c r="M3" s="11">
        <f t="shared" si="4"/>
        <v>12.809999999999999</v>
      </c>
      <c r="N3" s="12" t="s">
        <v>48</v>
      </c>
      <c r="O3" s="12"/>
    </row>
    <row r="4" spans="1:15" x14ac:dyDescent="0.25">
      <c r="A4" s="4" t="s">
        <v>18</v>
      </c>
      <c r="B4" s="5">
        <v>0.33333333333333331</v>
      </c>
      <c r="C4" s="6">
        <v>291.37</v>
      </c>
      <c r="D4" s="7">
        <f t="shared" si="0"/>
        <v>87.437898847695905</v>
      </c>
      <c r="E4" s="7">
        <f t="shared" si="1"/>
        <v>109.82789884769591</v>
      </c>
      <c r="F4" s="10"/>
      <c r="G4" s="8">
        <f t="shared" si="2"/>
        <v>62.049660365929896</v>
      </c>
      <c r="H4" s="9">
        <f t="shared" si="3"/>
        <v>57.298754159695875</v>
      </c>
      <c r="I4" s="10">
        <v>5</v>
      </c>
      <c r="J4" s="10">
        <v>0</v>
      </c>
      <c r="K4" s="10">
        <v>2.69</v>
      </c>
      <c r="L4" s="7">
        <v>2</v>
      </c>
      <c r="M4" s="11">
        <f t="shared" si="4"/>
        <v>4.6899999999999995</v>
      </c>
      <c r="N4" s="12" t="s">
        <v>49</v>
      </c>
      <c r="O4" s="12"/>
    </row>
    <row r="5" spans="1:15" x14ac:dyDescent="0.25">
      <c r="A5" s="4" t="s">
        <v>19</v>
      </c>
      <c r="B5" s="5">
        <v>0.33333333333333331</v>
      </c>
      <c r="C5" s="6">
        <v>291.52</v>
      </c>
      <c r="D5" s="7">
        <f t="shared" si="0"/>
        <v>89.228949177034664</v>
      </c>
      <c r="E5" s="7">
        <f t="shared" si="1"/>
        <v>111.61894917703466</v>
      </c>
      <c r="F5" s="10"/>
      <c r="G5" s="8">
        <f t="shared" si="2"/>
        <v>63.06155320736422</v>
      </c>
      <c r="H5" s="9">
        <f t="shared" si="3"/>
        <v>58.472443759524687</v>
      </c>
      <c r="I5" s="10">
        <v>6</v>
      </c>
      <c r="J5" s="10">
        <v>0</v>
      </c>
      <c r="K5" s="7">
        <v>0</v>
      </c>
      <c r="L5" s="7">
        <v>2</v>
      </c>
      <c r="M5" s="17">
        <f t="shared" si="4"/>
        <v>2</v>
      </c>
      <c r="N5" s="12" t="s">
        <v>49</v>
      </c>
      <c r="O5" s="12"/>
    </row>
    <row r="6" spans="1:15" x14ac:dyDescent="0.25">
      <c r="A6" s="4" t="s">
        <v>20</v>
      </c>
      <c r="B6" s="5">
        <v>0.33333333333333331</v>
      </c>
      <c r="C6" s="6">
        <v>291.57</v>
      </c>
      <c r="D6" s="7">
        <f t="shared" si="0"/>
        <v>89.830212241474655</v>
      </c>
      <c r="E6" s="7">
        <f t="shared" si="1"/>
        <v>112.22021224147466</v>
      </c>
      <c r="F6" s="10"/>
      <c r="G6" s="8">
        <f t="shared" si="2"/>
        <v>63.401249853940477</v>
      </c>
      <c r="H6" s="9">
        <f t="shared" si="3"/>
        <v>58.866456252604628</v>
      </c>
      <c r="I6" s="10">
        <v>6</v>
      </c>
      <c r="J6" s="10">
        <v>0</v>
      </c>
      <c r="K6" s="7">
        <v>0</v>
      </c>
      <c r="L6" s="7">
        <v>0.8</v>
      </c>
      <c r="M6" s="11">
        <f t="shared" si="4"/>
        <v>0.8</v>
      </c>
      <c r="N6" s="12" t="s">
        <v>49</v>
      </c>
      <c r="O6" s="12"/>
    </row>
    <row r="7" spans="1:15" x14ac:dyDescent="0.25">
      <c r="A7" s="4" t="s">
        <v>21</v>
      </c>
      <c r="B7" s="5">
        <v>0.33333333333333331</v>
      </c>
      <c r="C7" s="14">
        <v>291.58999999999997</v>
      </c>
      <c r="D7" s="7">
        <f t="shared" si="0"/>
        <v>90.071313463980331</v>
      </c>
      <c r="E7" s="7">
        <f t="shared" si="1"/>
        <v>112.46131346398033</v>
      </c>
      <c r="F7" s="10"/>
      <c r="G7" s="8">
        <f t="shared" si="2"/>
        <v>63.53746523388719</v>
      </c>
      <c r="H7" s="9">
        <f t="shared" si="3"/>
        <v>59.024451811258416</v>
      </c>
      <c r="I7" s="10">
        <v>7</v>
      </c>
      <c r="J7" s="10">
        <v>24</v>
      </c>
      <c r="K7" s="7">
        <v>0</v>
      </c>
      <c r="L7" s="7">
        <v>5.7</v>
      </c>
      <c r="M7" s="11">
        <f t="shared" si="4"/>
        <v>5.7</v>
      </c>
      <c r="N7" s="12" t="s">
        <v>49</v>
      </c>
      <c r="O7" s="12"/>
    </row>
    <row r="8" spans="1:15" x14ac:dyDescent="0.25">
      <c r="A8" s="4" t="s">
        <v>22</v>
      </c>
      <c r="B8" s="5">
        <v>0.33333333333333331</v>
      </c>
      <c r="C8" s="6">
        <v>291.83999999999997</v>
      </c>
      <c r="D8" s="7">
        <f t="shared" si="0"/>
        <v>93.113920655057299</v>
      </c>
      <c r="E8" s="7">
        <f t="shared" si="1"/>
        <v>115.5039206550573</v>
      </c>
      <c r="F8" s="10"/>
      <c r="G8" s="8">
        <f t="shared" si="2"/>
        <v>65.256452347489997</v>
      </c>
      <c r="H8" s="9">
        <f t="shared" si="3"/>
        <v>61.01829662847792</v>
      </c>
      <c r="I8" s="10">
        <v>7</v>
      </c>
      <c r="J8" s="10">
        <v>0.8</v>
      </c>
      <c r="K8" s="7">
        <v>5.45</v>
      </c>
      <c r="L8" s="7">
        <v>0.5</v>
      </c>
      <c r="M8" s="11">
        <f t="shared" si="4"/>
        <v>5.95</v>
      </c>
      <c r="N8" s="12" t="s">
        <v>50</v>
      </c>
      <c r="O8" s="12"/>
    </row>
    <row r="9" spans="1:15" x14ac:dyDescent="0.25">
      <c r="A9" s="4" t="s">
        <v>23</v>
      </c>
      <c r="B9" s="5">
        <v>0.33333333333333331</v>
      </c>
      <c r="C9" s="6">
        <v>291.89999999999998</v>
      </c>
      <c r="D9" s="7">
        <f t="shared" si="0"/>
        <v>93.852124150187009</v>
      </c>
      <c r="E9" s="7">
        <f t="shared" si="1"/>
        <v>116.24212415018701</v>
      </c>
      <c r="F9" s="10"/>
      <c r="G9" s="8">
        <f t="shared" si="2"/>
        <v>65.673516469032208</v>
      </c>
      <c r="H9" s="9">
        <f t="shared" si="3"/>
        <v>61.502047280594375</v>
      </c>
      <c r="I9" s="10">
        <v>7</v>
      </c>
      <c r="J9" s="10">
        <v>0</v>
      </c>
      <c r="K9" s="13">
        <v>2.69</v>
      </c>
      <c r="L9" s="7">
        <v>2</v>
      </c>
      <c r="M9" s="11">
        <f t="shared" si="4"/>
        <v>4.6899999999999995</v>
      </c>
      <c r="N9" s="12" t="s">
        <v>50</v>
      </c>
      <c r="O9" s="12"/>
    </row>
    <row r="10" spans="1:15" x14ac:dyDescent="0.25">
      <c r="A10" s="4" t="s">
        <v>24</v>
      </c>
      <c r="B10" s="5">
        <v>0.33333333333333331</v>
      </c>
      <c r="C10" s="14">
        <v>292.02</v>
      </c>
      <c r="D10" s="7">
        <f t="shared" si="0"/>
        <v>95.337841377083677</v>
      </c>
      <c r="E10" s="7">
        <f t="shared" si="1"/>
        <v>117.72784137708368</v>
      </c>
      <c r="F10" s="10"/>
      <c r="G10" s="8">
        <f t="shared" si="2"/>
        <v>66.512904732815642</v>
      </c>
      <c r="H10" s="9">
        <f t="shared" si="3"/>
        <v>62.475649657328759</v>
      </c>
      <c r="I10" s="10">
        <v>7</v>
      </c>
      <c r="J10" s="10">
        <v>9</v>
      </c>
      <c r="K10" s="10">
        <v>2.69</v>
      </c>
      <c r="L10" s="7">
        <v>2</v>
      </c>
      <c r="M10" s="11">
        <f t="shared" si="4"/>
        <v>4.6899999999999995</v>
      </c>
      <c r="N10" s="12" t="s">
        <v>50</v>
      </c>
      <c r="O10" s="12"/>
    </row>
    <row r="11" spans="1:15" x14ac:dyDescent="0.25">
      <c r="A11" s="4" t="s">
        <v>25</v>
      </c>
      <c r="B11" s="5">
        <v>0.33333333333333331</v>
      </c>
      <c r="C11" s="6">
        <v>292.22000000000003</v>
      </c>
      <c r="D11" s="7">
        <f t="shared" si="0"/>
        <v>97.841742383257369</v>
      </c>
      <c r="E11" s="7">
        <f t="shared" si="1"/>
        <v>120.23174238325737</v>
      </c>
      <c r="F11" s="10"/>
      <c r="G11" s="8">
        <f t="shared" si="2"/>
        <v>67.927538069636924</v>
      </c>
      <c r="H11" s="9">
        <f t="shared" si="3"/>
        <v>64.116476004755825</v>
      </c>
      <c r="I11" s="10">
        <v>8</v>
      </c>
      <c r="J11" s="10">
        <v>0</v>
      </c>
      <c r="K11" s="10">
        <v>3.68</v>
      </c>
      <c r="L11" s="7">
        <v>0.8</v>
      </c>
      <c r="M11" s="11">
        <f t="shared" si="4"/>
        <v>4.4800000000000004</v>
      </c>
      <c r="N11" s="12" t="s">
        <v>50</v>
      </c>
      <c r="O11" s="12"/>
    </row>
    <row r="12" spans="1:15" x14ac:dyDescent="0.25">
      <c r="A12" s="4" t="s">
        <v>26</v>
      </c>
      <c r="B12" s="5">
        <v>0.33333333333333331</v>
      </c>
      <c r="C12" s="6">
        <v>292.3</v>
      </c>
      <c r="D12" s="7">
        <f t="shared" si="0"/>
        <v>98.853043870854307</v>
      </c>
      <c r="E12" s="7">
        <f t="shared" si="1"/>
        <v>121.24304387085431</v>
      </c>
      <c r="F12" s="10"/>
      <c r="G12" s="8">
        <f t="shared" si="2"/>
        <v>68.498894842290568</v>
      </c>
      <c r="H12" s="9">
        <f t="shared" si="3"/>
        <v>64.779189954688277</v>
      </c>
      <c r="I12" s="10">
        <v>8</v>
      </c>
      <c r="J12" s="10">
        <v>0</v>
      </c>
      <c r="K12" s="10">
        <v>4.2300000000000004</v>
      </c>
      <c r="L12" s="7">
        <v>2</v>
      </c>
      <c r="M12" s="11">
        <f t="shared" si="4"/>
        <v>6.23</v>
      </c>
      <c r="N12" s="12" t="s">
        <v>50</v>
      </c>
      <c r="O12" s="12"/>
    </row>
    <row r="13" spans="1:15" x14ac:dyDescent="0.25">
      <c r="A13" s="4" t="s">
        <v>27</v>
      </c>
      <c r="B13" s="5">
        <v>0.33333333333333331</v>
      </c>
      <c r="C13" s="14">
        <v>292.42</v>
      </c>
      <c r="D13" s="7">
        <f t="shared" si="0"/>
        <v>100.3804802458029</v>
      </c>
      <c r="E13" s="7">
        <f t="shared" si="1"/>
        <v>122.7704802458029</v>
      </c>
      <c r="F13" s="10"/>
      <c r="G13" s="8">
        <f t="shared" si="2"/>
        <v>69.361853246216327</v>
      </c>
      <c r="H13" s="9">
        <f t="shared" si="3"/>
        <v>65.780131222675564</v>
      </c>
      <c r="I13" s="10">
        <v>9</v>
      </c>
      <c r="J13" s="10">
        <v>0</v>
      </c>
      <c r="K13" s="10">
        <v>6.11</v>
      </c>
      <c r="L13" s="7">
        <v>4.5</v>
      </c>
      <c r="M13" s="11">
        <f t="shared" si="4"/>
        <v>10.61</v>
      </c>
      <c r="N13" s="12" t="s">
        <v>50</v>
      </c>
      <c r="O13" s="12"/>
    </row>
    <row r="14" spans="1:15" x14ac:dyDescent="0.25">
      <c r="A14" s="4" t="s">
        <v>28</v>
      </c>
      <c r="B14" s="5">
        <v>0.33333333333333331</v>
      </c>
      <c r="C14" s="14">
        <v>292.44</v>
      </c>
      <c r="D14" s="7">
        <f t="shared" si="0"/>
        <v>100.63627915797348</v>
      </c>
      <c r="E14" s="7">
        <f t="shared" si="1"/>
        <v>123.02627915797348</v>
      </c>
      <c r="F14" s="10"/>
      <c r="G14" s="8">
        <f t="shared" si="2"/>
        <v>69.506372405634735</v>
      </c>
      <c r="H14" s="9">
        <f t="shared" si="3"/>
        <v>65.947758294871221</v>
      </c>
      <c r="I14" s="10">
        <v>9</v>
      </c>
      <c r="J14" s="10">
        <v>0</v>
      </c>
      <c r="K14" s="10">
        <v>5.45</v>
      </c>
      <c r="L14" s="7">
        <v>4.5</v>
      </c>
      <c r="M14" s="11">
        <f t="shared" si="4"/>
        <v>9.9499999999999993</v>
      </c>
      <c r="N14" s="12" t="s">
        <v>50</v>
      </c>
      <c r="O14" s="12"/>
    </row>
    <row r="15" spans="1:15" x14ac:dyDescent="0.25">
      <c r="A15" s="4" t="s">
        <v>29</v>
      </c>
      <c r="B15" s="5">
        <v>0.33333333333333331</v>
      </c>
      <c r="C15" s="6">
        <v>292.44</v>
      </c>
      <c r="D15" s="7">
        <f t="shared" si="0"/>
        <v>100.63627915797348</v>
      </c>
      <c r="E15" s="7">
        <f t="shared" si="1"/>
        <v>123.02627915797348</v>
      </c>
      <c r="F15" s="10"/>
      <c r="G15" s="8">
        <f t="shared" si="2"/>
        <v>69.506372405634735</v>
      </c>
      <c r="H15" s="9">
        <f t="shared" si="3"/>
        <v>65.947758294871221</v>
      </c>
      <c r="I15" s="10">
        <v>7</v>
      </c>
      <c r="J15" s="10">
        <v>0</v>
      </c>
      <c r="K15" s="10">
        <v>6.11</v>
      </c>
      <c r="L15" s="7">
        <v>4.5</v>
      </c>
      <c r="M15" s="11">
        <f t="shared" si="4"/>
        <v>10.61</v>
      </c>
      <c r="N15" s="12" t="s">
        <v>48</v>
      </c>
      <c r="O15" s="12"/>
    </row>
    <row r="16" spans="1:15" x14ac:dyDescent="0.25">
      <c r="A16" s="4" t="s">
        <v>30</v>
      </c>
      <c r="B16" s="5">
        <v>0.33333333333333331</v>
      </c>
      <c r="C16" s="6">
        <v>292.42</v>
      </c>
      <c r="D16" s="7">
        <f t="shared" si="0"/>
        <v>100.3804802458029</v>
      </c>
      <c r="E16" s="7">
        <f t="shared" si="1"/>
        <v>122.7704802458029</v>
      </c>
      <c r="F16" s="10"/>
      <c r="G16" s="8">
        <f t="shared" si="2"/>
        <v>69.361853246216327</v>
      </c>
      <c r="H16" s="9">
        <f t="shared" si="3"/>
        <v>65.780131222675564</v>
      </c>
      <c r="I16" s="10">
        <v>6</v>
      </c>
      <c r="J16" s="10">
        <v>0</v>
      </c>
      <c r="K16" s="10">
        <v>6.81</v>
      </c>
      <c r="L16" s="7">
        <v>5</v>
      </c>
      <c r="M16" s="11">
        <f t="shared" si="4"/>
        <v>11.809999999999999</v>
      </c>
      <c r="N16" s="12" t="s">
        <v>48</v>
      </c>
      <c r="O16" s="12"/>
    </row>
    <row r="17" spans="1:15" x14ac:dyDescent="0.25">
      <c r="A17" s="4" t="s">
        <v>31</v>
      </c>
      <c r="B17" s="5">
        <v>0.33333333333333331</v>
      </c>
      <c r="C17" s="14">
        <v>292.38</v>
      </c>
      <c r="D17" s="7">
        <f t="shared" si="0"/>
        <v>99.869934380854247</v>
      </c>
      <c r="E17" s="7">
        <f t="shared" si="1"/>
        <v>122.25993438085425</v>
      </c>
      <c r="F17" s="10"/>
      <c r="G17" s="8">
        <f t="shared" si="2"/>
        <v>69.073409254719905</v>
      </c>
      <c r="H17" s="9">
        <f t="shared" si="3"/>
        <v>65.445566435684313</v>
      </c>
      <c r="I17" s="10">
        <v>7</v>
      </c>
      <c r="J17" s="10">
        <v>0</v>
      </c>
      <c r="K17" s="10">
        <v>6.81</v>
      </c>
      <c r="L17" s="7">
        <v>5</v>
      </c>
      <c r="M17" s="11">
        <f t="shared" si="4"/>
        <v>11.809999999999999</v>
      </c>
      <c r="N17" s="12" t="s">
        <v>48</v>
      </c>
      <c r="O17" s="10"/>
    </row>
    <row r="18" spans="1:15" x14ac:dyDescent="0.25">
      <c r="A18" s="4" t="s">
        <v>32</v>
      </c>
      <c r="B18" s="5">
        <v>0.33333333333333331</v>
      </c>
      <c r="C18" s="6">
        <v>292.32</v>
      </c>
      <c r="D18" s="7">
        <f t="shared" si="0"/>
        <v>99.106741936643957</v>
      </c>
      <c r="E18" s="7">
        <f t="shared" si="1"/>
        <v>121.49674193664396</v>
      </c>
      <c r="F18" s="10"/>
      <c r="G18" s="8">
        <f t="shared" si="2"/>
        <v>68.642227082849701</v>
      </c>
      <c r="H18" s="9">
        <f t="shared" si="3"/>
        <v>64.945440325454769</v>
      </c>
      <c r="I18" s="10">
        <v>5</v>
      </c>
      <c r="J18" s="10">
        <v>0</v>
      </c>
      <c r="K18" s="10">
        <v>6.81</v>
      </c>
      <c r="L18" s="7">
        <v>5</v>
      </c>
      <c r="M18" s="11">
        <f t="shared" si="4"/>
        <v>11.809999999999999</v>
      </c>
      <c r="N18" s="12" t="s">
        <v>48</v>
      </c>
      <c r="O18" s="12"/>
    </row>
    <row r="19" spans="1:15" x14ac:dyDescent="0.25">
      <c r="A19" s="4" t="s">
        <v>33</v>
      </c>
      <c r="B19" s="5">
        <v>0.33333333333333331</v>
      </c>
      <c r="C19" s="14">
        <v>292.29000000000002</v>
      </c>
      <c r="D19" s="7">
        <f t="shared" si="0"/>
        <v>98.726325845388928</v>
      </c>
      <c r="E19" s="7">
        <f t="shared" si="1"/>
        <v>121.11632584538893</v>
      </c>
      <c r="F19" s="10"/>
      <c r="G19" s="8">
        <f t="shared" si="2"/>
        <v>68.427302737507873</v>
      </c>
      <c r="H19" s="9">
        <f t="shared" si="3"/>
        <v>64.696150619520921</v>
      </c>
      <c r="I19" s="10">
        <v>6</v>
      </c>
      <c r="J19" s="10">
        <v>0</v>
      </c>
      <c r="K19" s="10">
        <v>6.11</v>
      </c>
      <c r="L19" s="7">
        <v>5</v>
      </c>
      <c r="M19" s="11">
        <f t="shared" si="4"/>
        <v>11.11</v>
      </c>
      <c r="N19" s="12" t="s">
        <v>48</v>
      </c>
      <c r="O19" s="12"/>
    </row>
    <row r="20" spans="1:15" x14ac:dyDescent="0.25">
      <c r="A20" s="4" t="s">
        <v>34</v>
      </c>
      <c r="B20" s="5">
        <v>0.33333333333333331</v>
      </c>
      <c r="C20" s="6">
        <v>292.26</v>
      </c>
      <c r="D20" s="7">
        <f t="shared" si="0"/>
        <v>98.346695444546057</v>
      </c>
      <c r="E20" s="7">
        <f t="shared" si="1"/>
        <v>120.73669544454606</v>
      </c>
      <c r="F20" s="10"/>
      <c r="G20" s="8">
        <f t="shared" si="2"/>
        <v>68.212822285054273</v>
      </c>
      <c r="H20" s="9">
        <f t="shared" si="3"/>
        <v>64.447375782795575</v>
      </c>
      <c r="I20" s="10">
        <v>7</v>
      </c>
      <c r="J20" s="10">
        <v>0</v>
      </c>
      <c r="K20" s="10">
        <v>7.55</v>
      </c>
      <c r="L20" s="7">
        <v>5</v>
      </c>
      <c r="M20" s="11">
        <f t="shared" si="4"/>
        <v>12.55</v>
      </c>
      <c r="N20" s="12" t="s">
        <v>48</v>
      </c>
      <c r="O20" s="12"/>
    </row>
    <row r="21" spans="1:15" x14ac:dyDescent="0.25">
      <c r="A21" s="4" t="s">
        <v>35</v>
      </c>
      <c r="B21" s="5">
        <v>0.33333333333333331</v>
      </c>
      <c r="C21" s="6">
        <v>292.23</v>
      </c>
      <c r="D21" s="7">
        <f t="shared" si="0"/>
        <v>97.967849936452112</v>
      </c>
      <c r="E21" s="7">
        <f t="shared" si="1"/>
        <v>120.35784993645211</v>
      </c>
      <c r="F21" s="10"/>
      <c r="G21" s="8">
        <f t="shared" si="2"/>
        <v>67.998785274831704</v>
      </c>
      <c r="H21" s="9">
        <f t="shared" si="3"/>
        <v>64.199115292563633</v>
      </c>
      <c r="I21" s="10">
        <v>6</v>
      </c>
      <c r="J21" s="10">
        <v>0</v>
      </c>
      <c r="K21" s="10">
        <v>7.55</v>
      </c>
      <c r="L21" s="7">
        <v>5.8</v>
      </c>
      <c r="M21" s="11">
        <f t="shared" si="4"/>
        <v>13.35</v>
      </c>
      <c r="N21" s="12" t="s">
        <v>48</v>
      </c>
      <c r="O21" s="12"/>
    </row>
    <row r="22" spans="1:15" x14ac:dyDescent="0.25">
      <c r="A22" s="4" t="s">
        <v>36</v>
      </c>
      <c r="B22" s="5">
        <v>0.33333333333333331</v>
      </c>
      <c r="C22" s="6">
        <v>292.18</v>
      </c>
      <c r="D22" s="7">
        <f t="shared" si="0"/>
        <v>97.33818279605417</v>
      </c>
      <c r="E22" s="7">
        <f t="shared" si="1"/>
        <v>119.72818279605417</v>
      </c>
      <c r="F22" s="10"/>
      <c r="G22" s="8">
        <f t="shared" si="2"/>
        <v>67.643041127714227</v>
      </c>
      <c r="H22" s="9">
        <f t="shared" si="3"/>
        <v>63.786489381424751</v>
      </c>
      <c r="I22" s="10">
        <v>6</v>
      </c>
      <c r="J22" s="10">
        <v>0</v>
      </c>
      <c r="K22" s="10">
        <v>6.81</v>
      </c>
      <c r="L22" s="7">
        <v>5.8</v>
      </c>
      <c r="M22" s="11">
        <f t="shared" si="4"/>
        <v>12.61</v>
      </c>
      <c r="N22" s="12" t="s">
        <v>48</v>
      </c>
      <c r="O22" s="10"/>
    </row>
    <row r="23" spans="1:15" x14ac:dyDescent="0.25">
      <c r="A23" s="4" t="s">
        <v>37</v>
      </c>
      <c r="B23" s="5">
        <v>0.33333333333333331</v>
      </c>
      <c r="C23" s="6">
        <v>292.18</v>
      </c>
      <c r="D23" s="7">
        <f t="shared" si="0"/>
        <v>97.33818279605417</v>
      </c>
      <c r="E23" s="7">
        <f t="shared" si="1"/>
        <v>119.72818279605417</v>
      </c>
      <c r="F23" s="10"/>
      <c r="G23" s="8">
        <f t="shared" si="2"/>
        <v>67.643041127714227</v>
      </c>
      <c r="H23" s="9">
        <f t="shared" si="3"/>
        <v>63.786489381424751</v>
      </c>
      <c r="I23" s="10">
        <v>6</v>
      </c>
      <c r="J23" s="10">
        <v>0</v>
      </c>
      <c r="K23" s="10">
        <v>7.55</v>
      </c>
      <c r="L23" s="7">
        <v>5.8</v>
      </c>
      <c r="M23" s="11">
        <f t="shared" si="4"/>
        <v>13.35</v>
      </c>
      <c r="N23" s="12" t="s">
        <v>51</v>
      </c>
      <c r="O23" s="12"/>
    </row>
    <row r="24" spans="1:15" x14ac:dyDescent="0.25">
      <c r="A24" s="4" t="s">
        <v>38</v>
      </c>
      <c r="B24" s="5">
        <v>0.33333333333333331</v>
      </c>
      <c r="C24" s="6">
        <v>292.16000000000003</v>
      </c>
      <c r="D24" s="7">
        <f t="shared" si="0"/>
        <v>97.086924964605132</v>
      </c>
      <c r="E24" s="7">
        <f t="shared" si="1"/>
        <v>119.47692496460513</v>
      </c>
      <c r="F24" s="10"/>
      <c r="G24" s="8">
        <f t="shared" si="2"/>
        <v>67.501087550624376</v>
      </c>
      <c r="H24" s="9">
        <f t="shared" si="3"/>
        <v>63.621838115730753</v>
      </c>
      <c r="I24" s="10">
        <v>5</v>
      </c>
      <c r="J24" s="10">
        <v>0</v>
      </c>
      <c r="K24" s="10">
        <v>5.8</v>
      </c>
      <c r="L24" s="7">
        <v>6.81</v>
      </c>
      <c r="M24" s="11">
        <f t="shared" ref="M24:M32" si="5">L24+K24</f>
        <v>12.61</v>
      </c>
      <c r="N24" s="12" t="s">
        <v>51</v>
      </c>
      <c r="O24" s="12"/>
    </row>
    <row r="25" spans="1:15" x14ac:dyDescent="0.25">
      <c r="A25" s="4" t="s">
        <v>39</v>
      </c>
      <c r="B25" s="5">
        <v>0.33333333333333331</v>
      </c>
      <c r="C25" s="6">
        <v>292.13</v>
      </c>
      <c r="D25" s="7">
        <f t="shared" si="0"/>
        <v>96.710690005085198</v>
      </c>
      <c r="E25" s="7">
        <f t="shared" si="1"/>
        <v>119.1006900050852</v>
      </c>
      <c r="F25" s="10"/>
      <c r="G25" s="8">
        <f t="shared" si="2"/>
        <v>67.288525426601808</v>
      </c>
      <c r="H25" s="9">
        <f t="shared" si="3"/>
        <v>63.375288338850069</v>
      </c>
      <c r="I25" s="10">
        <v>6</v>
      </c>
      <c r="J25" s="10">
        <v>0</v>
      </c>
      <c r="K25" s="10">
        <v>5.8</v>
      </c>
      <c r="L25" s="7">
        <v>7.55</v>
      </c>
      <c r="M25" s="11">
        <f t="shared" si="5"/>
        <v>13.35</v>
      </c>
      <c r="N25" s="12" t="s">
        <v>51</v>
      </c>
      <c r="O25" s="12"/>
    </row>
    <row r="26" spans="1:15" x14ac:dyDescent="0.25">
      <c r="A26" s="4" t="s">
        <v>40</v>
      </c>
      <c r="B26" s="5">
        <v>0.33333333333333331</v>
      </c>
      <c r="C26" s="6">
        <v>292.10000000000002</v>
      </c>
      <c r="D26" s="7">
        <f t="shared" si="0"/>
        <v>96.335236482016043</v>
      </c>
      <c r="E26" s="7">
        <f t="shared" si="1"/>
        <v>118.72523648201604</v>
      </c>
      <c r="F26" s="10"/>
      <c r="G26" s="8">
        <f t="shared" si="2"/>
        <v>67.076404792099467</v>
      </c>
      <c r="H26" s="9">
        <f t="shared" si="3"/>
        <v>63.129250643522973</v>
      </c>
      <c r="I26" s="10">
        <v>6</v>
      </c>
      <c r="J26" s="10">
        <v>0</v>
      </c>
      <c r="K26" s="10">
        <v>5.8</v>
      </c>
      <c r="L26" s="7">
        <v>0</v>
      </c>
      <c r="M26" s="11">
        <f t="shared" si="5"/>
        <v>5.8</v>
      </c>
      <c r="N26" s="12" t="s">
        <v>51</v>
      </c>
      <c r="O26" s="12"/>
    </row>
    <row r="27" spans="1:15" x14ac:dyDescent="0.25">
      <c r="A27" s="4" t="s">
        <v>41</v>
      </c>
      <c r="B27" s="5">
        <v>0.33333333333333331</v>
      </c>
      <c r="C27" s="6">
        <v>292.08</v>
      </c>
      <c r="D27" s="7">
        <f>E27-22.39</f>
        <v>96.085367870778427</v>
      </c>
      <c r="E27" s="7">
        <f t="shared" si="1"/>
        <v>118.47536787077843</v>
      </c>
      <c r="F27" s="10"/>
      <c r="G27" s="8">
        <f t="shared" si="2"/>
        <v>66.935236085185551</v>
      </c>
      <c r="H27" s="9">
        <f t="shared" si="3"/>
        <v>62.965509744939993</v>
      </c>
      <c r="I27" s="10">
        <v>5</v>
      </c>
      <c r="J27" s="10">
        <v>0</v>
      </c>
      <c r="K27" s="10">
        <v>5.8</v>
      </c>
      <c r="L27" s="10">
        <v>6.11</v>
      </c>
      <c r="M27" s="11">
        <f t="shared" si="5"/>
        <v>11.91</v>
      </c>
      <c r="N27" s="12" t="s">
        <v>51</v>
      </c>
      <c r="O27" s="12"/>
    </row>
    <row r="28" spans="1:15" x14ac:dyDescent="0.25">
      <c r="A28" s="4" t="s">
        <v>42</v>
      </c>
      <c r="B28" s="5">
        <v>0.33333333333333331</v>
      </c>
      <c r="C28" s="6">
        <v>292.07</v>
      </c>
      <c r="D28" s="7">
        <f t="shared" si="0"/>
        <v>95.960563597748987</v>
      </c>
      <c r="E28" s="7">
        <f t="shared" si="1"/>
        <v>118.35056359774899</v>
      </c>
      <c r="F28" s="10"/>
      <c r="G28" s="8">
        <f t="shared" si="2"/>
        <v>66.864725196468356</v>
      </c>
      <c r="H28" s="9">
        <f t="shared" si="3"/>
        <v>62.883724507043901</v>
      </c>
      <c r="I28" s="10">
        <v>4</v>
      </c>
      <c r="J28" s="10">
        <v>0</v>
      </c>
      <c r="K28" s="10">
        <v>5.8</v>
      </c>
      <c r="L28" s="10">
        <v>6.11</v>
      </c>
      <c r="M28" s="11">
        <f t="shared" si="5"/>
        <v>11.91</v>
      </c>
      <c r="N28" s="12" t="s">
        <v>51</v>
      </c>
      <c r="O28" s="12"/>
    </row>
    <row r="29" spans="1:15" x14ac:dyDescent="0.25">
      <c r="A29" s="4" t="s">
        <v>43</v>
      </c>
      <c r="B29" s="5">
        <v>0.33333333333333331</v>
      </c>
      <c r="C29" s="6">
        <v>292.08999999999997</v>
      </c>
      <c r="D29" s="7">
        <f t="shared" si="0"/>
        <v>96.210258822320029</v>
      </c>
      <c r="E29" s="7">
        <f t="shared" si="1"/>
        <v>118.60025882232003</v>
      </c>
      <c r="F29" s="10"/>
      <c r="G29" s="8">
        <f t="shared" si="2"/>
        <v>67.00579594481357</v>
      </c>
      <c r="H29" s="9">
        <f t="shared" si="3"/>
        <v>63.047351783958085</v>
      </c>
      <c r="I29" s="10">
        <v>4</v>
      </c>
      <c r="J29" s="10">
        <v>20</v>
      </c>
      <c r="K29" s="10">
        <v>5.8</v>
      </c>
      <c r="L29" s="10">
        <v>5.45</v>
      </c>
      <c r="M29" s="11">
        <f t="shared" si="5"/>
        <v>11.25</v>
      </c>
      <c r="N29" s="12" t="s">
        <v>51</v>
      </c>
      <c r="O29" s="12"/>
    </row>
    <row r="30" spans="1:15" x14ac:dyDescent="0.25">
      <c r="A30" s="4" t="s">
        <v>44</v>
      </c>
      <c r="B30" s="5">
        <v>0.33333333333333331</v>
      </c>
      <c r="C30" s="6">
        <v>292.08999999999997</v>
      </c>
      <c r="D30" s="7">
        <f t="shared" si="0"/>
        <v>96.210258822320029</v>
      </c>
      <c r="E30" s="7">
        <f t="shared" si="1"/>
        <v>118.60025882232003</v>
      </c>
      <c r="F30" s="7"/>
      <c r="G30" s="8">
        <f t="shared" si="2"/>
        <v>67.00579594481357</v>
      </c>
      <c r="H30" s="9">
        <f t="shared" si="3"/>
        <v>63.047351783958085</v>
      </c>
      <c r="I30" s="10">
        <v>5</v>
      </c>
      <c r="J30" s="10">
        <v>12</v>
      </c>
      <c r="K30" s="10">
        <v>5.8</v>
      </c>
      <c r="L30" s="10">
        <v>4.2300000000000004</v>
      </c>
      <c r="M30" s="11">
        <f t="shared" si="5"/>
        <v>10.030000000000001</v>
      </c>
      <c r="N30" s="12" t="s">
        <v>47</v>
      </c>
      <c r="O30" s="12"/>
    </row>
    <row r="31" spans="1:15" x14ac:dyDescent="0.25">
      <c r="A31" s="4" t="s">
        <v>45</v>
      </c>
      <c r="B31" s="5">
        <v>0.33333333333333331</v>
      </c>
      <c r="C31" s="10"/>
      <c r="D31" s="7">
        <f t="shared" si="0"/>
        <v>-89261.327000000005</v>
      </c>
      <c r="E31" s="7">
        <f t="shared" si="1"/>
        <v>-89238.937000000005</v>
      </c>
      <c r="F31" s="7"/>
      <c r="G31" s="8">
        <f t="shared" si="2"/>
        <v>-50417.478531073444</v>
      </c>
      <c r="H31" s="9">
        <f t="shared" si="3"/>
        <v>-58493.661205766715</v>
      </c>
      <c r="I31" s="10"/>
      <c r="J31" s="10" t="s">
        <v>52</v>
      </c>
      <c r="K31" s="10"/>
      <c r="L31" s="10"/>
      <c r="M31" s="11">
        <f t="shared" si="5"/>
        <v>0</v>
      </c>
      <c r="N31" s="12"/>
      <c r="O31" s="12"/>
    </row>
    <row r="32" spans="1:15" x14ac:dyDescent="0.25">
      <c r="A32" s="4" t="s">
        <v>46</v>
      </c>
      <c r="B32" s="5">
        <v>0.33333333333333331</v>
      </c>
      <c r="C32" s="10"/>
      <c r="D32" s="7">
        <f t="shared" si="0"/>
        <v>-89261.327000000005</v>
      </c>
      <c r="E32" s="7">
        <f t="shared" si="1"/>
        <v>-89238.937000000005</v>
      </c>
      <c r="F32" s="12"/>
      <c r="G32" s="8">
        <f t="shared" si="2"/>
        <v>-50417.478531073444</v>
      </c>
      <c r="H32" s="9">
        <f t="shared" si="3"/>
        <v>-58493.661205766715</v>
      </c>
      <c r="I32" s="10"/>
      <c r="J32" s="10"/>
      <c r="K32" s="10"/>
      <c r="L32" s="10"/>
      <c r="M32" s="11">
        <f t="shared" si="5"/>
        <v>0</v>
      </c>
      <c r="N32" s="12"/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-3190.3339480281625</v>
      </c>
      <c r="H33" s="16">
        <f>AVERAGE(H2:H32)</f>
        <v>-3715.1252215005561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R18" sqref="R18"/>
    </sheetView>
  </sheetViews>
  <sheetFormatPr defaultRowHeight="15" x14ac:dyDescent="0.25"/>
  <cols>
    <col min="1" max="1" width="10.5703125" customWidth="1"/>
    <col min="9" max="9" width="10.5703125" customWidth="1"/>
    <col min="14" max="14" width="12.28515625" customWidth="1"/>
    <col min="15" max="15" width="14.4257812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273</v>
      </c>
      <c r="B2" s="5">
        <v>0.33333333333333331</v>
      </c>
      <c r="C2" s="6">
        <v>292.43</v>
      </c>
      <c r="D2" s="7">
        <f t="shared" ref="D2:D32" si="0">E2-22.39</f>
        <v>100.50833584567532</v>
      </c>
      <c r="E2" s="7">
        <f t="shared" ref="E2:E32" si="1">(-89238.937+(1019.42*C2)-(3.88085664*C2^2)+(0.00492359335*C2^3))</f>
        <v>122.89833584567532</v>
      </c>
      <c r="F2" s="7"/>
      <c r="G2" s="8">
        <f t="shared" ref="G2:G32" si="2">(E2/177)*100</f>
        <v>69.434088048404135</v>
      </c>
      <c r="H2" s="9">
        <f t="shared" ref="H2:H32" si="3">D2/152.6*100</f>
        <v>65.863916019446478</v>
      </c>
      <c r="I2" s="10"/>
      <c r="J2" s="10" t="s">
        <v>304</v>
      </c>
      <c r="K2" s="20">
        <v>4.82</v>
      </c>
      <c r="L2" s="20">
        <v>2.4</v>
      </c>
      <c r="M2" s="19">
        <f>SUM(K2:L2)</f>
        <v>7.2200000000000006</v>
      </c>
      <c r="N2" s="12"/>
      <c r="O2" s="12"/>
    </row>
    <row r="3" spans="1:15" x14ac:dyDescent="0.25">
      <c r="A3" s="4" t="s">
        <v>274</v>
      </c>
      <c r="B3" s="5">
        <v>0.33333333333333331</v>
      </c>
      <c r="C3" s="6">
        <v>292.39999999999998</v>
      </c>
      <c r="D3" s="7">
        <f t="shared" si="0"/>
        <v>100.12503206553752</v>
      </c>
      <c r="E3" s="7">
        <f t="shared" si="1"/>
        <v>122.51503206553753</v>
      </c>
      <c r="F3" s="10"/>
      <c r="G3" s="8">
        <f t="shared" si="2"/>
        <v>69.217532240416674</v>
      </c>
      <c r="H3" s="9">
        <f t="shared" si="3"/>
        <v>65.612733987901393</v>
      </c>
      <c r="I3" s="10"/>
      <c r="J3" s="10">
        <v>2</v>
      </c>
      <c r="K3" s="20">
        <v>3.16</v>
      </c>
      <c r="L3" s="20">
        <v>2.4</v>
      </c>
      <c r="M3" s="19">
        <f t="shared" ref="M3:M32" si="4">SUM(K3:L3)</f>
        <v>5.5600000000000005</v>
      </c>
      <c r="N3" s="12"/>
      <c r="O3" s="12"/>
    </row>
    <row r="4" spans="1:15" x14ac:dyDescent="0.25">
      <c r="A4" s="4" t="s">
        <v>275</v>
      </c>
      <c r="B4" s="5">
        <v>0.33333333333333331</v>
      </c>
      <c r="C4" s="6">
        <v>292.38</v>
      </c>
      <c r="D4" s="7">
        <f t="shared" si="0"/>
        <v>99.869934380854247</v>
      </c>
      <c r="E4" s="7">
        <f t="shared" si="1"/>
        <v>122.25993438085425</v>
      </c>
      <c r="F4" s="10"/>
      <c r="G4" s="8">
        <f t="shared" si="2"/>
        <v>69.073409254719905</v>
      </c>
      <c r="H4" s="9">
        <f t="shared" si="3"/>
        <v>65.445566435684313</v>
      </c>
      <c r="I4" s="10"/>
      <c r="J4" s="10" t="s">
        <v>304</v>
      </c>
      <c r="K4" s="20">
        <v>4.2300000000000004</v>
      </c>
      <c r="L4" s="20">
        <v>2.4</v>
      </c>
      <c r="M4" s="19">
        <f t="shared" si="4"/>
        <v>6.6300000000000008</v>
      </c>
      <c r="N4" s="12"/>
      <c r="O4" s="12"/>
    </row>
    <row r="5" spans="1:15" x14ac:dyDescent="0.25">
      <c r="A5" s="4" t="s">
        <v>276</v>
      </c>
      <c r="B5" s="5">
        <v>0.33333333333333331</v>
      </c>
      <c r="C5" s="6">
        <v>292.35000000000002</v>
      </c>
      <c r="D5" s="7">
        <f t="shared" si="0"/>
        <v>99.487944515988929</v>
      </c>
      <c r="E5" s="7">
        <f t="shared" si="1"/>
        <v>121.87794451598893</v>
      </c>
      <c r="F5" s="10"/>
      <c r="G5" s="8">
        <f t="shared" si="2"/>
        <v>68.857595771745167</v>
      </c>
      <c r="H5" s="9">
        <f t="shared" si="3"/>
        <v>65.195245423321708</v>
      </c>
      <c r="I5" s="10"/>
      <c r="J5" s="10" t="s">
        <v>304</v>
      </c>
      <c r="K5" s="20">
        <v>5.45</v>
      </c>
      <c r="L5" s="20">
        <v>2.4</v>
      </c>
      <c r="M5" s="19">
        <f t="shared" si="4"/>
        <v>7.85</v>
      </c>
      <c r="N5" s="12"/>
      <c r="O5" s="12"/>
    </row>
    <row r="6" spans="1:15" x14ac:dyDescent="0.25">
      <c r="A6" s="4" t="s">
        <v>277</v>
      </c>
      <c r="B6" s="5">
        <v>0.33333333333333331</v>
      </c>
      <c r="C6" s="6">
        <v>292.32</v>
      </c>
      <c r="D6" s="7">
        <f t="shared" si="0"/>
        <v>99.106741936643957</v>
      </c>
      <c r="E6" s="7">
        <f t="shared" si="1"/>
        <v>121.49674193664396</v>
      </c>
      <c r="F6" s="10"/>
      <c r="G6" s="8">
        <f t="shared" si="2"/>
        <v>68.642227082849701</v>
      </c>
      <c r="H6" s="9">
        <f t="shared" si="3"/>
        <v>64.945440325454769</v>
      </c>
      <c r="I6" s="10"/>
      <c r="J6" s="10" t="s">
        <v>304</v>
      </c>
      <c r="K6" s="20">
        <v>4.2300000000000004</v>
      </c>
      <c r="L6" s="20">
        <v>2.4</v>
      </c>
      <c r="M6" s="19">
        <f t="shared" si="4"/>
        <v>6.6300000000000008</v>
      </c>
      <c r="N6" s="12"/>
      <c r="O6" s="12"/>
    </row>
    <row r="7" spans="1:15" x14ac:dyDescent="0.25">
      <c r="A7" s="4" t="s">
        <v>278</v>
      </c>
      <c r="B7" s="5">
        <v>0.33333333333333331</v>
      </c>
      <c r="C7" s="14">
        <v>292.29000000000002</v>
      </c>
      <c r="D7" s="7">
        <f t="shared" si="0"/>
        <v>98.726325845388928</v>
      </c>
      <c r="E7" s="7">
        <f t="shared" si="1"/>
        <v>121.11632584538893</v>
      </c>
      <c r="F7" s="10"/>
      <c r="G7" s="8">
        <f t="shared" si="2"/>
        <v>68.427302737507873</v>
      </c>
      <c r="H7" s="9">
        <f t="shared" si="3"/>
        <v>64.696150619520921</v>
      </c>
      <c r="I7" s="10"/>
      <c r="J7" s="10" t="s">
        <v>304</v>
      </c>
      <c r="K7" s="7">
        <v>5.45</v>
      </c>
      <c r="L7" s="20">
        <v>2.4</v>
      </c>
      <c r="M7" s="19">
        <f t="shared" si="4"/>
        <v>7.85</v>
      </c>
      <c r="N7" s="12"/>
      <c r="O7" s="12"/>
    </row>
    <row r="8" spans="1:15" x14ac:dyDescent="0.25">
      <c r="A8" s="4" t="s">
        <v>279</v>
      </c>
      <c r="B8" s="5">
        <v>0.33333333333333331</v>
      </c>
      <c r="C8" s="6">
        <v>292.26</v>
      </c>
      <c r="D8" s="7">
        <f t="shared" si="0"/>
        <v>98.346695444546057</v>
      </c>
      <c r="E8" s="7">
        <f t="shared" si="1"/>
        <v>120.73669544454606</v>
      </c>
      <c r="F8" s="10"/>
      <c r="G8" s="8">
        <f t="shared" si="2"/>
        <v>68.212822285054273</v>
      </c>
      <c r="H8" s="9">
        <f t="shared" si="3"/>
        <v>64.447375782795575</v>
      </c>
      <c r="I8" s="10"/>
      <c r="J8" s="10" t="s">
        <v>304</v>
      </c>
      <c r="K8" s="7">
        <v>4.2300000000000004</v>
      </c>
      <c r="L8" s="20">
        <v>2.4</v>
      </c>
      <c r="M8" s="19">
        <f t="shared" si="4"/>
        <v>6.6300000000000008</v>
      </c>
      <c r="N8" s="12"/>
      <c r="O8" s="12"/>
    </row>
    <row r="9" spans="1:15" x14ac:dyDescent="0.25">
      <c r="A9" s="4" t="s">
        <v>280</v>
      </c>
      <c r="B9" s="5">
        <v>0.33333333333333331</v>
      </c>
      <c r="C9" s="6">
        <v>292.22000000000003</v>
      </c>
      <c r="D9" s="7">
        <f t="shared" si="0"/>
        <v>97.841742383257369</v>
      </c>
      <c r="E9" s="7">
        <f t="shared" si="1"/>
        <v>120.23174238325737</v>
      </c>
      <c r="F9" s="10"/>
      <c r="G9" s="8">
        <f t="shared" si="2"/>
        <v>67.927538069636924</v>
      </c>
      <c r="H9" s="9">
        <f t="shared" si="3"/>
        <v>64.116476004755825</v>
      </c>
      <c r="I9" s="10"/>
      <c r="J9" s="10" t="s">
        <v>304</v>
      </c>
      <c r="K9" s="10">
        <v>4.2300000000000004</v>
      </c>
      <c r="L9" s="20">
        <v>2.9</v>
      </c>
      <c r="M9" s="19">
        <f t="shared" si="4"/>
        <v>7.1300000000000008</v>
      </c>
      <c r="N9" s="12"/>
      <c r="O9" s="12"/>
    </row>
    <row r="10" spans="1:15" x14ac:dyDescent="0.25">
      <c r="A10" s="4" t="s">
        <v>281</v>
      </c>
      <c r="B10" s="5">
        <v>0.33333333333333331</v>
      </c>
      <c r="C10" s="14">
        <v>292.19</v>
      </c>
      <c r="D10" s="7">
        <f t="shared" si="0"/>
        <v>97.463942158064455</v>
      </c>
      <c r="E10" s="7">
        <f t="shared" si="1"/>
        <v>119.85394215806446</v>
      </c>
      <c r="F10" s="10"/>
      <c r="G10" s="8">
        <f t="shared" si="2"/>
        <v>67.714091614725675</v>
      </c>
      <c r="H10" s="9">
        <f t="shared" si="3"/>
        <v>63.868900496765704</v>
      </c>
      <c r="I10" s="10"/>
      <c r="J10" s="10" t="s">
        <v>304</v>
      </c>
      <c r="K10" s="10">
        <v>4.2300000000000004</v>
      </c>
      <c r="L10" s="20">
        <v>2.9</v>
      </c>
      <c r="M10" s="19">
        <f t="shared" si="4"/>
        <v>7.1300000000000008</v>
      </c>
      <c r="N10" s="12"/>
      <c r="O10" s="12"/>
    </row>
    <row r="11" spans="1:15" x14ac:dyDescent="0.25">
      <c r="A11" s="4" t="s">
        <v>282</v>
      </c>
      <c r="B11" s="5">
        <v>0.33333333333333331</v>
      </c>
      <c r="C11" s="6">
        <v>292.14999999999998</v>
      </c>
      <c r="D11" s="7">
        <f t="shared" si="0"/>
        <v>96.961426435867324</v>
      </c>
      <c r="E11" s="7">
        <f t="shared" si="1"/>
        <v>119.35142643586732</v>
      </c>
      <c r="F11" s="10"/>
      <c r="G11" s="8">
        <f t="shared" si="2"/>
        <v>67.430184427043685</v>
      </c>
      <c r="H11" s="9">
        <f t="shared" si="3"/>
        <v>63.539597926518567</v>
      </c>
      <c r="I11" s="10"/>
      <c r="J11" s="10">
        <v>5</v>
      </c>
      <c r="K11" s="7"/>
      <c r="L11" s="20">
        <v>2.9</v>
      </c>
      <c r="M11" s="19">
        <f t="shared" si="4"/>
        <v>2.9</v>
      </c>
      <c r="N11" s="12"/>
      <c r="O11" s="12"/>
    </row>
    <row r="12" spans="1:15" x14ac:dyDescent="0.25">
      <c r="A12" s="4" t="s">
        <v>283</v>
      </c>
      <c r="B12" s="5">
        <v>0.33333333333333331</v>
      </c>
      <c r="C12" s="6">
        <v>292.12</v>
      </c>
      <c r="D12" s="7">
        <f t="shared" si="0"/>
        <v>96.585452043872792</v>
      </c>
      <c r="E12" s="7">
        <f t="shared" si="1"/>
        <v>118.97545204387279</v>
      </c>
      <c r="F12" s="10"/>
      <c r="G12" s="8">
        <f t="shared" si="2"/>
        <v>67.217769516312302</v>
      </c>
      <c r="H12" s="9">
        <f t="shared" si="3"/>
        <v>63.293218901620442</v>
      </c>
      <c r="I12" s="10"/>
      <c r="J12" s="10" t="s">
        <v>304</v>
      </c>
      <c r="K12" s="7">
        <v>3.16</v>
      </c>
      <c r="L12" s="20">
        <v>2.9</v>
      </c>
      <c r="M12" s="19">
        <f t="shared" si="4"/>
        <v>6.0600000000000005</v>
      </c>
      <c r="N12" s="12"/>
      <c r="O12" s="12"/>
    </row>
    <row r="13" spans="1:15" x14ac:dyDescent="0.25">
      <c r="A13" s="4" t="s">
        <v>284</v>
      </c>
      <c r="B13" s="5">
        <v>0.33333333333333331</v>
      </c>
      <c r="C13" s="14">
        <v>292.08999999999997</v>
      </c>
      <c r="D13" s="7">
        <f t="shared" si="0"/>
        <v>96.210258822320029</v>
      </c>
      <c r="E13" s="7">
        <f t="shared" si="1"/>
        <v>118.60025882232003</v>
      </c>
      <c r="F13" s="10"/>
      <c r="G13" s="8">
        <f t="shared" si="2"/>
        <v>67.00579594481357</v>
      </c>
      <c r="H13" s="9">
        <f t="shared" si="3"/>
        <v>63.047351783958085</v>
      </c>
      <c r="I13" s="10"/>
      <c r="J13" s="10" t="s">
        <v>304</v>
      </c>
      <c r="K13" s="7">
        <v>4.2300000000000004</v>
      </c>
      <c r="L13" s="20">
        <v>2.9</v>
      </c>
      <c r="M13" s="19">
        <f t="shared" si="4"/>
        <v>7.1300000000000008</v>
      </c>
      <c r="N13" s="12"/>
      <c r="O13" s="12"/>
    </row>
    <row r="14" spans="1:15" x14ac:dyDescent="0.25">
      <c r="A14" s="4" t="s">
        <v>285</v>
      </c>
      <c r="B14" s="5">
        <v>0.33333333333333331</v>
      </c>
      <c r="C14" s="14">
        <v>292.05</v>
      </c>
      <c r="D14" s="7">
        <f t="shared" si="0"/>
        <v>95.711214969181455</v>
      </c>
      <c r="E14" s="7">
        <f t="shared" si="1"/>
        <v>118.10121496918146</v>
      </c>
      <c r="F14" s="10"/>
      <c r="G14" s="8">
        <f t="shared" si="2"/>
        <v>66.723850265074276</v>
      </c>
      <c r="H14" s="9">
        <f t="shared" si="3"/>
        <v>62.720324357261767</v>
      </c>
      <c r="I14" s="10"/>
      <c r="J14" s="10" t="s">
        <v>304</v>
      </c>
      <c r="K14" s="7">
        <v>3.68</v>
      </c>
      <c r="L14" s="20">
        <v>2.9</v>
      </c>
      <c r="M14" s="19">
        <f t="shared" si="4"/>
        <v>6.58</v>
      </c>
      <c r="N14" s="12"/>
      <c r="O14" s="12"/>
    </row>
    <row r="15" spans="1:15" x14ac:dyDescent="0.25">
      <c r="A15" s="4" t="s">
        <v>286</v>
      </c>
      <c r="B15" s="5">
        <v>0.33333333333333331</v>
      </c>
      <c r="C15" s="6">
        <v>292.02</v>
      </c>
      <c r="D15" s="7">
        <f t="shared" si="0"/>
        <v>95.337841377083677</v>
      </c>
      <c r="E15" s="7">
        <f t="shared" si="1"/>
        <v>117.72784137708368</v>
      </c>
      <c r="F15" s="10"/>
      <c r="G15" s="8">
        <f t="shared" si="2"/>
        <v>66.512904732815642</v>
      </c>
      <c r="H15" s="9">
        <f t="shared" si="3"/>
        <v>62.475649657328759</v>
      </c>
      <c r="I15" s="10"/>
      <c r="J15" s="10" t="s">
        <v>304</v>
      </c>
      <c r="K15" s="7">
        <v>3.68</v>
      </c>
      <c r="L15" s="20">
        <v>2.9</v>
      </c>
      <c r="M15" s="19">
        <f t="shared" si="4"/>
        <v>6.58</v>
      </c>
      <c r="N15" s="12"/>
      <c r="O15" s="12"/>
    </row>
    <row r="16" spans="1:15" x14ac:dyDescent="0.25">
      <c r="A16" s="4" t="s">
        <v>287</v>
      </c>
      <c r="B16" s="5">
        <v>0.33333333333333331</v>
      </c>
      <c r="C16" s="6">
        <v>291.99</v>
      </c>
      <c r="D16" s="7">
        <f t="shared" si="0"/>
        <v>94.965246296690893</v>
      </c>
      <c r="E16" s="7">
        <f t="shared" si="1"/>
        <v>117.35524629669089</v>
      </c>
      <c r="F16" s="10"/>
      <c r="G16" s="8">
        <f t="shared" si="2"/>
        <v>66.30239903767847</v>
      </c>
      <c r="H16" s="9">
        <f t="shared" si="3"/>
        <v>62.231485122340032</v>
      </c>
      <c r="I16" s="10"/>
      <c r="J16" s="10" t="s">
        <v>304</v>
      </c>
      <c r="K16" s="10">
        <v>3.68</v>
      </c>
      <c r="L16" s="20">
        <v>2.9</v>
      </c>
      <c r="M16" s="19">
        <f t="shared" si="4"/>
        <v>6.58</v>
      </c>
      <c r="N16" s="12"/>
      <c r="O16" s="12"/>
    </row>
    <row r="17" spans="1:15" x14ac:dyDescent="0.25">
      <c r="A17" s="4" t="s">
        <v>288</v>
      </c>
      <c r="B17" s="5">
        <v>0.33333333333333331</v>
      </c>
      <c r="C17" s="14">
        <v>291.95</v>
      </c>
      <c r="D17" s="7">
        <f t="shared" si="0"/>
        <v>94.469662496004602</v>
      </c>
      <c r="E17" s="7">
        <f t="shared" si="1"/>
        <v>116.8596624960046</v>
      </c>
      <c r="F17" s="10"/>
      <c r="G17" s="8">
        <f t="shared" si="2"/>
        <v>66.022408189833101</v>
      </c>
      <c r="H17" s="9">
        <f t="shared" si="3"/>
        <v>61.906725095677984</v>
      </c>
      <c r="I17" s="10"/>
      <c r="J17" s="10" t="s">
        <v>304</v>
      </c>
      <c r="K17" s="10">
        <v>5.45</v>
      </c>
      <c r="L17" s="20">
        <v>2.9</v>
      </c>
      <c r="M17" s="19">
        <f t="shared" si="4"/>
        <v>8.35</v>
      </c>
      <c r="N17" s="12"/>
      <c r="O17" s="10"/>
    </row>
    <row r="18" spans="1:15" x14ac:dyDescent="0.25">
      <c r="A18" s="4" t="s">
        <v>289</v>
      </c>
      <c r="B18" s="5">
        <v>0.33333333333333331</v>
      </c>
      <c r="C18" s="14">
        <v>291.92</v>
      </c>
      <c r="D18" s="7">
        <f t="shared" si="0"/>
        <v>94.098880841337959</v>
      </c>
      <c r="E18" s="7">
        <f t="shared" si="1"/>
        <v>116.48888084133796</v>
      </c>
      <c r="F18" s="10"/>
      <c r="G18" s="8">
        <f t="shared" si="2"/>
        <v>65.812927029004499</v>
      </c>
      <c r="H18" s="9">
        <f t="shared" si="3"/>
        <v>61.663748913065511</v>
      </c>
      <c r="I18" s="10"/>
      <c r="J18" s="10" t="s">
        <v>304</v>
      </c>
      <c r="K18" s="10">
        <v>4.2300000000000004</v>
      </c>
      <c r="L18" s="20">
        <v>2.9</v>
      </c>
      <c r="M18" s="19">
        <f t="shared" si="4"/>
        <v>7.1300000000000008</v>
      </c>
      <c r="N18" s="12"/>
      <c r="O18" s="12"/>
    </row>
    <row r="19" spans="1:15" x14ac:dyDescent="0.25">
      <c r="A19" s="4" t="s">
        <v>290</v>
      </c>
      <c r="B19" s="5">
        <v>0.33333333333333331</v>
      </c>
      <c r="C19" s="14">
        <v>291.88</v>
      </c>
      <c r="D19" s="7">
        <f t="shared" si="0"/>
        <v>93.605712046365952</v>
      </c>
      <c r="E19" s="7">
        <f t="shared" si="1"/>
        <v>115.99571204636595</v>
      </c>
      <c r="F19" s="10"/>
      <c r="G19" s="8">
        <f t="shared" si="2"/>
        <v>65.534300591167209</v>
      </c>
      <c r="H19" s="9">
        <f t="shared" si="3"/>
        <v>61.340571458955409</v>
      </c>
      <c r="I19" s="10"/>
      <c r="J19" s="10" t="s">
        <v>304</v>
      </c>
      <c r="K19" s="10">
        <v>5.45</v>
      </c>
      <c r="L19" s="20">
        <v>2.9</v>
      </c>
      <c r="M19" s="19">
        <f t="shared" si="4"/>
        <v>8.35</v>
      </c>
      <c r="N19" s="12"/>
      <c r="O19" s="12"/>
    </row>
    <row r="20" spans="1:15" x14ac:dyDescent="0.25">
      <c r="A20" s="4" t="s">
        <v>291</v>
      </c>
      <c r="B20" s="5">
        <v>0.33333333333333331</v>
      </c>
      <c r="C20" s="6">
        <v>291.83999999999997</v>
      </c>
      <c r="D20" s="7">
        <f t="shared" si="0"/>
        <v>93.113920655057299</v>
      </c>
      <c r="E20" s="7">
        <f t="shared" si="1"/>
        <v>115.5039206550573</v>
      </c>
      <c r="F20" s="10"/>
      <c r="G20" s="8">
        <f t="shared" si="2"/>
        <v>65.256452347489997</v>
      </c>
      <c r="H20" s="9">
        <f t="shared" si="3"/>
        <v>61.01829662847792</v>
      </c>
      <c r="I20" s="10"/>
      <c r="J20" s="10" t="s">
        <v>304</v>
      </c>
      <c r="K20" s="10">
        <v>5.45</v>
      </c>
      <c r="L20" s="20">
        <v>2.9</v>
      </c>
      <c r="M20" s="19">
        <f t="shared" si="4"/>
        <v>8.35</v>
      </c>
      <c r="N20" s="12"/>
      <c r="O20" s="12"/>
    </row>
    <row r="21" spans="1:15" x14ac:dyDescent="0.25">
      <c r="A21" s="4" t="s">
        <v>292</v>
      </c>
      <c r="B21" s="5">
        <v>0.33333333333333331</v>
      </c>
      <c r="C21" s="6">
        <v>291.8</v>
      </c>
      <c r="D21" s="7">
        <f t="shared" si="0"/>
        <v>92.623504776754416</v>
      </c>
      <c r="E21" s="7">
        <f t="shared" si="1"/>
        <v>115.01350477675442</v>
      </c>
      <c r="F21" s="10"/>
      <c r="G21" s="8">
        <f t="shared" si="2"/>
        <v>64.979381229804758</v>
      </c>
      <c r="H21" s="9">
        <f t="shared" si="3"/>
        <v>60.696923182670005</v>
      </c>
      <c r="I21" s="10"/>
      <c r="J21" s="10" t="s">
        <v>304</v>
      </c>
      <c r="K21" s="10">
        <v>6.11</v>
      </c>
      <c r="L21" s="10">
        <v>3.4</v>
      </c>
      <c r="M21" s="19">
        <f t="shared" si="4"/>
        <v>9.51</v>
      </c>
      <c r="N21" s="12"/>
      <c r="O21" s="12"/>
    </row>
    <row r="22" spans="1:15" x14ac:dyDescent="0.25">
      <c r="A22" s="4" t="s">
        <v>293</v>
      </c>
      <c r="B22" s="5">
        <v>0.33333333333333331</v>
      </c>
      <c r="C22" s="6">
        <v>291.76</v>
      </c>
      <c r="D22" s="7">
        <f t="shared" si="0"/>
        <v>92.134462520843371</v>
      </c>
      <c r="E22" s="7">
        <f t="shared" si="1"/>
        <v>114.52446252084337</v>
      </c>
      <c r="F22" s="10"/>
      <c r="G22" s="8">
        <f t="shared" si="2"/>
        <v>64.703086169968003</v>
      </c>
      <c r="H22" s="9">
        <f t="shared" si="3"/>
        <v>60.376449882597228</v>
      </c>
      <c r="I22" s="10"/>
      <c r="J22" s="10" t="s">
        <v>304</v>
      </c>
      <c r="K22" s="10">
        <v>6.11</v>
      </c>
      <c r="L22" s="10">
        <v>3.5</v>
      </c>
      <c r="M22" s="19">
        <f t="shared" si="4"/>
        <v>9.61</v>
      </c>
      <c r="N22" s="12"/>
      <c r="O22" s="10"/>
    </row>
    <row r="23" spans="1:15" x14ac:dyDescent="0.25">
      <c r="A23" s="4" t="s">
        <v>294</v>
      </c>
      <c r="B23" s="5">
        <v>0.33333333333333331</v>
      </c>
      <c r="C23" s="6">
        <v>291.73</v>
      </c>
      <c r="D23" s="7">
        <f t="shared" si="0"/>
        <v>91.768581131123355</v>
      </c>
      <c r="E23" s="7">
        <f t="shared" si="1"/>
        <v>114.15858113112336</v>
      </c>
      <c r="F23" s="10"/>
      <c r="G23" s="8">
        <f t="shared" si="2"/>
        <v>64.496373520408682</v>
      </c>
      <c r="H23" s="9">
        <f t="shared" si="3"/>
        <v>60.136684882780713</v>
      </c>
      <c r="I23" s="10"/>
      <c r="J23" s="10" t="s">
        <v>304</v>
      </c>
      <c r="K23" s="10">
        <v>5.0999999999999996</v>
      </c>
      <c r="L23" s="10">
        <v>3.5</v>
      </c>
      <c r="M23" s="19">
        <f t="shared" si="4"/>
        <v>8.6</v>
      </c>
      <c r="N23" s="12"/>
      <c r="O23" s="12"/>
    </row>
    <row r="24" spans="1:15" x14ac:dyDescent="0.25">
      <c r="A24" s="4" t="s">
        <v>295</v>
      </c>
      <c r="B24" s="5">
        <v>0.33333333333333331</v>
      </c>
      <c r="C24" s="6">
        <v>291.70999999999998</v>
      </c>
      <c r="D24" s="7">
        <f t="shared" si="0"/>
        <v>91.525088476947857</v>
      </c>
      <c r="E24" s="7">
        <f t="shared" si="1"/>
        <v>113.91508847694786</v>
      </c>
      <c r="F24" s="10"/>
      <c r="G24" s="8">
        <f t="shared" si="2"/>
        <v>64.358807049123072</v>
      </c>
      <c r="H24" s="9">
        <f t="shared" si="3"/>
        <v>59.977122199834774</v>
      </c>
      <c r="I24" s="10"/>
      <c r="J24" s="10" t="s">
        <v>304</v>
      </c>
      <c r="K24" s="10">
        <v>5.0999999999999996</v>
      </c>
      <c r="L24" s="10">
        <v>3.5</v>
      </c>
      <c r="M24" s="19">
        <f t="shared" si="4"/>
        <v>8.6</v>
      </c>
      <c r="N24" s="12"/>
      <c r="O24" s="12"/>
    </row>
    <row r="25" spans="1:15" x14ac:dyDescent="0.25">
      <c r="A25" s="4" t="s">
        <v>296</v>
      </c>
      <c r="B25" s="5">
        <v>0.33333333333333331</v>
      </c>
      <c r="C25" s="6">
        <v>291.69</v>
      </c>
      <c r="D25" s="7">
        <f t="shared" si="0"/>
        <v>91.281938164814491</v>
      </c>
      <c r="E25" s="7">
        <f t="shared" si="1"/>
        <v>113.67193816481449</v>
      </c>
      <c r="F25" s="10"/>
      <c r="G25" s="8">
        <f t="shared" si="2"/>
        <v>64.221433991420611</v>
      </c>
      <c r="H25" s="9">
        <f t="shared" si="3"/>
        <v>59.817783856365992</v>
      </c>
      <c r="I25" s="10"/>
      <c r="J25" s="10" t="s">
        <v>304</v>
      </c>
      <c r="K25" s="10">
        <v>5.0999999999999996</v>
      </c>
      <c r="L25" s="10">
        <v>3.5</v>
      </c>
      <c r="M25" s="19">
        <f t="shared" si="4"/>
        <v>8.6</v>
      </c>
      <c r="N25" s="12"/>
      <c r="O25" s="12"/>
    </row>
    <row r="26" spans="1:15" x14ac:dyDescent="0.25">
      <c r="A26" s="4" t="s">
        <v>297</v>
      </c>
      <c r="B26" s="5">
        <v>0.33333333333333331</v>
      </c>
      <c r="C26" s="6">
        <v>291.67</v>
      </c>
      <c r="D26" s="7">
        <f t="shared" si="0"/>
        <v>91.039129958458361</v>
      </c>
      <c r="E26" s="7">
        <f t="shared" si="1"/>
        <v>113.42912995845836</v>
      </c>
      <c r="F26" s="10"/>
      <c r="G26" s="8">
        <f t="shared" si="2"/>
        <v>64.084254213818284</v>
      </c>
      <c r="H26" s="9">
        <f t="shared" si="3"/>
        <v>59.658669697548071</v>
      </c>
      <c r="I26" s="10"/>
      <c r="J26" s="10" t="s">
        <v>304</v>
      </c>
      <c r="K26" s="10">
        <v>5.0999999999999996</v>
      </c>
      <c r="L26" s="10">
        <v>2.4</v>
      </c>
      <c r="M26" s="19">
        <f t="shared" si="4"/>
        <v>7.5</v>
      </c>
      <c r="N26" s="12"/>
      <c r="O26" s="12"/>
    </row>
    <row r="27" spans="1:15" x14ac:dyDescent="0.25">
      <c r="A27" s="4" t="s">
        <v>298</v>
      </c>
      <c r="B27" s="5">
        <v>0.33333333333333331</v>
      </c>
      <c r="C27" s="6">
        <v>291.64</v>
      </c>
      <c r="D27" s="7">
        <f>E27-22.39</f>
        <v>90.675558580259676</v>
      </c>
      <c r="E27" s="7">
        <f t="shared" si="1"/>
        <v>113.06555858025968</v>
      </c>
      <c r="F27" s="10"/>
      <c r="G27" s="8">
        <f t="shared" si="2"/>
        <v>63.878846655513946</v>
      </c>
      <c r="H27" s="9">
        <f t="shared" si="3"/>
        <v>59.42041846674946</v>
      </c>
      <c r="I27" s="10"/>
      <c r="J27" s="10" t="s">
        <v>304</v>
      </c>
      <c r="K27" s="10">
        <v>6.11</v>
      </c>
      <c r="L27" s="10">
        <v>2.4</v>
      </c>
      <c r="M27" s="19">
        <f t="shared" si="4"/>
        <v>8.51</v>
      </c>
      <c r="N27" s="12"/>
      <c r="O27" s="12"/>
    </row>
    <row r="28" spans="1:15" x14ac:dyDescent="0.25">
      <c r="A28" s="4" t="s">
        <v>299</v>
      </c>
      <c r="B28" s="5">
        <v>0.33333333333333331</v>
      </c>
      <c r="C28" s="6">
        <v>291.61</v>
      </c>
      <c r="D28" s="7">
        <f t="shared" si="0"/>
        <v>90.312755610647727</v>
      </c>
      <c r="E28" s="7">
        <f t="shared" si="1"/>
        <v>112.70275561064773</v>
      </c>
      <c r="F28" s="10"/>
      <c r="G28" s="8">
        <f t="shared" si="2"/>
        <v>63.673873226354651</v>
      </c>
      <c r="H28" s="9">
        <f t="shared" si="3"/>
        <v>59.182670780240976</v>
      </c>
      <c r="I28" s="10"/>
      <c r="J28" s="10">
        <v>0</v>
      </c>
      <c r="K28" s="10">
        <v>6.11</v>
      </c>
      <c r="L28" s="10">
        <v>2</v>
      </c>
      <c r="M28" s="19">
        <f t="shared" si="4"/>
        <v>8.11</v>
      </c>
      <c r="N28" s="12"/>
      <c r="O28" s="12"/>
    </row>
    <row r="29" spans="1:15" x14ac:dyDescent="0.25">
      <c r="A29" s="4" t="s">
        <v>300</v>
      </c>
      <c r="B29" s="5">
        <v>0.33333333333333331</v>
      </c>
      <c r="C29" s="6">
        <v>291.58</v>
      </c>
      <c r="D29" s="7">
        <f t="shared" si="0"/>
        <v>89.950720251988386</v>
      </c>
      <c r="E29" s="7">
        <f t="shared" si="1"/>
        <v>112.34072025198839</v>
      </c>
      <c r="F29" s="10"/>
      <c r="G29" s="8">
        <f t="shared" si="2"/>
        <v>63.469333475699649</v>
      </c>
      <c r="H29" s="9">
        <f t="shared" si="3"/>
        <v>58.94542611532659</v>
      </c>
      <c r="I29" s="10"/>
      <c r="J29" s="10">
        <v>2</v>
      </c>
      <c r="K29" s="10">
        <v>6.11</v>
      </c>
      <c r="L29" s="10">
        <v>2.4</v>
      </c>
      <c r="M29" s="19">
        <f t="shared" si="4"/>
        <v>8.51</v>
      </c>
      <c r="N29" s="12"/>
      <c r="O29" s="12"/>
    </row>
    <row r="30" spans="1:15" x14ac:dyDescent="0.25">
      <c r="A30" s="4" t="s">
        <v>301</v>
      </c>
      <c r="B30" s="5">
        <v>0.33333333333333331</v>
      </c>
      <c r="C30" s="6">
        <v>291.55</v>
      </c>
      <c r="D30" s="7">
        <f t="shared" si="0"/>
        <v>89.589451706632971</v>
      </c>
      <c r="E30" s="7">
        <f t="shared" si="1"/>
        <v>111.97945170663297</v>
      </c>
      <c r="F30" s="7"/>
      <c r="G30" s="8">
        <f t="shared" si="2"/>
        <v>63.265226952899987</v>
      </c>
      <c r="H30" s="9">
        <f t="shared" si="3"/>
        <v>58.708683949300763</v>
      </c>
      <c r="I30" s="10"/>
      <c r="J30" s="10">
        <v>0</v>
      </c>
      <c r="K30" s="10">
        <v>6.11</v>
      </c>
      <c r="L30" s="10">
        <v>2.4</v>
      </c>
      <c r="M30" s="19">
        <f t="shared" si="4"/>
        <v>8.51</v>
      </c>
      <c r="N30" s="12"/>
      <c r="O30" s="12"/>
    </row>
    <row r="31" spans="1:15" x14ac:dyDescent="0.25">
      <c r="A31" s="4" t="s">
        <v>302</v>
      </c>
      <c r="B31" s="5">
        <v>0.33333333333333331</v>
      </c>
      <c r="C31" s="6">
        <v>291.52</v>
      </c>
      <c r="D31" s="7">
        <f t="shared" si="0"/>
        <v>89.228949177034664</v>
      </c>
      <c r="E31" s="7">
        <f t="shared" si="1"/>
        <v>111.61894917703466</v>
      </c>
      <c r="F31" s="7"/>
      <c r="G31" s="8">
        <f t="shared" si="2"/>
        <v>63.06155320736422</v>
      </c>
      <c r="H31" s="9">
        <f t="shared" si="3"/>
        <v>58.472443759524687</v>
      </c>
      <c r="I31" s="10"/>
      <c r="J31" s="10">
        <v>4</v>
      </c>
      <c r="K31" s="10">
        <v>6.11</v>
      </c>
      <c r="L31" s="10">
        <v>2.4</v>
      </c>
      <c r="M31" s="19">
        <f t="shared" si="4"/>
        <v>8.51</v>
      </c>
      <c r="N31" s="12"/>
      <c r="O31" s="12"/>
    </row>
    <row r="32" spans="1:15" x14ac:dyDescent="0.25">
      <c r="A32" s="4" t="s">
        <v>303</v>
      </c>
      <c r="B32" s="5">
        <v>0.33333333333333331</v>
      </c>
      <c r="C32" s="10">
        <v>291.5</v>
      </c>
      <c r="D32" s="7">
        <f t="shared" si="0"/>
        <v>88.989039327672216</v>
      </c>
      <c r="E32" s="7">
        <f t="shared" si="1"/>
        <v>111.37903932767222</v>
      </c>
      <c r="F32" s="7"/>
      <c r="G32" s="8">
        <f t="shared" si="2"/>
        <v>62.926010919588826</v>
      </c>
      <c r="H32" s="9">
        <f t="shared" si="3"/>
        <v>58.315228917216402</v>
      </c>
      <c r="I32" s="10"/>
      <c r="J32" s="10">
        <v>0</v>
      </c>
      <c r="K32" s="10">
        <v>5.45</v>
      </c>
      <c r="L32" s="10">
        <v>2.4</v>
      </c>
      <c r="M32" s="19">
        <f t="shared" si="4"/>
        <v>7.85</v>
      </c>
      <c r="N32" s="12"/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66.078831606395411</v>
      </c>
      <c r="H33" s="16">
        <f>AVERAGE(H2:H32)</f>
        <v>61.972170342935698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31"/>
    </sheetView>
  </sheetViews>
  <sheetFormatPr defaultRowHeight="15" x14ac:dyDescent="0.25"/>
  <cols>
    <col min="1" max="1" width="12.28515625" customWidth="1"/>
    <col min="7" max="7" width="11" customWidth="1"/>
    <col min="8" max="8" width="11.42578125" customWidth="1"/>
    <col min="9" max="9" width="11" customWidth="1"/>
    <col min="15" max="15" width="13.570312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305</v>
      </c>
      <c r="B2" s="5">
        <v>0.33333333333333331</v>
      </c>
      <c r="C2" s="6">
        <v>291.47000000000003</v>
      </c>
      <c r="D2" s="7">
        <f t="shared" ref="D2:D31" si="0">E2-22.39</f>
        <v>88.62981171836087</v>
      </c>
      <c r="E2" s="7">
        <f t="shared" ref="E2:E31" si="1">(-89238.937+(1019.42*C2)-(3.88085664*C2^2)+(0.00492359335*C2^3))</f>
        <v>111.01981171836087</v>
      </c>
      <c r="F2" s="7"/>
      <c r="G2" s="8">
        <f t="shared" ref="G2:G31" si="2">(E2/177)*100</f>
        <v>62.723057468000491</v>
      </c>
      <c r="H2" s="9">
        <f t="shared" ref="H2:H31" si="3">D2/152.6*100</f>
        <v>58.079824192897036</v>
      </c>
      <c r="I2" s="10">
        <v>4</v>
      </c>
      <c r="J2" s="10">
        <v>0</v>
      </c>
      <c r="K2" s="20">
        <v>4.82</v>
      </c>
      <c r="L2" s="20">
        <v>2</v>
      </c>
      <c r="M2" s="19">
        <f>SUM(K2:L2)</f>
        <v>6.82</v>
      </c>
      <c r="N2" s="12" t="s">
        <v>147</v>
      </c>
      <c r="O2" s="12"/>
    </row>
    <row r="3" spans="1:15" x14ac:dyDescent="0.25">
      <c r="A3" s="4" t="s">
        <v>306</v>
      </c>
      <c r="B3" s="5">
        <v>0.33333333333333331</v>
      </c>
      <c r="C3" s="6">
        <v>291.43</v>
      </c>
      <c r="D3" s="7">
        <f t="shared" si="0"/>
        <v>88.152029706120956</v>
      </c>
      <c r="E3" s="7">
        <f t="shared" si="1"/>
        <v>110.54202970612096</v>
      </c>
      <c r="F3" s="10"/>
      <c r="G3" s="8">
        <f t="shared" si="2"/>
        <v>62.453124127751956</v>
      </c>
      <c r="H3" s="9">
        <f t="shared" si="3"/>
        <v>57.766729820524873</v>
      </c>
      <c r="I3" s="10">
        <v>6</v>
      </c>
      <c r="J3" s="10">
        <v>0</v>
      </c>
      <c r="K3" s="20">
        <v>4.82</v>
      </c>
      <c r="L3" s="20">
        <v>1.5</v>
      </c>
      <c r="M3" s="19">
        <f t="shared" ref="M3:M31" si="4">SUM(K3:L3)</f>
        <v>6.32</v>
      </c>
      <c r="N3" s="12" t="s">
        <v>147</v>
      </c>
      <c r="O3" s="12"/>
    </row>
    <row r="4" spans="1:15" x14ac:dyDescent="0.25">
      <c r="A4" s="4" t="s">
        <v>307</v>
      </c>
      <c r="B4" s="5">
        <v>0.33333333333333331</v>
      </c>
      <c r="C4" s="6">
        <v>291.39999999999998</v>
      </c>
      <c r="D4" s="7">
        <f t="shared" si="0"/>
        <v>87.794583263122476</v>
      </c>
      <c r="E4" s="7">
        <f t="shared" si="1"/>
        <v>110.18458326312248</v>
      </c>
      <c r="F4" s="10"/>
      <c r="G4" s="8">
        <f t="shared" si="2"/>
        <v>62.251176984814961</v>
      </c>
      <c r="H4" s="9">
        <f t="shared" si="3"/>
        <v>57.532492308730333</v>
      </c>
      <c r="I4" s="10">
        <v>8</v>
      </c>
      <c r="J4" s="10">
        <v>0</v>
      </c>
      <c r="K4" s="20">
        <v>5.45</v>
      </c>
      <c r="L4" s="20">
        <v>2.4</v>
      </c>
      <c r="M4" s="19">
        <f t="shared" si="4"/>
        <v>7.85</v>
      </c>
      <c r="N4" s="12" t="s">
        <v>147</v>
      </c>
      <c r="O4" s="12"/>
    </row>
    <row r="5" spans="1:15" x14ac:dyDescent="0.25">
      <c r="A5" s="4" t="s">
        <v>308</v>
      </c>
      <c r="B5" s="5">
        <v>0.33333333333333331</v>
      </c>
      <c r="C5" s="6">
        <v>291.37</v>
      </c>
      <c r="D5" s="7">
        <f t="shared" si="0"/>
        <v>87.437898847695905</v>
      </c>
      <c r="E5" s="7">
        <f t="shared" si="1"/>
        <v>109.82789884769591</v>
      </c>
      <c r="F5" s="10"/>
      <c r="G5" s="8">
        <f t="shared" si="2"/>
        <v>62.049660365929896</v>
      </c>
      <c r="H5" s="9">
        <f t="shared" si="3"/>
        <v>57.298754159695875</v>
      </c>
      <c r="I5" s="10">
        <v>6</v>
      </c>
      <c r="J5" s="10">
        <v>0</v>
      </c>
      <c r="K5" s="20">
        <v>5.0999999999999996</v>
      </c>
      <c r="L5" s="20">
        <v>2.4</v>
      </c>
      <c r="M5" s="19">
        <f t="shared" si="4"/>
        <v>7.5</v>
      </c>
      <c r="N5" s="12" t="s">
        <v>147</v>
      </c>
      <c r="O5" s="12"/>
    </row>
    <row r="6" spans="1:15" x14ac:dyDescent="0.25">
      <c r="A6" s="4" t="s">
        <v>309</v>
      </c>
      <c r="B6" s="5">
        <v>0.33333333333333331</v>
      </c>
      <c r="C6" s="6">
        <v>291.33999999999997</v>
      </c>
      <c r="D6" s="7">
        <f t="shared" si="0"/>
        <v>87.081975662308977</v>
      </c>
      <c r="E6" s="7">
        <f t="shared" si="1"/>
        <v>109.47197566230898</v>
      </c>
      <c r="F6" s="10"/>
      <c r="G6" s="8">
        <f t="shared" si="2"/>
        <v>61.848573820513543</v>
      </c>
      <c r="H6" s="9">
        <f t="shared" si="3"/>
        <v>57.065514850792255</v>
      </c>
      <c r="I6" s="10">
        <v>5</v>
      </c>
      <c r="J6" s="10">
        <v>0</v>
      </c>
      <c r="K6" s="20">
        <v>5.45</v>
      </c>
      <c r="L6" s="20">
        <v>2.4</v>
      </c>
      <c r="M6" s="19">
        <f t="shared" si="4"/>
        <v>7.85</v>
      </c>
      <c r="N6" s="12" t="s">
        <v>113</v>
      </c>
      <c r="O6" s="12"/>
    </row>
    <row r="7" spans="1:15" x14ac:dyDescent="0.25">
      <c r="A7" s="4" t="s">
        <v>310</v>
      </c>
      <c r="B7" s="5">
        <v>0.33333333333333331</v>
      </c>
      <c r="C7" s="14">
        <v>291.31</v>
      </c>
      <c r="D7" s="7">
        <f t="shared" si="0"/>
        <v>86.726812909211148</v>
      </c>
      <c r="E7" s="7">
        <f t="shared" si="1"/>
        <v>109.11681290921115</v>
      </c>
      <c r="F7" s="10"/>
      <c r="G7" s="8">
        <f t="shared" si="2"/>
        <v>61.647916897859403</v>
      </c>
      <c r="H7" s="9">
        <f t="shared" si="3"/>
        <v>56.832773859247155</v>
      </c>
      <c r="I7" s="10">
        <v>6</v>
      </c>
      <c r="J7" s="10">
        <v>0</v>
      </c>
      <c r="K7" s="7">
        <v>6.11</v>
      </c>
      <c r="L7" s="20">
        <v>2.4</v>
      </c>
      <c r="M7" s="19">
        <f t="shared" si="4"/>
        <v>8.51</v>
      </c>
      <c r="N7" s="12" t="s">
        <v>113</v>
      </c>
      <c r="O7" s="12"/>
    </row>
    <row r="8" spans="1:15" x14ac:dyDescent="0.25">
      <c r="A8" s="4" t="s">
        <v>311</v>
      </c>
      <c r="B8" s="5">
        <v>0.33333333333333331</v>
      </c>
      <c r="C8" s="6">
        <v>291.27999999999997</v>
      </c>
      <c r="D8" s="7">
        <f t="shared" si="0"/>
        <v>86.372409790855599</v>
      </c>
      <c r="E8" s="7">
        <f t="shared" si="1"/>
        <v>108.7624097908556</v>
      </c>
      <c r="F8" s="10"/>
      <c r="G8" s="8">
        <f t="shared" si="2"/>
        <v>61.447689147376053</v>
      </c>
      <c r="H8" s="9">
        <f t="shared" si="3"/>
        <v>56.600530662421754</v>
      </c>
      <c r="I8" s="10">
        <v>7</v>
      </c>
      <c r="J8" s="10">
        <v>0</v>
      </c>
      <c r="K8" s="7">
        <v>6.11</v>
      </c>
      <c r="L8" s="20">
        <v>2.4</v>
      </c>
      <c r="M8" s="19">
        <f t="shared" si="4"/>
        <v>8.51</v>
      </c>
      <c r="N8" s="12" t="s">
        <v>113</v>
      </c>
      <c r="O8" s="12"/>
    </row>
    <row r="9" spans="1:15" x14ac:dyDescent="0.25">
      <c r="A9" s="4" t="s">
        <v>312</v>
      </c>
      <c r="B9" s="5">
        <v>0.33333333333333331</v>
      </c>
      <c r="C9" s="6">
        <v>291.24</v>
      </c>
      <c r="D9" s="7">
        <f t="shared" si="0"/>
        <v>85.901052575150388</v>
      </c>
      <c r="E9" s="7">
        <f t="shared" si="1"/>
        <v>108.29105257515039</v>
      </c>
      <c r="F9" s="10"/>
      <c r="G9" s="8">
        <f t="shared" si="2"/>
        <v>61.18138563567819</v>
      </c>
      <c r="H9" s="9">
        <f t="shared" si="3"/>
        <v>56.291646510583483</v>
      </c>
      <c r="I9" s="10">
        <v>8</v>
      </c>
      <c r="J9" s="10">
        <v>0</v>
      </c>
      <c r="K9" s="10">
        <v>5.45</v>
      </c>
      <c r="L9" s="20">
        <v>2.4</v>
      </c>
      <c r="M9" s="19">
        <f t="shared" si="4"/>
        <v>7.85</v>
      </c>
      <c r="N9" s="12" t="s">
        <v>113</v>
      </c>
      <c r="O9" s="12"/>
    </row>
    <row r="10" spans="1:15" x14ac:dyDescent="0.25">
      <c r="A10" s="4" t="s">
        <v>313</v>
      </c>
      <c r="B10" s="5">
        <v>0.33333333333333331</v>
      </c>
      <c r="C10" s="14">
        <v>291.20999999999998</v>
      </c>
      <c r="D10" s="7">
        <f t="shared" si="0"/>
        <v>85.548418836012715</v>
      </c>
      <c r="E10" s="7">
        <f t="shared" si="1"/>
        <v>107.93841883601272</v>
      </c>
      <c r="F10" s="10"/>
      <c r="G10" s="8">
        <f t="shared" si="2"/>
        <v>60.98215753447046</v>
      </c>
      <c r="H10" s="9">
        <f t="shared" si="3"/>
        <v>56.060562802105316</v>
      </c>
      <c r="I10" s="10">
        <v>5</v>
      </c>
      <c r="J10" s="10">
        <v>0</v>
      </c>
      <c r="K10" s="10">
        <v>4.82</v>
      </c>
      <c r="L10" s="20">
        <v>2.4</v>
      </c>
      <c r="M10" s="19">
        <f t="shared" si="4"/>
        <v>7.2200000000000006</v>
      </c>
      <c r="N10" s="12" t="s">
        <v>113</v>
      </c>
      <c r="O10" s="12"/>
    </row>
    <row r="11" spans="1:15" x14ac:dyDescent="0.25">
      <c r="A11" s="4" t="s">
        <v>314</v>
      </c>
      <c r="B11" s="5">
        <v>0.33333333333333331</v>
      </c>
      <c r="C11" s="6">
        <v>291.18</v>
      </c>
      <c r="D11" s="7">
        <f t="shared" si="0"/>
        <v>85.196542072822339</v>
      </c>
      <c r="E11" s="7">
        <f t="shared" si="1"/>
        <v>107.58654207282234</v>
      </c>
      <c r="F11" s="10"/>
      <c r="G11" s="8">
        <f t="shared" si="2"/>
        <v>60.783357103289461</v>
      </c>
      <c r="H11" s="9">
        <f t="shared" si="3"/>
        <v>55.829975146017262</v>
      </c>
      <c r="I11" s="10">
        <v>5</v>
      </c>
      <c r="J11" s="10">
        <v>12</v>
      </c>
      <c r="K11" s="7">
        <v>4.82</v>
      </c>
      <c r="L11" s="20">
        <v>2.4</v>
      </c>
      <c r="M11" s="19">
        <f t="shared" si="4"/>
        <v>7.2200000000000006</v>
      </c>
      <c r="N11" s="12" t="s">
        <v>113</v>
      </c>
      <c r="O11" s="12"/>
    </row>
    <row r="12" spans="1:15" x14ac:dyDescent="0.25">
      <c r="A12" s="4" t="s">
        <v>315</v>
      </c>
      <c r="B12" s="5">
        <v>0.33333333333333331</v>
      </c>
      <c r="C12" s="6">
        <v>291.14</v>
      </c>
      <c r="D12" s="7">
        <f t="shared" si="0"/>
        <v>84.728549194856313</v>
      </c>
      <c r="E12" s="7">
        <f t="shared" si="1"/>
        <v>107.11854919485631</v>
      </c>
      <c r="F12" s="10"/>
      <c r="G12" s="8">
        <f t="shared" si="2"/>
        <v>60.51895434737645</v>
      </c>
      <c r="H12" s="9">
        <f t="shared" si="3"/>
        <v>55.523295671596543</v>
      </c>
      <c r="I12" s="10">
        <v>5</v>
      </c>
      <c r="J12" s="10">
        <v>0</v>
      </c>
      <c r="K12" s="7">
        <v>6</v>
      </c>
      <c r="L12" s="20">
        <v>2.4</v>
      </c>
      <c r="M12" s="19">
        <f t="shared" si="4"/>
        <v>8.4</v>
      </c>
      <c r="N12" s="12" t="s">
        <v>47</v>
      </c>
      <c r="O12" s="12"/>
    </row>
    <row r="13" spans="1:15" x14ac:dyDescent="0.25">
      <c r="A13" s="4" t="s">
        <v>316</v>
      </c>
      <c r="B13" s="5">
        <v>0.33333333333333331</v>
      </c>
      <c r="C13" s="14">
        <v>291.10000000000002</v>
      </c>
      <c r="D13" s="7">
        <f t="shared" si="0"/>
        <v>84.261898743395577</v>
      </c>
      <c r="E13" s="7">
        <f t="shared" si="1"/>
        <v>106.65189874339558</v>
      </c>
      <c r="F13" s="10"/>
      <c r="G13" s="8">
        <f t="shared" si="2"/>
        <v>60.255310024517271</v>
      </c>
      <c r="H13" s="9">
        <f t="shared" si="3"/>
        <v>55.217495899997104</v>
      </c>
      <c r="I13" s="10">
        <v>5</v>
      </c>
      <c r="J13" s="10">
        <v>0</v>
      </c>
      <c r="K13" s="7">
        <v>0</v>
      </c>
      <c r="L13" s="20">
        <v>0</v>
      </c>
      <c r="M13" s="19">
        <f t="shared" si="4"/>
        <v>0</v>
      </c>
      <c r="N13" s="12" t="s">
        <v>51</v>
      </c>
      <c r="O13" s="12" t="s">
        <v>335</v>
      </c>
    </row>
    <row r="14" spans="1:15" x14ac:dyDescent="0.25">
      <c r="A14" s="4" t="s">
        <v>317</v>
      </c>
      <c r="B14" s="5">
        <v>0.33333333333333331</v>
      </c>
      <c r="C14" s="14">
        <v>291.12</v>
      </c>
      <c r="D14" s="7">
        <f t="shared" si="0"/>
        <v>84.495056284008896</v>
      </c>
      <c r="E14" s="7">
        <f t="shared" si="1"/>
        <v>106.8850562840089</v>
      </c>
      <c r="F14" s="10"/>
      <c r="G14" s="8">
        <f t="shared" si="2"/>
        <v>60.387037448592594</v>
      </c>
      <c r="H14" s="9">
        <f t="shared" si="3"/>
        <v>55.370285900399018</v>
      </c>
      <c r="I14" s="10">
        <v>5</v>
      </c>
      <c r="J14" s="10">
        <v>0</v>
      </c>
      <c r="K14" s="7">
        <v>0</v>
      </c>
      <c r="L14" s="20">
        <v>0</v>
      </c>
      <c r="M14" s="19">
        <f t="shared" si="4"/>
        <v>0</v>
      </c>
      <c r="N14" s="12" t="s">
        <v>51</v>
      </c>
      <c r="O14" s="12" t="s">
        <v>335</v>
      </c>
    </row>
    <row r="15" spans="1:15" x14ac:dyDescent="0.25">
      <c r="A15" s="4" t="s">
        <v>318</v>
      </c>
      <c r="B15" s="5">
        <v>0.33333333333333331</v>
      </c>
      <c r="C15" s="6">
        <v>291.14</v>
      </c>
      <c r="D15" s="7">
        <f t="shared" si="0"/>
        <v>84.728549194856313</v>
      </c>
      <c r="E15" s="7">
        <f t="shared" si="1"/>
        <v>107.11854919485631</v>
      </c>
      <c r="F15" s="10"/>
      <c r="G15" s="8">
        <f t="shared" si="2"/>
        <v>60.51895434737645</v>
      </c>
      <c r="H15" s="9">
        <f t="shared" si="3"/>
        <v>55.523295671596543</v>
      </c>
      <c r="I15" s="10">
        <v>5</v>
      </c>
      <c r="J15" s="10">
        <v>0</v>
      </c>
      <c r="K15" s="7">
        <v>0</v>
      </c>
      <c r="L15" s="20">
        <v>0</v>
      </c>
      <c r="M15" s="19">
        <f t="shared" si="4"/>
        <v>0</v>
      </c>
      <c r="N15" s="12" t="s">
        <v>51</v>
      </c>
      <c r="O15" s="12" t="s">
        <v>335</v>
      </c>
    </row>
    <row r="16" spans="1:15" x14ac:dyDescent="0.25">
      <c r="A16" s="4" t="s">
        <v>319</v>
      </c>
      <c r="B16" s="5">
        <v>0.33333333333333331</v>
      </c>
      <c r="C16" s="6">
        <v>291.17</v>
      </c>
      <c r="D16" s="7">
        <f t="shared" si="0"/>
        <v>85.079417897504172</v>
      </c>
      <c r="E16" s="7">
        <f t="shared" si="1"/>
        <v>107.46941789750417</v>
      </c>
      <c r="F16" s="10"/>
      <c r="G16" s="8">
        <f t="shared" si="2"/>
        <v>60.717185252827207</v>
      </c>
      <c r="H16" s="9">
        <f t="shared" si="3"/>
        <v>55.753222737551887</v>
      </c>
      <c r="I16" s="10">
        <v>4</v>
      </c>
      <c r="J16" s="10">
        <v>9</v>
      </c>
      <c r="K16" s="10">
        <v>0</v>
      </c>
      <c r="L16" s="20">
        <v>0</v>
      </c>
      <c r="M16" s="19">
        <f t="shared" si="4"/>
        <v>0</v>
      </c>
      <c r="N16" s="12" t="s">
        <v>51</v>
      </c>
      <c r="O16" s="12" t="s">
        <v>335</v>
      </c>
    </row>
    <row r="17" spans="1:15" x14ac:dyDescent="0.25">
      <c r="A17" s="4" t="s">
        <v>320</v>
      </c>
      <c r="B17" s="5">
        <v>0.33333333333333331</v>
      </c>
      <c r="C17" s="14">
        <v>291.18</v>
      </c>
      <c r="D17" s="7">
        <f t="shared" si="0"/>
        <v>85.196542072822339</v>
      </c>
      <c r="E17" s="7">
        <f t="shared" si="1"/>
        <v>107.58654207282234</v>
      </c>
      <c r="F17" s="10"/>
      <c r="G17" s="8">
        <f t="shared" si="2"/>
        <v>60.783357103289461</v>
      </c>
      <c r="H17" s="9">
        <f t="shared" si="3"/>
        <v>55.829975146017262</v>
      </c>
      <c r="I17" s="10">
        <v>5</v>
      </c>
      <c r="J17" s="10">
        <v>0</v>
      </c>
      <c r="K17" s="10">
        <v>3.68</v>
      </c>
      <c r="L17" s="20">
        <v>0.5</v>
      </c>
      <c r="M17" s="19">
        <f t="shared" si="4"/>
        <v>4.18</v>
      </c>
      <c r="N17" s="12" t="s">
        <v>51</v>
      </c>
      <c r="O17" s="10"/>
    </row>
    <row r="18" spans="1:15" x14ac:dyDescent="0.25">
      <c r="A18" s="4" t="s">
        <v>321</v>
      </c>
      <c r="B18" s="5">
        <v>0.33333333333333331</v>
      </c>
      <c r="C18" s="14">
        <v>291.18</v>
      </c>
      <c r="D18" s="7">
        <f t="shared" si="0"/>
        <v>85.196542072822339</v>
      </c>
      <c r="E18" s="7">
        <f t="shared" si="1"/>
        <v>107.58654207282234</v>
      </c>
      <c r="F18" s="10"/>
      <c r="G18" s="8">
        <f t="shared" si="2"/>
        <v>60.783357103289461</v>
      </c>
      <c r="H18" s="9">
        <f t="shared" si="3"/>
        <v>55.829975146017262</v>
      </c>
      <c r="I18" s="10">
        <v>6</v>
      </c>
      <c r="J18" s="10">
        <v>0</v>
      </c>
      <c r="K18" s="10">
        <v>0</v>
      </c>
      <c r="L18" s="20">
        <v>0.5</v>
      </c>
      <c r="M18" s="19">
        <f t="shared" si="4"/>
        <v>0.5</v>
      </c>
      <c r="N18" s="12" t="s">
        <v>51</v>
      </c>
      <c r="O18" s="12" t="s">
        <v>116</v>
      </c>
    </row>
    <row r="19" spans="1:15" x14ac:dyDescent="0.25">
      <c r="A19" s="4" t="s">
        <v>322</v>
      </c>
      <c r="B19" s="5">
        <v>0.33333333333333331</v>
      </c>
      <c r="C19" s="14">
        <v>291.18</v>
      </c>
      <c r="D19" s="7">
        <f t="shared" si="0"/>
        <v>85.196542072822339</v>
      </c>
      <c r="E19" s="7">
        <f t="shared" si="1"/>
        <v>107.58654207282234</v>
      </c>
      <c r="F19" s="10"/>
      <c r="G19" s="8">
        <f t="shared" si="2"/>
        <v>60.783357103289461</v>
      </c>
      <c r="H19" s="9">
        <f t="shared" si="3"/>
        <v>55.829975146017262</v>
      </c>
      <c r="I19" s="10">
        <v>4</v>
      </c>
      <c r="J19" s="10">
        <v>0</v>
      </c>
      <c r="K19" s="10">
        <v>0</v>
      </c>
      <c r="L19" s="20">
        <v>0.5</v>
      </c>
      <c r="M19" s="19">
        <f t="shared" si="4"/>
        <v>0.5</v>
      </c>
      <c r="N19" s="12" t="s">
        <v>51</v>
      </c>
      <c r="O19" s="12" t="s">
        <v>116</v>
      </c>
    </row>
    <row r="20" spans="1:15" x14ac:dyDescent="0.25">
      <c r="A20" s="4" t="s">
        <v>323</v>
      </c>
      <c r="B20" s="5">
        <v>0.33333333333333331</v>
      </c>
      <c r="C20" s="6">
        <v>290.94</v>
      </c>
      <c r="D20" s="7">
        <f t="shared" si="0"/>
        <v>82.408683388522476</v>
      </c>
      <c r="E20" s="7">
        <f t="shared" si="1"/>
        <v>104.79868338852248</v>
      </c>
      <c r="F20" s="10"/>
      <c r="G20" s="8">
        <f t="shared" si="2"/>
        <v>59.208295699730215</v>
      </c>
      <c r="H20" s="9">
        <f t="shared" si="3"/>
        <v>54.003069061941332</v>
      </c>
      <c r="I20" s="10">
        <v>6</v>
      </c>
      <c r="J20" s="10">
        <v>4</v>
      </c>
      <c r="K20" s="10">
        <v>2.69</v>
      </c>
      <c r="L20" s="20">
        <v>0.5</v>
      </c>
      <c r="M20" s="19">
        <f t="shared" si="4"/>
        <v>3.19</v>
      </c>
      <c r="N20" s="12" t="s">
        <v>47</v>
      </c>
      <c r="O20" s="12"/>
    </row>
    <row r="21" spans="1:15" x14ac:dyDescent="0.25">
      <c r="A21" s="4" t="s">
        <v>324</v>
      </c>
      <c r="B21" s="5">
        <v>0.33333333333333331</v>
      </c>
      <c r="C21" s="6">
        <v>290.98</v>
      </c>
      <c r="D21" s="7">
        <f t="shared" si="0"/>
        <v>82.869983040901715</v>
      </c>
      <c r="E21" s="7">
        <f t="shared" si="1"/>
        <v>105.25998304090172</v>
      </c>
      <c r="F21" s="10"/>
      <c r="G21" s="8">
        <f t="shared" si="2"/>
        <v>59.468916972260857</v>
      </c>
      <c r="H21" s="9">
        <f t="shared" si="3"/>
        <v>54.305362412124325</v>
      </c>
      <c r="I21" s="10">
        <v>9</v>
      </c>
      <c r="J21" s="10">
        <v>20</v>
      </c>
      <c r="K21" s="10">
        <v>0</v>
      </c>
      <c r="L21" s="10">
        <v>0.5</v>
      </c>
      <c r="M21" s="19">
        <f t="shared" si="4"/>
        <v>0.5</v>
      </c>
      <c r="N21" s="12" t="s">
        <v>47</v>
      </c>
      <c r="O21" s="12" t="s">
        <v>116</v>
      </c>
    </row>
    <row r="22" spans="1:15" x14ac:dyDescent="0.25">
      <c r="A22" s="4" t="s">
        <v>325</v>
      </c>
      <c r="B22" s="5">
        <v>0.33333333333333331</v>
      </c>
      <c r="C22" s="6">
        <v>291.02</v>
      </c>
      <c r="D22" s="7">
        <f t="shared" si="0"/>
        <v>83.332617557039484</v>
      </c>
      <c r="E22" s="7">
        <f t="shared" si="1"/>
        <v>105.72261755703948</v>
      </c>
      <c r="F22" s="10"/>
      <c r="G22" s="8">
        <f t="shared" si="2"/>
        <v>59.730292405107058</v>
      </c>
      <c r="H22" s="9">
        <f t="shared" si="3"/>
        <v>54.608530509200193</v>
      </c>
      <c r="I22" s="10">
        <v>6</v>
      </c>
      <c r="J22" s="10">
        <v>16</v>
      </c>
      <c r="K22" s="10">
        <v>0</v>
      </c>
      <c r="L22" s="10">
        <v>0.2</v>
      </c>
      <c r="M22" s="19">
        <f t="shared" si="4"/>
        <v>0.2</v>
      </c>
      <c r="N22" s="12" t="s">
        <v>47</v>
      </c>
      <c r="O22" s="10" t="s">
        <v>335</v>
      </c>
    </row>
    <row r="23" spans="1:15" x14ac:dyDescent="0.25">
      <c r="A23" s="4" t="s">
        <v>326</v>
      </c>
      <c r="B23" s="5">
        <v>0.33333333333333331</v>
      </c>
      <c r="C23" s="6">
        <v>291.06</v>
      </c>
      <c r="D23" s="7">
        <f t="shared" si="0"/>
        <v>83.796588827666127</v>
      </c>
      <c r="E23" s="7">
        <f t="shared" si="1"/>
        <v>106.18658882766613</v>
      </c>
      <c r="F23" s="10"/>
      <c r="G23" s="8">
        <f t="shared" si="2"/>
        <v>59.99242306647804</v>
      </c>
      <c r="H23" s="9">
        <f t="shared" si="3"/>
        <v>54.912574592179638</v>
      </c>
      <c r="I23" s="10">
        <v>6</v>
      </c>
      <c r="J23" s="10">
        <v>3</v>
      </c>
      <c r="K23" s="10">
        <v>0</v>
      </c>
      <c r="L23" s="10">
        <v>0.2</v>
      </c>
      <c r="M23" s="19">
        <f t="shared" si="4"/>
        <v>0.2</v>
      </c>
      <c r="N23" s="12" t="s">
        <v>47</v>
      </c>
      <c r="O23" s="12" t="s">
        <v>335</v>
      </c>
    </row>
    <row r="24" spans="1:15" x14ac:dyDescent="0.25">
      <c r="A24" s="4" t="s">
        <v>327</v>
      </c>
      <c r="B24" s="5">
        <v>0.33333333333333331</v>
      </c>
      <c r="C24" s="6">
        <v>291.08999999999997</v>
      </c>
      <c r="D24" s="7">
        <f t="shared" si="0"/>
        <v>84.145445663073914</v>
      </c>
      <c r="E24" s="7">
        <f t="shared" si="1"/>
        <v>106.53544566307392</v>
      </c>
      <c r="F24" s="10"/>
      <c r="G24" s="8">
        <f t="shared" si="2"/>
        <v>60.189517323770566</v>
      </c>
      <c r="H24" s="9">
        <f t="shared" si="3"/>
        <v>55.141183265448177</v>
      </c>
      <c r="I24" s="10">
        <v>7</v>
      </c>
      <c r="J24" s="10">
        <v>3</v>
      </c>
      <c r="K24" s="10">
        <v>0</v>
      </c>
      <c r="L24" s="10">
        <v>0.2</v>
      </c>
      <c r="M24" s="19">
        <f t="shared" si="4"/>
        <v>0.2</v>
      </c>
      <c r="N24" s="12" t="s">
        <v>47</v>
      </c>
      <c r="O24" s="12" t="s">
        <v>335</v>
      </c>
    </row>
    <row r="25" spans="1:15" x14ac:dyDescent="0.25">
      <c r="A25" s="4" t="s">
        <v>328</v>
      </c>
      <c r="B25" s="5">
        <v>0.33333333333333331</v>
      </c>
      <c r="C25" s="6">
        <v>291.13</v>
      </c>
      <c r="D25" s="7">
        <f t="shared" si="0"/>
        <v>84.611760803366778</v>
      </c>
      <c r="E25" s="7">
        <f t="shared" si="1"/>
        <v>107.00176080336678</v>
      </c>
      <c r="F25" s="10"/>
      <c r="G25" s="8">
        <f t="shared" si="2"/>
        <v>60.452972205291964</v>
      </c>
      <c r="H25" s="9">
        <f t="shared" si="3"/>
        <v>55.446763304958566</v>
      </c>
      <c r="I25" s="10">
        <v>7</v>
      </c>
      <c r="J25" s="10">
        <v>2</v>
      </c>
      <c r="K25" s="10">
        <v>0</v>
      </c>
      <c r="L25" s="10">
        <v>0.2</v>
      </c>
      <c r="M25" s="19">
        <f t="shared" si="4"/>
        <v>0.2</v>
      </c>
      <c r="N25" s="12" t="s">
        <v>47</v>
      </c>
      <c r="O25" s="12" t="s">
        <v>335</v>
      </c>
    </row>
    <row r="26" spans="1:15" x14ac:dyDescent="0.25">
      <c r="A26" s="4" t="s">
        <v>329</v>
      </c>
      <c r="B26" s="5">
        <v>0.33333333333333331</v>
      </c>
      <c r="C26" s="6">
        <v>291.18</v>
      </c>
      <c r="D26" s="7">
        <f t="shared" si="0"/>
        <v>85.196542072822339</v>
      </c>
      <c r="E26" s="7">
        <f t="shared" si="1"/>
        <v>107.58654207282234</v>
      </c>
      <c r="F26" s="10"/>
      <c r="G26" s="8">
        <f t="shared" si="2"/>
        <v>60.783357103289461</v>
      </c>
      <c r="H26" s="9">
        <f t="shared" si="3"/>
        <v>55.829975146017262</v>
      </c>
      <c r="I26" s="10">
        <v>8</v>
      </c>
      <c r="J26" s="10">
        <v>25</v>
      </c>
      <c r="K26" s="10">
        <v>0</v>
      </c>
      <c r="L26" s="10">
        <v>0.2</v>
      </c>
      <c r="M26" s="19">
        <f t="shared" si="4"/>
        <v>0.2</v>
      </c>
      <c r="N26" s="12" t="s">
        <v>47</v>
      </c>
      <c r="O26" s="12" t="s">
        <v>335</v>
      </c>
    </row>
    <row r="27" spans="1:15" x14ac:dyDescent="0.25">
      <c r="A27" s="4" t="s">
        <v>330</v>
      </c>
      <c r="B27" s="5">
        <v>0.33333333333333331</v>
      </c>
      <c r="C27" s="6">
        <v>291.24</v>
      </c>
      <c r="D27" s="7">
        <f>E27-22.39</f>
        <v>85.901052575150388</v>
      </c>
      <c r="E27" s="7">
        <f t="shared" si="1"/>
        <v>108.29105257515039</v>
      </c>
      <c r="F27" s="10"/>
      <c r="G27" s="8">
        <f t="shared" si="2"/>
        <v>61.18138563567819</v>
      </c>
      <c r="H27" s="9">
        <f t="shared" si="3"/>
        <v>56.291646510583483</v>
      </c>
      <c r="I27" s="10">
        <v>5</v>
      </c>
      <c r="J27" s="10">
        <v>0</v>
      </c>
      <c r="K27" s="10">
        <v>0</v>
      </c>
      <c r="L27" s="10">
        <v>0</v>
      </c>
      <c r="M27" s="19">
        <f t="shared" si="4"/>
        <v>0</v>
      </c>
      <c r="N27" s="12" t="s">
        <v>147</v>
      </c>
      <c r="O27" s="12" t="s">
        <v>335</v>
      </c>
    </row>
    <row r="28" spans="1:15" x14ac:dyDescent="0.25">
      <c r="A28" s="4" t="s">
        <v>331</v>
      </c>
      <c r="B28" s="5">
        <v>0.33333333333333331</v>
      </c>
      <c r="C28" s="6">
        <v>291.32</v>
      </c>
      <c r="D28" s="7">
        <f t="shared" si="0"/>
        <v>86.845116050316719</v>
      </c>
      <c r="E28" s="7">
        <f t="shared" si="1"/>
        <v>109.23511605031672</v>
      </c>
      <c r="F28" s="10"/>
      <c r="G28" s="8">
        <f t="shared" si="2"/>
        <v>61.714754830687411</v>
      </c>
      <c r="H28" s="9">
        <f t="shared" si="3"/>
        <v>56.91029885341856</v>
      </c>
      <c r="I28" s="10">
        <v>6</v>
      </c>
      <c r="J28" s="10">
        <v>0</v>
      </c>
      <c r="K28" s="10">
        <v>0</v>
      </c>
      <c r="L28" s="10">
        <v>0</v>
      </c>
      <c r="M28" s="19">
        <f t="shared" si="4"/>
        <v>0</v>
      </c>
      <c r="N28" s="12" t="s">
        <v>147</v>
      </c>
      <c r="O28" s="12" t="s">
        <v>335</v>
      </c>
    </row>
    <row r="29" spans="1:15" x14ac:dyDescent="0.25">
      <c r="A29" s="4" t="s">
        <v>332</v>
      </c>
      <c r="B29" s="5">
        <v>0.33333333333333331</v>
      </c>
      <c r="C29" s="6">
        <v>291.38</v>
      </c>
      <c r="D29" s="7">
        <f t="shared" si="0"/>
        <v>87.556709032359649</v>
      </c>
      <c r="E29" s="7">
        <f t="shared" si="1"/>
        <v>109.94670903235965</v>
      </c>
      <c r="F29" s="10"/>
      <c r="G29" s="8">
        <f t="shared" si="2"/>
        <v>62.116784764044993</v>
      </c>
      <c r="H29" s="9">
        <f t="shared" si="3"/>
        <v>57.376611423564647</v>
      </c>
      <c r="I29" s="10">
        <v>8</v>
      </c>
      <c r="J29" s="10">
        <v>0</v>
      </c>
      <c r="K29" s="10">
        <v>0</v>
      </c>
      <c r="L29" s="10">
        <v>0</v>
      </c>
      <c r="M29" s="19">
        <f t="shared" si="4"/>
        <v>0</v>
      </c>
      <c r="N29" s="12" t="s">
        <v>147</v>
      </c>
      <c r="O29" s="12" t="s">
        <v>335</v>
      </c>
    </row>
    <row r="30" spans="1:15" x14ac:dyDescent="0.25">
      <c r="A30" s="4" t="s">
        <v>333</v>
      </c>
      <c r="B30" s="5">
        <v>0.33333333333333331</v>
      </c>
      <c r="C30" s="6">
        <v>291.38</v>
      </c>
      <c r="D30" s="7">
        <f t="shared" si="0"/>
        <v>87.556709032359649</v>
      </c>
      <c r="E30" s="7">
        <f t="shared" si="1"/>
        <v>109.94670903235965</v>
      </c>
      <c r="F30" s="7"/>
      <c r="G30" s="8">
        <f t="shared" si="2"/>
        <v>62.116784764044993</v>
      </c>
      <c r="H30" s="9">
        <f t="shared" si="3"/>
        <v>57.376611423564647</v>
      </c>
      <c r="I30" s="10">
        <v>8</v>
      </c>
      <c r="J30" s="10">
        <v>0</v>
      </c>
      <c r="K30" s="10">
        <v>3.68</v>
      </c>
      <c r="L30" s="10">
        <v>0.5</v>
      </c>
      <c r="M30" s="19">
        <f t="shared" si="4"/>
        <v>4.18</v>
      </c>
      <c r="N30" s="12" t="s">
        <v>147</v>
      </c>
      <c r="O30" s="12" t="s">
        <v>335</v>
      </c>
    </row>
    <row r="31" spans="1:15" x14ac:dyDescent="0.25">
      <c r="A31" s="4" t="s">
        <v>334</v>
      </c>
      <c r="B31" s="5">
        <v>0.33333333333333331</v>
      </c>
      <c r="C31" s="6">
        <v>291.37</v>
      </c>
      <c r="D31" s="7">
        <f t="shared" si="0"/>
        <v>87.437898847695905</v>
      </c>
      <c r="E31" s="7">
        <f t="shared" si="1"/>
        <v>109.82789884769591</v>
      </c>
      <c r="F31" s="7"/>
      <c r="G31" s="8">
        <f t="shared" si="2"/>
        <v>62.049660365929896</v>
      </c>
      <c r="H31" s="9">
        <f t="shared" si="3"/>
        <v>57.298754159695875</v>
      </c>
      <c r="I31" s="10">
        <v>8</v>
      </c>
      <c r="J31" s="10">
        <v>0</v>
      </c>
      <c r="K31" s="10">
        <v>3.68</v>
      </c>
      <c r="L31" s="10">
        <v>1.5</v>
      </c>
      <c r="M31" s="19">
        <f t="shared" si="4"/>
        <v>5.18</v>
      </c>
      <c r="N31" s="12" t="s">
        <v>147</v>
      </c>
      <c r="O31" s="12"/>
    </row>
    <row r="32" spans="1:15" x14ac:dyDescent="0.25">
      <c r="A32" s="4"/>
      <c r="B32" s="5"/>
      <c r="C32" s="10"/>
      <c r="D32" s="7"/>
      <c r="E32" s="7"/>
      <c r="F32" s="7"/>
      <c r="G32" s="8"/>
      <c r="H32" s="9"/>
      <c r="I32" s="10"/>
      <c r="J32" s="10"/>
      <c r="K32" s="10"/>
      <c r="L32" s="10"/>
      <c r="M32" s="11"/>
      <c r="N32" s="12"/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61.037358565085214</v>
      </c>
      <c r="H33" s="16">
        <f>AVERAGE(H2:H32)</f>
        <v>56.124590209830139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workbookViewId="0">
      <selection activeCell="C8" sqref="C8"/>
    </sheetView>
  </sheetViews>
  <sheetFormatPr defaultRowHeight="15" x14ac:dyDescent="0.25"/>
  <cols>
    <col min="1" max="1" width="12.7109375" customWidth="1"/>
    <col min="8" max="8" width="11.140625" customWidth="1"/>
    <col min="9" max="9" width="11.7109375" customWidth="1"/>
    <col min="14" max="14" width="10" customWidth="1"/>
    <col min="15" max="15" width="13.710937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336</v>
      </c>
      <c r="B2" s="5">
        <v>0.33333333333333331</v>
      </c>
      <c r="C2" s="6">
        <v>291.36</v>
      </c>
      <c r="D2" s="7">
        <f t="shared" ref="D2:D32" si="0">E2-22.39</f>
        <v>87.319173244205885</v>
      </c>
      <c r="E2" s="7">
        <f t="shared" ref="E2:E32" si="1">(-89238.937+(1019.42*C2)-(3.88085664*C2^2)+(0.00492359335*C2^3))</f>
        <v>109.70917324420589</v>
      </c>
      <c r="F2" s="7"/>
      <c r="G2" s="8">
        <f t="shared" ref="G2:G32" si="2">(E2/177)*100</f>
        <v>61.982583753788631</v>
      </c>
      <c r="H2" s="9">
        <f t="shared" ref="H2:H32" si="3">D2/152.6*100</f>
        <v>57.220952322546459</v>
      </c>
      <c r="I2" s="10">
        <v>8</v>
      </c>
      <c r="J2" s="10">
        <v>0</v>
      </c>
      <c r="K2" s="20">
        <v>3.68</v>
      </c>
      <c r="L2" s="20">
        <v>2.5</v>
      </c>
      <c r="M2" s="19"/>
      <c r="N2" s="12" t="s">
        <v>147</v>
      </c>
      <c r="O2" s="12"/>
    </row>
    <row r="3" spans="1:15" x14ac:dyDescent="0.25">
      <c r="A3" s="4" t="s">
        <v>337</v>
      </c>
      <c r="B3" s="5">
        <v>0.33333333333333331</v>
      </c>
      <c r="C3" s="6">
        <v>291.35000000000002</v>
      </c>
      <c r="D3" s="7">
        <f t="shared" si="0"/>
        <v>87.200532192218233</v>
      </c>
      <c r="E3" s="7">
        <f t="shared" si="1"/>
        <v>109.59053219221823</v>
      </c>
      <c r="F3" s="10"/>
      <c r="G3" s="8">
        <f t="shared" si="2"/>
        <v>61.915554910857765</v>
      </c>
      <c r="H3" s="9">
        <f t="shared" si="3"/>
        <v>57.143205892672498</v>
      </c>
      <c r="I3" s="10">
        <v>8</v>
      </c>
      <c r="J3" s="10">
        <v>0</v>
      </c>
      <c r="K3" s="20">
        <v>5.45</v>
      </c>
      <c r="L3" s="20">
        <v>2.5</v>
      </c>
      <c r="M3" s="19"/>
      <c r="N3" s="12" t="s">
        <v>147</v>
      </c>
      <c r="O3" s="12"/>
    </row>
    <row r="4" spans="1:15" x14ac:dyDescent="0.25">
      <c r="A4" s="4" t="s">
        <v>338</v>
      </c>
      <c r="B4" s="5">
        <v>0.33333333333333331</v>
      </c>
      <c r="C4" s="6">
        <v>291.33999999999997</v>
      </c>
      <c r="D4" s="7">
        <f t="shared" si="0"/>
        <v>87.081975662308977</v>
      </c>
      <c r="E4" s="7">
        <f t="shared" si="1"/>
        <v>109.47197566230898</v>
      </c>
      <c r="F4" s="10"/>
      <c r="G4" s="8">
        <f t="shared" si="2"/>
        <v>61.848573820513543</v>
      </c>
      <c r="H4" s="9">
        <f t="shared" si="3"/>
        <v>57.065514850792255</v>
      </c>
      <c r="I4" s="10">
        <v>8</v>
      </c>
      <c r="J4" s="10">
        <v>0</v>
      </c>
      <c r="K4" s="21">
        <v>5</v>
      </c>
      <c r="L4" s="20">
        <v>3.5</v>
      </c>
      <c r="M4" s="19"/>
      <c r="N4" s="12" t="s">
        <v>49</v>
      </c>
      <c r="O4" s="12"/>
    </row>
    <row r="5" spans="1:15" x14ac:dyDescent="0.25">
      <c r="A5" s="4" t="s">
        <v>339</v>
      </c>
      <c r="B5" s="5">
        <v>0.33333333333333331</v>
      </c>
      <c r="C5" s="6">
        <v>291.32</v>
      </c>
      <c r="D5" s="7">
        <f t="shared" si="0"/>
        <v>86.845116050316719</v>
      </c>
      <c r="E5" s="7">
        <f t="shared" si="1"/>
        <v>109.23511605031672</v>
      </c>
      <c r="F5" s="10"/>
      <c r="G5" s="8">
        <f t="shared" si="2"/>
        <v>61.714754830687411</v>
      </c>
      <c r="H5" s="9">
        <f t="shared" si="3"/>
        <v>56.91029885341856</v>
      </c>
      <c r="I5" s="10">
        <v>6</v>
      </c>
      <c r="J5" s="10">
        <v>3</v>
      </c>
      <c r="K5" s="20">
        <v>5</v>
      </c>
      <c r="L5" s="20">
        <v>3.5</v>
      </c>
      <c r="M5" s="19"/>
      <c r="N5" s="12" t="s">
        <v>49</v>
      </c>
      <c r="O5" s="12"/>
    </row>
    <row r="6" spans="1:15" x14ac:dyDescent="0.25">
      <c r="A6" s="4" t="s">
        <v>340</v>
      </c>
      <c r="B6" s="5">
        <v>0.33333333333333331</v>
      </c>
      <c r="C6" s="6">
        <v>291.33</v>
      </c>
      <c r="D6" s="7">
        <f t="shared" si="0"/>
        <v>86.96350362486497</v>
      </c>
      <c r="E6" s="7">
        <f t="shared" si="1"/>
        <v>109.35350362486497</v>
      </c>
      <c r="F6" s="10"/>
      <c r="G6" s="8">
        <f t="shared" si="2"/>
        <v>61.781640466025408</v>
      </c>
      <c r="H6" s="9">
        <f t="shared" si="3"/>
        <v>56.987879177499977</v>
      </c>
      <c r="I6" s="10">
        <v>5</v>
      </c>
      <c r="J6" s="10">
        <v>15</v>
      </c>
      <c r="K6" s="20">
        <v>0</v>
      </c>
      <c r="L6" s="20">
        <v>0.5</v>
      </c>
      <c r="M6" s="19"/>
      <c r="N6" s="12" t="s">
        <v>49</v>
      </c>
    </row>
    <row r="7" spans="1:15" x14ac:dyDescent="0.25">
      <c r="A7" s="4" t="s">
        <v>341</v>
      </c>
      <c r="B7" s="5">
        <v>0.33333333333333331</v>
      </c>
      <c r="C7" s="14">
        <v>291.33999999999997</v>
      </c>
      <c r="D7" s="7">
        <f t="shared" si="0"/>
        <v>87.081975662308977</v>
      </c>
      <c r="E7" s="7">
        <f t="shared" si="1"/>
        <v>109.47197566230898</v>
      </c>
      <c r="F7" s="10"/>
      <c r="G7" s="8">
        <f t="shared" si="2"/>
        <v>61.848573820513543</v>
      </c>
      <c r="H7" s="9">
        <f t="shared" si="3"/>
        <v>57.065514850792255</v>
      </c>
      <c r="I7" s="10"/>
      <c r="J7" s="10">
        <v>2</v>
      </c>
      <c r="K7" s="7">
        <v>0</v>
      </c>
      <c r="L7" s="20">
        <v>0.5</v>
      </c>
      <c r="M7" s="19"/>
      <c r="N7" s="12" t="s">
        <v>49</v>
      </c>
      <c r="O7" s="12" t="s">
        <v>335</v>
      </c>
    </row>
    <row r="8" spans="1:15" x14ac:dyDescent="0.25">
      <c r="A8" s="4" t="s">
        <v>342</v>
      </c>
      <c r="B8" s="5">
        <v>0.33333333333333331</v>
      </c>
      <c r="C8" s="6">
        <v>300</v>
      </c>
      <c r="D8" s="7">
        <f t="shared" si="0"/>
        <v>224.59584999996821</v>
      </c>
      <c r="E8" s="7">
        <f t="shared" si="1"/>
        <v>246.9858499999682</v>
      </c>
      <c r="F8" s="10"/>
      <c r="G8" s="8">
        <f t="shared" si="2"/>
        <v>139.5400282485696</v>
      </c>
      <c r="H8" s="9">
        <f t="shared" si="3"/>
        <v>147.17945609434352</v>
      </c>
      <c r="I8" s="10"/>
      <c r="J8" s="10"/>
      <c r="K8" s="7"/>
      <c r="L8" s="20"/>
      <c r="M8" s="19"/>
      <c r="N8" s="12"/>
      <c r="O8" s="12"/>
    </row>
    <row r="9" spans="1:15" x14ac:dyDescent="0.25">
      <c r="A9" s="4" t="s">
        <v>343</v>
      </c>
      <c r="B9" s="5">
        <v>0.33333333333333331</v>
      </c>
      <c r="C9" s="6"/>
      <c r="D9" s="7">
        <f t="shared" si="0"/>
        <v>-89261.327000000005</v>
      </c>
      <c r="E9" s="7">
        <f t="shared" si="1"/>
        <v>-89238.937000000005</v>
      </c>
      <c r="F9" s="10"/>
      <c r="G9" s="8">
        <f t="shared" si="2"/>
        <v>-50417.478531073444</v>
      </c>
      <c r="H9" s="9">
        <f t="shared" si="3"/>
        <v>-58493.661205766715</v>
      </c>
      <c r="L9" s="20"/>
      <c r="M9" s="19"/>
      <c r="N9" s="12"/>
      <c r="O9" s="12"/>
    </row>
    <row r="10" spans="1:15" x14ac:dyDescent="0.25">
      <c r="A10" s="4" t="s">
        <v>344</v>
      </c>
      <c r="B10" s="5">
        <v>0.33333333333333331</v>
      </c>
      <c r="C10" s="14">
        <v>291.37</v>
      </c>
      <c r="D10" s="7">
        <f t="shared" si="0"/>
        <v>87.437898847695905</v>
      </c>
      <c r="E10" s="7">
        <f t="shared" si="1"/>
        <v>109.82789884769591</v>
      </c>
      <c r="F10" s="10"/>
      <c r="G10" s="8">
        <f t="shared" si="2"/>
        <v>62.049660365929896</v>
      </c>
      <c r="H10" s="9">
        <f t="shared" si="3"/>
        <v>57.298754159695875</v>
      </c>
      <c r="I10" s="10">
        <v>4</v>
      </c>
      <c r="J10" s="10">
        <v>10</v>
      </c>
      <c r="K10" s="10">
        <v>0</v>
      </c>
      <c r="L10" s="20">
        <v>0.5</v>
      </c>
      <c r="M10" s="19"/>
      <c r="N10" s="12" t="s">
        <v>50</v>
      </c>
      <c r="O10" s="12" t="s">
        <v>335</v>
      </c>
    </row>
    <row r="11" spans="1:15" x14ac:dyDescent="0.25">
      <c r="A11" s="4" t="s">
        <v>345</v>
      </c>
      <c r="B11" s="5">
        <v>0.33333333333333331</v>
      </c>
      <c r="C11" s="6">
        <v>291.38</v>
      </c>
      <c r="D11" s="7">
        <f t="shared" si="0"/>
        <v>87.556709032359649</v>
      </c>
      <c r="E11" s="7">
        <f t="shared" si="1"/>
        <v>109.94670903235965</v>
      </c>
      <c r="F11" s="10"/>
      <c r="G11" s="8">
        <f t="shared" si="2"/>
        <v>62.116784764044993</v>
      </c>
      <c r="H11" s="9">
        <f t="shared" si="3"/>
        <v>57.376611423564647</v>
      </c>
      <c r="I11" s="10">
        <v>5</v>
      </c>
      <c r="J11" s="10">
        <v>18</v>
      </c>
      <c r="K11" s="10">
        <v>0</v>
      </c>
      <c r="L11" s="20">
        <v>0.5</v>
      </c>
      <c r="M11" s="19"/>
      <c r="N11" s="12" t="s">
        <v>50</v>
      </c>
      <c r="O11" s="12" t="s">
        <v>335</v>
      </c>
    </row>
    <row r="12" spans="1:15" x14ac:dyDescent="0.25">
      <c r="A12" s="4" t="s">
        <v>346</v>
      </c>
      <c r="B12" s="5">
        <v>0.33333333333333331</v>
      </c>
      <c r="C12" s="6">
        <v>291.39</v>
      </c>
      <c r="D12" s="7">
        <f t="shared" si="0"/>
        <v>87.675603827664744</v>
      </c>
      <c r="E12" s="7">
        <f t="shared" si="1"/>
        <v>110.06560382766475</v>
      </c>
      <c r="F12" s="10"/>
      <c r="G12" s="8">
        <f t="shared" si="2"/>
        <v>62.18395696478234</v>
      </c>
      <c r="H12" s="9">
        <f t="shared" si="3"/>
        <v>57.454524133463138</v>
      </c>
      <c r="I12" s="10">
        <v>5</v>
      </c>
      <c r="J12" s="10">
        <v>7</v>
      </c>
      <c r="K12" s="7">
        <v>0</v>
      </c>
      <c r="L12" s="20">
        <v>0.2</v>
      </c>
      <c r="M12" s="19"/>
      <c r="N12" s="12" t="s">
        <v>50</v>
      </c>
      <c r="O12" s="12" t="s">
        <v>335</v>
      </c>
    </row>
    <row r="13" spans="1:15" x14ac:dyDescent="0.25">
      <c r="A13" s="4" t="s">
        <v>347</v>
      </c>
      <c r="B13" s="5">
        <v>0.33333333333333331</v>
      </c>
      <c r="C13" s="14">
        <v>291.45</v>
      </c>
      <c r="D13" s="7">
        <f t="shared" si="0"/>
        <v>88.390751077385502</v>
      </c>
      <c r="E13" s="7">
        <f t="shared" si="1"/>
        <v>110.7807510773855</v>
      </c>
      <c r="F13" s="10"/>
      <c r="G13" s="8">
        <f t="shared" si="2"/>
        <v>62.587994958974861</v>
      </c>
      <c r="H13" s="9">
        <f t="shared" si="3"/>
        <v>57.923165843634017</v>
      </c>
      <c r="I13" s="10">
        <v>7</v>
      </c>
      <c r="J13" s="10">
        <v>11</v>
      </c>
      <c r="K13" s="7">
        <v>0</v>
      </c>
      <c r="L13" s="20">
        <v>0.2</v>
      </c>
      <c r="M13" s="19"/>
      <c r="N13" s="12" t="s">
        <v>50</v>
      </c>
      <c r="O13" s="12" t="s">
        <v>335</v>
      </c>
    </row>
    <row r="14" spans="1:15" x14ac:dyDescent="0.25">
      <c r="A14" s="4" t="s">
        <v>348</v>
      </c>
      <c r="B14" s="5">
        <v>0.33333333333333331</v>
      </c>
      <c r="C14" s="14">
        <v>291.49</v>
      </c>
      <c r="D14" s="7">
        <f t="shared" si="0"/>
        <v>88.869211865472025</v>
      </c>
      <c r="E14" s="7">
        <f t="shared" si="1"/>
        <v>111.25921186547203</v>
      </c>
      <c r="F14" s="10"/>
      <c r="G14" s="8">
        <f t="shared" si="2"/>
        <v>62.858311788402276</v>
      </c>
      <c r="H14" s="9">
        <f t="shared" si="3"/>
        <v>58.236705023245108</v>
      </c>
      <c r="I14" s="10">
        <v>8</v>
      </c>
      <c r="J14" s="10">
        <v>0</v>
      </c>
      <c r="K14" s="7">
        <v>3.16</v>
      </c>
      <c r="L14" s="20">
        <v>0.2</v>
      </c>
      <c r="M14" s="19"/>
      <c r="N14" s="12"/>
      <c r="O14" s="12"/>
    </row>
    <row r="15" spans="1:15" x14ac:dyDescent="0.25">
      <c r="A15" s="4" t="s">
        <v>349</v>
      </c>
      <c r="B15" s="5">
        <v>0.33333333333333331</v>
      </c>
      <c r="C15" s="6"/>
      <c r="D15" s="7">
        <f t="shared" si="0"/>
        <v>-89261.327000000005</v>
      </c>
      <c r="E15" s="7">
        <f t="shared" si="1"/>
        <v>-89238.937000000005</v>
      </c>
      <c r="F15" s="10"/>
      <c r="G15" s="8">
        <f t="shared" si="2"/>
        <v>-50417.478531073444</v>
      </c>
      <c r="H15" s="9">
        <f t="shared" si="3"/>
        <v>-58493.661205766715</v>
      </c>
      <c r="I15" s="10"/>
      <c r="J15" s="10"/>
      <c r="K15" s="7"/>
      <c r="L15" s="20"/>
      <c r="M15" s="19"/>
      <c r="N15" s="12"/>
      <c r="O15" s="12"/>
    </row>
    <row r="16" spans="1:15" x14ac:dyDescent="0.25">
      <c r="A16" s="4" t="s">
        <v>350</v>
      </c>
      <c r="B16" s="5">
        <v>0.33333333333333331</v>
      </c>
      <c r="C16" s="6"/>
      <c r="D16" s="7">
        <f t="shared" si="0"/>
        <v>-89261.327000000005</v>
      </c>
      <c r="E16" s="7">
        <f t="shared" si="1"/>
        <v>-89238.937000000005</v>
      </c>
      <c r="F16" s="10"/>
      <c r="G16" s="8">
        <f t="shared" si="2"/>
        <v>-50417.478531073444</v>
      </c>
      <c r="H16" s="9">
        <f t="shared" si="3"/>
        <v>-58493.661205766715</v>
      </c>
      <c r="I16" s="10"/>
      <c r="J16" s="10"/>
      <c r="K16" s="10"/>
      <c r="L16" s="20"/>
      <c r="M16" s="19"/>
      <c r="N16" s="12"/>
      <c r="O16" s="12"/>
    </row>
    <row r="17" spans="1:15" x14ac:dyDescent="0.25">
      <c r="A17" s="4" t="s">
        <v>351</v>
      </c>
      <c r="B17" s="5">
        <v>0.33333333333333331</v>
      </c>
      <c r="C17" s="14"/>
      <c r="D17" s="7">
        <f t="shared" si="0"/>
        <v>-89261.327000000005</v>
      </c>
      <c r="E17" s="7">
        <f t="shared" si="1"/>
        <v>-89238.937000000005</v>
      </c>
      <c r="F17" s="10"/>
      <c r="G17" s="8">
        <f t="shared" si="2"/>
        <v>-50417.478531073444</v>
      </c>
      <c r="H17" s="9">
        <f t="shared" si="3"/>
        <v>-58493.661205766715</v>
      </c>
      <c r="I17" s="10"/>
      <c r="J17" s="10"/>
      <c r="K17" s="10"/>
      <c r="L17" s="20"/>
      <c r="M17" s="19"/>
      <c r="N17" s="12"/>
      <c r="O17" s="10"/>
    </row>
    <row r="18" spans="1:15" x14ac:dyDescent="0.25">
      <c r="A18" s="4" t="s">
        <v>352</v>
      </c>
      <c r="B18" s="5">
        <v>0.33333333333333331</v>
      </c>
      <c r="C18" s="14">
        <v>291.87</v>
      </c>
      <c r="D18" s="7">
        <f t="shared" si="0"/>
        <v>93.482635140825877</v>
      </c>
      <c r="E18" s="7">
        <f t="shared" si="1"/>
        <v>115.87263514082588</v>
      </c>
      <c r="F18" s="10"/>
      <c r="G18" s="8">
        <f t="shared" si="2"/>
        <v>65.464765616285803</v>
      </c>
      <c r="H18" s="9">
        <f t="shared" si="3"/>
        <v>61.259918178784979</v>
      </c>
      <c r="I18" s="10">
        <v>4</v>
      </c>
      <c r="J18" s="10">
        <v>0</v>
      </c>
      <c r="K18" s="10">
        <v>5.45</v>
      </c>
      <c r="L18" s="20">
        <v>0.2</v>
      </c>
      <c r="M18" s="19"/>
      <c r="N18" s="12" t="s">
        <v>47</v>
      </c>
      <c r="O18" s="12"/>
    </row>
    <row r="19" spans="1:15" x14ac:dyDescent="0.25">
      <c r="A19" s="4" t="s">
        <v>353</v>
      </c>
      <c r="B19" s="5">
        <v>0.33333333333333331</v>
      </c>
      <c r="C19" s="14">
        <v>291.87</v>
      </c>
      <c r="D19" s="7">
        <f t="shared" si="0"/>
        <v>93.482635140825877</v>
      </c>
      <c r="E19" s="7">
        <f t="shared" si="1"/>
        <v>115.87263514082588</v>
      </c>
      <c r="F19" s="10"/>
      <c r="G19" s="8">
        <f t="shared" si="2"/>
        <v>65.464765616285803</v>
      </c>
      <c r="H19" s="9">
        <f t="shared" si="3"/>
        <v>61.259918178784979</v>
      </c>
      <c r="I19" s="10">
        <v>5</v>
      </c>
      <c r="J19" s="10">
        <v>0</v>
      </c>
      <c r="K19" s="10">
        <v>3.16</v>
      </c>
      <c r="L19" s="20">
        <v>0.2</v>
      </c>
      <c r="M19" s="19"/>
      <c r="N19" s="12" t="s">
        <v>47</v>
      </c>
      <c r="O19" s="12"/>
    </row>
    <row r="20" spans="1:15" x14ac:dyDescent="0.25">
      <c r="A20" s="4" t="s">
        <v>354</v>
      </c>
      <c r="B20" s="5">
        <v>0.33333333333333331</v>
      </c>
      <c r="C20" s="6">
        <v>291.85000000000002</v>
      </c>
      <c r="D20" s="7">
        <f t="shared" si="0"/>
        <v>93.236739474697387</v>
      </c>
      <c r="E20" s="7">
        <f t="shared" si="1"/>
        <v>115.62673947469739</v>
      </c>
      <c r="F20" s="10"/>
      <c r="G20" s="8">
        <f t="shared" si="2"/>
        <v>65.325841511128473</v>
      </c>
      <c r="H20" s="9">
        <f t="shared" si="3"/>
        <v>61.09878078289475</v>
      </c>
      <c r="I20" s="10">
        <v>6</v>
      </c>
      <c r="J20" s="10">
        <v>0</v>
      </c>
      <c r="K20" s="10">
        <v>4.82</v>
      </c>
      <c r="L20" s="20">
        <v>0.2</v>
      </c>
      <c r="M20" s="19"/>
      <c r="N20" s="12" t="s">
        <v>47</v>
      </c>
      <c r="O20" s="12"/>
    </row>
    <row r="21" spans="1:15" x14ac:dyDescent="0.25">
      <c r="A21" s="4" t="s">
        <v>355</v>
      </c>
      <c r="B21" s="5">
        <v>0.33333333333333331</v>
      </c>
      <c r="C21" s="6">
        <v>291.83999999999997</v>
      </c>
      <c r="D21" s="7">
        <f t="shared" si="0"/>
        <v>93.113920655057299</v>
      </c>
      <c r="E21" s="7">
        <f t="shared" si="1"/>
        <v>115.5039206550573</v>
      </c>
      <c r="F21" s="10"/>
      <c r="G21" s="8">
        <f t="shared" si="2"/>
        <v>65.256452347489997</v>
      </c>
      <c r="H21" s="9">
        <f t="shared" si="3"/>
        <v>61.01829662847792</v>
      </c>
      <c r="I21" s="10">
        <v>7</v>
      </c>
      <c r="J21" s="10">
        <v>0</v>
      </c>
      <c r="K21" s="10">
        <v>4.82</v>
      </c>
      <c r="L21" s="10">
        <v>1.5</v>
      </c>
      <c r="M21" s="19"/>
      <c r="N21" s="12" t="s">
        <v>47</v>
      </c>
      <c r="O21" s="12"/>
    </row>
    <row r="22" spans="1:15" x14ac:dyDescent="0.25">
      <c r="A22" s="4" t="s">
        <v>356</v>
      </c>
      <c r="B22" s="5">
        <v>0.33333333333333331</v>
      </c>
      <c r="C22" s="6"/>
      <c r="D22" s="7">
        <f t="shared" si="0"/>
        <v>-89261.327000000005</v>
      </c>
      <c r="E22" s="7">
        <f t="shared" si="1"/>
        <v>-89238.937000000005</v>
      </c>
      <c r="F22" s="10"/>
      <c r="G22" s="8">
        <f t="shared" si="2"/>
        <v>-50417.478531073444</v>
      </c>
      <c r="H22" s="9">
        <f t="shared" si="3"/>
        <v>-58493.661205766715</v>
      </c>
      <c r="I22" s="10"/>
      <c r="J22" s="10"/>
      <c r="K22" s="10"/>
      <c r="L22" s="10"/>
      <c r="M22" s="19"/>
      <c r="N22" s="12"/>
      <c r="O22" s="10"/>
    </row>
    <row r="23" spans="1:15" x14ac:dyDescent="0.25">
      <c r="A23" s="4" t="s">
        <v>357</v>
      </c>
      <c r="B23" s="5">
        <v>0.33333333333333331</v>
      </c>
      <c r="C23" s="6"/>
      <c r="D23" s="7">
        <f t="shared" si="0"/>
        <v>-89261.327000000005</v>
      </c>
      <c r="E23" s="7">
        <f t="shared" si="1"/>
        <v>-89238.937000000005</v>
      </c>
      <c r="F23" s="10"/>
      <c r="G23" s="8">
        <f t="shared" si="2"/>
        <v>-50417.478531073444</v>
      </c>
      <c r="H23" s="9">
        <f t="shared" si="3"/>
        <v>-58493.661205766715</v>
      </c>
      <c r="I23" s="10"/>
      <c r="J23" s="10"/>
      <c r="K23" s="10"/>
      <c r="L23" s="10"/>
      <c r="M23" s="19"/>
      <c r="N23" s="12"/>
      <c r="O23" s="12"/>
    </row>
    <row r="24" spans="1:15" x14ac:dyDescent="0.25">
      <c r="A24" s="4" t="s">
        <v>358</v>
      </c>
      <c r="B24" s="5">
        <v>0.33333333333333331</v>
      </c>
      <c r="C24" s="6">
        <v>291.8</v>
      </c>
      <c r="D24" s="7">
        <f t="shared" si="0"/>
        <v>92.623504776754416</v>
      </c>
      <c r="E24" s="7">
        <f t="shared" si="1"/>
        <v>115.01350477675442</v>
      </c>
      <c r="F24" s="10"/>
      <c r="G24" s="8">
        <f t="shared" si="2"/>
        <v>64.979381229804758</v>
      </c>
      <c r="H24" s="9">
        <f t="shared" si="3"/>
        <v>60.696923182670005</v>
      </c>
      <c r="I24" s="10">
        <v>7</v>
      </c>
      <c r="J24" s="10">
        <v>0</v>
      </c>
      <c r="K24" s="10">
        <v>6.81</v>
      </c>
      <c r="L24" s="10">
        <v>1.5</v>
      </c>
      <c r="M24" s="19"/>
      <c r="N24" s="12" t="s">
        <v>81</v>
      </c>
      <c r="O24" s="12"/>
    </row>
    <row r="25" spans="1:15" x14ac:dyDescent="0.25">
      <c r="A25" s="4" t="s">
        <v>359</v>
      </c>
      <c r="B25" s="5">
        <v>0.33333333333333331</v>
      </c>
      <c r="C25" s="6">
        <v>291.77999999999997</v>
      </c>
      <c r="D25" s="7">
        <f t="shared" si="0"/>
        <v>92.378812064125086</v>
      </c>
      <c r="E25" s="7">
        <f t="shared" si="1"/>
        <v>114.76881206412509</v>
      </c>
      <c r="F25" s="10"/>
      <c r="G25" s="8">
        <f t="shared" si="2"/>
        <v>64.841136759392697</v>
      </c>
      <c r="H25" s="9">
        <f t="shared" si="3"/>
        <v>60.536574091825088</v>
      </c>
      <c r="I25" s="10">
        <v>8</v>
      </c>
      <c r="J25" s="10">
        <v>0</v>
      </c>
      <c r="K25" s="10">
        <v>6.11</v>
      </c>
      <c r="L25" s="10">
        <v>3</v>
      </c>
      <c r="M25" s="19"/>
      <c r="N25" s="12" t="s">
        <v>81</v>
      </c>
      <c r="O25" s="12"/>
    </row>
    <row r="26" spans="1:15" x14ac:dyDescent="0.25">
      <c r="A26" s="4" t="s">
        <v>360</v>
      </c>
      <c r="B26" s="5">
        <v>0.33333333333333331</v>
      </c>
      <c r="C26" s="6">
        <v>291.76</v>
      </c>
      <c r="D26" s="7">
        <f t="shared" si="0"/>
        <v>92.134462520843371</v>
      </c>
      <c r="E26" s="7">
        <f t="shared" si="1"/>
        <v>114.52446252084337</v>
      </c>
      <c r="F26" s="10"/>
      <c r="G26" s="8">
        <f t="shared" si="2"/>
        <v>64.703086169968003</v>
      </c>
      <c r="H26" s="9">
        <f t="shared" si="3"/>
        <v>60.376449882597228</v>
      </c>
      <c r="I26" s="10">
        <v>10</v>
      </c>
      <c r="J26" s="10">
        <v>0</v>
      </c>
      <c r="K26" s="10">
        <v>6.81</v>
      </c>
      <c r="L26" s="10">
        <v>3</v>
      </c>
      <c r="M26" s="19"/>
      <c r="N26" s="12" t="s">
        <v>81</v>
      </c>
      <c r="O26" s="12"/>
    </row>
    <row r="27" spans="1:15" x14ac:dyDescent="0.25">
      <c r="A27" s="4" t="s">
        <v>361</v>
      </c>
      <c r="B27" s="5">
        <v>0.33333333333333331</v>
      </c>
      <c r="C27" s="6">
        <v>291.74</v>
      </c>
      <c r="D27" s="7">
        <f>E27-22.39</f>
        <v>91.890455910367891</v>
      </c>
      <c r="E27" s="7">
        <f t="shared" si="1"/>
        <v>114.28045591036789</v>
      </c>
      <c r="F27" s="10"/>
      <c r="G27" s="8">
        <f t="shared" si="2"/>
        <v>64.565229327891458</v>
      </c>
      <c r="H27" s="9">
        <f t="shared" si="3"/>
        <v>60.216550399978964</v>
      </c>
      <c r="I27" s="10">
        <v>9</v>
      </c>
      <c r="J27" s="10">
        <v>0</v>
      </c>
      <c r="K27" s="10">
        <v>6.81</v>
      </c>
      <c r="L27" s="10">
        <v>3</v>
      </c>
      <c r="M27" s="19"/>
      <c r="N27" s="12" t="s">
        <v>81</v>
      </c>
      <c r="O27" s="12"/>
    </row>
    <row r="28" spans="1:15" x14ac:dyDescent="0.25">
      <c r="A28" s="4" t="s">
        <v>362</v>
      </c>
      <c r="B28" s="5">
        <v>0.33333333333333331</v>
      </c>
      <c r="C28" s="6">
        <v>291.70999999999998</v>
      </c>
      <c r="D28" s="7">
        <f t="shared" si="0"/>
        <v>91.525088476947857</v>
      </c>
      <c r="E28" s="7">
        <f t="shared" si="1"/>
        <v>113.91508847694786</v>
      </c>
      <c r="F28" s="10"/>
      <c r="G28" s="8">
        <f t="shared" si="2"/>
        <v>64.358807049123072</v>
      </c>
      <c r="H28" s="9">
        <f t="shared" si="3"/>
        <v>59.977122199834774</v>
      </c>
      <c r="I28" s="10">
        <v>10</v>
      </c>
      <c r="J28" s="10">
        <v>0</v>
      </c>
      <c r="K28" s="10">
        <v>7</v>
      </c>
      <c r="L28" s="10">
        <v>3</v>
      </c>
      <c r="M28" s="19"/>
      <c r="N28" s="12" t="s">
        <v>49</v>
      </c>
      <c r="O28" s="12"/>
    </row>
    <row r="29" spans="1:15" x14ac:dyDescent="0.25">
      <c r="A29" s="4" t="s">
        <v>363</v>
      </c>
      <c r="B29" s="5">
        <v>0.33333333333333331</v>
      </c>
      <c r="C29" s="6">
        <v>291.69</v>
      </c>
      <c r="D29" s="7">
        <f t="shared" si="0"/>
        <v>91.281938164814491</v>
      </c>
      <c r="E29" s="7">
        <f t="shared" si="1"/>
        <v>113.67193816481449</v>
      </c>
      <c r="F29" s="10"/>
      <c r="G29" s="8">
        <f t="shared" si="2"/>
        <v>64.221433991420611</v>
      </c>
      <c r="H29" s="9">
        <f t="shared" si="3"/>
        <v>59.817783856365992</v>
      </c>
      <c r="I29" s="10">
        <v>9</v>
      </c>
      <c r="J29" s="10">
        <v>0</v>
      </c>
      <c r="K29" s="10">
        <v>7</v>
      </c>
      <c r="L29" s="10">
        <v>3</v>
      </c>
      <c r="M29" s="19"/>
      <c r="N29" s="12" t="s">
        <v>81</v>
      </c>
      <c r="O29" s="12"/>
    </row>
    <row r="30" spans="1:15" x14ac:dyDescent="0.25">
      <c r="A30" s="4" t="s">
        <v>364</v>
      </c>
      <c r="B30" s="5">
        <v>0.33333333333333331</v>
      </c>
      <c r="C30" s="6">
        <v>291.66000000000003</v>
      </c>
      <c r="D30" s="7">
        <f t="shared" si="0"/>
        <v>90.917854071113979</v>
      </c>
      <c r="E30" s="7">
        <f t="shared" si="1"/>
        <v>113.30785407111398</v>
      </c>
      <c r="F30" s="7"/>
      <c r="G30" s="8">
        <f t="shared" si="2"/>
        <v>64.015736763341238</v>
      </c>
      <c r="H30" s="9">
        <f t="shared" si="3"/>
        <v>59.579196638999989</v>
      </c>
      <c r="I30" s="10">
        <v>8</v>
      </c>
      <c r="J30" s="10">
        <v>0</v>
      </c>
      <c r="K30" s="10">
        <v>7</v>
      </c>
      <c r="L30" s="10">
        <v>3</v>
      </c>
      <c r="M30" s="19"/>
      <c r="N30" s="12" t="s">
        <v>49</v>
      </c>
      <c r="O30" s="12"/>
    </row>
    <row r="31" spans="1:15" x14ac:dyDescent="0.25">
      <c r="A31" s="4" t="s">
        <v>365</v>
      </c>
      <c r="B31" s="5">
        <v>0.33333333333333331</v>
      </c>
      <c r="C31" s="6">
        <v>291.63</v>
      </c>
      <c r="D31" s="7">
        <f t="shared" si="0"/>
        <v>90.55453891775629</v>
      </c>
      <c r="E31" s="7">
        <f t="shared" si="1"/>
        <v>112.94453891775629</v>
      </c>
      <c r="F31" s="7"/>
      <c r="G31" s="8">
        <f t="shared" si="2"/>
        <v>63.81047396483406</v>
      </c>
      <c r="H31" s="9">
        <f t="shared" si="3"/>
        <v>59.341113314388139</v>
      </c>
      <c r="I31" s="10">
        <v>6</v>
      </c>
      <c r="J31" s="10">
        <v>0</v>
      </c>
      <c r="K31" s="10">
        <v>7</v>
      </c>
      <c r="L31" s="10">
        <v>3</v>
      </c>
      <c r="M31" s="19"/>
      <c r="N31" s="12" t="s">
        <v>81</v>
      </c>
      <c r="O31" s="12"/>
    </row>
    <row r="32" spans="1:15" x14ac:dyDescent="0.25">
      <c r="A32" s="4" t="s">
        <v>366</v>
      </c>
      <c r="B32" s="5"/>
      <c r="C32" s="10">
        <v>291.58999999999997</v>
      </c>
      <c r="D32" s="7">
        <f t="shared" si="0"/>
        <v>90.071313463980331</v>
      </c>
      <c r="E32" s="7">
        <f t="shared" si="1"/>
        <v>112.46131346398033</v>
      </c>
      <c r="F32" s="7"/>
      <c r="G32" s="8">
        <f t="shared" si="2"/>
        <v>63.53746523388719</v>
      </c>
      <c r="H32" s="9">
        <f t="shared" si="3"/>
        <v>59.024451811258416</v>
      </c>
      <c r="I32" s="10">
        <v>7</v>
      </c>
      <c r="J32" s="10">
        <v>0</v>
      </c>
      <c r="K32" s="10">
        <v>6.11</v>
      </c>
      <c r="L32" s="10">
        <v>2.5</v>
      </c>
      <c r="M32" s="11"/>
      <c r="N32" s="12" t="s">
        <v>367</v>
      </c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/>
      <c r="H33" s="16"/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29"/>
    </sheetView>
  </sheetViews>
  <sheetFormatPr defaultRowHeight="15" x14ac:dyDescent="0.25"/>
  <cols>
    <col min="1" max="1" width="12.42578125" customWidth="1"/>
    <col min="7" max="7" width="14.140625" customWidth="1"/>
    <col min="8" max="8" width="15.140625" customWidth="1"/>
    <col min="9" max="9" width="12.7109375" customWidth="1"/>
    <col min="12" max="12" width="11.28515625" customWidth="1"/>
    <col min="14" max="14" width="10.5703125" customWidth="1"/>
    <col min="15" max="15" width="11.8554687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53</v>
      </c>
      <c r="B2" s="5">
        <v>0.33333333333333331</v>
      </c>
      <c r="C2" s="6">
        <v>291.92</v>
      </c>
      <c r="D2" s="7">
        <f t="shared" ref="D2:D29" si="0">E2-22.39</f>
        <v>94.098880841337959</v>
      </c>
      <c r="E2" s="7">
        <f t="shared" ref="E2:E29" si="1">(-89238.937+(1019.42*C2)-(3.88085664*C2^2)+(0.00492359335*C2^3))</f>
        <v>116.48888084133796</v>
      </c>
      <c r="F2" s="7"/>
      <c r="G2" s="8">
        <f t="shared" ref="G2:G29" si="2">(E2/177)*100</f>
        <v>65.812927029004499</v>
      </c>
      <c r="H2" s="9">
        <f t="shared" ref="H2:H29" si="3">D2/152.6*100</f>
        <v>61.663748913065511</v>
      </c>
      <c r="I2" s="10">
        <v>7</v>
      </c>
      <c r="J2" s="10">
        <v>0</v>
      </c>
      <c r="K2" s="18">
        <v>6.81</v>
      </c>
      <c r="L2" s="7">
        <v>5.8</v>
      </c>
      <c r="M2" s="11">
        <f t="shared" ref="M2:M29" si="4">L2+K2</f>
        <v>12.61</v>
      </c>
      <c r="N2" s="12" t="s">
        <v>47</v>
      </c>
      <c r="O2" s="12"/>
    </row>
    <row r="3" spans="1:15" x14ac:dyDescent="0.25">
      <c r="A3" s="4" t="s">
        <v>54</v>
      </c>
      <c r="B3" s="5">
        <v>0.33333333333333331</v>
      </c>
      <c r="C3" s="6">
        <v>291.89999999999998</v>
      </c>
      <c r="D3" s="7">
        <f t="shared" si="0"/>
        <v>93.852124150187009</v>
      </c>
      <c r="E3" s="7">
        <f t="shared" si="1"/>
        <v>116.24212415018701</v>
      </c>
      <c r="F3" s="10"/>
      <c r="G3" s="8">
        <f t="shared" si="2"/>
        <v>65.673516469032208</v>
      </c>
      <c r="H3" s="9">
        <f t="shared" si="3"/>
        <v>61.502047280594375</v>
      </c>
      <c r="I3" s="10">
        <v>7</v>
      </c>
      <c r="J3" s="10">
        <v>0</v>
      </c>
      <c r="K3" s="10">
        <v>3.16</v>
      </c>
      <c r="L3" s="7">
        <v>5.8</v>
      </c>
      <c r="M3" s="11">
        <f t="shared" si="4"/>
        <v>8.9600000000000009</v>
      </c>
      <c r="N3" s="12" t="s">
        <v>47</v>
      </c>
      <c r="O3" s="12"/>
    </row>
    <row r="4" spans="1:15" x14ac:dyDescent="0.25">
      <c r="A4" s="4" t="s">
        <v>55</v>
      </c>
      <c r="B4" s="5">
        <v>0.33333333333333331</v>
      </c>
      <c r="C4" s="6">
        <v>291.94</v>
      </c>
      <c r="D4" s="7">
        <f t="shared" si="0"/>
        <v>94.345982355938176</v>
      </c>
      <c r="E4" s="7">
        <f t="shared" si="1"/>
        <v>116.73598235593818</v>
      </c>
      <c r="F4" s="10"/>
      <c r="G4" s="8">
        <f t="shared" si="2"/>
        <v>65.952532404484842</v>
      </c>
      <c r="H4" s="9">
        <f t="shared" si="3"/>
        <v>61.825676511099722</v>
      </c>
      <c r="I4" s="10">
        <v>6</v>
      </c>
      <c r="J4" s="10">
        <v>0</v>
      </c>
      <c r="K4" s="10">
        <v>5.45</v>
      </c>
      <c r="L4" s="7">
        <v>5.8</v>
      </c>
      <c r="M4" s="11">
        <f t="shared" si="4"/>
        <v>11.25</v>
      </c>
      <c r="N4" s="12" t="s">
        <v>47</v>
      </c>
      <c r="O4" s="12"/>
    </row>
    <row r="5" spans="1:15" x14ac:dyDescent="0.25">
      <c r="A5" s="4" t="s">
        <v>56</v>
      </c>
      <c r="B5" s="5">
        <v>0.33333333333333331</v>
      </c>
      <c r="C5" s="6">
        <v>291.97000000000003</v>
      </c>
      <c r="D5" s="7">
        <f t="shared" si="0"/>
        <v>94.717281689124647</v>
      </c>
      <c r="E5" s="7">
        <f t="shared" si="1"/>
        <v>117.10728168912465</v>
      </c>
      <c r="F5" s="10"/>
      <c r="G5" s="8">
        <f t="shared" si="2"/>
        <v>66.162306039053476</v>
      </c>
      <c r="H5" s="9">
        <f t="shared" si="3"/>
        <v>62.068991932584957</v>
      </c>
      <c r="I5" s="10">
        <v>6</v>
      </c>
      <c r="J5" s="10">
        <v>21</v>
      </c>
      <c r="K5" s="7">
        <v>0</v>
      </c>
      <c r="L5" s="7">
        <v>2</v>
      </c>
      <c r="M5" s="11">
        <f t="shared" si="4"/>
        <v>2</v>
      </c>
      <c r="N5" s="12" t="s">
        <v>47</v>
      </c>
      <c r="O5" s="12"/>
    </row>
    <row r="6" spans="1:15" x14ac:dyDescent="0.25">
      <c r="A6" s="4" t="s">
        <v>57</v>
      </c>
      <c r="B6" s="5">
        <v>0.33333333333333331</v>
      </c>
      <c r="C6" s="6">
        <v>292.2</v>
      </c>
      <c r="D6" s="7">
        <f t="shared" si="0"/>
        <v>97.589788523531169</v>
      </c>
      <c r="E6" s="7">
        <f t="shared" si="1"/>
        <v>119.97978852353117</v>
      </c>
      <c r="F6" s="10"/>
      <c r="G6" s="8">
        <f t="shared" si="2"/>
        <v>67.785191256232309</v>
      </c>
      <c r="H6" s="9">
        <f t="shared" si="3"/>
        <v>63.951368626167216</v>
      </c>
      <c r="I6" s="10">
        <v>6</v>
      </c>
      <c r="J6" s="10">
        <v>50</v>
      </c>
      <c r="K6" s="7">
        <v>0</v>
      </c>
      <c r="L6" s="7">
        <v>1</v>
      </c>
      <c r="M6" s="11">
        <f t="shared" si="4"/>
        <v>1</v>
      </c>
      <c r="N6" s="12" t="s">
        <v>81</v>
      </c>
      <c r="O6" s="12"/>
    </row>
    <row r="7" spans="1:15" x14ac:dyDescent="0.25">
      <c r="A7" s="4" t="s">
        <v>58</v>
      </c>
      <c r="B7" s="5">
        <v>0.33333333333333331</v>
      </c>
      <c r="C7" s="14">
        <v>292.25</v>
      </c>
      <c r="D7" s="7">
        <f t="shared" si="0"/>
        <v>98.220326437614276</v>
      </c>
      <c r="E7" s="7">
        <f t="shared" si="1"/>
        <v>120.61032643761428</v>
      </c>
      <c r="F7" s="10"/>
      <c r="G7" s="8">
        <f t="shared" si="2"/>
        <v>68.141427365883771</v>
      </c>
      <c r="H7" s="9">
        <f t="shared" si="3"/>
        <v>64.364565162263617</v>
      </c>
      <c r="I7" s="10">
        <v>6</v>
      </c>
      <c r="J7" s="10">
        <v>0</v>
      </c>
      <c r="K7" s="7">
        <v>0</v>
      </c>
      <c r="L7" s="7">
        <v>0.8</v>
      </c>
      <c r="M7" s="11">
        <f t="shared" si="4"/>
        <v>0.8</v>
      </c>
      <c r="N7" s="12" t="s">
        <v>81</v>
      </c>
      <c r="O7" s="12"/>
    </row>
    <row r="8" spans="1:15" x14ac:dyDescent="0.25">
      <c r="A8" s="4" t="s">
        <v>59</v>
      </c>
      <c r="B8" s="5">
        <v>0.33333333333333331</v>
      </c>
      <c r="C8" s="6">
        <v>292.33999999999997</v>
      </c>
      <c r="D8" s="7">
        <f t="shared" si="0"/>
        <v>99.360789552708738</v>
      </c>
      <c r="E8" s="7">
        <f t="shared" si="1"/>
        <v>121.75078955270874</v>
      </c>
      <c r="F8" s="10"/>
      <c r="G8" s="8">
        <f t="shared" si="2"/>
        <v>68.785756809439974</v>
      </c>
      <c r="H8" s="9">
        <f t="shared" si="3"/>
        <v>65.111919759311093</v>
      </c>
      <c r="I8" s="10">
        <v>5</v>
      </c>
      <c r="J8" s="10">
        <v>0</v>
      </c>
      <c r="K8" s="7">
        <v>0</v>
      </c>
      <c r="L8" s="7">
        <v>0.8</v>
      </c>
      <c r="M8" s="11">
        <f t="shared" si="4"/>
        <v>0.8</v>
      </c>
      <c r="N8" s="12" t="s">
        <v>51</v>
      </c>
      <c r="O8" s="12"/>
    </row>
    <row r="9" spans="1:15" x14ac:dyDescent="0.25">
      <c r="A9" s="4" t="s">
        <v>60</v>
      </c>
      <c r="B9" s="5">
        <v>0.33333333333333331</v>
      </c>
      <c r="C9" s="6">
        <v>292.42</v>
      </c>
      <c r="D9" s="7">
        <f t="shared" si="0"/>
        <v>100.3804802458029</v>
      </c>
      <c r="E9" s="7">
        <f t="shared" si="1"/>
        <v>122.7704802458029</v>
      </c>
      <c r="F9" s="10"/>
      <c r="G9" s="8">
        <f t="shared" si="2"/>
        <v>69.361853246216327</v>
      </c>
      <c r="H9" s="9">
        <f t="shared" si="3"/>
        <v>65.780131222675564</v>
      </c>
      <c r="I9" s="10">
        <v>4</v>
      </c>
      <c r="J9" s="10">
        <v>0</v>
      </c>
      <c r="K9" s="10">
        <v>3.16</v>
      </c>
      <c r="L9" s="7">
        <v>0.8</v>
      </c>
      <c r="M9" s="11">
        <f t="shared" si="4"/>
        <v>3.96</v>
      </c>
      <c r="N9" s="12" t="s">
        <v>51</v>
      </c>
      <c r="O9" s="12"/>
    </row>
    <row r="10" spans="1:15" x14ac:dyDescent="0.25">
      <c r="A10" s="4" t="s">
        <v>61</v>
      </c>
      <c r="B10" s="5">
        <v>0.33333333333333331</v>
      </c>
      <c r="C10" s="14">
        <v>292.45999999999998</v>
      </c>
      <c r="D10" s="7">
        <f t="shared" si="0"/>
        <v>100.89242903837236</v>
      </c>
      <c r="E10" s="7">
        <f t="shared" si="1"/>
        <v>123.28242903837236</v>
      </c>
      <c r="F10" s="10"/>
      <c r="G10" s="8">
        <f t="shared" si="2"/>
        <v>69.651089852187781</v>
      </c>
      <c r="H10" s="9">
        <f t="shared" si="3"/>
        <v>66.115615359352788</v>
      </c>
      <c r="I10" s="10">
        <v>5</v>
      </c>
      <c r="J10" s="10">
        <v>0</v>
      </c>
      <c r="K10" s="10">
        <v>3.16</v>
      </c>
      <c r="L10" s="7">
        <v>0.8</v>
      </c>
      <c r="M10" s="11">
        <f t="shared" si="4"/>
        <v>3.96</v>
      </c>
      <c r="N10" s="12" t="s">
        <v>51</v>
      </c>
      <c r="O10" s="12"/>
    </row>
    <row r="11" spans="1:15" x14ac:dyDescent="0.25">
      <c r="A11" s="4" t="s">
        <v>62</v>
      </c>
      <c r="B11" s="5">
        <v>0.33333333333333331</v>
      </c>
      <c r="C11" s="6">
        <v>292.52</v>
      </c>
      <c r="D11" s="7">
        <f t="shared" si="0"/>
        <v>101.66298685221351</v>
      </c>
      <c r="E11" s="7">
        <f t="shared" si="1"/>
        <v>124.05298685221351</v>
      </c>
      <c r="F11" s="10"/>
      <c r="G11" s="8">
        <f t="shared" si="2"/>
        <v>70.086433249838137</v>
      </c>
      <c r="H11" s="9">
        <f t="shared" si="3"/>
        <v>66.620568055185785</v>
      </c>
      <c r="I11" s="10">
        <v>5</v>
      </c>
      <c r="J11" s="10">
        <v>0</v>
      </c>
      <c r="K11" s="7">
        <v>0</v>
      </c>
      <c r="L11" s="7">
        <v>3.5</v>
      </c>
      <c r="M11" s="11">
        <f t="shared" si="4"/>
        <v>3.5</v>
      </c>
      <c r="N11" s="12" t="s">
        <v>51</v>
      </c>
      <c r="O11" s="12"/>
    </row>
    <row r="12" spans="1:15" x14ac:dyDescent="0.25">
      <c r="A12" s="4" t="s">
        <v>63</v>
      </c>
      <c r="B12" s="5">
        <v>0.33333333333333331</v>
      </c>
      <c r="C12" s="6">
        <v>292.54000000000002</v>
      </c>
      <c r="D12" s="7">
        <f t="shared" si="0"/>
        <v>101.92054296887305</v>
      </c>
      <c r="E12" s="7">
        <f t="shared" si="1"/>
        <v>124.31054296887305</v>
      </c>
      <c r="F12" s="10"/>
      <c r="G12" s="8">
        <f t="shared" si="2"/>
        <v>70.23194518015427</v>
      </c>
      <c r="H12" s="9">
        <f t="shared" si="3"/>
        <v>66.789346637531494</v>
      </c>
      <c r="I12" s="10">
        <v>6</v>
      </c>
      <c r="J12" s="10">
        <v>0</v>
      </c>
      <c r="K12" s="10">
        <v>6.81</v>
      </c>
      <c r="L12" s="7">
        <v>4.5</v>
      </c>
      <c r="M12" s="11">
        <f t="shared" si="4"/>
        <v>11.309999999999999</v>
      </c>
      <c r="N12" s="12" t="s">
        <v>51</v>
      </c>
      <c r="O12" s="12"/>
    </row>
    <row r="13" spans="1:15" x14ac:dyDescent="0.25">
      <c r="A13" s="4" t="s">
        <v>64</v>
      </c>
      <c r="B13" s="5">
        <v>0.33333333333333331</v>
      </c>
      <c r="C13" s="14">
        <v>292.52</v>
      </c>
      <c r="D13" s="7">
        <f t="shared" si="0"/>
        <v>101.66298685221351</v>
      </c>
      <c r="E13" s="7">
        <f t="shared" si="1"/>
        <v>124.05298685221351</v>
      </c>
      <c r="F13" s="10"/>
      <c r="G13" s="8">
        <f t="shared" si="2"/>
        <v>70.086433249838137</v>
      </c>
      <c r="H13" s="9">
        <f t="shared" si="3"/>
        <v>66.620568055185785</v>
      </c>
      <c r="I13" s="10">
        <v>7</v>
      </c>
      <c r="J13" s="10">
        <v>0</v>
      </c>
      <c r="K13" s="10">
        <v>6.81</v>
      </c>
      <c r="L13" s="7">
        <v>4.5</v>
      </c>
      <c r="M13" s="11">
        <f t="shared" si="4"/>
        <v>11.309999999999999</v>
      </c>
      <c r="N13" s="12" t="s">
        <v>49</v>
      </c>
      <c r="O13" s="12"/>
    </row>
    <row r="14" spans="1:15" x14ac:dyDescent="0.25">
      <c r="A14" s="4" t="s">
        <v>65</v>
      </c>
      <c r="B14" s="5">
        <v>0.33333333333333331</v>
      </c>
      <c r="C14" s="14">
        <v>292.52999999999997</v>
      </c>
      <c r="D14" s="7">
        <f t="shared" si="0"/>
        <v>101.79172090656299</v>
      </c>
      <c r="E14" s="7">
        <f t="shared" si="1"/>
        <v>124.18172090656299</v>
      </c>
      <c r="F14" s="10"/>
      <c r="G14" s="8">
        <f t="shared" si="2"/>
        <v>70.159164353990391</v>
      </c>
      <c r="H14" s="9">
        <f t="shared" si="3"/>
        <v>66.704928510198542</v>
      </c>
      <c r="I14" s="10">
        <v>6</v>
      </c>
      <c r="J14" s="10">
        <v>20</v>
      </c>
      <c r="K14" s="10">
        <v>3.16</v>
      </c>
      <c r="L14" s="7">
        <v>0.8</v>
      </c>
      <c r="M14" s="11">
        <f t="shared" si="4"/>
        <v>3.96</v>
      </c>
      <c r="N14" s="12" t="s">
        <v>49</v>
      </c>
      <c r="O14" s="12"/>
    </row>
    <row r="15" spans="1:15" x14ac:dyDescent="0.25">
      <c r="A15" s="4" t="s">
        <v>66</v>
      </c>
      <c r="B15" s="5">
        <v>0.33333333333333331</v>
      </c>
      <c r="C15" s="6">
        <v>292.61</v>
      </c>
      <c r="D15" s="7">
        <f t="shared" si="0"/>
        <v>102.82476410824107</v>
      </c>
      <c r="E15" s="7">
        <f t="shared" si="1"/>
        <v>125.21476410824107</v>
      </c>
      <c r="F15" s="10"/>
      <c r="G15" s="8">
        <f t="shared" si="2"/>
        <v>70.742804580927157</v>
      </c>
      <c r="H15" s="9">
        <f t="shared" si="3"/>
        <v>67.381889979188131</v>
      </c>
      <c r="I15" s="10">
        <v>4</v>
      </c>
      <c r="J15" s="10">
        <v>6</v>
      </c>
      <c r="K15" s="10">
        <v>0</v>
      </c>
      <c r="L15" s="7">
        <v>0.8</v>
      </c>
      <c r="M15" s="11">
        <f t="shared" si="4"/>
        <v>0.8</v>
      </c>
      <c r="N15" s="12" t="s">
        <v>49</v>
      </c>
      <c r="O15" s="12"/>
    </row>
    <row r="16" spans="1:15" x14ac:dyDescent="0.25">
      <c r="A16" s="4" t="s">
        <v>67</v>
      </c>
      <c r="B16" s="5">
        <v>0.33333333333333331</v>
      </c>
      <c r="C16" s="6">
        <v>292.72000000000003</v>
      </c>
      <c r="D16" s="7">
        <f t="shared" si="0"/>
        <v>104.25442312299798</v>
      </c>
      <c r="E16" s="7">
        <f t="shared" si="1"/>
        <v>126.64442312299798</v>
      </c>
      <c r="F16" s="10"/>
      <c r="G16" s="8">
        <f t="shared" si="2"/>
        <v>71.55052153841693</v>
      </c>
      <c r="H16" s="9">
        <f t="shared" si="3"/>
        <v>68.318756961335509</v>
      </c>
      <c r="I16" s="10">
        <v>4</v>
      </c>
      <c r="J16" s="10">
        <v>16</v>
      </c>
      <c r="K16" s="10">
        <v>0</v>
      </c>
      <c r="L16" s="7">
        <v>0</v>
      </c>
      <c r="M16" s="11">
        <f t="shared" si="4"/>
        <v>0</v>
      </c>
      <c r="N16" s="12" t="s">
        <v>49</v>
      </c>
      <c r="O16" s="12"/>
    </row>
    <row r="17" spans="1:15" x14ac:dyDescent="0.25">
      <c r="A17" s="4" t="s">
        <v>68</v>
      </c>
      <c r="B17" s="5">
        <v>0.33333333333333331</v>
      </c>
      <c r="C17" s="14">
        <v>292.82</v>
      </c>
      <c r="D17" s="7">
        <f t="shared" si="0"/>
        <v>105.56341187046142</v>
      </c>
      <c r="E17" s="7">
        <f t="shared" si="1"/>
        <v>127.95341187046142</v>
      </c>
      <c r="F17" s="10"/>
      <c r="G17" s="8">
        <f t="shared" si="2"/>
        <v>72.290063203650519</v>
      </c>
      <c r="H17" s="9">
        <f t="shared" si="3"/>
        <v>69.176547752595951</v>
      </c>
      <c r="I17" s="10">
        <v>6</v>
      </c>
      <c r="J17" s="10">
        <v>0</v>
      </c>
      <c r="K17" s="10">
        <v>0</v>
      </c>
      <c r="L17" s="7">
        <v>0</v>
      </c>
      <c r="M17" s="11">
        <f t="shared" si="4"/>
        <v>0</v>
      </c>
      <c r="N17" s="12" t="s">
        <v>49</v>
      </c>
      <c r="O17" s="10"/>
    </row>
    <row r="18" spans="1:15" x14ac:dyDescent="0.25">
      <c r="A18" s="4" t="s">
        <v>69</v>
      </c>
      <c r="B18" s="5">
        <v>0.33333333333333331</v>
      </c>
      <c r="C18" s="6">
        <v>292.94</v>
      </c>
      <c r="D18" s="7">
        <f t="shared" si="0"/>
        <v>107.14593109897338</v>
      </c>
      <c r="E18" s="7">
        <f t="shared" si="1"/>
        <v>129.53593109897338</v>
      </c>
      <c r="F18" s="10"/>
      <c r="G18" s="8">
        <f t="shared" si="2"/>
        <v>73.184141863826767</v>
      </c>
      <c r="H18" s="9">
        <f t="shared" si="3"/>
        <v>70.213585254897367</v>
      </c>
      <c r="I18" s="10">
        <v>3</v>
      </c>
      <c r="J18" s="10">
        <v>8</v>
      </c>
      <c r="K18" s="10">
        <v>0</v>
      </c>
      <c r="L18" s="7">
        <v>0</v>
      </c>
      <c r="M18" s="11">
        <f t="shared" si="4"/>
        <v>0</v>
      </c>
      <c r="N18" s="12" t="s">
        <v>49</v>
      </c>
      <c r="O18" s="12"/>
    </row>
    <row r="19" spans="1:15" x14ac:dyDescent="0.25">
      <c r="A19" s="4" t="s">
        <v>70</v>
      </c>
      <c r="B19" s="5">
        <v>0.33333333333333331</v>
      </c>
      <c r="C19" s="14">
        <v>293.10000000000002</v>
      </c>
      <c r="D19" s="7">
        <f t="shared" si="0"/>
        <v>109.27595064595458</v>
      </c>
      <c r="E19" s="7">
        <f t="shared" si="1"/>
        <v>131.66595064595458</v>
      </c>
      <c r="F19" s="10"/>
      <c r="G19" s="8">
        <f t="shared" si="2"/>
        <v>74.387542737827445</v>
      </c>
      <c r="H19" s="9">
        <f t="shared" si="3"/>
        <v>71.609404093023983</v>
      </c>
      <c r="I19" s="10">
        <v>6</v>
      </c>
      <c r="J19" s="10">
        <v>0</v>
      </c>
      <c r="K19" s="10">
        <v>0</v>
      </c>
      <c r="L19" s="7">
        <v>0</v>
      </c>
      <c r="M19" s="11">
        <f t="shared" si="4"/>
        <v>0</v>
      </c>
      <c r="N19" s="12" t="s">
        <v>49</v>
      </c>
      <c r="O19" s="12"/>
    </row>
    <row r="20" spans="1:15" x14ac:dyDescent="0.25">
      <c r="A20" s="4" t="s">
        <v>71</v>
      </c>
      <c r="B20" s="5">
        <v>0.33333333333333331</v>
      </c>
      <c r="C20" s="6">
        <v>293.22000000000003</v>
      </c>
      <c r="D20" s="7">
        <f t="shared" si="0"/>
        <v>110.88852691095904</v>
      </c>
      <c r="E20" s="7">
        <f t="shared" si="1"/>
        <v>133.27852691095904</v>
      </c>
      <c r="F20" s="10"/>
      <c r="G20" s="8">
        <f t="shared" si="2"/>
        <v>75.298602774553132</v>
      </c>
      <c r="H20" s="9">
        <f t="shared" si="3"/>
        <v>72.666138211637644</v>
      </c>
      <c r="I20" s="10">
        <v>7</v>
      </c>
      <c r="J20" s="10">
        <v>0</v>
      </c>
      <c r="K20" s="10">
        <v>0</v>
      </c>
      <c r="L20" s="7">
        <v>1</v>
      </c>
      <c r="M20" s="11">
        <f t="shared" si="4"/>
        <v>1</v>
      </c>
      <c r="N20" s="12" t="s">
        <v>50</v>
      </c>
      <c r="O20" s="12"/>
    </row>
    <row r="21" spans="1:15" x14ac:dyDescent="0.25">
      <c r="A21" s="4" t="s">
        <v>72</v>
      </c>
      <c r="B21" s="5">
        <v>0.33333333333333331</v>
      </c>
      <c r="C21" s="6">
        <v>293.31</v>
      </c>
      <c r="D21" s="7">
        <f t="shared" si="0"/>
        <v>112.10646569314063</v>
      </c>
      <c r="E21" s="7">
        <f t="shared" si="1"/>
        <v>134.49646569314064</v>
      </c>
      <c r="F21" s="10"/>
      <c r="G21" s="8">
        <f t="shared" si="2"/>
        <v>75.986703781435381</v>
      </c>
      <c r="H21" s="9">
        <f t="shared" si="3"/>
        <v>73.464263232726495</v>
      </c>
      <c r="I21" s="10">
        <v>7</v>
      </c>
      <c r="J21" s="10">
        <v>0</v>
      </c>
      <c r="K21" s="10">
        <v>3.16</v>
      </c>
      <c r="L21" s="7">
        <v>1</v>
      </c>
      <c r="M21" s="11">
        <f t="shared" si="4"/>
        <v>4.16</v>
      </c>
      <c r="N21" s="12" t="s">
        <v>50</v>
      </c>
      <c r="O21" s="12"/>
    </row>
    <row r="22" spans="1:15" x14ac:dyDescent="0.25">
      <c r="A22" s="4" t="s">
        <v>73</v>
      </c>
      <c r="B22" s="5">
        <v>0.33333333333333331</v>
      </c>
      <c r="C22" s="6">
        <v>293.36</v>
      </c>
      <c r="D22" s="7">
        <f t="shared" si="0"/>
        <v>112.78625789732847</v>
      </c>
      <c r="E22" s="7">
        <f t="shared" si="1"/>
        <v>135.17625789732847</v>
      </c>
      <c r="F22" s="10"/>
      <c r="G22" s="8">
        <f t="shared" si="2"/>
        <v>76.370767173631904</v>
      </c>
      <c r="H22" s="9">
        <f t="shared" si="3"/>
        <v>73.909736498904635</v>
      </c>
      <c r="I22" s="10">
        <v>8</v>
      </c>
      <c r="J22" s="10">
        <v>0</v>
      </c>
      <c r="K22" s="10">
        <v>2.69</v>
      </c>
      <c r="L22" s="7">
        <v>1</v>
      </c>
      <c r="M22" s="11">
        <f t="shared" si="4"/>
        <v>3.69</v>
      </c>
      <c r="N22" s="12" t="s">
        <v>50</v>
      </c>
      <c r="O22" s="10"/>
    </row>
    <row r="23" spans="1:15" x14ac:dyDescent="0.25">
      <c r="A23" s="4" t="s">
        <v>74</v>
      </c>
      <c r="B23" s="5">
        <v>0.33333333333333331</v>
      </c>
      <c r="C23" s="6">
        <v>293.39999999999998</v>
      </c>
      <c r="D23" s="7">
        <f t="shared" si="0"/>
        <v>113.33171976120444</v>
      </c>
      <c r="E23" s="7">
        <f t="shared" si="1"/>
        <v>135.72171976120444</v>
      </c>
      <c r="F23" s="10"/>
      <c r="G23" s="8">
        <f t="shared" si="2"/>
        <v>76.678937718194589</v>
      </c>
      <c r="H23" s="9">
        <f t="shared" si="3"/>
        <v>74.267182019137906</v>
      </c>
      <c r="I23" s="10">
        <v>7</v>
      </c>
      <c r="J23" s="10">
        <v>0</v>
      </c>
      <c r="K23" s="10">
        <v>3.16</v>
      </c>
      <c r="L23" s="7">
        <v>1</v>
      </c>
      <c r="M23" s="11">
        <f t="shared" si="4"/>
        <v>4.16</v>
      </c>
      <c r="N23" s="12" t="s">
        <v>50</v>
      </c>
      <c r="O23" s="12"/>
    </row>
    <row r="24" spans="1:15" x14ac:dyDescent="0.25">
      <c r="A24" s="4" t="s">
        <v>75</v>
      </c>
      <c r="B24" s="5">
        <v>0.33333333333333331</v>
      </c>
      <c r="C24" s="6">
        <v>293.44</v>
      </c>
      <c r="D24" s="7">
        <f t="shared" si="0"/>
        <v>113.87863087384845</v>
      </c>
      <c r="E24" s="7">
        <f t="shared" si="1"/>
        <v>136.26863087384845</v>
      </c>
      <c r="F24" s="10"/>
      <c r="G24" s="8">
        <f t="shared" si="2"/>
        <v>76.987927047372011</v>
      </c>
      <c r="H24" s="9">
        <f t="shared" si="3"/>
        <v>74.625577243675266</v>
      </c>
      <c r="I24" s="10">
        <v>8</v>
      </c>
      <c r="J24" s="10">
        <v>0</v>
      </c>
      <c r="K24" s="10">
        <v>0</v>
      </c>
      <c r="L24" s="7">
        <v>1</v>
      </c>
      <c r="M24" s="11">
        <f t="shared" si="4"/>
        <v>1</v>
      </c>
      <c r="N24" s="12" t="s">
        <v>50</v>
      </c>
      <c r="O24" s="12"/>
    </row>
    <row r="25" spans="1:15" x14ac:dyDescent="0.25">
      <c r="A25" s="4" t="s">
        <v>76</v>
      </c>
      <c r="B25" s="5">
        <v>0.33333333333333331</v>
      </c>
      <c r="C25" s="6">
        <v>293.52</v>
      </c>
      <c r="D25" s="7">
        <f t="shared" si="0"/>
        <v>114.97680840788176</v>
      </c>
      <c r="E25" s="7">
        <f t="shared" si="1"/>
        <v>137.36680840788176</v>
      </c>
      <c r="F25" s="10"/>
      <c r="G25" s="8">
        <f t="shared" si="2"/>
        <v>77.608366332136598</v>
      </c>
      <c r="H25" s="9">
        <f t="shared" si="3"/>
        <v>75.34522176139042</v>
      </c>
      <c r="I25" s="10">
        <v>7</v>
      </c>
      <c r="J25" s="10">
        <v>0</v>
      </c>
      <c r="K25" s="10">
        <v>0</v>
      </c>
      <c r="L25" s="7">
        <v>1</v>
      </c>
      <c r="M25" s="11">
        <f t="shared" si="4"/>
        <v>1</v>
      </c>
      <c r="N25" s="12" t="s">
        <v>50</v>
      </c>
      <c r="O25" s="12"/>
    </row>
    <row r="26" spans="1:15" x14ac:dyDescent="0.25">
      <c r="A26" s="4" t="s">
        <v>77</v>
      </c>
      <c r="B26" s="5">
        <v>0.33333333333333331</v>
      </c>
      <c r="C26" s="6">
        <v>293.58</v>
      </c>
      <c r="D26" s="7">
        <f t="shared" si="0"/>
        <v>115.804259898155</v>
      </c>
      <c r="E26" s="7">
        <f t="shared" si="1"/>
        <v>138.194259898155</v>
      </c>
      <c r="F26" s="10"/>
      <c r="G26" s="8">
        <f t="shared" si="2"/>
        <v>78.075853049805076</v>
      </c>
      <c r="H26" s="9">
        <f t="shared" si="3"/>
        <v>75.887457338240495</v>
      </c>
      <c r="I26" s="10">
        <v>7</v>
      </c>
      <c r="J26" s="10">
        <v>0</v>
      </c>
      <c r="K26" s="10">
        <v>0</v>
      </c>
      <c r="L26" s="7">
        <v>1</v>
      </c>
      <c r="M26" s="11">
        <f t="shared" si="4"/>
        <v>1</v>
      </c>
      <c r="N26" s="12" t="s">
        <v>50</v>
      </c>
      <c r="O26" s="12"/>
    </row>
    <row r="27" spans="1:15" x14ac:dyDescent="0.25">
      <c r="A27" s="4" t="s">
        <v>78</v>
      </c>
      <c r="B27" s="5">
        <v>0.33333333333333331</v>
      </c>
      <c r="C27" s="6">
        <v>293.63</v>
      </c>
      <c r="D27" s="7">
        <f>E27-22.39</f>
        <v>116.49630805521097</v>
      </c>
      <c r="E27" s="7">
        <f t="shared" si="1"/>
        <v>138.88630805521097</v>
      </c>
      <c r="F27" s="10"/>
      <c r="G27" s="8">
        <f t="shared" si="2"/>
        <v>78.466840709158745</v>
      </c>
      <c r="H27" s="9">
        <f t="shared" si="3"/>
        <v>76.340962028316497</v>
      </c>
      <c r="I27" s="10">
        <v>6</v>
      </c>
      <c r="J27" s="10">
        <v>0</v>
      </c>
      <c r="K27" s="10">
        <v>0</v>
      </c>
      <c r="L27" s="10">
        <v>6.4</v>
      </c>
      <c r="M27" s="11">
        <f t="shared" si="4"/>
        <v>6.4</v>
      </c>
      <c r="N27" s="12" t="s">
        <v>48</v>
      </c>
      <c r="O27" s="12"/>
    </row>
    <row r="28" spans="1:15" x14ac:dyDescent="0.25">
      <c r="A28" s="4" t="s">
        <v>79</v>
      </c>
      <c r="B28" s="5">
        <v>0.33333333333333331</v>
      </c>
      <c r="C28" s="6">
        <v>293.67</v>
      </c>
      <c r="D28" s="7">
        <f t="shared" si="0"/>
        <v>117.0515890386299</v>
      </c>
      <c r="E28" s="7">
        <f t="shared" si="1"/>
        <v>139.4415890386299</v>
      </c>
      <c r="F28" s="10"/>
      <c r="G28" s="8">
        <f t="shared" si="2"/>
        <v>78.780558778886942</v>
      </c>
      <c r="H28" s="9">
        <f t="shared" si="3"/>
        <v>76.704842096087745</v>
      </c>
      <c r="I28" s="10">
        <v>7</v>
      </c>
      <c r="J28" s="10">
        <v>0</v>
      </c>
      <c r="K28" s="10">
        <v>0</v>
      </c>
      <c r="L28" s="10">
        <v>2</v>
      </c>
      <c r="M28" s="11">
        <f t="shared" si="4"/>
        <v>2</v>
      </c>
      <c r="N28" s="12" t="s">
        <v>48</v>
      </c>
      <c r="O28" s="12"/>
    </row>
    <row r="29" spans="1:15" x14ac:dyDescent="0.25">
      <c r="A29" s="4" t="s">
        <v>80</v>
      </c>
      <c r="B29" s="5">
        <v>0.33333333333333331</v>
      </c>
      <c r="C29" s="6">
        <v>293.7</v>
      </c>
      <c r="D29" s="7">
        <f t="shared" si="0"/>
        <v>117.46900911731005</v>
      </c>
      <c r="E29" s="7">
        <f t="shared" si="1"/>
        <v>139.85900911731005</v>
      </c>
      <c r="F29" s="10"/>
      <c r="G29" s="8">
        <f t="shared" si="2"/>
        <v>79.016389331813585</v>
      </c>
      <c r="H29" s="9">
        <f t="shared" si="3"/>
        <v>76.978380810819175</v>
      </c>
      <c r="I29" s="10">
        <v>7</v>
      </c>
      <c r="J29" s="10">
        <v>0</v>
      </c>
      <c r="K29" s="10">
        <v>5.45</v>
      </c>
      <c r="L29" s="10">
        <v>2</v>
      </c>
      <c r="M29" s="11">
        <f t="shared" si="4"/>
        <v>7.45</v>
      </c>
      <c r="N29" s="12" t="s">
        <v>48</v>
      </c>
      <c r="O29" s="12"/>
    </row>
    <row r="30" spans="1:15" x14ac:dyDescent="0.25">
      <c r="A30" s="4"/>
      <c r="B30" s="5"/>
      <c r="C30" s="6"/>
      <c r="D30" s="7"/>
      <c r="E30" s="7"/>
      <c r="F30" s="7"/>
      <c r="G30" s="8"/>
      <c r="H30" s="9"/>
      <c r="I30" s="10"/>
      <c r="J30" s="10"/>
      <c r="K30" s="10"/>
      <c r="L30" s="10"/>
      <c r="M30" s="11"/>
      <c r="N30" s="12"/>
      <c r="O30" s="12"/>
    </row>
    <row r="31" spans="1:15" x14ac:dyDescent="0.25">
      <c r="A31" s="4"/>
      <c r="B31" s="5"/>
      <c r="C31" s="10"/>
      <c r="D31" s="7"/>
      <c r="E31" s="7"/>
      <c r="F31" s="7"/>
      <c r="G31" s="8"/>
      <c r="H31" s="9"/>
      <c r="I31" s="10"/>
      <c r="J31" s="10"/>
      <c r="K31" s="10"/>
      <c r="L31" s="10"/>
      <c r="M31" s="11"/>
      <c r="N31" s="12"/>
      <c r="O31" s="12"/>
    </row>
    <row r="32" spans="1:15" x14ac:dyDescent="0.25">
      <c r="A32" s="4"/>
      <c r="B32" s="5"/>
      <c r="C32" s="10"/>
      <c r="D32" s="7"/>
      <c r="E32" s="7"/>
      <c r="F32" s="12"/>
      <c r="G32" s="8"/>
      <c r="H32" s="9"/>
      <c r="I32" s="10"/>
      <c r="J32" s="10"/>
      <c r="K32" s="10"/>
      <c r="L32" s="10"/>
      <c r="M32" s="11"/>
      <c r="N32" s="12"/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72.261307040249761</v>
      </c>
      <c r="H33" s="16">
        <f>AVERAGE(H2:H32)</f>
        <v>69.143193618114054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32"/>
    </sheetView>
  </sheetViews>
  <sheetFormatPr defaultRowHeight="15" x14ac:dyDescent="0.25"/>
  <cols>
    <col min="1" max="1" width="14.28515625" customWidth="1"/>
    <col min="2" max="2" width="11.5703125" customWidth="1"/>
    <col min="3" max="3" width="11.85546875" customWidth="1"/>
    <col min="7" max="7" width="10.85546875" customWidth="1"/>
    <col min="8" max="8" width="10.28515625" customWidth="1"/>
    <col min="9" max="9" width="11" customWidth="1"/>
    <col min="14" max="14" width="11" customWidth="1"/>
    <col min="15" max="15" width="11.570312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82</v>
      </c>
      <c r="B2" s="5">
        <v>0.33333333333333331</v>
      </c>
      <c r="C2" s="6">
        <v>293.77</v>
      </c>
      <c r="D2" s="7">
        <f t="shared" ref="D2:D32" si="0">E2-22.39</f>
        <v>118.44619192977494</v>
      </c>
      <c r="E2" s="7">
        <f t="shared" ref="E2:E32" si="1">(-89238.937+(1019.42*C2)-(3.88085664*C2^2)+(0.00492359335*C2^3))</f>
        <v>140.83619192977494</v>
      </c>
      <c r="F2" s="7"/>
      <c r="G2" s="8">
        <f t="shared" ref="G2:G32" si="2">(E2/177)*100</f>
        <v>79.568470016822005</v>
      </c>
      <c r="H2" s="9">
        <f t="shared" ref="H2:H32" si="3">D2/152.6*100</f>
        <v>77.618736520167062</v>
      </c>
      <c r="I2" s="10">
        <v>6</v>
      </c>
      <c r="J2" s="10">
        <v>0</v>
      </c>
      <c r="K2" s="18">
        <v>3.16</v>
      </c>
      <c r="L2" s="7">
        <v>2</v>
      </c>
      <c r="M2" s="11">
        <f t="shared" ref="M2:M32" si="4">L2+K2</f>
        <v>5.16</v>
      </c>
      <c r="N2" s="12" t="s">
        <v>113</v>
      </c>
      <c r="O2" s="12"/>
    </row>
    <row r="3" spans="1:15" x14ac:dyDescent="0.25">
      <c r="A3" s="4" t="s">
        <v>83</v>
      </c>
      <c r="B3" s="5">
        <v>0.33333333333333331</v>
      </c>
      <c r="C3" s="6">
        <v>293.82</v>
      </c>
      <c r="D3" s="7">
        <f t="shared" si="0"/>
        <v>119.14692919449531</v>
      </c>
      <c r="E3" s="7">
        <f t="shared" si="1"/>
        <v>141.53692919449531</v>
      </c>
      <c r="F3" s="10"/>
      <c r="G3" s="8">
        <f t="shared" si="2"/>
        <v>79.964366776551017</v>
      </c>
      <c r="H3" s="9">
        <f t="shared" si="3"/>
        <v>78.077935251962856</v>
      </c>
      <c r="I3" s="10">
        <v>5</v>
      </c>
      <c r="J3" s="10">
        <v>6</v>
      </c>
      <c r="K3" s="10">
        <v>2.69</v>
      </c>
      <c r="L3" s="7">
        <v>2</v>
      </c>
      <c r="M3" s="11">
        <f t="shared" si="4"/>
        <v>4.6899999999999995</v>
      </c>
      <c r="N3" s="12" t="s">
        <v>49</v>
      </c>
      <c r="O3" s="12"/>
    </row>
    <row r="4" spans="1:15" x14ac:dyDescent="0.25">
      <c r="A4" s="4" t="s">
        <v>84</v>
      </c>
      <c r="B4" s="5">
        <v>0.33333333333333331</v>
      </c>
      <c r="C4" s="6">
        <v>293.87</v>
      </c>
      <c r="D4" s="7">
        <f t="shared" si="0"/>
        <v>119.84996192915365</v>
      </c>
      <c r="E4" s="7">
        <f t="shared" si="1"/>
        <v>142.23996192915365</v>
      </c>
      <c r="F4" s="10"/>
      <c r="G4" s="8">
        <f t="shared" si="2"/>
        <v>80.361560411951217</v>
      </c>
      <c r="H4" s="9">
        <f t="shared" si="3"/>
        <v>78.538638223560724</v>
      </c>
      <c r="I4" s="10">
        <v>7</v>
      </c>
      <c r="J4" s="10">
        <v>25</v>
      </c>
      <c r="K4" s="7">
        <v>0</v>
      </c>
      <c r="L4" s="7">
        <v>4</v>
      </c>
      <c r="M4" s="11">
        <f t="shared" si="4"/>
        <v>4</v>
      </c>
      <c r="N4" s="12" t="s">
        <v>113</v>
      </c>
      <c r="O4" s="12" t="s">
        <v>116</v>
      </c>
    </row>
    <row r="5" spans="1:15" x14ac:dyDescent="0.25">
      <c r="A5" s="4" t="s">
        <v>85</v>
      </c>
      <c r="B5" s="5">
        <v>0.33333333333333331</v>
      </c>
      <c r="C5" s="6">
        <v>293.92</v>
      </c>
      <c r="D5" s="7">
        <f t="shared" si="0"/>
        <v>120.55529382616747</v>
      </c>
      <c r="E5" s="7">
        <f t="shared" si="1"/>
        <v>142.94529382616747</v>
      </c>
      <c r="F5" s="10"/>
      <c r="G5" s="8">
        <f t="shared" si="2"/>
        <v>80.760053009134168</v>
      </c>
      <c r="H5" s="9">
        <f t="shared" si="3"/>
        <v>79.000847854631374</v>
      </c>
      <c r="I5" s="10">
        <v>6</v>
      </c>
      <c r="J5" s="10">
        <v>0</v>
      </c>
      <c r="K5" s="7">
        <v>0</v>
      </c>
      <c r="L5" s="7">
        <v>1</v>
      </c>
      <c r="M5" s="11">
        <f t="shared" si="4"/>
        <v>1</v>
      </c>
      <c r="N5" s="12" t="s">
        <v>49</v>
      </c>
      <c r="O5" s="12" t="s">
        <v>116</v>
      </c>
    </row>
    <row r="6" spans="1:15" x14ac:dyDescent="0.25">
      <c r="A6" s="4" t="s">
        <v>86</v>
      </c>
      <c r="B6" s="5">
        <v>0.33333333333333331</v>
      </c>
      <c r="C6" s="6">
        <v>293.92</v>
      </c>
      <c r="D6" s="7">
        <f t="shared" si="0"/>
        <v>120.55529382616747</v>
      </c>
      <c r="E6" s="7">
        <f t="shared" si="1"/>
        <v>142.94529382616747</v>
      </c>
      <c r="F6" s="10"/>
      <c r="G6" s="8">
        <f t="shared" si="2"/>
        <v>80.760053009134168</v>
      </c>
      <c r="H6" s="9">
        <f t="shared" si="3"/>
        <v>79.000847854631374</v>
      </c>
      <c r="I6" s="10">
        <v>6</v>
      </c>
      <c r="J6" s="10">
        <v>0</v>
      </c>
      <c r="K6" s="7">
        <v>0</v>
      </c>
      <c r="L6" s="7">
        <v>1</v>
      </c>
      <c r="M6" s="11">
        <f t="shared" si="4"/>
        <v>1</v>
      </c>
      <c r="N6" s="12" t="s">
        <v>114</v>
      </c>
      <c r="O6" s="12" t="s">
        <v>116</v>
      </c>
    </row>
    <row r="7" spans="1:15" x14ac:dyDescent="0.25">
      <c r="A7" s="4" t="s">
        <v>87</v>
      </c>
      <c r="B7" s="5">
        <v>0.33333333333333331</v>
      </c>
      <c r="C7" s="14">
        <v>293.95999999999998</v>
      </c>
      <c r="D7" s="7">
        <f t="shared" si="0"/>
        <v>121.12121722231619</v>
      </c>
      <c r="E7" s="7">
        <f t="shared" si="1"/>
        <v>143.51121722231619</v>
      </c>
      <c r="F7" s="10"/>
      <c r="G7" s="8">
        <f t="shared" si="2"/>
        <v>81.079783741421579</v>
      </c>
      <c r="H7" s="9">
        <f t="shared" si="3"/>
        <v>79.371701980547954</v>
      </c>
      <c r="I7" s="10">
        <v>5</v>
      </c>
      <c r="J7" s="10">
        <v>1</v>
      </c>
      <c r="K7" s="7">
        <v>0</v>
      </c>
      <c r="L7" s="7">
        <v>1</v>
      </c>
      <c r="M7" s="11">
        <f t="shared" si="4"/>
        <v>1</v>
      </c>
      <c r="N7" s="12" t="s">
        <v>115</v>
      </c>
      <c r="O7" s="12" t="s">
        <v>116</v>
      </c>
    </row>
    <row r="8" spans="1:15" x14ac:dyDescent="0.25">
      <c r="A8" s="4" t="s">
        <v>88</v>
      </c>
      <c r="B8" s="5">
        <v>0.33333333333333331</v>
      </c>
      <c r="C8" s="6">
        <v>294.02</v>
      </c>
      <c r="D8" s="7">
        <f t="shared" si="0"/>
        <v>121.97286987848871</v>
      </c>
      <c r="E8" s="7">
        <f t="shared" si="1"/>
        <v>144.36286987848871</v>
      </c>
      <c r="F8" s="10"/>
      <c r="G8" s="8">
        <f t="shared" si="2"/>
        <v>81.560943434174419</v>
      </c>
      <c r="H8" s="9">
        <f t="shared" si="3"/>
        <v>79.929796774894314</v>
      </c>
      <c r="I8" s="10">
        <v>8</v>
      </c>
      <c r="J8" s="10">
        <v>0</v>
      </c>
      <c r="K8" s="7">
        <v>3.16</v>
      </c>
      <c r="L8" s="7">
        <v>1</v>
      </c>
      <c r="M8" s="11">
        <f t="shared" si="4"/>
        <v>4.16</v>
      </c>
      <c r="N8" s="12" t="s">
        <v>115</v>
      </c>
      <c r="O8" s="12"/>
    </row>
    <row r="9" spans="1:15" x14ac:dyDescent="0.25">
      <c r="A9" s="4" t="s">
        <v>89</v>
      </c>
      <c r="B9" s="5">
        <v>0.33333333333333331</v>
      </c>
      <c r="C9" s="6">
        <v>294.07</v>
      </c>
      <c r="D9" s="7">
        <f t="shared" si="0"/>
        <v>122.68512141911138</v>
      </c>
      <c r="E9" s="7">
        <f t="shared" si="1"/>
        <v>145.07512141911138</v>
      </c>
      <c r="F9" s="10"/>
      <c r="G9" s="8">
        <f t="shared" si="2"/>
        <v>81.963345434526204</v>
      </c>
      <c r="H9" s="9">
        <f t="shared" si="3"/>
        <v>80.396540903742718</v>
      </c>
      <c r="I9" s="10">
        <v>7</v>
      </c>
      <c r="J9" s="10">
        <v>0</v>
      </c>
      <c r="K9" s="10">
        <v>2.69</v>
      </c>
      <c r="L9" s="7">
        <v>1</v>
      </c>
      <c r="M9" s="11">
        <f t="shared" si="4"/>
        <v>3.69</v>
      </c>
      <c r="N9" s="12" t="s">
        <v>115</v>
      </c>
      <c r="O9" s="12"/>
    </row>
    <row r="10" spans="1:15" x14ac:dyDescent="0.25">
      <c r="A10" s="4" t="s">
        <v>90</v>
      </c>
      <c r="B10" s="5">
        <v>0.33333333333333331</v>
      </c>
      <c r="C10" s="14">
        <v>294.12</v>
      </c>
      <c r="D10" s="7">
        <f t="shared" si="0"/>
        <v>123.39968689301109</v>
      </c>
      <c r="E10" s="7">
        <f t="shared" si="1"/>
        <v>145.78968689301109</v>
      </c>
      <c r="F10" s="10"/>
      <c r="G10" s="8">
        <f t="shared" si="2"/>
        <v>82.367054741814187</v>
      </c>
      <c r="H10" s="9">
        <f t="shared" si="3"/>
        <v>80.864801371566912</v>
      </c>
      <c r="I10" s="10">
        <v>7</v>
      </c>
      <c r="J10" s="10">
        <v>0</v>
      </c>
      <c r="K10" s="10">
        <v>2.69</v>
      </c>
      <c r="L10" s="7">
        <v>1</v>
      </c>
      <c r="M10" s="11">
        <f t="shared" si="4"/>
        <v>3.69</v>
      </c>
      <c r="N10" s="12" t="s">
        <v>115</v>
      </c>
      <c r="O10" s="12"/>
    </row>
    <row r="11" spans="1:15" x14ac:dyDescent="0.25">
      <c r="A11" s="4" t="s">
        <v>91</v>
      </c>
      <c r="B11" s="5">
        <v>0.33333333333333331</v>
      </c>
      <c r="C11" s="6">
        <v>294.14999999999998</v>
      </c>
      <c r="D11" s="7">
        <f t="shared" si="0"/>
        <v>123.82953840140486</v>
      </c>
      <c r="E11" s="7">
        <f t="shared" si="1"/>
        <v>146.21953840140486</v>
      </c>
      <c r="F11" s="10"/>
      <c r="G11" s="8">
        <f t="shared" si="2"/>
        <v>82.609908701358677</v>
      </c>
      <c r="H11" s="9">
        <f t="shared" si="3"/>
        <v>81.146486501575936</v>
      </c>
      <c r="I11" s="10">
        <v>6</v>
      </c>
      <c r="J11" s="10">
        <v>0</v>
      </c>
      <c r="K11" s="7">
        <v>0</v>
      </c>
      <c r="L11" s="7">
        <v>4.5</v>
      </c>
      <c r="M11" s="11">
        <f t="shared" si="4"/>
        <v>4.5</v>
      </c>
      <c r="N11" s="12" t="s">
        <v>115</v>
      </c>
      <c r="O11" s="12"/>
    </row>
    <row r="12" spans="1:15" x14ac:dyDescent="0.25">
      <c r="A12" s="4" t="s">
        <v>92</v>
      </c>
      <c r="B12" s="5">
        <v>0.33333333333333331</v>
      </c>
      <c r="C12" s="6">
        <v>294.17</v>
      </c>
      <c r="D12" s="7">
        <f t="shared" si="0"/>
        <v>124.11656999272178</v>
      </c>
      <c r="E12" s="7">
        <f t="shared" si="1"/>
        <v>146.50656999272178</v>
      </c>
      <c r="F12" s="10"/>
      <c r="G12" s="8">
        <f t="shared" si="2"/>
        <v>82.772073442215699</v>
      </c>
      <c r="H12" s="9">
        <f t="shared" si="3"/>
        <v>81.334580598113888</v>
      </c>
      <c r="I12" s="10">
        <v>7</v>
      </c>
      <c r="J12" s="10">
        <v>0</v>
      </c>
      <c r="K12" s="10">
        <v>4.2300000000000004</v>
      </c>
      <c r="L12" s="7">
        <v>4</v>
      </c>
      <c r="M12" s="11">
        <f t="shared" si="4"/>
        <v>8.23</v>
      </c>
      <c r="N12" s="12" t="s">
        <v>115</v>
      </c>
      <c r="O12" s="12" t="s">
        <v>116</v>
      </c>
    </row>
    <row r="13" spans="1:15" x14ac:dyDescent="0.25">
      <c r="A13" s="4" t="s">
        <v>93</v>
      </c>
      <c r="B13" s="5">
        <v>0.33333333333333331</v>
      </c>
      <c r="C13" s="14">
        <v>294.27</v>
      </c>
      <c r="D13" s="7">
        <f t="shared" si="0"/>
        <v>125.55730384097784</v>
      </c>
      <c r="E13" s="7">
        <f t="shared" si="1"/>
        <v>147.94730384097784</v>
      </c>
      <c r="F13" s="10"/>
      <c r="G13" s="8">
        <f t="shared" si="2"/>
        <v>83.58604736778409</v>
      </c>
      <c r="H13" s="9">
        <f t="shared" si="3"/>
        <v>82.278705007193864</v>
      </c>
      <c r="I13" s="10">
        <v>8</v>
      </c>
      <c r="J13" s="10">
        <v>0</v>
      </c>
      <c r="K13" s="10">
        <v>4.2300000000000004</v>
      </c>
      <c r="L13" s="7">
        <v>4</v>
      </c>
      <c r="M13" s="11">
        <f t="shared" si="4"/>
        <v>8.23</v>
      </c>
      <c r="N13" s="12" t="s">
        <v>49</v>
      </c>
      <c r="O13" s="12"/>
    </row>
    <row r="14" spans="1:15" x14ac:dyDescent="0.25">
      <c r="A14" s="4" t="s">
        <v>94</v>
      </c>
      <c r="B14" s="5">
        <v>0.33333333333333331</v>
      </c>
      <c r="C14" s="14">
        <v>294.37</v>
      </c>
      <c r="D14" s="7">
        <f t="shared" si="0"/>
        <v>127.00735250528611</v>
      </c>
      <c r="E14" s="7">
        <f t="shared" si="1"/>
        <v>149.39735250528611</v>
      </c>
      <c r="F14" s="10"/>
      <c r="G14" s="8">
        <f t="shared" si="2"/>
        <v>84.405283901291583</v>
      </c>
      <c r="H14" s="9">
        <f t="shared" si="3"/>
        <v>83.228933489702555</v>
      </c>
      <c r="I14" s="10">
        <v>7</v>
      </c>
      <c r="J14" s="10">
        <v>0</v>
      </c>
      <c r="K14" s="10">
        <v>4.82</v>
      </c>
      <c r="L14" s="7">
        <v>4</v>
      </c>
      <c r="M14" s="11">
        <f t="shared" si="4"/>
        <v>8.82</v>
      </c>
      <c r="N14" s="12" t="s">
        <v>49</v>
      </c>
      <c r="O14" s="12"/>
    </row>
    <row r="15" spans="1:15" x14ac:dyDescent="0.25">
      <c r="A15" s="4" t="s">
        <v>95</v>
      </c>
      <c r="B15" s="5">
        <v>0.33333333333333331</v>
      </c>
      <c r="C15" s="6">
        <v>294.39</v>
      </c>
      <c r="D15" s="7">
        <f t="shared" si="0"/>
        <v>127.29848261579114</v>
      </c>
      <c r="E15" s="7">
        <f t="shared" si="1"/>
        <v>149.68848261579114</v>
      </c>
      <c r="F15" s="10"/>
      <c r="G15" s="8">
        <f t="shared" si="2"/>
        <v>84.569764189712515</v>
      </c>
      <c r="H15" s="9">
        <f t="shared" si="3"/>
        <v>83.419713378631158</v>
      </c>
      <c r="I15" s="10">
        <v>8</v>
      </c>
      <c r="J15" s="10">
        <v>0</v>
      </c>
      <c r="K15" s="10">
        <v>6.11</v>
      </c>
      <c r="L15" s="7">
        <v>4</v>
      </c>
      <c r="M15" s="11">
        <f t="shared" si="4"/>
        <v>10.11</v>
      </c>
      <c r="N15" s="12" t="s">
        <v>49</v>
      </c>
      <c r="O15" s="12"/>
    </row>
    <row r="16" spans="1:15" x14ac:dyDescent="0.25">
      <c r="A16" s="4" t="s">
        <v>96</v>
      </c>
      <c r="B16" s="5">
        <v>0.33333333333333331</v>
      </c>
      <c r="C16" s="6">
        <v>294.35000000000002</v>
      </c>
      <c r="D16" s="7">
        <f t="shared" si="0"/>
        <v>126.71659616916382</v>
      </c>
      <c r="E16" s="7">
        <f t="shared" si="1"/>
        <v>149.10659616916382</v>
      </c>
      <c r="F16" s="10"/>
      <c r="G16" s="8">
        <f t="shared" si="2"/>
        <v>84.241014784838313</v>
      </c>
      <c r="H16" s="9">
        <f t="shared" si="3"/>
        <v>83.038398538115217</v>
      </c>
      <c r="I16" s="10">
        <v>8</v>
      </c>
      <c r="J16" s="10">
        <v>0</v>
      </c>
      <c r="K16" s="10">
        <v>4.82</v>
      </c>
      <c r="L16" s="7">
        <v>4</v>
      </c>
      <c r="M16" s="11">
        <f t="shared" si="4"/>
        <v>8.82</v>
      </c>
      <c r="N16" s="12" t="s">
        <v>49</v>
      </c>
      <c r="O16" s="12"/>
    </row>
    <row r="17" spans="1:15" x14ac:dyDescent="0.25">
      <c r="A17" s="4" t="s">
        <v>97</v>
      </c>
      <c r="B17" s="5">
        <v>0.33333333333333331</v>
      </c>
      <c r="C17" s="14">
        <v>294.42</v>
      </c>
      <c r="D17" s="7">
        <f t="shared" si="0"/>
        <v>127.7358791252767</v>
      </c>
      <c r="E17" s="7">
        <f t="shared" si="1"/>
        <v>150.1258791252767</v>
      </c>
      <c r="F17" s="10"/>
      <c r="G17" s="8">
        <f t="shared" si="2"/>
        <v>84.816880861738241</v>
      </c>
      <c r="H17" s="9">
        <f t="shared" si="3"/>
        <v>83.706342808176089</v>
      </c>
      <c r="I17" s="10">
        <v>8</v>
      </c>
      <c r="J17" s="10">
        <v>0</v>
      </c>
      <c r="K17" s="10">
        <v>4.82</v>
      </c>
      <c r="L17" s="7">
        <v>4</v>
      </c>
      <c r="M17" s="11">
        <f t="shared" si="4"/>
        <v>8.82</v>
      </c>
      <c r="N17" s="12" t="s">
        <v>49</v>
      </c>
      <c r="O17" s="10"/>
    </row>
    <row r="18" spans="1:15" x14ac:dyDescent="0.25">
      <c r="A18" s="4" t="s">
        <v>98</v>
      </c>
      <c r="B18" s="5">
        <v>0.33333333333333331</v>
      </c>
      <c r="C18" s="6">
        <v>294.44</v>
      </c>
      <c r="D18" s="7">
        <f t="shared" si="0"/>
        <v>128.02794470543392</v>
      </c>
      <c r="E18" s="7">
        <f t="shared" si="1"/>
        <v>150.41794470543391</v>
      </c>
      <c r="F18" s="10"/>
      <c r="G18" s="8">
        <f t="shared" si="2"/>
        <v>84.98188966408695</v>
      </c>
      <c r="H18" s="9">
        <f t="shared" si="3"/>
        <v>83.897735717846615</v>
      </c>
      <c r="I18" s="10">
        <v>7</v>
      </c>
      <c r="J18" s="10">
        <v>0</v>
      </c>
      <c r="K18" s="10">
        <v>4.82</v>
      </c>
      <c r="L18" s="7">
        <v>4</v>
      </c>
      <c r="M18" s="11">
        <f t="shared" si="4"/>
        <v>8.82</v>
      </c>
      <c r="N18" s="12" t="s">
        <v>49</v>
      </c>
      <c r="O18" s="12"/>
    </row>
    <row r="19" spans="1:15" x14ac:dyDescent="0.25">
      <c r="A19" s="4" t="s">
        <v>99</v>
      </c>
      <c r="B19" s="5">
        <v>0.33333333333333331</v>
      </c>
      <c r="C19" s="14">
        <v>294.45</v>
      </c>
      <c r="D19" s="7">
        <f t="shared" si="0"/>
        <v>128.17411795632449</v>
      </c>
      <c r="E19" s="7">
        <f t="shared" si="1"/>
        <v>150.56411795632448</v>
      </c>
      <c r="F19" s="10"/>
      <c r="G19" s="8">
        <f t="shared" si="2"/>
        <v>85.064473421652252</v>
      </c>
      <c r="H19" s="9">
        <f t="shared" si="3"/>
        <v>83.993524217774905</v>
      </c>
      <c r="I19" s="10">
        <v>8</v>
      </c>
      <c r="J19" s="10">
        <v>0</v>
      </c>
      <c r="K19" s="10">
        <v>4.82</v>
      </c>
      <c r="L19" s="7">
        <v>4</v>
      </c>
      <c r="M19" s="11">
        <f t="shared" si="4"/>
        <v>8.82</v>
      </c>
      <c r="N19" s="12" t="s">
        <v>49</v>
      </c>
      <c r="O19" s="12"/>
    </row>
    <row r="20" spans="1:15" x14ac:dyDescent="0.25">
      <c r="A20" s="4" t="s">
        <v>100</v>
      </c>
      <c r="B20" s="5">
        <v>0.33333333333333331</v>
      </c>
      <c r="C20" s="6">
        <v>294.48</v>
      </c>
      <c r="D20" s="7">
        <f t="shared" si="0"/>
        <v>128.61319990652498</v>
      </c>
      <c r="E20" s="7">
        <f t="shared" si="1"/>
        <v>151.00319990652497</v>
      </c>
      <c r="F20" s="10"/>
      <c r="G20" s="8">
        <f t="shared" si="2"/>
        <v>85.312542320070605</v>
      </c>
      <c r="H20" s="9">
        <f t="shared" si="3"/>
        <v>84.281258130095011</v>
      </c>
      <c r="I20" s="10">
        <v>7</v>
      </c>
      <c r="J20" s="10">
        <v>20</v>
      </c>
      <c r="K20" s="10">
        <v>0</v>
      </c>
      <c r="L20" s="7">
        <v>1</v>
      </c>
      <c r="M20" s="11">
        <f t="shared" si="4"/>
        <v>1</v>
      </c>
      <c r="N20" s="12" t="s">
        <v>81</v>
      </c>
      <c r="O20" s="12"/>
    </row>
    <row r="21" spans="1:15" x14ac:dyDescent="0.25">
      <c r="A21" s="4" t="s">
        <v>101</v>
      </c>
      <c r="B21" s="5">
        <v>0.33333333333333331</v>
      </c>
      <c r="C21" s="6">
        <v>294.5</v>
      </c>
      <c r="D21" s="7">
        <f t="shared" si="0"/>
        <v>128.90639000011959</v>
      </c>
      <c r="E21" s="7">
        <f t="shared" si="1"/>
        <v>151.29639000011957</v>
      </c>
      <c r="F21" s="10"/>
      <c r="G21" s="8">
        <f t="shared" si="2"/>
        <v>85.478186440745517</v>
      </c>
      <c r="H21" s="9">
        <f t="shared" si="3"/>
        <v>84.473387942411264</v>
      </c>
      <c r="I21" s="10">
        <v>8</v>
      </c>
      <c r="J21" s="10">
        <v>0</v>
      </c>
      <c r="K21" s="10">
        <v>0</v>
      </c>
      <c r="L21" s="7">
        <v>1</v>
      </c>
      <c r="M21" s="11">
        <f t="shared" si="4"/>
        <v>1</v>
      </c>
      <c r="N21" s="12" t="s">
        <v>81</v>
      </c>
      <c r="O21" s="12"/>
    </row>
    <row r="22" spans="1:15" x14ac:dyDescent="0.25">
      <c r="A22" s="4" t="s">
        <v>102</v>
      </c>
      <c r="B22" s="5">
        <v>0.33333333333333331</v>
      </c>
      <c r="C22" s="6">
        <v>294.56</v>
      </c>
      <c r="D22" s="7">
        <f t="shared" si="0"/>
        <v>129.78821308900604</v>
      </c>
      <c r="E22" s="7">
        <f t="shared" si="1"/>
        <v>152.17821308900602</v>
      </c>
      <c r="F22" s="10"/>
      <c r="G22" s="8">
        <f t="shared" si="2"/>
        <v>85.976391575709627</v>
      </c>
      <c r="H22" s="9">
        <f t="shared" si="3"/>
        <v>85.051253662520338</v>
      </c>
      <c r="I22" s="10">
        <v>9</v>
      </c>
      <c r="J22" s="10">
        <v>0</v>
      </c>
      <c r="K22" s="10">
        <v>0</v>
      </c>
      <c r="L22" s="7">
        <v>1</v>
      </c>
      <c r="M22" s="11">
        <f t="shared" si="4"/>
        <v>1</v>
      </c>
      <c r="N22" s="12" t="s">
        <v>81</v>
      </c>
      <c r="O22" s="10"/>
    </row>
    <row r="23" spans="1:15" x14ac:dyDescent="0.25">
      <c r="A23" s="4" t="s">
        <v>103</v>
      </c>
      <c r="B23" s="5">
        <v>0.33333333333333331</v>
      </c>
      <c r="C23" s="6">
        <v>294.62</v>
      </c>
      <c r="D23" s="7">
        <f t="shared" si="0"/>
        <v>130.67342035303534</v>
      </c>
      <c r="E23" s="7">
        <f t="shared" si="1"/>
        <v>153.06342035303533</v>
      </c>
      <c r="F23" s="10"/>
      <c r="G23" s="8">
        <f t="shared" si="2"/>
        <v>86.476508674031265</v>
      </c>
      <c r="H23" s="9">
        <f t="shared" si="3"/>
        <v>85.63133705965619</v>
      </c>
      <c r="I23" s="10">
        <v>7</v>
      </c>
      <c r="J23" s="10">
        <v>22</v>
      </c>
      <c r="K23" s="10">
        <v>0</v>
      </c>
      <c r="L23" s="7">
        <v>1</v>
      </c>
      <c r="M23" s="11">
        <f t="shared" si="4"/>
        <v>1</v>
      </c>
      <c r="N23" s="12" t="s">
        <v>81</v>
      </c>
      <c r="O23" s="12" t="s">
        <v>116</v>
      </c>
    </row>
    <row r="24" spans="1:15" x14ac:dyDescent="0.25">
      <c r="A24" s="4" t="s">
        <v>104</v>
      </c>
      <c r="B24" s="5">
        <v>0.33333333333333331</v>
      </c>
      <c r="C24" s="6">
        <v>294.72000000000003</v>
      </c>
      <c r="D24" s="7">
        <f t="shared" si="0"/>
        <v>132.15630351354719</v>
      </c>
      <c r="E24" s="7">
        <f t="shared" si="1"/>
        <v>154.54630351354717</v>
      </c>
      <c r="F24" s="10"/>
      <c r="G24" s="8">
        <f t="shared" si="2"/>
        <v>87.314295770365632</v>
      </c>
      <c r="H24" s="9">
        <f t="shared" si="3"/>
        <v>86.603082250030923</v>
      </c>
      <c r="I24" s="10">
        <v>6</v>
      </c>
      <c r="J24" s="10">
        <v>0</v>
      </c>
      <c r="K24" s="10">
        <v>0</v>
      </c>
      <c r="L24" s="7">
        <v>1</v>
      </c>
      <c r="M24" s="11">
        <f t="shared" si="4"/>
        <v>1</v>
      </c>
      <c r="N24" s="12" t="s">
        <v>81</v>
      </c>
      <c r="O24" s="12" t="s">
        <v>116</v>
      </c>
    </row>
    <row r="25" spans="1:15" x14ac:dyDescent="0.25">
      <c r="A25" s="4" t="s">
        <v>105</v>
      </c>
      <c r="B25" s="5">
        <v>0.33333333333333331</v>
      </c>
      <c r="C25" s="6">
        <v>294.77</v>
      </c>
      <c r="D25" s="7">
        <f t="shared" si="0"/>
        <v>132.9012861549121</v>
      </c>
      <c r="E25" s="7">
        <f t="shared" si="1"/>
        <v>155.29128615491209</v>
      </c>
      <c r="F25" s="10"/>
      <c r="G25" s="8">
        <f t="shared" si="2"/>
        <v>87.735189918029434</v>
      </c>
      <c r="H25" s="9">
        <f t="shared" si="3"/>
        <v>87.091275330872946</v>
      </c>
      <c r="I25" s="10">
        <v>7</v>
      </c>
      <c r="J25" s="10">
        <v>0</v>
      </c>
      <c r="K25" s="10">
        <v>0</v>
      </c>
      <c r="L25" s="7">
        <v>1</v>
      </c>
      <c r="M25" s="11">
        <f t="shared" si="4"/>
        <v>1</v>
      </c>
      <c r="N25" s="12" t="s">
        <v>81</v>
      </c>
      <c r="O25" s="12" t="s">
        <v>116</v>
      </c>
    </row>
    <row r="26" spans="1:15" x14ac:dyDescent="0.25">
      <c r="A26" s="4" t="s">
        <v>106</v>
      </c>
      <c r="B26" s="5">
        <v>0.33333333333333331</v>
      </c>
      <c r="C26" s="6">
        <v>294.82</v>
      </c>
      <c r="D26" s="7">
        <f t="shared" si="0"/>
        <v>133.6486344271683</v>
      </c>
      <c r="E26" s="7">
        <f t="shared" si="1"/>
        <v>156.03863442716829</v>
      </c>
      <c r="F26" s="10"/>
      <c r="G26" s="8">
        <f t="shared" si="2"/>
        <v>88.157420580321073</v>
      </c>
      <c r="H26" s="9">
        <f t="shared" si="3"/>
        <v>87.581018628550666</v>
      </c>
      <c r="I26" s="10">
        <v>6</v>
      </c>
      <c r="J26" s="10">
        <v>0</v>
      </c>
      <c r="K26" s="10">
        <v>0</v>
      </c>
      <c r="L26" s="7">
        <v>1</v>
      </c>
      <c r="M26" s="11">
        <f t="shared" si="4"/>
        <v>1</v>
      </c>
      <c r="N26" s="12" t="s">
        <v>81</v>
      </c>
      <c r="O26" s="12" t="s">
        <v>116</v>
      </c>
    </row>
    <row r="27" spans="1:15" x14ac:dyDescent="0.25">
      <c r="A27" s="4" t="s">
        <v>107</v>
      </c>
      <c r="B27" s="5">
        <v>0.33333333333333331</v>
      </c>
      <c r="C27" s="6">
        <v>294.85000000000002</v>
      </c>
      <c r="D27" s="7">
        <f>E27-22.39</f>
        <v>134.09818042960194</v>
      </c>
      <c r="E27" s="7">
        <f t="shared" si="1"/>
        <v>156.48818042960193</v>
      </c>
      <c r="F27" s="10"/>
      <c r="G27" s="8">
        <f t="shared" si="2"/>
        <v>88.411401372656456</v>
      </c>
      <c r="H27" s="9">
        <f t="shared" si="3"/>
        <v>87.875609717956721</v>
      </c>
      <c r="I27" s="10">
        <v>7</v>
      </c>
      <c r="J27" s="10">
        <v>0</v>
      </c>
      <c r="K27" s="10">
        <v>0</v>
      </c>
      <c r="L27" s="10">
        <v>1</v>
      </c>
      <c r="M27" s="11">
        <f t="shared" si="4"/>
        <v>1</v>
      </c>
      <c r="N27" s="12" t="s">
        <v>47</v>
      </c>
      <c r="O27" s="12" t="s">
        <v>116</v>
      </c>
    </row>
    <row r="28" spans="1:15" x14ac:dyDescent="0.25">
      <c r="A28" s="4" t="s">
        <v>108</v>
      </c>
      <c r="B28" s="5">
        <v>0.33333333333333331</v>
      </c>
      <c r="C28" s="6">
        <v>294.89999999999998</v>
      </c>
      <c r="D28" s="7">
        <f t="shared" si="0"/>
        <v>134.84932139227692</v>
      </c>
      <c r="E28" s="7">
        <f t="shared" si="1"/>
        <v>157.23932139227691</v>
      </c>
      <c r="F28" s="10"/>
      <c r="G28" s="8">
        <f t="shared" si="2"/>
        <v>88.835774797896562</v>
      </c>
      <c r="H28" s="9">
        <f t="shared" si="3"/>
        <v>88.367838395987491</v>
      </c>
      <c r="I28" s="10">
        <v>6</v>
      </c>
      <c r="J28" s="10">
        <v>0</v>
      </c>
      <c r="K28" s="10">
        <v>0</v>
      </c>
      <c r="L28" s="10">
        <v>1</v>
      </c>
      <c r="M28" s="11">
        <f t="shared" si="4"/>
        <v>1</v>
      </c>
      <c r="N28" s="12" t="s">
        <v>47</v>
      </c>
      <c r="O28" s="12" t="s">
        <v>116</v>
      </c>
    </row>
    <row r="29" spans="1:15" x14ac:dyDescent="0.25">
      <c r="A29" s="4" t="s">
        <v>109</v>
      </c>
      <c r="B29" s="5">
        <v>0.33333333333333331</v>
      </c>
      <c r="C29" s="6">
        <v>294.93</v>
      </c>
      <c r="D29" s="7">
        <f t="shared" si="0"/>
        <v>135.30114584490309</v>
      </c>
      <c r="E29" s="7">
        <f t="shared" si="1"/>
        <v>157.69114584490308</v>
      </c>
      <c r="F29" s="10"/>
      <c r="G29" s="8">
        <f t="shared" si="2"/>
        <v>89.091042850227737</v>
      </c>
      <c r="H29" s="9">
        <f t="shared" si="3"/>
        <v>88.663922572020383</v>
      </c>
      <c r="I29" s="10">
        <v>5</v>
      </c>
      <c r="J29" s="10">
        <v>0</v>
      </c>
      <c r="K29" s="10">
        <v>3.68</v>
      </c>
      <c r="L29" s="10">
        <v>1</v>
      </c>
      <c r="M29" s="11">
        <f t="shared" si="4"/>
        <v>4.68</v>
      </c>
      <c r="N29" s="12" t="s">
        <v>47</v>
      </c>
      <c r="O29" s="12"/>
    </row>
    <row r="30" spans="1:15" x14ac:dyDescent="0.25">
      <c r="A30" s="4" t="s">
        <v>110</v>
      </c>
      <c r="B30" s="5">
        <v>0.33333333333333331</v>
      </c>
      <c r="C30" s="6">
        <v>294.97000000000003</v>
      </c>
      <c r="D30" s="7">
        <f t="shared" si="0"/>
        <v>135.90490995687958</v>
      </c>
      <c r="E30" s="7">
        <f t="shared" si="1"/>
        <v>158.29490995687956</v>
      </c>
      <c r="F30" s="7"/>
      <c r="G30" s="8">
        <f t="shared" si="2"/>
        <v>89.432152518011051</v>
      </c>
      <c r="H30" s="9">
        <f t="shared" si="3"/>
        <v>89.059574021546254</v>
      </c>
      <c r="I30" s="10">
        <v>6</v>
      </c>
      <c r="J30" s="10">
        <v>0</v>
      </c>
      <c r="K30" s="10">
        <v>0</v>
      </c>
      <c r="L30" s="10">
        <v>1</v>
      </c>
      <c r="M30" s="11">
        <f t="shared" si="4"/>
        <v>1</v>
      </c>
      <c r="N30" s="12" t="s">
        <v>47</v>
      </c>
      <c r="O30" s="12" t="s">
        <v>116</v>
      </c>
    </row>
    <row r="31" spans="1:15" x14ac:dyDescent="0.25">
      <c r="A31" s="4" t="s">
        <v>111</v>
      </c>
      <c r="B31" s="5">
        <v>0.33333333333333331</v>
      </c>
      <c r="C31" s="10">
        <v>295.01</v>
      </c>
      <c r="D31" s="7">
        <f t="shared" si="0"/>
        <v>136.51019752601803</v>
      </c>
      <c r="E31" s="7">
        <f t="shared" si="1"/>
        <v>158.90019752601802</v>
      </c>
      <c r="F31" s="7"/>
      <c r="G31" s="8">
        <f t="shared" si="2"/>
        <v>89.774122896055374</v>
      </c>
      <c r="H31" s="9">
        <f t="shared" si="3"/>
        <v>89.456223804730044</v>
      </c>
      <c r="I31" s="10">
        <v>6</v>
      </c>
      <c r="J31" s="10">
        <v>0</v>
      </c>
      <c r="K31" s="10">
        <v>0</v>
      </c>
      <c r="L31" s="10">
        <v>1</v>
      </c>
      <c r="M31" s="11">
        <f t="shared" si="4"/>
        <v>1</v>
      </c>
      <c r="N31" s="12" t="s">
        <v>47</v>
      </c>
      <c r="O31" s="12" t="s">
        <v>116</v>
      </c>
    </row>
    <row r="32" spans="1:15" x14ac:dyDescent="0.25">
      <c r="A32" s="4" t="s">
        <v>112</v>
      </c>
      <c r="B32" s="5">
        <v>0.33333333333333331</v>
      </c>
      <c r="C32" s="10">
        <v>295.04000000000002</v>
      </c>
      <c r="D32" s="7">
        <f t="shared" si="0"/>
        <v>136.96516410894344</v>
      </c>
      <c r="E32" s="7">
        <f t="shared" si="1"/>
        <v>159.35516410894343</v>
      </c>
      <c r="F32" s="12"/>
      <c r="G32" s="8">
        <f t="shared" si="2"/>
        <v>90.031166163244876</v>
      </c>
      <c r="H32" s="9">
        <f t="shared" si="3"/>
        <v>89.754367043868584</v>
      </c>
      <c r="I32" s="10">
        <v>6</v>
      </c>
      <c r="J32" s="10">
        <v>0</v>
      </c>
      <c r="K32" s="10">
        <v>0</v>
      </c>
      <c r="L32" s="10">
        <v>1</v>
      </c>
      <c r="M32" s="11">
        <f t="shared" si="4"/>
        <v>1</v>
      </c>
      <c r="N32" s="12" t="s">
        <v>47</v>
      </c>
      <c r="O32" s="12" t="s">
        <v>116</v>
      </c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84.756747186695918</v>
      </c>
      <c r="H33" s="16">
        <f>AVERAGE(H2:H32)</f>
        <v>83.636594050099433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I2" sqref="I2:I31"/>
    </sheetView>
  </sheetViews>
  <sheetFormatPr defaultRowHeight="15" x14ac:dyDescent="0.25"/>
  <cols>
    <col min="1" max="1" width="13.42578125" customWidth="1"/>
    <col min="7" max="7" width="11.42578125" customWidth="1"/>
    <col min="8" max="9" width="10.85546875" customWidth="1"/>
    <col min="14" max="14" width="10.28515625" customWidth="1"/>
    <col min="15" max="15" width="13.570312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117</v>
      </c>
      <c r="B2" s="5">
        <v>0.33333333333333331</v>
      </c>
      <c r="C2" s="6">
        <v>295.07</v>
      </c>
      <c r="D2" s="7">
        <f t="shared" ref="D2:D31" si="0">E2-22.39</f>
        <v>137.42098949762237</v>
      </c>
      <c r="E2" s="7">
        <f t="shared" ref="E2:E31" si="1">(-89238.937+(1019.42*C2)-(3.88085664*C2^2)+(0.00492359335*C2^3))</f>
        <v>159.81098949762236</v>
      </c>
      <c r="F2" s="7"/>
      <c r="G2" s="8">
        <f t="shared" ref="G2:G31" si="2">(E2/177)*100</f>
        <v>90.288694631425059</v>
      </c>
      <c r="H2" s="9">
        <f t="shared" ref="H2:H31" si="3">D2/152.6*100</f>
        <v>90.053073065283343</v>
      </c>
      <c r="I2" s="10">
        <v>7</v>
      </c>
      <c r="J2" s="10">
        <v>0</v>
      </c>
      <c r="K2" s="18">
        <v>0</v>
      </c>
      <c r="L2" s="7">
        <v>1</v>
      </c>
      <c r="M2" s="11">
        <f t="shared" ref="M2:M31" si="4">L2+K2</f>
        <v>1</v>
      </c>
      <c r="N2" s="12" t="s">
        <v>47</v>
      </c>
      <c r="O2" s="12" t="s">
        <v>116</v>
      </c>
    </row>
    <row r="3" spans="1:15" x14ac:dyDescent="0.25">
      <c r="A3" s="4" t="s">
        <v>118</v>
      </c>
      <c r="B3" s="5">
        <v>0.33333333333333331</v>
      </c>
      <c r="C3" s="6">
        <v>295.08</v>
      </c>
      <c r="D3" s="7">
        <f t="shared" si="0"/>
        <v>137.57312227737509</v>
      </c>
      <c r="E3" s="7">
        <f t="shared" si="1"/>
        <v>159.96312227737508</v>
      </c>
      <c r="F3" s="10"/>
      <c r="G3" s="8">
        <f t="shared" si="2"/>
        <v>90.3746453544492</v>
      </c>
      <c r="H3" s="9">
        <f t="shared" si="3"/>
        <v>90.152766892119985</v>
      </c>
      <c r="I3" s="10">
        <v>6</v>
      </c>
      <c r="J3" s="10">
        <v>14</v>
      </c>
      <c r="K3" s="10">
        <v>4.82</v>
      </c>
      <c r="L3" s="7">
        <v>3</v>
      </c>
      <c r="M3" s="11">
        <f t="shared" si="4"/>
        <v>7.82</v>
      </c>
      <c r="N3" s="12" t="s">
        <v>147</v>
      </c>
      <c r="O3" s="12"/>
    </row>
    <row r="4" spans="1:15" x14ac:dyDescent="0.25">
      <c r="A4" s="4" t="s">
        <v>119</v>
      </c>
      <c r="B4" s="5">
        <v>0.33333333333333331</v>
      </c>
      <c r="C4" s="6">
        <v>295.14999999999998</v>
      </c>
      <c r="D4" s="7">
        <f t="shared" si="0"/>
        <v>138.64072853920459</v>
      </c>
      <c r="E4" s="7">
        <f t="shared" si="1"/>
        <v>161.03072853920457</v>
      </c>
      <c r="F4" s="10"/>
      <c r="G4" s="8">
        <f t="shared" si="2"/>
        <v>90.977812734013881</v>
      </c>
      <c r="H4" s="9">
        <f t="shared" si="3"/>
        <v>90.852377810750056</v>
      </c>
      <c r="I4" s="10">
        <v>6</v>
      </c>
      <c r="J4" s="10">
        <v>1</v>
      </c>
      <c r="K4" s="7">
        <v>0</v>
      </c>
      <c r="L4" s="7">
        <v>1</v>
      </c>
      <c r="M4" s="11">
        <f t="shared" si="4"/>
        <v>1</v>
      </c>
      <c r="N4" s="12" t="s">
        <v>147</v>
      </c>
      <c r="O4" s="12" t="s">
        <v>116</v>
      </c>
    </row>
    <row r="5" spans="1:15" x14ac:dyDescent="0.25">
      <c r="A5" s="4" t="s">
        <v>120</v>
      </c>
      <c r="B5" s="5">
        <v>0.33333333333333331</v>
      </c>
      <c r="C5" s="6">
        <v>295.22000000000003</v>
      </c>
      <c r="D5" s="7">
        <f t="shared" si="0"/>
        <v>139.71302644409241</v>
      </c>
      <c r="E5" s="7">
        <f t="shared" si="1"/>
        <v>162.10302644409239</v>
      </c>
      <c r="F5" s="10"/>
      <c r="G5" s="8">
        <f t="shared" si="2"/>
        <v>91.58363075937423</v>
      </c>
      <c r="H5" s="9">
        <f t="shared" si="3"/>
        <v>91.555063200584812</v>
      </c>
      <c r="I5" s="10">
        <v>6</v>
      </c>
      <c r="J5" s="10">
        <v>0</v>
      </c>
      <c r="K5" s="7">
        <v>0</v>
      </c>
      <c r="L5" s="7">
        <v>1</v>
      </c>
      <c r="M5" s="11">
        <f t="shared" si="4"/>
        <v>1</v>
      </c>
      <c r="N5" s="12" t="s">
        <v>147</v>
      </c>
      <c r="O5" s="12" t="s">
        <v>116</v>
      </c>
    </row>
    <row r="6" spans="1:15" x14ac:dyDescent="0.25">
      <c r="A6" s="4" t="s">
        <v>121</v>
      </c>
      <c r="B6" s="5">
        <v>0.33333333333333331</v>
      </c>
      <c r="C6" s="6">
        <v>295.24</v>
      </c>
      <c r="D6" s="7">
        <f t="shared" si="0"/>
        <v>140.02026042237355</v>
      </c>
      <c r="E6" s="7">
        <f t="shared" si="1"/>
        <v>162.41026042237354</v>
      </c>
      <c r="F6" s="10"/>
      <c r="G6" s="8">
        <f t="shared" si="2"/>
        <v>91.757209278177143</v>
      </c>
      <c r="H6" s="9">
        <f t="shared" si="3"/>
        <v>91.756396082813609</v>
      </c>
      <c r="I6" s="10">
        <v>8</v>
      </c>
      <c r="J6" s="10">
        <v>0</v>
      </c>
      <c r="K6" s="7">
        <v>2.69</v>
      </c>
      <c r="L6" s="7">
        <v>1</v>
      </c>
      <c r="M6" s="11">
        <f t="shared" si="4"/>
        <v>3.69</v>
      </c>
      <c r="N6" s="12" t="s">
        <v>147</v>
      </c>
      <c r="O6" s="12"/>
    </row>
    <row r="7" spans="1:15" x14ac:dyDescent="0.25">
      <c r="A7" s="4" t="s">
        <v>122</v>
      </c>
      <c r="B7" s="5">
        <v>0.33333333333333331</v>
      </c>
      <c r="C7" s="14">
        <v>295.3</v>
      </c>
      <c r="D7" s="7">
        <f t="shared" si="0"/>
        <v>140.94426763137687</v>
      </c>
      <c r="E7" s="7">
        <f t="shared" si="1"/>
        <v>163.33426763137686</v>
      </c>
      <c r="F7" s="10"/>
      <c r="G7" s="8">
        <f t="shared" si="2"/>
        <v>92.279247249365454</v>
      </c>
      <c r="H7" s="9">
        <f t="shared" si="3"/>
        <v>92.361905394087074</v>
      </c>
      <c r="I7" s="10">
        <v>6</v>
      </c>
      <c r="J7" s="10">
        <v>8</v>
      </c>
      <c r="K7" s="7">
        <v>2.69</v>
      </c>
      <c r="L7" s="7">
        <v>1</v>
      </c>
      <c r="M7" s="11">
        <f t="shared" si="4"/>
        <v>3.69</v>
      </c>
      <c r="N7" s="12" t="s">
        <v>147</v>
      </c>
      <c r="O7" s="12"/>
    </row>
    <row r="8" spans="1:15" x14ac:dyDescent="0.25">
      <c r="A8" s="4" t="s">
        <v>123</v>
      </c>
      <c r="B8" s="5">
        <v>0.33333333333333331</v>
      </c>
      <c r="C8" s="6">
        <v>295.35000000000002</v>
      </c>
      <c r="D8" s="7">
        <f t="shared" si="0"/>
        <v>141.71691861885427</v>
      </c>
      <c r="E8" s="7">
        <f t="shared" si="1"/>
        <v>164.10691861885425</v>
      </c>
      <c r="F8" s="10"/>
      <c r="G8" s="8">
        <f t="shared" si="2"/>
        <v>92.715773230991104</v>
      </c>
      <c r="H8" s="9">
        <f t="shared" si="3"/>
        <v>92.86822976333832</v>
      </c>
      <c r="I8" s="10">
        <v>6</v>
      </c>
      <c r="J8" s="10">
        <v>0</v>
      </c>
      <c r="K8" s="7">
        <v>0</v>
      </c>
      <c r="L8" s="7">
        <v>1</v>
      </c>
      <c r="M8" s="11">
        <f t="shared" si="4"/>
        <v>1</v>
      </c>
      <c r="N8" s="12" t="s">
        <v>147</v>
      </c>
      <c r="O8" s="12" t="s">
        <v>116</v>
      </c>
    </row>
    <row r="9" spans="1:15" x14ac:dyDescent="0.25">
      <c r="A9" s="4" t="s">
        <v>124</v>
      </c>
      <c r="B9" s="5">
        <v>0.33333333333333331</v>
      </c>
      <c r="C9" s="6">
        <v>295.38</v>
      </c>
      <c r="D9" s="7">
        <f t="shared" si="0"/>
        <v>142.18166503887858</v>
      </c>
      <c r="E9" s="7">
        <f t="shared" si="1"/>
        <v>164.57166503887856</v>
      </c>
      <c r="F9" s="10"/>
      <c r="G9" s="8">
        <f t="shared" si="2"/>
        <v>92.978341829874893</v>
      </c>
      <c r="H9" s="9">
        <f t="shared" si="3"/>
        <v>93.1727818079152</v>
      </c>
      <c r="I9" s="10">
        <v>6</v>
      </c>
      <c r="J9" s="10">
        <v>0</v>
      </c>
      <c r="K9" s="10">
        <v>3.16</v>
      </c>
      <c r="L9" s="7">
        <v>1</v>
      </c>
      <c r="M9" s="11">
        <f t="shared" si="4"/>
        <v>4.16</v>
      </c>
      <c r="N9" s="12" t="s">
        <v>147</v>
      </c>
      <c r="O9" s="12"/>
    </row>
    <row r="10" spans="1:15" x14ac:dyDescent="0.25">
      <c r="A10" s="4" t="s">
        <v>125</v>
      </c>
      <c r="B10" s="5">
        <v>0.33333333333333331</v>
      </c>
      <c r="C10" s="14">
        <v>295.37</v>
      </c>
      <c r="D10" s="7">
        <f t="shared" si="0"/>
        <v>142.02665317762819</v>
      </c>
      <c r="E10" s="7">
        <f t="shared" si="1"/>
        <v>164.41665317762818</v>
      </c>
      <c r="F10" s="10"/>
      <c r="G10" s="8">
        <f t="shared" si="2"/>
        <v>92.890764507134563</v>
      </c>
      <c r="H10" s="9">
        <f t="shared" si="3"/>
        <v>93.071201295955561</v>
      </c>
      <c r="I10" s="10">
        <v>5</v>
      </c>
      <c r="J10" s="10">
        <v>0</v>
      </c>
      <c r="K10" s="10">
        <v>3.16</v>
      </c>
      <c r="L10" s="7">
        <v>1</v>
      </c>
      <c r="M10" s="11">
        <f t="shared" si="4"/>
        <v>4.16</v>
      </c>
      <c r="N10" s="12" t="s">
        <v>113</v>
      </c>
      <c r="O10" s="12"/>
    </row>
    <row r="11" spans="1:15" x14ac:dyDescent="0.25">
      <c r="A11" s="4" t="s">
        <v>126</v>
      </c>
      <c r="B11" s="5">
        <v>0.33333333333333331</v>
      </c>
      <c r="C11" s="6">
        <v>295.42</v>
      </c>
      <c r="D11" s="7">
        <f t="shared" si="0"/>
        <v>142.80267705187669</v>
      </c>
      <c r="E11" s="7">
        <f t="shared" si="1"/>
        <v>165.19267705187667</v>
      </c>
      <c r="F11" s="10"/>
      <c r="G11" s="8">
        <f t="shared" si="2"/>
        <v>93.329196074506598</v>
      </c>
      <c r="H11" s="9">
        <f t="shared" si="3"/>
        <v>93.57973594487332</v>
      </c>
      <c r="I11" s="10">
        <v>6</v>
      </c>
      <c r="J11" s="10">
        <v>0</v>
      </c>
      <c r="K11" s="7">
        <v>3.16</v>
      </c>
      <c r="L11" s="7">
        <v>1</v>
      </c>
      <c r="M11" s="11">
        <f t="shared" si="4"/>
        <v>4.16</v>
      </c>
      <c r="N11" s="12" t="s">
        <v>113</v>
      </c>
      <c r="O11" s="12"/>
    </row>
    <row r="12" spans="1:15" x14ac:dyDescent="0.25">
      <c r="A12" s="4" t="s">
        <v>127</v>
      </c>
      <c r="B12" s="5">
        <v>0.33333333333333331</v>
      </c>
      <c r="C12" s="6">
        <v>295.43</v>
      </c>
      <c r="D12" s="7">
        <f t="shared" si="0"/>
        <v>142.95817134484184</v>
      </c>
      <c r="E12" s="7">
        <f t="shared" si="1"/>
        <v>165.34817134484183</v>
      </c>
      <c r="F12" s="10"/>
      <c r="G12" s="8">
        <f t="shared" si="2"/>
        <v>93.417045957537752</v>
      </c>
      <c r="H12" s="9">
        <f t="shared" si="3"/>
        <v>93.681632598192564</v>
      </c>
      <c r="I12" s="10">
        <v>6</v>
      </c>
      <c r="J12" s="10">
        <v>0</v>
      </c>
      <c r="K12" s="10">
        <v>3.68</v>
      </c>
      <c r="L12" s="7">
        <v>1</v>
      </c>
      <c r="M12" s="11">
        <f t="shared" si="4"/>
        <v>4.68</v>
      </c>
      <c r="N12" s="12" t="s">
        <v>113</v>
      </c>
      <c r="O12" s="12"/>
    </row>
    <row r="13" spans="1:15" x14ac:dyDescent="0.25">
      <c r="A13" s="4" t="s">
        <v>128</v>
      </c>
      <c r="B13" s="5">
        <v>0.33333333333333331</v>
      </c>
      <c r="C13" s="14">
        <v>295.43</v>
      </c>
      <c r="D13" s="7">
        <f t="shared" si="0"/>
        <v>142.95817134484184</v>
      </c>
      <c r="E13" s="7">
        <f t="shared" si="1"/>
        <v>165.34817134484183</v>
      </c>
      <c r="F13" s="10"/>
      <c r="G13" s="8">
        <f t="shared" si="2"/>
        <v>93.417045957537752</v>
      </c>
      <c r="H13" s="9">
        <f t="shared" si="3"/>
        <v>93.681632598192564</v>
      </c>
      <c r="I13" s="10">
        <v>5</v>
      </c>
      <c r="J13" s="10">
        <v>0</v>
      </c>
      <c r="K13" s="10">
        <v>3.16</v>
      </c>
      <c r="L13" s="7">
        <v>7</v>
      </c>
      <c r="M13" s="11">
        <f t="shared" si="4"/>
        <v>10.16</v>
      </c>
      <c r="N13" s="12" t="s">
        <v>113</v>
      </c>
      <c r="O13" s="12"/>
    </row>
    <row r="14" spans="1:15" x14ac:dyDescent="0.25">
      <c r="A14" s="4" t="s">
        <v>129</v>
      </c>
      <c r="B14" s="5">
        <v>0.33333333333333331</v>
      </c>
      <c r="C14" s="14">
        <v>295.43</v>
      </c>
      <c r="D14" s="7">
        <f t="shared" si="0"/>
        <v>142.95817134484184</v>
      </c>
      <c r="E14" s="7">
        <f t="shared" si="1"/>
        <v>165.34817134484183</v>
      </c>
      <c r="F14" s="10"/>
      <c r="G14" s="8">
        <f t="shared" si="2"/>
        <v>93.417045957537752</v>
      </c>
      <c r="H14" s="9">
        <f t="shared" si="3"/>
        <v>93.681632598192564</v>
      </c>
      <c r="I14" s="10">
        <v>4</v>
      </c>
      <c r="J14" s="10">
        <v>0</v>
      </c>
      <c r="K14" s="10">
        <v>3.68</v>
      </c>
      <c r="L14" s="7">
        <v>7</v>
      </c>
      <c r="M14" s="11">
        <f t="shared" si="4"/>
        <v>10.68</v>
      </c>
      <c r="N14" s="12" t="s">
        <v>113</v>
      </c>
      <c r="O14" s="12"/>
    </row>
    <row r="15" spans="1:15" x14ac:dyDescent="0.25">
      <c r="A15" s="4" t="s">
        <v>130</v>
      </c>
      <c r="B15" s="5">
        <v>0.33333333333333331</v>
      </c>
      <c r="C15" s="6">
        <v>295.47000000000003</v>
      </c>
      <c r="D15" s="7">
        <f t="shared" si="0"/>
        <v>143.58111456209679</v>
      </c>
      <c r="E15" s="7">
        <f t="shared" si="1"/>
        <v>165.97111456209677</v>
      </c>
      <c r="F15" s="10"/>
      <c r="G15" s="8">
        <f t="shared" si="2"/>
        <v>93.768991278020778</v>
      </c>
      <c r="H15" s="9">
        <f t="shared" si="3"/>
        <v>94.089852268739705</v>
      </c>
      <c r="I15" s="10">
        <v>6</v>
      </c>
      <c r="J15" s="10">
        <v>0</v>
      </c>
      <c r="K15" s="10">
        <v>0</v>
      </c>
      <c r="L15" s="7">
        <v>7</v>
      </c>
      <c r="M15" s="11">
        <f t="shared" si="4"/>
        <v>7</v>
      </c>
      <c r="N15" s="12" t="s">
        <v>113</v>
      </c>
      <c r="O15" s="12" t="s">
        <v>116</v>
      </c>
    </row>
    <row r="16" spans="1:15" x14ac:dyDescent="0.25">
      <c r="A16" s="4" t="s">
        <v>131</v>
      </c>
      <c r="B16" s="5">
        <v>0.33333333333333331</v>
      </c>
      <c r="C16" s="6">
        <v>295.49</v>
      </c>
      <c r="D16" s="7">
        <f t="shared" si="0"/>
        <v>143.8931662115059</v>
      </c>
      <c r="E16" s="7">
        <f t="shared" si="1"/>
        <v>166.28316621150589</v>
      </c>
      <c r="F16" s="10"/>
      <c r="G16" s="8">
        <f t="shared" si="2"/>
        <v>93.945291644918584</v>
      </c>
      <c r="H16" s="9">
        <f t="shared" si="3"/>
        <v>94.294342209374776</v>
      </c>
      <c r="I16" s="10">
        <v>6</v>
      </c>
      <c r="J16" s="10">
        <v>0</v>
      </c>
      <c r="K16" s="10">
        <v>0</v>
      </c>
      <c r="L16" s="7">
        <v>7</v>
      </c>
      <c r="M16" s="11">
        <f t="shared" si="4"/>
        <v>7</v>
      </c>
      <c r="N16" s="12" t="s">
        <v>113</v>
      </c>
      <c r="O16" s="12" t="s">
        <v>116</v>
      </c>
    </row>
    <row r="17" spans="1:15" x14ac:dyDescent="0.25">
      <c r="A17" s="4" t="s">
        <v>132</v>
      </c>
      <c r="B17" s="5">
        <v>0.33333333333333331</v>
      </c>
      <c r="C17" s="14">
        <v>295.57</v>
      </c>
      <c r="D17" s="7">
        <f t="shared" si="0"/>
        <v>145.14524526141702</v>
      </c>
      <c r="E17" s="7">
        <f t="shared" si="1"/>
        <v>167.535245261417</v>
      </c>
      <c r="F17" s="10"/>
      <c r="G17" s="8">
        <f t="shared" si="2"/>
        <v>94.652680938653674</v>
      </c>
      <c r="H17" s="9">
        <f t="shared" si="3"/>
        <v>95.114839620849949</v>
      </c>
      <c r="I17" s="10">
        <v>6</v>
      </c>
      <c r="J17" s="10">
        <v>15</v>
      </c>
      <c r="K17" s="10">
        <v>0</v>
      </c>
      <c r="L17" s="7">
        <v>7</v>
      </c>
      <c r="M17" s="11">
        <f t="shared" si="4"/>
        <v>7</v>
      </c>
      <c r="N17" s="12" t="s">
        <v>81</v>
      </c>
      <c r="O17" s="10" t="s">
        <v>116</v>
      </c>
    </row>
    <row r="18" spans="1:15" x14ac:dyDescent="0.25">
      <c r="A18" s="4" t="s">
        <v>133</v>
      </c>
      <c r="B18" s="5">
        <v>0.33333333333333331</v>
      </c>
      <c r="C18" s="6"/>
      <c r="D18" s="7">
        <f t="shared" si="0"/>
        <v>-89261.327000000005</v>
      </c>
      <c r="E18" s="7">
        <f t="shared" si="1"/>
        <v>-89238.937000000005</v>
      </c>
      <c r="F18" s="10"/>
      <c r="G18" s="8">
        <f t="shared" si="2"/>
        <v>-50417.478531073444</v>
      </c>
      <c r="H18" s="9">
        <f t="shared" si="3"/>
        <v>-58493.661205766715</v>
      </c>
      <c r="I18" s="10"/>
      <c r="J18" s="10"/>
      <c r="K18" s="10"/>
      <c r="L18" s="7"/>
      <c r="M18" s="11">
        <f t="shared" si="4"/>
        <v>0</v>
      </c>
      <c r="N18" s="12"/>
      <c r="O18" s="12"/>
    </row>
    <row r="19" spans="1:15" x14ac:dyDescent="0.25">
      <c r="A19" s="4" t="s">
        <v>134</v>
      </c>
      <c r="B19" s="5">
        <v>0.33333333333333331</v>
      </c>
      <c r="C19" s="14"/>
      <c r="D19" s="7">
        <f t="shared" si="0"/>
        <v>-89261.327000000005</v>
      </c>
      <c r="E19" s="7">
        <f t="shared" si="1"/>
        <v>-89238.937000000005</v>
      </c>
      <c r="F19" s="10"/>
      <c r="G19" s="8">
        <f t="shared" si="2"/>
        <v>-50417.478531073444</v>
      </c>
      <c r="H19" s="9">
        <f t="shared" si="3"/>
        <v>-58493.661205766715</v>
      </c>
      <c r="I19" s="10"/>
      <c r="J19" s="10"/>
      <c r="K19" s="10"/>
      <c r="L19" s="7"/>
      <c r="M19" s="11">
        <f t="shared" si="4"/>
        <v>0</v>
      </c>
      <c r="N19" s="12"/>
      <c r="O19" s="12"/>
    </row>
    <row r="20" spans="1:15" x14ac:dyDescent="0.25">
      <c r="A20" s="4" t="s">
        <v>135</v>
      </c>
      <c r="B20" s="5">
        <v>0.33333333333333331</v>
      </c>
      <c r="C20" s="6"/>
      <c r="D20" s="7">
        <f t="shared" si="0"/>
        <v>-89261.327000000005</v>
      </c>
      <c r="E20" s="7">
        <f t="shared" si="1"/>
        <v>-89238.937000000005</v>
      </c>
      <c r="F20" s="10"/>
      <c r="G20" s="8">
        <f t="shared" si="2"/>
        <v>-50417.478531073444</v>
      </c>
      <c r="H20" s="9">
        <f t="shared" si="3"/>
        <v>-58493.661205766715</v>
      </c>
      <c r="I20" s="10"/>
      <c r="J20" s="10"/>
      <c r="K20" s="10"/>
      <c r="L20" s="7"/>
      <c r="M20" s="11">
        <f t="shared" si="4"/>
        <v>0</v>
      </c>
      <c r="N20" s="12"/>
      <c r="O20" s="12"/>
    </row>
    <row r="21" spans="1:15" x14ac:dyDescent="0.25">
      <c r="A21" s="4" t="s">
        <v>136</v>
      </c>
      <c r="B21" s="5">
        <v>0.33333333333333331</v>
      </c>
      <c r="C21" s="6"/>
      <c r="D21" s="7">
        <f t="shared" si="0"/>
        <v>-89261.327000000005</v>
      </c>
      <c r="E21" s="7">
        <f t="shared" si="1"/>
        <v>-89238.937000000005</v>
      </c>
      <c r="F21" s="10"/>
      <c r="G21" s="8">
        <f t="shared" si="2"/>
        <v>-50417.478531073444</v>
      </c>
      <c r="H21" s="9">
        <f t="shared" si="3"/>
        <v>-58493.661205766715</v>
      </c>
      <c r="I21" s="10"/>
      <c r="J21" s="10"/>
      <c r="K21" s="10"/>
      <c r="L21" s="7"/>
      <c r="M21" s="11">
        <f t="shared" si="4"/>
        <v>0</v>
      </c>
      <c r="N21" s="12"/>
      <c r="O21" s="12"/>
    </row>
    <row r="22" spans="1:15" x14ac:dyDescent="0.25">
      <c r="A22" s="4" t="s">
        <v>137</v>
      </c>
      <c r="B22" s="5">
        <v>0.33333333333333331</v>
      </c>
      <c r="C22" s="6"/>
      <c r="D22" s="7">
        <f t="shared" si="0"/>
        <v>-89261.327000000005</v>
      </c>
      <c r="E22" s="7">
        <f t="shared" si="1"/>
        <v>-89238.937000000005</v>
      </c>
      <c r="F22" s="10"/>
      <c r="G22" s="8">
        <f t="shared" si="2"/>
        <v>-50417.478531073444</v>
      </c>
      <c r="H22" s="9">
        <f t="shared" si="3"/>
        <v>-58493.661205766715</v>
      </c>
      <c r="I22" s="10"/>
      <c r="J22" s="10"/>
      <c r="K22" s="10"/>
      <c r="L22" s="7"/>
      <c r="M22" s="11">
        <f t="shared" si="4"/>
        <v>0</v>
      </c>
      <c r="N22" s="12"/>
      <c r="O22" s="10"/>
    </row>
    <row r="23" spans="1:15" x14ac:dyDescent="0.25">
      <c r="A23" s="4" t="s">
        <v>138</v>
      </c>
      <c r="B23" s="5">
        <v>0.33333333333333331</v>
      </c>
      <c r="C23" s="6"/>
      <c r="D23" s="7">
        <f t="shared" si="0"/>
        <v>-89261.327000000005</v>
      </c>
      <c r="E23" s="7">
        <f t="shared" si="1"/>
        <v>-89238.937000000005</v>
      </c>
      <c r="F23" s="10"/>
      <c r="G23" s="8">
        <f t="shared" si="2"/>
        <v>-50417.478531073444</v>
      </c>
      <c r="H23" s="9">
        <f t="shared" si="3"/>
        <v>-58493.661205766715</v>
      </c>
      <c r="I23" s="10"/>
      <c r="J23" s="10"/>
      <c r="K23" s="10"/>
      <c r="L23" s="7"/>
      <c r="M23" s="11">
        <f t="shared" si="4"/>
        <v>0</v>
      </c>
      <c r="N23" s="12"/>
      <c r="O23" s="12"/>
    </row>
    <row r="24" spans="1:15" x14ac:dyDescent="0.25">
      <c r="A24" s="4" t="s">
        <v>139</v>
      </c>
      <c r="B24" s="5">
        <v>0.33333333333333331</v>
      </c>
      <c r="C24" s="6"/>
      <c r="D24" s="7">
        <f t="shared" si="0"/>
        <v>-89261.327000000005</v>
      </c>
      <c r="E24" s="7">
        <f t="shared" si="1"/>
        <v>-89238.937000000005</v>
      </c>
      <c r="F24" s="10"/>
      <c r="G24" s="8">
        <f t="shared" si="2"/>
        <v>-50417.478531073444</v>
      </c>
      <c r="H24" s="9">
        <f t="shared" si="3"/>
        <v>-58493.661205766715</v>
      </c>
      <c r="I24" s="10"/>
      <c r="J24" s="10"/>
      <c r="K24" s="10"/>
      <c r="L24" s="7"/>
      <c r="M24" s="11">
        <f t="shared" si="4"/>
        <v>0</v>
      </c>
      <c r="N24" s="12"/>
      <c r="O24" s="12"/>
    </row>
    <row r="25" spans="1:15" x14ac:dyDescent="0.25">
      <c r="A25" s="4" t="s">
        <v>140</v>
      </c>
      <c r="B25" s="5">
        <v>0.33333333333333331</v>
      </c>
      <c r="C25" s="6"/>
      <c r="D25" s="7">
        <f t="shared" si="0"/>
        <v>-89261.327000000005</v>
      </c>
      <c r="E25" s="7">
        <f t="shared" si="1"/>
        <v>-89238.937000000005</v>
      </c>
      <c r="F25" s="10"/>
      <c r="G25" s="8">
        <f t="shared" si="2"/>
        <v>-50417.478531073444</v>
      </c>
      <c r="H25" s="9">
        <f t="shared" si="3"/>
        <v>-58493.661205766715</v>
      </c>
      <c r="I25" s="10"/>
      <c r="J25" s="10"/>
      <c r="K25" s="10"/>
      <c r="L25" s="7"/>
      <c r="M25" s="11">
        <f t="shared" si="4"/>
        <v>0</v>
      </c>
      <c r="N25" s="12"/>
      <c r="O25" s="12"/>
    </row>
    <row r="26" spans="1:15" x14ac:dyDescent="0.25">
      <c r="A26" s="4" t="s">
        <v>141</v>
      </c>
      <c r="B26" s="5">
        <v>0.33333333333333331</v>
      </c>
      <c r="C26" s="6"/>
      <c r="D26" s="7">
        <f t="shared" si="0"/>
        <v>-89261.327000000005</v>
      </c>
      <c r="E26" s="7">
        <f t="shared" si="1"/>
        <v>-89238.937000000005</v>
      </c>
      <c r="F26" s="10"/>
      <c r="G26" s="8">
        <f t="shared" si="2"/>
        <v>-50417.478531073444</v>
      </c>
      <c r="H26" s="9">
        <f t="shared" si="3"/>
        <v>-58493.661205766715</v>
      </c>
      <c r="I26" s="10"/>
      <c r="J26" s="10"/>
      <c r="K26" s="10"/>
      <c r="L26" s="7"/>
      <c r="M26" s="11">
        <f t="shared" si="4"/>
        <v>0</v>
      </c>
      <c r="N26" s="12"/>
      <c r="O26" s="12"/>
    </row>
    <row r="27" spans="1:15" x14ac:dyDescent="0.25">
      <c r="A27" s="4" t="s">
        <v>142</v>
      </c>
      <c r="B27" s="5">
        <v>0.33333333333333331</v>
      </c>
      <c r="C27" s="6"/>
      <c r="D27" s="7">
        <f>E27-22.39</f>
        <v>-89261.327000000005</v>
      </c>
      <c r="E27" s="7">
        <f t="shared" si="1"/>
        <v>-89238.937000000005</v>
      </c>
      <c r="F27" s="10"/>
      <c r="G27" s="8">
        <f t="shared" si="2"/>
        <v>-50417.478531073444</v>
      </c>
      <c r="H27" s="9">
        <f t="shared" si="3"/>
        <v>-58493.661205766715</v>
      </c>
      <c r="I27" s="10"/>
      <c r="J27" s="10"/>
      <c r="K27" s="10"/>
      <c r="L27" s="10"/>
      <c r="M27" s="11">
        <f t="shared" si="4"/>
        <v>0</v>
      </c>
      <c r="N27" s="12"/>
      <c r="O27" s="12"/>
    </row>
    <row r="28" spans="1:15" x14ac:dyDescent="0.25">
      <c r="A28" s="4" t="s">
        <v>143</v>
      </c>
      <c r="B28" s="5">
        <v>0.33333333333333331</v>
      </c>
      <c r="C28" s="6"/>
      <c r="D28" s="7">
        <f t="shared" si="0"/>
        <v>-89261.327000000005</v>
      </c>
      <c r="E28" s="7">
        <f t="shared" si="1"/>
        <v>-89238.937000000005</v>
      </c>
      <c r="F28" s="10"/>
      <c r="G28" s="8">
        <f t="shared" si="2"/>
        <v>-50417.478531073444</v>
      </c>
      <c r="H28" s="9">
        <f t="shared" si="3"/>
        <v>-58493.661205766715</v>
      </c>
      <c r="I28" s="10"/>
      <c r="J28" s="10"/>
      <c r="K28" s="10"/>
      <c r="L28" s="10"/>
      <c r="M28" s="11">
        <f t="shared" si="4"/>
        <v>0</v>
      </c>
      <c r="N28" s="12"/>
      <c r="O28" s="12"/>
    </row>
    <row r="29" spans="1:15" x14ac:dyDescent="0.25">
      <c r="A29" s="4" t="s">
        <v>144</v>
      </c>
      <c r="B29" s="5">
        <v>0.33333333333333331</v>
      </c>
      <c r="C29" s="6"/>
      <c r="D29" s="7">
        <f t="shared" si="0"/>
        <v>-89261.327000000005</v>
      </c>
      <c r="E29" s="7">
        <f t="shared" si="1"/>
        <v>-89238.937000000005</v>
      </c>
      <c r="F29" s="10"/>
      <c r="G29" s="8">
        <f t="shared" si="2"/>
        <v>-50417.478531073444</v>
      </c>
      <c r="H29" s="9">
        <f t="shared" si="3"/>
        <v>-58493.661205766715</v>
      </c>
      <c r="I29" s="10"/>
      <c r="J29" s="10"/>
      <c r="K29" s="10"/>
      <c r="L29" s="10"/>
      <c r="M29" s="11">
        <f t="shared" si="4"/>
        <v>0</v>
      </c>
      <c r="N29" s="12"/>
      <c r="O29" s="12"/>
    </row>
    <row r="30" spans="1:15" x14ac:dyDescent="0.25">
      <c r="A30" s="4" t="s">
        <v>145</v>
      </c>
      <c r="B30" s="5">
        <v>0.33333333333333331</v>
      </c>
      <c r="C30" s="6"/>
      <c r="D30" s="7">
        <f t="shared" si="0"/>
        <v>-89261.327000000005</v>
      </c>
      <c r="E30" s="7">
        <f t="shared" si="1"/>
        <v>-89238.937000000005</v>
      </c>
      <c r="F30" s="7"/>
      <c r="G30" s="8">
        <f t="shared" si="2"/>
        <v>-50417.478531073444</v>
      </c>
      <c r="H30" s="9">
        <f t="shared" si="3"/>
        <v>-58493.661205766715</v>
      </c>
      <c r="I30" s="10"/>
      <c r="J30" s="10"/>
      <c r="K30" s="10"/>
      <c r="L30" s="10"/>
      <c r="M30" s="11">
        <f t="shared" si="4"/>
        <v>0</v>
      </c>
      <c r="N30" s="12"/>
      <c r="O30" s="12"/>
    </row>
    <row r="31" spans="1:15" x14ac:dyDescent="0.25">
      <c r="A31" s="4" t="s">
        <v>146</v>
      </c>
      <c r="B31" s="5">
        <v>0.33333333333333331</v>
      </c>
      <c r="C31" s="10"/>
      <c r="D31" s="7">
        <f t="shared" si="0"/>
        <v>-89261.327000000005</v>
      </c>
      <c r="E31" s="7">
        <f t="shared" si="1"/>
        <v>-89238.937000000005</v>
      </c>
      <c r="F31" s="7"/>
      <c r="G31" s="8">
        <f t="shared" si="2"/>
        <v>-50417.478531073444</v>
      </c>
      <c r="H31" s="9">
        <f t="shared" si="3"/>
        <v>-58493.661205766715</v>
      </c>
      <c r="I31" s="10"/>
      <c r="J31" s="10"/>
      <c r="K31" s="10"/>
      <c r="L31" s="10"/>
      <c r="M31" s="11">
        <f t="shared" si="4"/>
        <v>0</v>
      </c>
      <c r="N31" s="12"/>
      <c r="O31" s="12"/>
    </row>
    <row r="32" spans="1:15" x14ac:dyDescent="0.25">
      <c r="A32" s="15" t="s">
        <v>15</v>
      </c>
      <c r="B32" s="12"/>
      <c r="C32" s="12"/>
      <c r="D32" s="12"/>
      <c r="E32" s="7"/>
      <c r="F32" s="12"/>
      <c r="G32" s="7">
        <f>AVERAGE(G2:G31)</f>
        <v>-23478.763533921487</v>
      </c>
      <c r="H32" s="16">
        <f>AVERAGE(H2:H31)</f>
        <v>-27247.576313919428</v>
      </c>
      <c r="I32" s="12"/>
      <c r="J32" s="12"/>
      <c r="K32" s="12"/>
      <c r="L32" s="12"/>
      <c r="M32" s="12"/>
      <c r="N32" s="12"/>
      <c r="O3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32"/>
    </sheetView>
  </sheetViews>
  <sheetFormatPr defaultRowHeight="15" x14ac:dyDescent="0.25"/>
  <cols>
    <col min="1" max="1" width="12.28515625" customWidth="1"/>
    <col min="7" max="8" width="11" customWidth="1"/>
    <col min="9" max="9" width="11.85546875" customWidth="1"/>
    <col min="14" max="14" width="10.140625" customWidth="1"/>
    <col min="15" max="15" width="11.710937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149</v>
      </c>
      <c r="B2" s="5">
        <v>0.33333333333333331</v>
      </c>
      <c r="C2" s="6">
        <v>295.44</v>
      </c>
      <c r="D2" s="7">
        <f t="shared" ref="D2:D32" si="0">E2-22.39</f>
        <v>143.11376221281478</v>
      </c>
      <c r="E2" s="7">
        <f t="shared" ref="E2:E32" si="1">(-89238.937+(1019.42*C2)-(3.88085664*C2^2)+(0.00492359335*C2^3))</f>
        <v>165.50376221281476</v>
      </c>
      <c r="F2" s="7"/>
      <c r="G2" s="8">
        <f t="shared" ref="G2:G32" si="2">(E2/177)*100</f>
        <v>93.504950402720212</v>
      </c>
      <c r="H2" s="9">
        <f t="shared" ref="H2:H32" si="3">D2/152.6*100</f>
        <v>93.783592537886477</v>
      </c>
      <c r="I2" s="10">
        <v>6</v>
      </c>
      <c r="J2" s="10">
        <v>0</v>
      </c>
      <c r="K2" s="18">
        <v>0</v>
      </c>
      <c r="L2" s="7">
        <v>8</v>
      </c>
      <c r="M2" s="11">
        <f t="shared" ref="M2:M32" si="4">L2+K2</f>
        <v>8</v>
      </c>
      <c r="N2" s="12" t="s">
        <v>81</v>
      </c>
      <c r="O2" s="12" t="s">
        <v>116</v>
      </c>
    </row>
    <row r="3" spans="1:15" x14ac:dyDescent="0.25">
      <c r="A3" s="4" t="s">
        <v>150</v>
      </c>
      <c r="B3" s="5">
        <v>0.33333333333333331</v>
      </c>
      <c r="C3" s="6">
        <v>295.43</v>
      </c>
      <c r="D3" s="7">
        <f t="shared" si="0"/>
        <v>142.95817134484184</v>
      </c>
      <c r="E3" s="7">
        <f t="shared" si="1"/>
        <v>165.34817134484183</v>
      </c>
      <c r="F3" s="10"/>
      <c r="G3" s="8">
        <f t="shared" si="2"/>
        <v>93.417045957537752</v>
      </c>
      <c r="H3" s="9">
        <f t="shared" si="3"/>
        <v>93.681632598192564</v>
      </c>
      <c r="I3" s="10">
        <v>5</v>
      </c>
      <c r="J3" s="10">
        <v>0</v>
      </c>
      <c r="K3" s="10">
        <v>5.45</v>
      </c>
      <c r="L3" s="7">
        <v>7</v>
      </c>
      <c r="M3" s="11">
        <f t="shared" si="4"/>
        <v>12.45</v>
      </c>
      <c r="N3" s="12" t="s">
        <v>81</v>
      </c>
      <c r="O3" s="12"/>
    </row>
    <row r="4" spans="1:15" x14ac:dyDescent="0.25">
      <c r="A4" s="4" t="s">
        <v>151</v>
      </c>
      <c r="B4" s="5">
        <v>0.33333333333333331</v>
      </c>
      <c r="C4" s="6">
        <v>295.42</v>
      </c>
      <c r="D4" s="7">
        <f t="shared" si="0"/>
        <v>142.80267705187669</v>
      </c>
      <c r="E4" s="7">
        <f t="shared" si="1"/>
        <v>165.19267705187667</v>
      </c>
      <c r="F4" s="10"/>
      <c r="G4" s="8">
        <f t="shared" si="2"/>
        <v>93.329196074506598</v>
      </c>
      <c r="H4" s="9">
        <f t="shared" si="3"/>
        <v>93.57973594487332</v>
      </c>
      <c r="I4" s="10">
        <v>6</v>
      </c>
      <c r="J4" s="10">
        <v>0</v>
      </c>
      <c r="K4" s="7">
        <v>3.68</v>
      </c>
      <c r="L4" s="7">
        <v>5</v>
      </c>
      <c r="M4" s="11">
        <f t="shared" si="4"/>
        <v>8.68</v>
      </c>
      <c r="N4" s="12" t="s">
        <v>81</v>
      </c>
      <c r="O4" s="12"/>
    </row>
    <row r="5" spans="1:15" x14ac:dyDescent="0.25">
      <c r="A5" s="4" t="s">
        <v>152</v>
      </c>
      <c r="B5" s="5">
        <v>0.33333333333333331</v>
      </c>
      <c r="C5" s="6">
        <v>295.42</v>
      </c>
      <c r="D5" s="7">
        <f t="shared" si="0"/>
        <v>142.80267705187669</v>
      </c>
      <c r="E5" s="7">
        <f t="shared" si="1"/>
        <v>165.19267705187667</v>
      </c>
      <c r="F5" s="10"/>
      <c r="G5" s="8">
        <f t="shared" si="2"/>
        <v>93.329196074506598</v>
      </c>
      <c r="H5" s="9">
        <f t="shared" si="3"/>
        <v>93.57973594487332</v>
      </c>
      <c r="I5" s="10">
        <v>6</v>
      </c>
      <c r="J5" s="10">
        <v>0</v>
      </c>
      <c r="K5" s="7">
        <v>3.68</v>
      </c>
      <c r="L5" s="7">
        <v>5</v>
      </c>
      <c r="M5" s="11">
        <f t="shared" si="4"/>
        <v>8.68</v>
      </c>
      <c r="N5" s="12" t="s">
        <v>50</v>
      </c>
      <c r="O5" s="12"/>
    </row>
    <row r="6" spans="1:15" x14ac:dyDescent="0.25">
      <c r="A6" s="4" t="s">
        <v>153</v>
      </c>
      <c r="B6" s="5">
        <v>0.33333333333333331</v>
      </c>
      <c r="C6" s="6">
        <v>295.42</v>
      </c>
      <c r="D6" s="7">
        <f t="shared" si="0"/>
        <v>142.80267705187669</v>
      </c>
      <c r="E6" s="7">
        <f t="shared" si="1"/>
        <v>165.19267705187667</v>
      </c>
      <c r="F6" s="10"/>
      <c r="G6" s="8">
        <f t="shared" si="2"/>
        <v>93.329196074506598</v>
      </c>
      <c r="H6" s="9">
        <f t="shared" si="3"/>
        <v>93.57973594487332</v>
      </c>
      <c r="I6" s="10">
        <v>5</v>
      </c>
      <c r="J6" s="10">
        <v>0</v>
      </c>
      <c r="K6" s="7">
        <v>3.16</v>
      </c>
      <c r="L6" s="7">
        <v>5</v>
      </c>
      <c r="M6" s="11">
        <f t="shared" si="4"/>
        <v>8.16</v>
      </c>
      <c r="N6" s="12" t="s">
        <v>50</v>
      </c>
      <c r="O6" s="12"/>
    </row>
    <row r="7" spans="1:15" x14ac:dyDescent="0.25">
      <c r="A7" s="4" t="s">
        <v>154</v>
      </c>
      <c r="B7" s="5">
        <v>0.33333333333333331</v>
      </c>
      <c r="C7" s="14">
        <v>295.39999999999998</v>
      </c>
      <c r="D7" s="7">
        <f t="shared" si="0"/>
        <v>142.49197807263351</v>
      </c>
      <c r="E7" s="7">
        <f t="shared" si="1"/>
        <v>164.8819780726335</v>
      </c>
      <c r="F7" s="10"/>
      <c r="G7" s="8">
        <f t="shared" si="2"/>
        <v>93.15365992804152</v>
      </c>
      <c r="H7" s="9">
        <f t="shared" si="3"/>
        <v>93.376132419812265</v>
      </c>
      <c r="I7" s="10">
        <v>4</v>
      </c>
      <c r="J7" s="10">
        <v>0</v>
      </c>
      <c r="K7" s="7">
        <v>4.2300000000000004</v>
      </c>
      <c r="L7" s="7">
        <v>5</v>
      </c>
      <c r="M7" s="11">
        <f t="shared" si="4"/>
        <v>9.23</v>
      </c>
      <c r="N7" s="12" t="s">
        <v>48</v>
      </c>
      <c r="O7" s="12"/>
    </row>
    <row r="8" spans="1:15" x14ac:dyDescent="0.25">
      <c r="A8" s="4" t="s">
        <v>155</v>
      </c>
      <c r="B8" s="5">
        <v>0.33333333333333331</v>
      </c>
      <c r="C8" s="6">
        <v>295.39999999999998</v>
      </c>
      <c r="D8" s="7">
        <f t="shared" si="0"/>
        <v>142.49197807263351</v>
      </c>
      <c r="E8" s="7">
        <f t="shared" si="1"/>
        <v>164.8819780726335</v>
      </c>
      <c r="F8" s="10"/>
      <c r="G8" s="8">
        <f t="shared" si="2"/>
        <v>93.15365992804152</v>
      </c>
      <c r="H8" s="9">
        <f t="shared" si="3"/>
        <v>93.376132419812265</v>
      </c>
      <c r="I8" s="10">
        <v>5</v>
      </c>
      <c r="J8" s="10">
        <v>0</v>
      </c>
      <c r="K8" s="7">
        <v>4.2300000000000004</v>
      </c>
      <c r="L8" s="7">
        <v>5</v>
      </c>
      <c r="M8" s="11">
        <f t="shared" si="4"/>
        <v>9.23</v>
      </c>
      <c r="N8" s="12" t="s">
        <v>48</v>
      </c>
      <c r="O8" s="12"/>
    </row>
    <row r="9" spans="1:15" x14ac:dyDescent="0.25">
      <c r="A9" s="4" t="s">
        <v>156</v>
      </c>
      <c r="B9" s="5">
        <v>0.33333333333333331</v>
      </c>
      <c r="C9" s="6">
        <v>295.39</v>
      </c>
      <c r="D9" s="7">
        <f t="shared" si="0"/>
        <v>142.33677332731838</v>
      </c>
      <c r="E9" s="7">
        <f t="shared" si="1"/>
        <v>164.72677332731837</v>
      </c>
      <c r="F9" s="10"/>
      <c r="G9" s="8">
        <f t="shared" si="2"/>
        <v>93.065973631253314</v>
      </c>
      <c r="H9" s="9">
        <f t="shared" si="3"/>
        <v>93.274425509382951</v>
      </c>
      <c r="I9" s="10">
        <v>7</v>
      </c>
      <c r="J9" s="10">
        <v>0</v>
      </c>
      <c r="K9" s="10">
        <v>5.45</v>
      </c>
      <c r="L9" s="7">
        <v>5</v>
      </c>
      <c r="M9" s="11">
        <f t="shared" si="4"/>
        <v>10.45</v>
      </c>
      <c r="N9" s="12" t="s">
        <v>49</v>
      </c>
      <c r="O9" s="12"/>
    </row>
    <row r="10" spans="1:15" x14ac:dyDescent="0.25">
      <c r="A10" s="4" t="s">
        <v>157</v>
      </c>
      <c r="B10" s="5">
        <v>0.33333333333333331</v>
      </c>
      <c r="C10" s="14">
        <v>295.37</v>
      </c>
      <c r="D10" s="7">
        <f t="shared" si="0"/>
        <v>142.02665317762819</v>
      </c>
      <c r="E10" s="7">
        <f t="shared" si="1"/>
        <v>164.41665317762818</v>
      </c>
      <c r="F10" s="10"/>
      <c r="G10" s="8">
        <f t="shared" si="2"/>
        <v>92.890764507134563</v>
      </c>
      <c r="H10" s="9">
        <f t="shared" si="3"/>
        <v>93.071201295955561</v>
      </c>
      <c r="I10" s="10">
        <v>6</v>
      </c>
      <c r="J10" s="10">
        <v>0</v>
      </c>
      <c r="K10" s="10">
        <v>4.2300000000000004</v>
      </c>
      <c r="L10" s="7">
        <v>5</v>
      </c>
      <c r="M10" s="11">
        <f t="shared" si="4"/>
        <v>9.23</v>
      </c>
      <c r="N10" s="12" t="s">
        <v>49</v>
      </c>
      <c r="O10" s="12"/>
    </row>
    <row r="11" spans="1:15" x14ac:dyDescent="0.25">
      <c r="A11" s="4" t="s">
        <v>158</v>
      </c>
      <c r="B11" s="5">
        <v>0.33333333333333331</v>
      </c>
      <c r="C11" s="6">
        <v>295.35000000000002</v>
      </c>
      <c r="D11" s="7">
        <f t="shared" si="0"/>
        <v>141.71691861885427</v>
      </c>
      <c r="E11" s="7">
        <f t="shared" si="1"/>
        <v>164.10691861885425</v>
      </c>
      <c r="F11" s="10"/>
      <c r="G11" s="8">
        <f t="shared" si="2"/>
        <v>92.715773230991104</v>
      </c>
      <c r="H11" s="9">
        <f t="shared" si="3"/>
        <v>92.86822976333832</v>
      </c>
      <c r="I11" s="10">
        <v>5</v>
      </c>
      <c r="J11" s="10">
        <v>0</v>
      </c>
      <c r="K11" s="7">
        <v>4.82</v>
      </c>
      <c r="L11" s="7">
        <v>5</v>
      </c>
      <c r="M11" s="11">
        <f t="shared" si="4"/>
        <v>9.82</v>
      </c>
      <c r="N11" s="12" t="s">
        <v>49</v>
      </c>
      <c r="O11" s="12"/>
    </row>
    <row r="12" spans="1:15" x14ac:dyDescent="0.25">
      <c r="A12" s="4" t="s">
        <v>159</v>
      </c>
      <c r="B12" s="5">
        <v>0.33333333333333331</v>
      </c>
      <c r="C12" s="6">
        <v>295.33</v>
      </c>
      <c r="D12" s="7">
        <f t="shared" si="0"/>
        <v>141.40756941468806</v>
      </c>
      <c r="E12" s="7">
        <f t="shared" si="1"/>
        <v>163.79756941468804</v>
      </c>
      <c r="F12" s="10"/>
      <c r="G12" s="8">
        <f t="shared" si="2"/>
        <v>92.540999669315283</v>
      </c>
      <c r="H12" s="9">
        <f t="shared" si="3"/>
        <v>92.665510756676312</v>
      </c>
      <c r="I12" s="10">
        <v>6</v>
      </c>
      <c r="J12" s="10">
        <v>0</v>
      </c>
      <c r="K12" s="10">
        <v>4.82</v>
      </c>
      <c r="L12" s="7">
        <v>5</v>
      </c>
      <c r="M12" s="11">
        <f t="shared" si="4"/>
        <v>9.82</v>
      </c>
      <c r="N12" s="12" t="s">
        <v>49</v>
      </c>
      <c r="O12" s="12"/>
    </row>
    <row r="13" spans="1:15" x14ac:dyDescent="0.25">
      <c r="A13" s="4" t="s">
        <v>160</v>
      </c>
      <c r="B13" s="5">
        <v>0.33333333333333331</v>
      </c>
      <c r="C13" s="14">
        <v>295.32</v>
      </c>
      <c r="D13" s="7">
        <f t="shared" si="0"/>
        <v>141.25303924673005</v>
      </c>
      <c r="E13" s="7">
        <f t="shared" si="1"/>
        <v>163.64303924673004</v>
      </c>
      <c r="F13" s="10"/>
      <c r="G13" s="8">
        <f t="shared" si="2"/>
        <v>92.453694489677986</v>
      </c>
      <c r="H13" s="9">
        <f t="shared" si="3"/>
        <v>92.564245902182222</v>
      </c>
      <c r="I13" s="10">
        <v>7</v>
      </c>
      <c r="J13" s="10">
        <v>0</v>
      </c>
      <c r="K13" s="10">
        <v>4.2300000000000004</v>
      </c>
      <c r="L13" s="7">
        <v>5</v>
      </c>
      <c r="M13" s="11">
        <f t="shared" si="4"/>
        <v>9.23</v>
      </c>
      <c r="N13" s="12" t="s">
        <v>49</v>
      </c>
      <c r="O13" s="12"/>
    </row>
    <row r="14" spans="1:15" x14ac:dyDescent="0.25">
      <c r="A14" s="4" t="s">
        <v>161</v>
      </c>
      <c r="B14" s="5">
        <v>0.33333333333333331</v>
      </c>
      <c r="C14" s="14">
        <v>295.3</v>
      </c>
      <c r="D14" s="7">
        <f t="shared" si="0"/>
        <v>140.94426763137687</v>
      </c>
      <c r="E14" s="7">
        <f t="shared" si="1"/>
        <v>163.33426763137686</v>
      </c>
      <c r="F14" s="10"/>
      <c r="G14" s="8">
        <f t="shared" si="2"/>
        <v>92.279247249365454</v>
      </c>
      <c r="H14" s="9">
        <f t="shared" si="3"/>
        <v>92.361905394087074</v>
      </c>
      <c r="I14" s="10">
        <v>7</v>
      </c>
      <c r="J14" s="10">
        <v>0</v>
      </c>
      <c r="K14" s="10">
        <v>4.82</v>
      </c>
      <c r="L14" s="7">
        <v>5</v>
      </c>
      <c r="M14" s="11">
        <f t="shared" si="4"/>
        <v>9.82</v>
      </c>
      <c r="N14" s="12" t="s">
        <v>49</v>
      </c>
      <c r="O14" s="12"/>
    </row>
    <row r="15" spans="1:15" x14ac:dyDescent="0.25">
      <c r="A15" s="4" t="s">
        <v>162</v>
      </c>
      <c r="B15" s="5">
        <v>0.33333333333333331</v>
      </c>
      <c r="C15" s="6">
        <v>295.29000000000002</v>
      </c>
      <c r="D15" s="7">
        <f t="shared" si="0"/>
        <v>140.79002612484271</v>
      </c>
      <c r="E15" s="7">
        <f t="shared" si="1"/>
        <v>163.1800261248427</v>
      </c>
      <c r="F15" s="10"/>
      <c r="G15" s="8">
        <f t="shared" si="2"/>
        <v>92.192105155278355</v>
      </c>
      <c r="H15" s="9">
        <f t="shared" si="3"/>
        <v>92.260829701731794</v>
      </c>
      <c r="I15" s="10">
        <v>6</v>
      </c>
      <c r="J15" s="10">
        <v>0</v>
      </c>
      <c r="K15" s="10">
        <v>4.2300000000000004</v>
      </c>
      <c r="L15" s="7">
        <v>4.2</v>
      </c>
      <c r="M15" s="11">
        <f t="shared" si="4"/>
        <v>8.43</v>
      </c>
      <c r="N15" s="12" t="s">
        <v>50</v>
      </c>
      <c r="O15" s="12"/>
    </row>
    <row r="16" spans="1:15" x14ac:dyDescent="0.25">
      <c r="A16" s="4" t="s">
        <v>163</v>
      </c>
      <c r="B16" s="5">
        <v>0.33333333333333331</v>
      </c>
      <c r="C16" s="6">
        <v>295.27</v>
      </c>
      <c r="D16" s="7">
        <f t="shared" si="0"/>
        <v>140.48183156644461</v>
      </c>
      <c r="E16" s="7">
        <f t="shared" si="1"/>
        <v>162.8718315664446</v>
      </c>
      <c r="F16" s="10"/>
      <c r="G16" s="8">
        <f t="shared" si="2"/>
        <v>92.017983935844399</v>
      </c>
      <c r="H16" s="9">
        <f t="shared" si="3"/>
        <v>92.058867343672745</v>
      </c>
      <c r="I16" s="10">
        <v>6</v>
      </c>
      <c r="J16" s="10">
        <v>0</v>
      </c>
      <c r="K16" s="10">
        <v>3.68</v>
      </c>
      <c r="L16" s="7">
        <v>4.2</v>
      </c>
      <c r="M16" s="11">
        <f t="shared" si="4"/>
        <v>7.8800000000000008</v>
      </c>
      <c r="N16" s="12" t="s">
        <v>50</v>
      </c>
      <c r="O16" s="12"/>
    </row>
    <row r="17" spans="1:15" x14ac:dyDescent="0.25">
      <c r="A17" s="4" t="s">
        <v>164</v>
      </c>
      <c r="B17" s="5">
        <v>0.33333333333333331</v>
      </c>
      <c r="C17" s="14">
        <v>295.26</v>
      </c>
      <c r="D17" s="7">
        <f t="shared" si="0"/>
        <v>140.32787845551445</v>
      </c>
      <c r="E17" s="7">
        <f t="shared" si="1"/>
        <v>162.71787845551444</v>
      </c>
      <c r="F17" s="10"/>
      <c r="G17" s="8">
        <f t="shared" si="2"/>
        <v>91.931004777126802</v>
      </c>
      <c r="H17" s="9">
        <f t="shared" si="3"/>
        <v>91.957980639262431</v>
      </c>
      <c r="I17" s="10">
        <v>5</v>
      </c>
      <c r="J17" s="10">
        <v>0</v>
      </c>
      <c r="K17" s="10">
        <v>3.68</v>
      </c>
      <c r="L17" s="7">
        <v>4.2</v>
      </c>
      <c r="M17" s="11">
        <f t="shared" si="4"/>
        <v>7.8800000000000008</v>
      </c>
      <c r="N17" s="12" t="s">
        <v>50</v>
      </c>
      <c r="O17" s="10"/>
    </row>
    <row r="18" spans="1:15" x14ac:dyDescent="0.25">
      <c r="A18" s="4" t="s">
        <v>165</v>
      </c>
      <c r="B18" s="5">
        <v>0.33333333333333331</v>
      </c>
      <c r="C18" s="6">
        <v>295.25</v>
      </c>
      <c r="D18" s="7">
        <f t="shared" si="0"/>
        <v>140.17402141736181</v>
      </c>
      <c r="E18" s="7">
        <f t="shared" si="1"/>
        <v>162.5640214173618</v>
      </c>
      <c r="F18" s="10"/>
      <c r="G18" s="8">
        <f t="shared" si="2"/>
        <v>91.844079896814577</v>
      </c>
      <c r="H18" s="9">
        <f t="shared" si="3"/>
        <v>91.857156892111277</v>
      </c>
      <c r="I18" s="10">
        <v>7</v>
      </c>
      <c r="J18" s="10">
        <v>0</v>
      </c>
      <c r="K18" s="10">
        <v>3.68</v>
      </c>
      <c r="L18" s="7">
        <v>4.2</v>
      </c>
      <c r="M18" s="11">
        <f t="shared" si="4"/>
        <v>7.8800000000000008</v>
      </c>
      <c r="N18" s="12" t="s">
        <v>50</v>
      </c>
      <c r="O18" s="12"/>
    </row>
    <row r="19" spans="1:15" x14ac:dyDescent="0.25">
      <c r="A19" s="4" t="s">
        <v>166</v>
      </c>
      <c r="B19" s="5">
        <v>0.33333333333333331</v>
      </c>
      <c r="C19" s="14">
        <v>295.23</v>
      </c>
      <c r="D19" s="7">
        <f t="shared" si="0"/>
        <v>139.8665954411839</v>
      </c>
      <c r="E19" s="7">
        <f t="shared" si="1"/>
        <v>162.25659544118389</v>
      </c>
      <c r="F19" s="10"/>
      <c r="G19" s="8">
        <f t="shared" si="2"/>
        <v>91.670392904623668</v>
      </c>
      <c r="H19" s="9">
        <f t="shared" si="3"/>
        <v>91.655698192125755</v>
      </c>
      <c r="I19" s="10">
        <v>6</v>
      </c>
      <c r="J19" s="10">
        <v>0</v>
      </c>
      <c r="K19" s="10">
        <v>3.68</v>
      </c>
      <c r="L19" s="7">
        <v>4.2</v>
      </c>
      <c r="M19" s="11">
        <f t="shared" si="4"/>
        <v>7.8800000000000008</v>
      </c>
      <c r="N19" s="12" t="s">
        <v>50</v>
      </c>
      <c r="O19" s="12"/>
    </row>
    <row r="20" spans="1:15" x14ac:dyDescent="0.25">
      <c r="A20" s="4" t="s">
        <v>167</v>
      </c>
      <c r="B20" s="5">
        <v>0.33333333333333331</v>
      </c>
      <c r="C20" s="6">
        <v>295.22000000000003</v>
      </c>
      <c r="D20" s="7">
        <f t="shared" si="0"/>
        <v>139.71302644409241</v>
      </c>
      <c r="E20" s="7">
        <f t="shared" si="1"/>
        <v>162.10302644409239</v>
      </c>
      <c r="F20" s="10"/>
      <c r="G20" s="8">
        <f t="shared" si="2"/>
        <v>91.58363075937423</v>
      </c>
      <c r="H20" s="9">
        <f t="shared" si="3"/>
        <v>91.555063200584812</v>
      </c>
      <c r="I20" s="10">
        <v>7</v>
      </c>
      <c r="J20" s="10">
        <v>0</v>
      </c>
      <c r="K20" s="10">
        <v>3.68</v>
      </c>
      <c r="L20" s="7">
        <v>4.2</v>
      </c>
      <c r="M20" s="11">
        <f t="shared" si="4"/>
        <v>7.8800000000000008</v>
      </c>
      <c r="N20" s="12" t="s">
        <v>50</v>
      </c>
      <c r="O20" s="12"/>
    </row>
    <row r="21" spans="1:15" x14ac:dyDescent="0.25">
      <c r="A21" s="4" t="s">
        <v>168</v>
      </c>
      <c r="B21" s="5">
        <v>0.33333333333333331</v>
      </c>
      <c r="C21" s="6">
        <v>295.17</v>
      </c>
      <c r="D21" s="7">
        <f t="shared" si="0"/>
        <v>138.94662018696488</v>
      </c>
      <c r="E21" s="7">
        <f t="shared" si="1"/>
        <v>161.33662018696486</v>
      </c>
      <c r="F21" s="10"/>
      <c r="G21" s="8">
        <f t="shared" si="2"/>
        <v>91.150632873991441</v>
      </c>
      <c r="H21" s="9">
        <f t="shared" si="3"/>
        <v>91.052831053056934</v>
      </c>
      <c r="I21" s="10">
        <v>6</v>
      </c>
      <c r="J21" s="10">
        <v>0</v>
      </c>
      <c r="K21" s="10">
        <v>5.45</v>
      </c>
      <c r="L21" s="7">
        <v>4.2</v>
      </c>
      <c r="M21" s="11">
        <f t="shared" si="4"/>
        <v>9.65</v>
      </c>
      <c r="N21" s="12" t="s">
        <v>50</v>
      </c>
      <c r="O21" s="12"/>
    </row>
    <row r="22" spans="1:15" x14ac:dyDescent="0.25">
      <c r="A22" s="4" t="s">
        <v>169</v>
      </c>
      <c r="B22" s="5">
        <v>0.33333333333333331</v>
      </c>
      <c r="C22" s="6">
        <v>295.17</v>
      </c>
      <c r="D22" s="7">
        <f t="shared" si="0"/>
        <v>138.94662018696488</v>
      </c>
      <c r="E22" s="7">
        <f t="shared" si="1"/>
        <v>161.33662018696486</v>
      </c>
      <c r="F22" s="10"/>
      <c r="G22" s="8">
        <f t="shared" si="2"/>
        <v>91.150632873991441</v>
      </c>
      <c r="H22" s="9">
        <f t="shared" si="3"/>
        <v>91.052831053056934</v>
      </c>
      <c r="I22" s="10">
        <v>6</v>
      </c>
      <c r="J22" s="10">
        <v>0</v>
      </c>
      <c r="K22" s="10">
        <v>3.68</v>
      </c>
      <c r="L22" s="7">
        <v>4.2</v>
      </c>
      <c r="M22" s="11">
        <f t="shared" si="4"/>
        <v>7.8800000000000008</v>
      </c>
      <c r="N22" s="12" t="s">
        <v>48</v>
      </c>
      <c r="O22" s="10"/>
    </row>
    <row r="23" spans="1:15" x14ac:dyDescent="0.25">
      <c r="A23" s="4" t="s">
        <v>170</v>
      </c>
      <c r="B23" s="5">
        <v>0.33333333333333331</v>
      </c>
      <c r="C23" s="6">
        <v>295.16000000000003</v>
      </c>
      <c r="D23" s="7">
        <f t="shared" si="0"/>
        <v>138.79362647436153</v>
      </c>
      <c r="E23" s="7">
        <f t="shared" si="1"/>
        <v>161.18362647436152</v>
      </c>
      <c r="F23" s="10"/>
      <c r="G23" s="8">
        <f t="shared" si="2"/>
        <v>91.064195748226851</v>
      </c>
      <c r="H23" s="9">
        <f t="shared" si="3"/>
        <v>90.952573050040328</v>
      </c>
      <c r="I23" s="10">
        <v>4</v>
      </c>
      <c r="J23" s="10">
        <v>0</v>
      </c>
      <c r="K23" s="10">
        <v>4.82</v>
      </c>
      <c r="L23" s="7">
        <v>4.2</v>
      </c>
      <c r="M23" s="11">
        <f t="shared" si="4"/>
        <v>9.02</v>
      </c>
      <c r="N23" s="12" t="s">
        <v>48</v>
      </c>
      <c r="O23" s="12"/>
    </row>
    <row r="24" spans="1:15" x14ac:dyDescent="0.25">
      <c r="A24" s="4" t="s">
        <v>171</v>
      </c>
      <c r="B24" s="5">
        <v>0.33333333333333331</v>
      </c>
      <c r="C24" s="6">
        <v>295.16000000000003</v>
      </c>
      <c r="D24" s="7">
        <f t="shared" si="0"/>
        <v>138.79362647436153</v>
      </c>
      <c r="E24" s="7">
        <f t="shared" si="1"/>
        <v>161.18362647436152</v>
      </c>
      <c r="F24" s="10"/>
      <c r="G24" s="8">
        <f t="shared" si="2"/>
        <v>91.064195748226851</v>
      </c>
      <c r="H24" s="9">
        <f t="shared" si="3"/>
        <v>90.952573050040328</v>
      </c>
      <c r="I24" s="10">
        <v>5</v>
      </c>
      <c r="J24" s="10">
        <v>0</v>
      </c>
      <c r="K24" s="10">
        <v>3.68</v>
      </c>
      <c r="L24" s="7">
        <v>4.2</v>
      </c>
      <c r="M24" s="11">
        <f t="shared" si="4"/>
        <v>7.8800000000000008</v>
      </c>
      <c r="N24" s="12" t="s">
        <v>48</v>
      </c>
      <c r="O24" s="12"/>
    </row>
    <row r="25" spans="1:15" x14ac:dyDescent="0.25">
      <c r="A25" s="4" t="s">
        <v>172</v>
      </c>
      <c r="B25" s="5">
        <v>0.33333333333333331</v>
      </c>
      <c r="C25" s="6">
        <v>295.16000000000003</v>
      </c>
      <c r="D25" s="7">
        <f t="shared" si="0"/>
        <v>138.79362647436153</v>
      </c>
      <c r="E25" s="7">
        <f t="shared" si="1"/>
        <v>161.18362647436152</v>
      </c>
      <c r="F25" s="10"/>
      <c r="G25" s="8">
        <f t="shared" si="2"/>
        <v>91.064195748226851</v>
      </c>
      <c r="H25" s="9">
        <f t="shared" si="3"/>
        <v>90.952573050040328</v>
      </c>
      <c r="I25" s="10">
        <v>6</v>
      </c>
      <c r="J25" s="10">
        <v>0</v>
      </c>
      <c r="K25" s="10">
        <v>3.16</v>
      </c>
      <c r="L25" s="7">
        <v>4.2</v>
      </c>
      <c r="M25" s="11">
        <f t="shared" si="4"/>
        <v>7.36</v>
      </c>
      <c r="N25" s="12" t="s">
        <v>48</v>
      </c>
      <c r="O25" s="12"/>
    </row>
    <row r="26" spans="1:15" x14ac:dyDescent="0.25">
      <c r="A26" s="4" t="s">
        <v>173</v>
      </c>
      <c r="B26" s="5">
        <v>0.33333333333333331</v>
      </c>
      <c r="C26" s="6">
        <v>295.14999999999998</v>
      </c>
      <c r="D26" s="7">
        <f t="shared" si="0"/>
        <v>138.64072853920459</v>
      </c>
      <c r="E26" s="7">
        <f t="shared" si="1"/>
        <v>161.03072853920457</v>
      </c>
      <c r="F26" s="10"/>
      <c r="G26" s="8">
        <f t="shared" si="2"/>
        <v>90.977812734013881</v>
      </c>
      <c r="H26" s="9">
        <f t="shared" si="3"/>
        <v>90.852377810750056</v>
      </c>
      <c r="I26" s="10">
        <v>5</v>
      </c>
      <c r="J26" s="10">
        <v>0</v>
      </c>
      <c r="K26" s="10">
        <v>4.2300000000000004</v>
      </c>
      <c r="L26" s="7">
        <v>4.2</v>
      </c>
      <c r="M26" s="11">
        <f t="shared" si="4"/>
        <v>8.43</v>
      </c>
      <c r="N26" s="12" t="s">
        <v>48</v>
      </c>
      <c r="O26" s="12"/>
    </row>
    <row r="27" spans="1:15" x14ac:dyDescent="0.25">
      <c r="A27" s="4" t="s">
        <v>174</v>
      </c>
      <c r="B27" s="5">
        <v>0.33333333333333331</v>
      </c>
      <c r="C27" s="6">
        <v>295.14999999999998</v>
      </c>
      <c r="D27" s="7">
        <f>E27-22.39</f>
        <v>138.64072853920459</v>
      </c>
      <c r="E27" s="7">
        <f t="shared" si="1"/>
        <v>161.03072853920457</v>
      </c>
      <c r="F27" s="10"/>
      <c r="G27" s="8">
        <f t="shared" si="2"/>
        <v>90.977812734013881</v>
      </c>
      <c r="H27" s="9">
        <f t="shared" si="3"/>
        <v>90.852377810750056</v>
      </c>
      <c r="I27" s="10">
        <v>6</v>
      </c>
      <c r="J27" s="10">
        <v>0</v>
      </c>
      <c r="K27" s="10">
        <v>2.69</v>
      </c>
      <c r="L27" s="10">
        <v>4.2</v>
      </c>
      <c r="M27" s="11">
        <f t="shared" si="4"/>
        <v>6.8900000000000006</v>
      </c>
      <c r="N27" s="12" t="s">
        <v>48</v>
      </c>
      <c r="O27" s="12"/>
    </row>
    <row r="28" spans="1:15" x14ac:dyDescent="0.25">
      <c r="A28" s="4" t="s">
        <v>175</v>
      </c>
      <c r="B28" s="5">
        <v>0.33333333333333331</v>
      </c>
      <c r="C28" s="6">
        <v>295.14</v>
      </c>
      <c r="D28" s="7">
        <f t="shared" si="0"/>
        <v>138.4879263518809</v>
      </c>
      <c r="E28" s="7">
        <f t="shared" si="1"/>
        <v>160.87792635188089</v>
      </c>
      <c r="F28" s="10"/>
      <c r="G28" s="8">
        <f t="shared" si="2"/>
        <v>90.891483814621964</v>
      </c>
      <c r="H28" s="9">
        <f t="shared" si="3"/>
        <v>90.752245315780414</v>
      </c>
      <c r="I28" s="10">
        <v>6</v>
      </c>
      <c r="J28" s="10">
        <v>0</v>
      </c>
      <c r="K28" s="10">
        <v>3.68</v>
      </c>
      <c r="L28" s="10">
        <v>4</v>
      </c>
      <c r="M28" s="11">
        <f t="shared" si="4"/>
        <v>7.68</v>
      </c>
      <c r="N28" s="12" t="s">
        <v>48</v>
      </c>
      <c r="O28" s="12"/>
    </row>
    <row r="29" spans="1:15" x14ac:dyDescent="0.25">
      <c r="A29" s="4" t="s">
        <v>176</v>
      </c>
      <c r="B29" s="5">
        <v>0.33333333333333331</v>
      </c>
      <c r="C29" s="6">
        <v>295.12</v>
      </c>
      <c r="D29" s="7">
        <f t="shared" si="0"/>
        <v>138.18260910236802</v>
      </c>
      <c r="E29" s="7">
        <f t="shared" si="1"/>
        <v>160.57260910236801</v>
      </c>
      <c r="F29" s="10"/>
      <c r="G29" s="8">
        <f t="shared" si="2"/>
        <v>90.718988193428245</v>
      </c>
      <c r="H29" s="9">
        <f t="shared" si="3"/>
        <v>90.552168481237231</v>
      </c>
      <c r="I29" s="10">
        <v>5</v>
      </c>
      <c r="J29" s="10">
        <v>0</v>
      </c>
      <c r="K29" s="10">
        <v>3.16</v>
      </c>
      <c r="L29" s="10">
        <v>4.2</v>
      </c>
      <c r="M29" s="11">
        <f t="shared" si="4"/>
        <v>7.36</v>
      </c>
      <c r="N29" s="12" t="s">
        <v>51</v>
      </c>
      <c r="O29" s="12"/>
    </row>
    <row r="30" spans="1:15" x14ac:dyDescent="0.25">
      <c r="A30" s="4" t="s">
        <v>177</v>
      </c>
      <c r="B30" s="5">
        <v>0.33333333333333331</v>
      </c>
      <c r="C30" s="6">
        <v>295.12</v>
      </c>
      <c r="D30" s="7">
        <f t="shared" si="0"/>
        <v>138.18260910236802</v>
      </c>
      <c r="E30" s="7">
        <f t="shared" si="1"/>
        <v>160.57260910236801</v>
      </c>
      <c r="F30" s="7"/>
      <c r="G30" s="8">
        <f t="shared" si="2"/>
        <v>90.718988193428245</v>
      </c>
      <c r="H30" s="9">
        <f t="shared" si="3"/>
        <v>90.552168481237231</v>
      </c>
      <c r="I30" s="10">
        <v>5</v>
      </c>
      <c r="J30" s="10">
        <v>0</v>
      </c>
      <c r="K30" s="10">
        <v>3.68</v>
      </c>
      <c r="L30" s="10">
        <v>4.2</v>
      </c>
      <c r="M30" s="11">
        <f t="shared" si="4"/>
        <v>7.8800000000000008</v>
      </c>
      <c r="N30" s="12" t="s">
        <v>51</v>
      </c>
      <c r="O30" s="12"/>
    </row>
    <row r="31" spans="1:15" x14ac:dyDescent="0.25">
      <c r="A31" s="4" t="s">
        <v>178</v>
      </c>
      <c r="B31" s="5">
        <v>0.33333333333333331</v>
      </c>
      <c r="C31" s="6">
        <v>295.10000000000002</v>
      </c>
      <c r="D31" s="7">
        <f t="shared" si="0"/>
        <v>137.87767448965985</v>
      </c>
      <c r="E31" s="7">
        <f t="shared" si="1"/>
        <v>160.26767448965984</v>
      </c>
      <c r="F31" s="7"/>
      <c r="G31" s="8">
        <f t="shared" si="2"/>
        <v>90.546708751220251</v>
      </c>
      <c r="H31" s="9">
        <f t="shared" si="3"/>
        <v>90.352342391651291</v>
      </c>
      <c r="I31" s="10">
        <v>4</v>
      </c>
      <c r="J31" s="10">
        <v>0</v>
      </c>
      <c r="K31" s="10">
        <v>3.68</v>
      </c>
      <c r="L31" s="10">
        <v>4.2</v>
      </c>
      <c r="M31" s="11">
        <f t="shared" si="4"/>
        <v>7.8800000000000008</v>
      </c>
      <c r="N31" s="12"/>
      <c r="O31" s="12"/>
    </row>
    <row r="32" spans="1:15" x14ac:dyDescent="0.25">
      <c r="A32" s="4" t="s">
        <v>179</v>
      </c>
      <c r="B32" s="5">
        <v>0.33333333333333331</v>
      </c>
      <c r="C32" s="10">
        <v>295.08999999999997</v>
      </c>
      <c r="D32" s="7">
        <f t="shared" si="0"/>
        <v>137.72535059832387</v>
      </c>
      <c r="E32" s="7">
        <f t="shared" si="1"/>
        <v>160.11535059832386</v>
      </c>
      <c r="F32" s="7"/>
      <c r="G32" s="8">
        <f t="shared" si="2"/>
        <v>90.460650055550204</v>
      </c>
      <c r="H32" s="9">
        <f t="shared" si="3"/>
        <v>90.252523327866243</v>
      </c>
      <c r="I32" s="10">
        <v>4</v>
      </c>
      <c r="J32" s="10">
        <v>0</v>
      </c>
      <c r="K32" s="10">
        <v>3.16</v>
      </c>
      <c r="L32" s="10">
        <v>4.2</v>
      </c>
      <c r="M32" s="11">
        <f t="shared" si="4"/>
        <v>7.36</v>
      </c>
      <c r="N32" s="12"/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91.973833939212895</v>
      </c>
      <c r="H33" s="16">
        <f>AVERAGE(H2:H32)</f>
        <v>92.00765797667556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31"/>
    </sheetView>
  </sheetViews>
  <sheetFormatPr defaultRowHeight="15" x14ac:dyDescent="0.25"/>
  <cols>
    <col min="1" max="1" width="13.28515625" customWidth="1"/>
    <col min="8" max="9" width="10.7109375" customWidth="1"/>
    <col min="15" max="15" width="11.570312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180</v>
      </c>
      <c r="B2" s="5">
        <v>0.33333333333333331</v>
      </c>
      <c r="C2" s="6">
        <v>295.08</v>
      </c>
      <c r="D2" s="7">
        <f t="shared" ref="D2:D31" si="0">E2-22.39</f>
        <v>137.57312227737509</v>
      </c>
      <c r="E2" s="7">
        <f t="shared" ref="E2:E31" si="1">(-89238.937+(1019.42*C2)-(3.88085664*C2^2)+(0.00492359335*C2^3))</f>
        <v>159.96312227737508</v>
      </c>
      <c r="F2" s="7"/>
      <c r="G2" s="8">
        <f t="shared" ref="G2:G31" si="2">(E2/177)*100</f>
        <v>90.3746453544492</v>
      </c>
      <c r="H2" s="9">
        <f t="shared" ref="H2:H31" si="3">D2/152.6*100</f>
        <v>90.152766892119985</v>
      </c>
      <c r="I2" s="10">
        <v>4</v>
      </c>
      <c r="J2" s="10">
        <v>0</v>
      </c>
      <c r="K2" s="18">
        <v>3.68</v>
      </c>
      <c r="L2" s="7">
        <v>2.5</v>
      </c>
      <c r="M2" s="11">
        <f t="shared" ref="M2:M31" si="4">L2+K2</f>
        <v>6.18</v>
      </c>
      <c r="N2" s="12" t="s">
        <v>51</v>
      </c>
      <c r="O2" s="12"/>
    </row>
    <row r="3" spans="1:15" x14ac:dyDescent="0.25">
      <c r="A3" s="4" t="s">
        <v>181</v>
      </c>
      <c r="B3" s="5">
        <v>0.33333333333333331</v>
      </c>
      <c r="C3" s="6">
        <v>295.08</v>
      </c>
      <c r="D3" s="7">
        <f t="shared" si="0"/>
        <v>137.57312227737509</v>
      </c>
      <c r="E3" s="7">
        <f t="shared" si="1"/>
        <v>159.96312227737508</v>
      </c>
      <c r="F3" s="10"/>
      <c r="G3" s="8">
        <f t="shared" si="2"/>
        <v>90.3746453544492</v>
      </c>
      <c r="H3" s="9">
        <f t="shared" si="3"/>
        <v>90.152766892119985</v>
      </c>
      <c r="I3" s="10">
        <v>5</v>
      </c>
      <c r="J3" s="10">
        <v>0</v>
      </c>
      <c r="K3" s="10">
        <v>2.69</v>
      </c>
      <c r="L3" s="7">
        <v>4.2</v>
      </c>
      <c r="M3" s="11">
        <f t="shared" si="4"/>
        <v>6.8900000000000006</v>
      </c>
      <c r="N3" s="12" t="s">
        <v>51</v>
      </c>
      <c r="O3" s="12"/>
    </row>
    <row r="4" spans="1:15" x14ac:dyDescent="0.25">
      <c r="A4" s="4" t="s">
        <v>182</v>
      </c>
      <c r="B4" s="5">
        <v>0.33333333333333331</v>
      </c>
      <c r="C4" s="6">
        <v>295.07</v>
      </c>
      <c r="D4" s="7">
        <f t="shared" si="0"/>
        <v>137.42098949762237</v>
      </c>
      <c r="E4" s="7">
        <f t="shared" si="1"/>
        <v>159.81098949762236</v>
      </c>
      <c r="F4" s="10"/>
      <c r="G4" s="8">
        <f t="shared" si="2"/>
        <v>90.288694631425059</v>
      </c>
      <c r="H4" s="9">
        <f t="shared" si="3"/>
        <v>90.053073065283343</v>
      </c>
      <c r="I4" s="10">
        <v>5</v>
      </c>
      <c r="J4" s="10">
        <v>0</v>
      </c>
      <c r="K4" s="7">
        <v>3.68</v>
      </c>
      <c r="L4" s="7">
        <v>4.2</v>
      </c>
      <c r="M4" s="11">
        <f t="shared" si="4"/>
        <v>7.8800000000000008</v>
      </c>
      <c r="N4" s="12" t="s">
        <v>51</v>
      </c>
      <c r="O4" s="12"/>
    </row>
    <row r="5" spans="1:15" x14ac:dyDescent="0.25">
      <c r="A5" s="4" t="s">
        <v>183</v>
      </c>
      <c r="B5" s="5">
        <v>0.33333333333333331</v>
      </c>
      <c r="C5" s="6">
        <v>295.06</v>
      </c>
      <c r="D5" s="7">
        <f t="shared" si="0"/>
        <v>137.26895222929249</v>
      </c>
      <c r="E5" s="7">
        <f t="shared" si="1"/>
        <v>159.65895222929248</v>
      </c>
      <c r="F5" s="10"/>
      <c r="G5" s="8">
        <f t="shared" si="2"/>
        <v>90.202797869656763</v>
      </c>
      <c r="H5" s="9">
        <f t="shared" si="3"/>
        <v>89.953441827845666</v>
      </c>
      <c r="I5" s="10">
        <v>6</v>
      </c>
      <c r="J5" s="10">
        <v>0</v>
      </c>
      <c r="K5" s="7">
        <v>3.68</v>
      </c>
      <c r="L5" s="7">
        <v>4.2</v>
      </c>
      <c r="M5" s="11">
        <f t="shared" si="4"/>
        <v>7.8800000000000008</v>
      </c>
      <c r="N5" s="12" t="s">
        <v>47</v>
      </c>
      <c r="O5" s="12"/>
    </row>
    <row r="6" spans="1:15" x14ac:dyDescent="0.25">
      <c r="A6" s="4" t="s">
        <v>184</v>
      </c>
      <c r="B6" s="5">
        <v>0.33333333333333331</v>
      </c>
      <c r="C6" s="6">
        <v>295.04000000000002</v>
      </c>
      <c r="D6" s="7">
        <f t="shared" si="0"/>
        <v>136.96516410894344</v>
      </c>
      <c r="E6" s="7">
        <f t="shared" si="1"/>
        <v>159.35516410894343</v>
      </c>
      <c r="F6" s="10"/>
      <c r="G6" s="8">
        <f t="shared" si="2"/>
        <v>90.031166163244876</v>
      </c>
      <c r="H6" s="9">
        <f t="shared" si="3"/>
        <v>89.754367043868584</v>
      </c>
      <c r="I6" s="10">
        <v>6</v>
      </c>
      <c r="J6" s="10">
        <v>0</v>
      </c>
      <c r="K6" s="7">
        <v>6.11</v>
      </c>
      <c r="L6" s="7">
        <v>4.2</v>
      </c>
      <c r="M6" s="11">
        <f t="shared" si="4"/>
        <v>10.31</v>
      </c>
      <c r="N6" s="12" t="s">
        <v>47</v>
      </c>
      <c r="O6" s="12"/>
    </row>
    <row r="7" spans="1:15" x14ac:dyDescent="0.25">
      <c r="A7" s="4" t="s">
        <v>185</v>
      </c>
      <c r="B7" s="5">
        <v>0.33333333333333331</v>
      </c>
      <c r="C7" s="14">
        <v>295.02</v>
      </c>
      <c r="D7" s="7">
        <f t="shared" si="0"/>
        <v>136.66175768001938</v>
      </c>
      <c r="E7" s="7">
        <f t="shared" si="1"/>
        <v>159.05175768001936</v>
      </c>
      <c r="F7" s="10"/>
      <c r="G7" s="8">
        <f t="shared" si="2"/>
        <v>89.859750101705856</v>
      </c>
      <c r="H7" s="9">
        <f t="shared" si="3"/>
        <v>89.555542385333794</v>
      </c>
      <c r="I7" s="10">
        <v>7</v>
      </c>
      <c r="J7" s="10">
        <v>0</v>
      </c>
      <c r="K7" s="7">
        <v>3.68</v>
      </c>
      <c r="L7" s="7">
        <v>5</v>
      </c>
      <c r="M7" s="11">
        <f t="shared" si="4"/>
        <v>8.68</v>
      </c>
      <c r="N7" s="12" t="s">
        <v>47</v>
      </c>
      <c r="O7" s="12"/>
    </row>
    <row r="8" spans="1:15" x14ac:dyDescent="0.25">
      <c r="A8" s="4" t="s">
        <v>186</v>
      </c>
      <c r="B8" s="5">
        <v>0.33333333333333331</v>
      </c>
      <c r="C8" s="6">
        <v>295</v>
      </c>
      <c r="D8" s="7">
        <f t="shared" si="0"/>
        <v>136.3587327061681</v>
      </c>
      <c r="E8" s="7">
        <f t="shared" si="1"/>
        <v>158.74873270616808</v>
      </c>
      <c r="F8" s="10"/>
      <c r="G8" s="8">
        <f t="shared" si="2"/>
        <v>89.688549551507393</v>
      </c>
      <c r="H8" s="9">
        <f t="shared" si="3"/>
        <v>89.356967697357874</v>
      </c>
      <c r="I8" s="10">
        <v>6</v>
      </c>
      <c r="J8" s="10">
        <v>0</v>
      </c>
      <c r="K8" s="7">
        <v>2.69</v>
      </c>
      <c r="L8" s="7">
        <v>5</v>
      </c>
      <c r="M8" s="11">
        <f t="shared" si="4"/>
        <v>7.6899999999999995</v>
      </c>
      <c r="N8" s="12" t="s">
        <v>47</v>
      </c>
      <c r="O8" s="12"/>
    </row>
    <row r="9" spans="1:15" x14ac:dyDescent="0.25">
      <c r="A9" s="4" t="s">
        <v>187</v>
      </c>
      <c r="B9" s="5">
        <v>0.33333333333333331</v>
      </c>
      <c r="C9" s="6">
        <v>294.98</v>
      </c>
      <c r="D9" s="7">
        <f t="shared" si="0"/>
        <v>136.05608895122657</v>
      </c>
      <c r="E9" s="7">
        <f t="shared" si="1"/>
        <v>158.44608895122656</v>
      </c>
      <c r="F9" s="10"/>
      <c r="G9" s="8">
        <f t="shared" si="2"/>
        <v>89.517564379224041</v>
      </c>
      <c r="H9" s="9">
        <f t="shared" si="3"/>
        <v>89.158642825181246</v>
      </c>
      <c r="I9" s="10">
        <v>5</v>
      </c>
      <c r="J9" s="10">
        <v>0</v>
      </c>
      <c r="K9" s="10">
        <v>3.68</v>
      </c>
      <c r="L9" s="7">
        <v>5</v>
      </c>
      <c r="M9" s="11">
        <f t="shared" si="4"/>
        <v>8.68</v>
      </c>
      <c r="N9" s="12" t="s">
        <v>47</v>
      </c>
      <c r="O9" s="12"/>
    </row>
    <row r="10" spans="1:15" x14ac:dyDescent="0.25">
      <c r="A10" s="4" t="s">
        <v>188</v>
      </c>
      <c r="B10" s="5">
        <v>0.33333333333333331</v>
      </c>
      <c r="C10" s="14">
        <v>294.95999999999998</v>
      </c>
      <c r="D10" s="7">
        <f t="shared" si="0"/>
        <v>135.75382617863886</v>
      </c>
      <c r="E10" s="7">
        <f t="shared" si="1"/>
        <v>158.14382617863885</v>
      </c>
      <c r="F10" s="10"/>
      <c r="G10" s="8">
        <f t="shared" si="2"/>
        <v>89.346794451208382</v>
      </c>
      <c r="H10" s="9">
        <f t="shared" si="3"/>
        <v>88.960567613786935</v>
      </c>
      <c r="I10" s="10">
        <v>6</v>
      </c>
      <c r="J10" s="10">
        <v>0</v>
      </c>
      <c r="K10" s="10">
        <v>2.69</v>
      </c>
      <c r="L10" s="7">
        <v>5</v>
      </c>
      <c r="M10" s="11">
        <f t="shared" si="4"/>
        <v>7.6899999999999995</v>
      </c>
      <c r="N10" s="12" t="s">
        <v>47</v>
      </c>
      <c r="O10" s="12"/>
    </row>
    <row r="11" spans="1:15" x14ac:dyDescent="0.25">
      <c r="A11" s="4" t="s">
        <v>189</v>
      </c>
      <c r="B11" s="5">
        <v>0.33333333333333331</v>
      </c>
      <c r="C11" s="6">
        <v>294.95</v>
      </c>
      <c r="D11" s="7">
        <f t="shared" si="0"/>
        <v>135.60283758694948</v>
      </c>
      <c r="E11" s="7">
        <f t="shared" si="1"/>
        <v>157.99283758694946</v>
      </c>
      <c r="F11" s="10"/>
      <c r="G11" s="8">
        <f t="shared" si="2"/>
        <v>89.261490162118335</v>
      </c>
      <c r="H11" s="9">
        <f t="shared" si="3"/>
        <v>88.861623582535699</v>
      </c>
      <c r="I11" s="10">
        <v>6</v>
      </c>
      <c r="J11" s="10">
        <v>0</v>
      </c>
      <c r="K11" s="7">
        <v>3.68</v>
      </c>
      <c r="L11" s="7">
        <v>5</v>
      </c>
      <c r="M11" s="11">
        <f t="shared" si="4"/>
        <v>8.68</v>
      </c>
      <c r="N11" s="12" t="s">
        <v>47</v>
      </c>
      <c r="O11" s="12"/>
    </row>
    <row r="12" spans="1:15" x14ac:dyDescent="0.25">
      <c r="A12" s="4" t="s">
        <v>190</v>
      </c>
      <c r="B12" s="5">
        <v>0.33333333333333331</v>
      </c>
      <c r="C12" s="6">
        <v>294.92</v>
      </c>
      <c r="D12" s="7">
        <f t="shared" si="0"/>
        <v>135.1504426354071</v>
      </c>
      <c r="E12" s="7">
        <f t="shared" si="1"/>
        <v>157.54044263540709</v>
      </c>
      <c r="F12" s="10"/>
      <c r="G12" s="8">
        <f t="shared" si="2"/>
        <v>89.005899794015306</v>
      </c>
      <c r="H12" s="9">
        <f t="shared" si="3"/>
        <v>88.565165554002036</v>
      </c>
      <c r="I12" s="10">
        <v>6</v>
      </c>
      <c r="J12" s="10">
        <v>0</v>
      </c>
      <c r="K12" s="7">
        <v>3.68</v>
      </c>
      <c r="L12" s="7">
        <v>5</v>
      </c>
      <c r="M12" s="11">
        <f t="shared" si="4"/>
        <v>8.68</v>
      </c>
      <c r="N12" s="12" t="s">
        <v>147</v>
      </c>
      <c r="O12" s="12"/>
    </row>
    <row r="13" spans="1:15" x14ac:dyDescent="0.25">
      <c r="A13" s="4" t="s">
        <v>191</v>
      </c>
      <c r="B13" s="5">
        <v>0.33333333333333331</v>
      </c>
      <c r="C13" s="14">
        <v>294.91000000000003</v>
      </c>
      <c r="D13" s="7">
        <f t="shared" si="0"/>
        <v>134.99983449446097</v>
      </c>
      <c r="E13" s="7">
        <f t="shared" si="1"/>
        <v>157.38983449446096</v>
      </c>
      <c r="F13" s="10"/>
      <c r="G13" s="8">
        <f t="shared" si="2"/>
        <v>88.920810448848002</v>
      </c>
      <c r="H13" s="9">
        <f t="shared" si="3"/>
        <v>88.466470835164472</v>
      </c>
      <c r="I13" s="10">
        <v>6</v>
      </c>
      <c r="J13" s="10">
        <v>0</v>
      </c>
      <c r="K13" s="7">
        <v>3.68</v>
      </c>
      <c r="L13" s="7">
        <v>5</v>
      </c>
      <c r="M13" s="11">
        <f t="shared" si="4"/>
        <v>8.68</v>
      </c>
      <c r="N13" s="12" t="s">
        <v>147</v>
      </c>
      <c r="O13" s="12"/>
    </row>
    <row r="14" spans="1:15" x14ac:dyDescent="0.25">
      <c r="A14" s="4" t="s">
        <v>192</v>
      </c>
      <c r="B14" s="5">
        <v>0.33333333333333331</v>
      </c>
      <c r="C14" s="14">
        <v>294.88</v>
      </c>
      <c r="D14" s="7">
        <f t="shared" si="0"/>
        <v>134.54858018613538</v>
      </c>
      <c r="E14" s="7">
        <f t="shared" si="1"/>
        <v>156.93858018613537</v>
      </c>
      <c r="F14" s="10"/>
      <c r="G14" s="8">
        <f t="shared" si="2"/>
        <v>88.665864511940882</v>
      </c>
      <c r="H14" s="9">
        <f t="shared" si="3"/>
        <v>88.170760279249933</v>
      </c>
      <c r="I14" s="10">
        <v>7</v>
      </c>
      <c r="J14" s="10">
        <v>0</v>
      </c>
      <c r="K14" s="7">
        <v>3.68</v>
      </c>
      <c r="L14" s="7">
        <v>5</v>
      </c>
      <c r="M14" s="11">
        <f t="shared" si="4"/>
        <v>8.68</v>
      </c>
      <c r="N14" s="12" t="s">
        <v>147</v>
      </c>
      <c r="O14" s="12"/>
    </row>
    <row r="15" spans="1:15" x14ac:dyDescent="0.25">
      <c r="A15" s="4" t="s">
        <v>193</v>
      </c>
      <c r="B15" s="5">
        <v>0.33333333333333331</v>
      </c>
      <c r="C15" s="6">
        <v>294.86</v>
      </c>
      <c r="D15" s="7">
        <f t="shared" si="0"/>
        <v>134.24821878076125</v>
      </c>
      <c r="E15" s="7">
        <f t="shared" si="1"/>
        <v>156.63821878076124</v>
      </c>
      <c r="F15" s="10"/>
      <c r="G15" s="8">
        <f t="shared" si="2"/>
        <v>88.496168802689965</v>
      </c>
      <c r="H15" s="9">
        <f t="shared" si="3"/>
        <v>87.973931048991645</v>
      </c>
      <c r="I15" s="10">
        <v>6</v>
      </c>
      <c r="J15" s="10">
        <v>0</v>
      </c>
      <c r="K15" s="7">
        <v>3.68</v>
      </c>
      <c r="L15" s="7">
        <v>5</v>
      </c>
      <c r="M15" s="11">
        <f t="shared" si="4"/>
        <v>8.68</v>
      </c>
      <c r="N15" s="12" t="s">
        <v>147</v>
      </c>
      <c r="O15" s="12"/>
    </row>
    <row r="16" spans="1:15" x14ac:dyDescent="0.25">
      <c r="A16" s="4" t="s">
        <v>194</v>
      </c>
      <c r="B16" s="5">
        <v>0.33333333333333331</v>
      </c>
      <c r="C16" s="6">
        <v>294.83999999999997</v>
      </c>
      <c r="D16" s="7">
        <f t="shared" si="0"/>
        <v>133.94823693990418</v>
      </c>
      <c r="E16" s="7">
        <f t="shared" si="1"/>
        <v>156.33823693990416</v>
      </c>
      <c r="F16" s="10"/>
      <c r="G16" s="8">
        <f t="shared" si="2"/>
        <v>88.326687536669027</v>
      </c>
      <c r="H16" s="9">
        <f t="shared" si="3"/>
        <v>87.777350550395923</v>
      </c>
      <c r="I16" s="10">
        <v>6</v>
      </c>
      <c r="J16" s="10">
        <v>0</v>
      </c>
      <c r="K16" s="10">
        <v>4.82</v>
      </c>
      <c r="L16" s="7">
        <v>5</v>
      </c>
      <c r="M16" s="11">
        <f t="shared" si="4"/>
        <v>9.82</v>
      </c>
      <c r="N16" s="12" t="s">
        <v>147</v>
      </c>
      <c r="O16" s="12"/>
    </row>
    <row r="17" spans="1:15" x14ac:dyDescent="0.25">
      <c r="A17" s="4" t="s">
        <v>195</v>
      </c>
      <c r="B17" s="5">
        <v>0.33333333333333331</v>
      </c>
      <c r="C17" s="14">
        <v>294.82</v>
      </c>
      <c r="D17" s="7">
        <f t="shared" si="0"/>
        <v>133.6486344271683</v>
      </c>
      <c r="E17" s="7">
        <f t="shared" si="1"/>
        <v>156.03863442716829</v>
      </c>
      <c r="F17" s="10"/>
      <c r="G17" s="8">
        <f t="shared" si="2"/>
        <v>88.157420580321073</v>
      </c>
      <c r="H17" s="9">
        <f t="shared" si="3"/>
        <v>87.581018628550666</v>
      </c>
      <c r="I17" s="10">
        <v>8</v>
      </c>
      <c r="J17" s="10">
        <v>0</v>
      </c>
      <c r="K17" s="10">
        <v>2.69</v>
      </c>
      <c r="L17" s="7">
        <v>5</v>
      </c>
      <c r="M17" s="11">
        <f t="shared" si="4"/>
        <v>7.6899999999999995</v>
      </c>
      <c r="N17" s="12" t="s">
        <v>147</v>
      </c>
      <c r="O17" s="10"/>
    </row>
    <row r="18" spans="1:15" x14ac:dyDescent="0.25">
      <c r="A18" s="4" t="s">
        <v>196</v>
      </c>
      <c r="B18" s="5">
        <v>0.33333333333333331</v>
      </c>
      <c r="C18" s="14">
        <v>294.82</v>
      </c>
      <c r="D18" s="7">
        <f t="shared" si="0"/>
        <v>133.6486344271683</v>
      </c>
      <c r="E18" s="7">
        <f t="shared" si="1"/>
        <v>156.03863442716829</v>
      </c>
      <c r="F18" s="10"/>
      <c r="G18" s="8">
        <f t="shared" si="2"/>
        <v>88.157420580321073</v>
      </c>
      <c r="H18" s="9">
        <f t="shared" si="3"/>
        <v>87.581018628550666</v>
      </c>
      <c r="I18" s="10">
        <v>8</v>
      </c>
      <c r="J18" s="10">
        <v>0</v>
      </c>
      <c r="K18" s="10">
        <v>3.68</v>
      </c>
      <c r="L18" s="7">
        <v>5</v>
      </c>
      <c r="M18" s="11">
        <f t="shared" si="4"/>
        <v>8.68</v>
      </c>
      <c r="N18" s="12" t="s">
        <v>147</v>
      </c>
      <c r="O18" s="12"/>
    </row>
    <row r="19" spans="1:15" x14ac:dyDescent="0.25">
      <c r="A19" s="4" t="s">
        <v>197</v>
      </c>
      <c r="B19" s="5">
        <v>0.33333333333333331</v>
      </c>
      <c r="C19" s="14">
        <v>294.8</v>
      </c>
      <c r="D19" s="7">
        <f t="shared" si="0"/>
        <v>133.34941100623053</v>
      </c>
      <c r="E19" s="7">
        <f t="shared" si="1"/>
        <v>155.73941100623051</v>
      </c>
      <c r="F19" s="10"/>
      <c r="G19" s="8">
        <f t="shared" si="2"/>
        <v>87.988367800130234</v>
      </c>
      <c r="H19" s="9">
        <f t="shared" si="3"/>
        <v>87.384935128591437</v>
      </c>
      <c r="I19" s="10">
        <v>7</v>
      </c>
      <c r="J19" s="10">
        <v>0</v>
      </c>
      <c r="K19" s="10">
        <v>4.2300000000000004</v>
      </c>
      <c r="L19" s="7">
        <v>6</v>
      </c>
      <c r="M19" s="11">
        <f t="shared" si="4"/>
        <v>10.23</v>
      </c>
      <c r="N19" s="12" t="s">
        <v>49</v>
      </c>
      <c r="O19" s="12"/>
    </row>
    <row r="20" spans="1:15" x14ac:dyDescent="0.25">
      <c r="A20" s="4" t="s">
        <v>198</v>
      </c>
      <c r="B20" s="5">
        <v>0.33333333333333331</v>
      </c>
      <c r="C20" s="6">
        <v>294.74</v>
      </c>
      <c r="D20" s="7">
        <f t="shared" si="0"/>
        <v>132.4540129307419</v>
      </c>
      <c r="E20" s="7">
        <f t="shared" si="1"/>
        <v>154.84401293074188</v>
      </c>
      <c r="F20" s="10"/>
      <c r="G20" s="8">
        <f t="shared" si="2"/>
        <v>87.482493181210103</v>
      </c>
      <c r="H20" s="9">
        <f t="shared" si="3"/>
        <v>86.798173611233224</v>
      </c>
      <c r="I20" s="10">
        <v>7</v>
      </c>
      <c r="J20" s="10">
        <v>0</v>
      </c>
      <c r="K20" s="10">
        <v>4.2300000000000004</v>
      </c>
      <c r="L20" s="7">
        <v>8.5</v>
      </c>
      <c r="M20" s="11">
        <f t="shared" si="4"/>
        <v>12.73</v>
      </c>
      <c r="N20" s="12" t="s">
        <v>49</v>
      </c>
      <c r="O20" s="12"/>
    </row>
    <row r="21" spans="1:15" x14ac:dyDescent="0.25">
      <c r="A21" s="4" t="s">
        <v>199</v>
      </c>
      <c r="B21" s="5">
        <v>0.33333333333333331</v>
      </c>
      <c r="C21" s="6">
        <v>294.7</v>
      </c>
      <c r="D21" s="7">
        <f t="shared" si="0"/>
        <v>131.85897200653505</v>
      </c>
      <c r="E21" s="7">
        <f t="shared" si="1"/>
        <v>154.24897200653504</v>
      </c>
      <c r="F21" s="10"/>
      <c r="G21" s="8">
        <f t="shared" si="2"/>
        <v>87.146311868098891</v>
      </c>
      <c r="H21" s="9">
        <f t="shared" si="3"/>
        <v>86.408238536392574</v>
      </c>
      <c r="I21" s="10">
        <v>7</v>
      </c>
      <c r="J21" s="10">
        <v>0</v>
      </c>
      <c r="K21" s="10">
        <v>4.82</v>
      </c>
      <c r="L21" s="7">
        <v>8.5</v>
      </c>
      <c r="M21" s="11">
        <f t="shared" si="4"/>
        <v>13.32</v>
      </c>
      <c r="N21" s="12" t="s">
        <v>49</v>
      </c>
      <c r="O21" s="12"/>
    </row>
    <row r="22" spans="1:15" x14ac:dyDescent="0.25">
      <c r="A22" s="4" t="s">
        <v>200</v>
      </c>
      <c r="B22" s="5">
        <v>0.33333333333333331</v>
      </c>
      <c r="C22" s="6">
        <v>294.67</v>
      </c>
      <c r="D22" s="7">
        <f t="shared" si="0"/>
        <v>131.41368281049597</v>
      </c>
      <c r="E22" s="7">
        <f t="shared" si="1"/>
        <v>153.80368281049596</v>
      </c>
      <c r="F22" s="10"/>
      <c r="G22" s="8">
        <f t="shared" si="2"/>
        <v>86.894736051127666</v>
      </c>
      <c r="H22" s="9">
        <f t="shared" si="3"/>
        <v>86.116436966248997</v>
      </c>
      <c r="I22" s="10">
        <v>6</v>
      </c>
      <c r="J22" s="10">
        <v>0</v>
      </c>
      <c r="K22" s="10">
        <v>6.11</v>
      </c>
      <c r="L22" s="7">
        <v>8.5</v>
      </c>
      <c r="M22" s="11">
        <f t="shared" si="4"/>
        <v>14.61</v>
      </c>
      <c r="N22" s="12" t="s">
        <v>49</v>
      </c>
      <c r="O22" s="10"/>
    </row>
    <row r="23" spans="1:15" x14ac:dyDescent="0.25">
      <c r="A23" s="4" t="s">
        <v>201</v>
      </c>
      <c r="B23" s="5">
        <v>0.33333333333333331</v>
      </c>
      <c r="C23" s="6">
        <v>294.64</v>
      </c>
      <c r="D23" s="7">
        <f t="shared" si="0"/>
        <v>130.96924258292654</v>
      </c>
      <c r="E23" s="7">
        <f t="shared" si="1"/>
        <v>153.35924258292653</v>
      </c>
      <c r="F23" s="10"/>
      <c r="G23" s="8">
        <f t="shared" si="2"/>
        <v>86.643639877359618</v>
      </c>
      <c r="H23" s="9">
        <f t="shared" si="3"/>
        <v>85.8251917319309</v>
      </c>
      <c r="I23" s="10">
        <v>7</v>
      </c>
      <c r="J23" s="10">
        <v>0</v>
      </c>
      <c r="K23" s="10">
        <v>4.82</v>
      </c>
      <c r="L23" s="7">
        <v>8.5</v>
      </c>
      <c r="M23" s="11">
        <f t="shared" si="4"/>
        <v>13.32</v>
      </c>
      <c r="N23" s="12" t="s">
        <v>49</v>
      </c>
      <c r="O23" s="12"/>
    </row>
    <row r="24" spans="1:15" x14ac:dyDescent="0.25">
      <c r="A24" s="4" t="s">
        <v>202</v>
      </c>
      <c r="B24" s="5">
        <v>0.33333333333333331</v>
      </c>
      <c r="C24" s="6">
        <v>294.61</v>
      </c>
      <c r="D24" s="7">
        <f t="shared" si="0"/>
        <v>130.52565052613443</v>
      </c>
      <c r="E24" s="7">
        <f t="shared" si="1"/>
        <v>152.91565052613441</v>
      </c>
      <c r="F24" s="10"/>
      <c r="G24" s="8">
        <f t="shared" si="2"/>
        <v>86.393022896121138</v>
      </c>
      <c r="H24" s="9">
        <f t="shared" si="3"/>
        <v>85.534502310704084</v>
      </c>
      <c r="I24" s="10">
        <v>7</v>
      </c>
      <c r="J24" s="10">
        <v>0</v>
      </c>
      <c r="K24" s="10">
        <v>3.16</v>
      </c>
      <c r="L24" s="7">
        <v>8.5</v>
      </c>
      <c r="M24" s="11">
        <f t="shared" si="4"/>
        <v>11.66</v>
      </c>
      <c r="N24" s="12" t="s">
        <v>49</v>
      </c>
      <c r="O24" s="12"/>
    </row>
    <row r="25" spans="1:15" x14ac:dyDescent="0.25">
      <c r="A25" s="4" t="s">
        <v>203</v>
      </c>
      <c r="B25" s="5">
        <v>0.33333333333333331</v>
      </c>
      <c r="C25" s="6">
        <v>294.61</v>
      </c>
      <c r="D25" s="7">
        <f t="shared" si="0"/>
        <v>130.52565052613443</v>
      </c>
      <c r="E25" s="7">
        <f t="shared" si="1"/>
        <v>152.91565052613441</v>
      </c>
      <c r="F25" s="10"/>
      <c r="G25" s="8">
        <f t="shared" si="2"/>
        <v>86.393022896121138</v>
      </c>
      <c r="H25" s="9">
        <f t="shared" si="3"/>
        <v>85.534502310704084</v>
      </c>
      <c r="I25" s="10">
        <v>8</v>
      </c>
      <c r="J25" s="10">
        <v>0</v>
      </c>
      <c r="K25" s="10">
        <v>4.82</v>
      </c>
      <c r="L25" s="7">
        <v>8.5</v>
      </c>
      <c r="M25" s="11">
        <f t="shared" si="4"/>
        <v>13.32</v>
      </c>
      <c r="N25" s="12" t="s">
        <v>50</v>
      </c>
      <c r="O25" s="12"/>
    </row>
    <row r="26" spans="1:15" x14ac:dyDescent="0.25">
      <c r="A26" s="4" t="s">
        <v>204</v>
      </c>
      <c r="B26" s="5">
        <v>0.33333333333333331</v>
      </c>
      <c r="C26" s="6">
        <v>294.56</v>
      </c>
      <c r="D26" s="7">
        <f t="shared" si="0"/>
        <v>129.78821308900604</v>
      </c>
      <c r="E26" s="7">
        <f t="shared" si="1"/>
        <v>152.17821308900602</v>
      </c>
      <c r="F26" s="10"/>
      <c r="G26" s="8">
        <f t="shared" si="2"/>
        <v>85.976391575709627</v>
      </c>
      <c r="H26" s="9">
        <f t="shared" si="3"/>
        <v>85.051253662520338</v>
      </c>
      <c r="I26" s="10">
        <v>7</v>
      </c>
      <c r="J26" s="10">
        <v>0</v>
      </c>
      <c r="K26" s="10">
        <v>3.68</v>
      </c>
      <c r="L26" s="7">
        <v>8.5</v>
      </c>
      <c r="M26" s="11">
        <f t="shared" si="4"/>
        <v>12.18</v>
      </c>
      <c r="N26" s="12" t="s">
        <v>50</v>
      </c>
      <c r="O26" s="12"/>
    </row>
    <row r="27" spans="1:15" x14ac:dyDescent="0.25">
      <c r="A27" s="4" t="s">
        <v>205</v>
      </c>
      <c r="B27" s="5">
        <v>0.33333333333333331</v>
      </c>
      <c r="C27" s="6">
        <v>294.52</v>
      </c>
      <c r="D27" s="7">
        <f>E27-22.39</f>
        <v>129.19995540421166</v>
      </c>
      <c r="E27" s="7">
        <f t="shared" si="1"/>
        <v>151.58995540421165</v>
      </c>
      <c r="F27" s="10"/>
      <c r="G27" s="8">
        <f t="shared" si="2"/>
        <v>85.64404260124951</v>
      </c>
      <c r="H27" s="9">
        <f t="shared" si="3"/>
        <v>84.66576369869702</v>
      </c>
      <c r="I27" s="10">
        <v>6</v>
      </c>
      <c r="J27" s="10">
        <v>0</v>
      </c>
      <c r="K27" s="10">
        <v>4.82</v>
      </c>
      <c r="L27" s="10">
        <v>8.5</v>
      </c>
      <c r="M27" s="11">
        <f t="shared" si="4"/>
        <v>13.32</v>
      </c>
      <c r="N27" s="12" t="s">
        <v>50</v>
      </c>
      <c r="O27" s="12"/>
    </row>
    <row r="28" spans="1:15" x14ac:dyDescent="0.25">
      <c r="A28" s="4" t="s">
        <v>206</v>
      </c>
      <c r="B28" s="5">
        <v>0.33333333333333331</v>
      </c>
      <c r="C28" s="6">
        <v>294.48</v>
      </c>
      <c r="D28" s="7">
        <f t="shared" si="0"/>
        <v>128.61319990652498</v>
      </c>
      <c r="E28" s="7">
        <f t="shared" si="1"/>
        <v>151.00319990652497</v>
      </c>
      <c r="F28" s="10"/>
      <c r="G28" s="8">
        <f t="shared" si="2"/>
        <v>85.312542320070605</v>
      </c>
      <c r="H28" s="9">
        <f t="shared" si="3"/>
        <v>84.281258130095011</v>
      </c>
      <c r="I28" s="10">
        <v>7</v>
      </c>
      <c r="J28" s="10">
        <v>0</v>
      </c>
      <c r="K28" s="10">
        <v>4.2300000000000004</v>
      </c>
      <c r="L28" s="10">
        <v>8.5</v>
      </c>
      <c r="M28" s="11">
        <f t="shared" si="4"/>
        <v>12.73</v>
      </c>
      <c r="N28" s="12" t="s">
        <v>50</v>
      </c>
      <c r="O28" s="12"/>
    </row>
    <row r="29" spans="1:15" x14ac:dyDescent="0.25">
      <c r="A29" s="4" t="s">
        <v>207</v>
      </c>
      <c r="B29" s="5">
        <v>0.33333333333333331</v>
      </c>
      <c r="C29" s="6">
        <v>294.44</v>
      </c>
      <c r="D29" s="7">
        <f t="shared" si="0"/>
        <v>128.02794470543392</v>
      </c>
      <c r="E29" s="7">
        <f t="shared" si="1"/>
        <v>150.41794470543391</v>
      </c>
      <c r="F29" s="10"/>
      <c r="G29" s="8">
        <f t="shared" si="2"/>
        <v>84.98188966408695</v>
      </c>
      <c r="H29" s="9">
        <f t="shared" si="3"/>
        <v>83.897735717846615</v>
      </c>
      <c r="I29" s="10"/>
      <c r="J29" s="10">
        <v>0</v>
      </c>
      <c r="K29" s="10">
        <v>4.2300000000000004</v>
      </c>
      <c r="L29" s="10">
        <v>8.5</v>
      </c>
      <c r="M29" s="11">
        <f t="shared" si="4"/>
        <v>12.73</v>
      </c>
      <c r="N29" s="12"/>
      <c r="O29" s="12"/>
    </row>
    <row r="30" spans="1:15" x14ac:dyDescent="0.25">
      <c r="A30" s="4" t="s">
        <v>208</v>
      </c>
      <c r="B30" s="5">
        <v>0.33333333333333331</v>
      </c>
      <c r="C30" s="6">
        <v>294.41000000000003</v>
      </c>
      <c r="D30" s="7">
        <f t="shared" si="0"/>
        <v>127.58998673684196</v>
      </c>
      <c r="E30" s="7">
        <f t="shared" si="1"/>
        <v>149.97998673684197</v>
      </c>
      <c r="F30" s="7"/>
      <c r="G30" s="8">
        <f t="shared" si="2"/>
        <v>84.734455783526528</v>
      </c>
      <c r="H30" s="9">
        <f t="shared" si="3"/>
        <v>83.61073835966053</v>
      </c>
      <c r="I30" s="10"/>
      <c r="J30" s="10">
        <v>0</v>
      </c>
      <c r="K30" s="10">
        <v>3.16</v>
      </c>
      <c r="L30" s="10">
        <v>8.5</v>
      </c>
      <c r="M30" s="11">
        <f t="shared" si="4"/>
        <v>11.66</v>
      </c>
      <c r="N30" s="12"/>
      <c r="O30" s="12"/>
    </row>
    <row r="31" spans="1:15" x14ac:dyDescent="0.25">
      <c r="A31" s="4" t="s">
        <v>209</v>
      </c>
      <c r="B31" s="5">
        <v>0.33333333333333331</v>
      </c>
      <c r="C31" s="6">
        <v>294.38</v>
      </c>
      <c r="D31" s="7">
        <f t="shared" si="0"/>
        <v>127.15287082394876</v>
      </c>
      <c r="E31" s="7">
        <f t="shared" si="1"/>
        <v>149.54287082394876</v>
      </c>
      <c r="F31" s="7"/>
      <c r="G31" s="8">
        <f t="shared" si="2"/>
        <v>84.487497640649011</v>
      </c>
      <c r="H31" s="9">
        <f t="shared" si="3"/>
        <v>83.324292807305881</v>
      </c>
      <c r="I31" s="10"/>
      <c r="J31" s="10">
        <v>0</v>
      </c>
      <c r="K31" s="10">
        <v>2.69</v>
      </c>
      <c r="L31" s="10">
        <v>8.5</v>
      </c>
      <c r="M31" s="11">
        <f t="shared" si="4"/>
        <v>11.19</v>
      </c>
      <c r="N31" s="12"/>
      <c r="O31" s="12"/>
    </row>
    <row r="32" spans="1:15" x14ac:dyDescent="0.25">
      <c r="A32" s="4"/>
      <c r="B32" s="5"/>
      <c r="C32" s="10"/>
      <c r="D32" s="7"/>
      <c r="E32" s="7"/>
      <c r="F32" s="7"/>
      <c r="G32" s="8"/>
      <c r="H32" s="9"/>
      <c r="I32" s="10"/>
      <c r="J32" s="10"/>
      <c r="K32" s="10"/>
      <c r="L32" s="10"/>
      <c r="M32" s="11"/>
      <c r="N32" s="12"/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87.958492814308528</v>
      </c>
      <c r="H33" s="16">
        <f>AVERAGE(H2:H32)</f>
        <v>87.350283277408977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32"/>
    </sheetView>
  </sheetViews>
  <sheetFormatPr defaultRowHeight="15" x14ac:dyDescent="0.25"/>
  <cols>
    <col min="1" max="1" width="12" customWidth="1"/>
    <col min="7" max="7" width="10.28515625" customWidth="1"/>
    <col min="9" max="9" width="12.28515625" customWidth="1"/>
    <col min="15" max="15" width="11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43647</v>
      </c>
      <c r="B2" s="5">
        <v>0.33333333333333331</v>
      </c>
      <c r="C2" s="6">
        <v>294.35000000000002</v>
      </c>
      <c r="D2" s="7">
        <f t="shared" ref="D2:D32" si="0">E2-22.39</f>
        <v>126.71659616916382</v>
      </c>
      <c r="E2" s="7">
        <f t="shared" ref="E2:E32" si="1">(-89238.937+(1019.42*C2)-(3.88085664*C2^2)+(0.00492359335*C2^3))</f>
        <v>149.10659616916382</v>
      </c>
      <c r="F2" s="7"/>
      <c r="G2" s="8">
        <f t="shared" ref="G2:G32" si="2">(E2/177)*100</f>
        <v>84.241014784838313</v>
      </c>
      <c r="H2" s="9">
        <f t="shared" ref="H2:H32" si="3">D2/152.6*100</f>
        <v>83.038398538115217</v>
      </c>
      <c r="I2" s="10">
        <v>8</v>
      </c>
      <c r="J2" s="10">
        <v>0</v>
      </c>
      <c r="K2" s="20">
        <v>6.81</v>
      </c>
      <c r="L2" s="18">
        <v>8.5</v>
      </c>
      <c r="M2" s="19">
        <f>SUM(K2:L2)</f>
        <v>15.309999999999999</v>
      </c>
      <c r="N2" s="12" t="s">
        <v>50</v>
      </c>
      <c r="O2" s="12"/>
    </row>
    <row r="3" spans="1:15" x14ac:dyDescent="0.25">
      <c r="A3" s="4">
        <v>43648</v>
      </c>
      <c r="B3" s="5">
        <v>0.33333333333333331</v>
      </c>
      <c r="C3" s="6">
        <v>294.32</v>
      </c>
      <c r="D3" s="7">
        <f t="shared" si="0"/>
        <v>126.28116197478026</v>
      </c>
      <c r="E3" s="7">
        <f t="shared" si="1"/>
        <v>148.67116197478026</v>
      </c>
      <c r="F3" s="10"/>
      <c r="G3" s="8">
        <f t="shared" si="2"/>
        <v>83.995006765412569</v>
      </c>
      <c r="H3" s="9">
        <f t="shared" si="3"/>
        <v>82.753055029344864</v>
      </c>
      <c r="I3" s="10">
        <v>8</v>
      </c>
      <c r="J3" s="10">
        <v>0</v>
      </c>
      <c r="K3" s="20">
        <v>4.82</v>
      </c>
      <c r="L3" s="10">
        <v>8.5</v>
      </c>
      <c r="M3" s="19">
        <f t="shared" ref="M3:M5" si="4">SUM(K3:L3)</f>
        <v>13.32</v>
      </c>
      <c r="N3" s="12" t="s">
        <v>48</v>
      </c>
      <c r="O3" s="12"/>
    </row>
    <row r="4" spans="1:15" x14ac:dyDescent="0.25">
      <c r="A4" s="4">
        <v>43649</v>
      </c>
      <c r="B4" s="5">
        <v>0.33333333333333331</v>
      </c>
      <c r="C4" s="6">
        <v>294.29000000000002</v>
      </c>
      <c r="D4" s="7">
        <f t="shared" si="0"/>
        <v>125.84656744323671</v>
      </c>
      <c r="E4" s="7">
        <f t="shared" si="1"/>
        <v>148.23656744323671</v>
      </c>
      <c r="F4" s="10"/>
      <c r="G4" s="8">
        <f t="shared" si="2"/>
        <v>83.749473131772163</v>
      </c>
      <c r="H4" s="9">
        <f t="shared" si="3"/>
        <v>82.468261758346472</v>
      </c>
      <c r="I4" s="10">
        <v>7</v>
      </c>
      <c r="J4" s="10">
        <v>0</v>
      </c>
      <c r="K4" s="20">
        <v>2.69</v>
      </c>
      <c r="L4" s="10">
        <v>8.5</v>
      </c>
      <c r="M4" s="19">
        <f t="shared" si="4"/>
        <v>11.19</v>
      </c>
      <c r="N4" s="12" t="s">
        <v>48</v>
      </c>
      <c r="O4" s="12"/>
    </row>
    <row r="5" spans="1:15" x14ac:dyDescent="0.25">
      <c r="A5" s="4">
        <v>43650</v>
      </c>
      <c r="B5" s="5">
        <v>0.33333333333333331</v>
      </c>
      <c r="C5" s="6">
        <v>294.26</v>
      </c>
      <c r="D5" s="7">
        <f t="shared" si="0"/>
        <v>125.41281177686993</v>
      </c>
      <c r="E5" s="7">
        <f t="shared" si="1"/>
        <v>147.80281177686993</v>
      </c>
      <c r="F5" s="10"/>
      <c r="G5" s="8">
        <f t="shared" si="2"/>
        <v>83.504413433259856</v>
      </c>
      <c r="H5" s="9">
        <f t="shared" si="3"/>
        <v>82.184018202404943</v>
      </c>
      <c r="I5" s="10">
        <v>8</v>
      </c>
      <c r="J5" s="10">
        <v>0</v>
      </c>
      <c r="K5" s="20">
        <v>4.82</v>
      </c>
      <c r="L5" s="7">
        <v>4.2</v>
      </c>
      <c r="M5" s="19">
        <f t="shared" si="4"/>
        <v>9.02</v>
      </c>
      <c r="N5" s="12" t="s">
        <v>48</v>
      </c>
      <c r="O5" s="12"/>
    </row>
    <row r="6" spans="1:15" x14ac:dyDescent="0.25">
      <c r="A6" s="4">
        <v>43651</v>
      </c>
      <c r="B6" s="5">
        <v>0.33333333333333331</v>
      </c>
      <c r="C6" s="6">
        <v>294.22000000000003</v>
      </c>
      <c r="D6" s="7">
        <f t="shared" si="0"/>
        <v>124.83577441118483</v>
      </c>
      <c r="E6" s="7">
        <f t="shared" si="1"/>
        <v>147.22577441118483</v>
      </c>
      <c r="F6" s="10"/>
      <c r="G6" s="8">
        <f t="shared" si="2"/>
        <v>83.178403622138319</v>
      </c>
      <c r="H6" s="9">
        <f t="shared" si="3"/>
        <v>81.805881003397658</v>
      </c>
      <c r="I6" s="10">
        <v>7</v>
      </c>
      <c r="J6" s="10">
        <v>0</v>
      </c>
      <c r="K6" s="20">
        <v>4.82</v>
      </c>
      <c r="L6" s="7">
        <v>4.2</v>
      </c>
      <c r="M6" s="11">
        <f>L6+K6</f>
        <v>9.02</v>
      </c>
      <c r="N6" s="12" t="s">
        <v>48</v>
      </c>
      <c r="O6" s="12"/>
    </row>
    <row r="7" spans="1:15" x14ac:dyDescent="0.25">
      <c r="A7" s="4">
        <v>43652</v>
      </c>
      <c r="B7" s="5">
        <v>0.33333333333333331</v>
      </c>
      <c r="C7" s="14">
        <v>294.2</v>
      </c>
      <c r="D7" s="7">
        <f t="shared" si="0"/>
        <v>124.54781384924659</v>
      </c>
      <c r="E7" s="7">
        <f t="shared" si="1"/>
        <v>146.9378138492466</v>
      </c>
      <c r="F7" s="10"/>
      <c r="G7" s="8">
        <f t="shared" si="2"/>
        <v>83.015714039122372</v>
      </c>
      <c r="H7" s="9">
        <f t="shared" si="3"/>
        <v>81.617178144984663</v>
      </c>
      <c r="I7" s="10">
        <v>7</v>
      </c>
      <c r="J7" s="10">
        <v>0</v>
      </c>
      <c r="K7" s="7">
        <v>5.45</v>
      </c>
      <c r="L7" s="7">
        <v>4.2</v>
      </c>
      <c r="M7" s="11">
        <f t="shared" ref="M7:M32" si="5">L7+K7</f>
        <v>9.65</v>
      </c>
      <c r="N7" s="12" t="s">
        <v>48</v>
      </c>
      <c r="O7" s="12"/>
    </row>
    <row r="8" spans="1:15" x14ac:dyDescent="0.25">
      <c r="A8" s="4">
        <v>43653</v>
      </c>
      <c r="B8" s="5">
        <v>0.33333333333333331</v>
      </c>
      <c r="C8" s="6">
        <v>294.16000000000003</v>
      </c>
      <c r="D8" s="7">
        <f t="shared" si="0"/>
        <v>123.97300778549048</v>
      </c>
      <c r="E8" s="7">
        <f t="shared" si="1"/>
        <v>146.36300778549048</v>
      </c>
      <c r="F8" s="10"/>
      <c r="G8" s="8">
        <f t="shared" si="2"/>
        <v>82.690964850559595</v>
      </c>
      <c r="H8" s="9">
        <f t="shared" si="3"/>
        <v>81.240503135970172</v>
      </c>
      <c r="I8" s="10">
        <v>7</v>
      </c>
      <c r="J8" s="10">
        <v>0</v>
      </c>
      <c r="K8" s="7">
        <v>2.69</v>
      </c>
      <c r="L8" s="7">
        <v>4.2</v>
      </c>
      <c r="M8" s="11">
        <f t="shared" si="5"/>
        <v>6.8900000000000006</v>
      </c>
      <c r="N8" s="12" t="s">
        <v>48</v>
      </c>
      <c r="O8" s="12"/>
    </row>
    <row r="9" spans="1:15" x14ac:dyDescent="0.25">
      <c r="A9" s="4">
        <v>43654</v>
      </c>
      <c r="B9" s="5">
        <v>0.33333333333333331</v>
      </c>
      <c r="C9" s="6">
        <v>294.14</v>
      </c>
      <c r="D9" s="7">
        <f t="shared" si="0"/>
        <v>123.68616181096819</v>
      </c>
      <c r="E9" s="7">
        <f t="shared" si="1"/>
        <v>146.07616181096819</v>
      </c>
      <c r="F9" s="10"/>
      <c r="G9" s="8">
        <f t="shared" si="2"/>
        <v>82.52890497794813</v>
      </c>
      <c r="H9" s="9">
        <f t="shared" si="3"/>
        <v>81.052530675601702</v>
      </c>
      <c r="I9" s="10">
        <v>7</v>
      </c>
      <c r="J9" s="10">
        <v>0</v>
      </c>
      <c r="K9" s="10">
        <v>3.68</v>
      </c>
      <c r="L9" s="7">
        <v>4.2</v>
      </c>
      <c r="M9" s="11">
        <f t="shared" si="5"/>
        <v>7.8800000000000008</v>
      </c>
      <c r="N9" s="12" t="s">
        <v>48</v>
      </c>
      <c r="O9" s="12"/>
    </row>
    <row r="10" spans="1:15" x14ac:dyDescent="0.25">
      <c r="A10" s="4">
        <v>43655</v>
      </c>
      <c r="B10" s="5">
        <v>0.33333333333333331</v>
      </c>
      <c r="C10" s="14">
        <v>294.11</v>
      </c>
      <c r="D10" s="7">
        <f t="shared" si="0"/>
        <v>123.25658850624983</v>
      </c>
      <c r="E10" s="7">
        <f t="shared" si="1"/>
        <v>145.64658850624983</v>
      </c>
      <c r="F10" s="10"/>
      <c r="G10" s="8">
        <f t="shared" si="2"/>
        <v>82.28620819562137</v>
      </c>
      <c r="H10" s="9">
        <f t="shared" si="3"/>
        <v>80.771027854685343</v>
      </c>
      <c r="I10" s="10">
        <v>7</v>
      </c>
      <c r="J10" s="10">
        <v>0</v>
      </c>
      <c r="K10" s="10">
        <v>5.45</v>
      </c>
      <c r="L10" s="7">
        <v>4.2</v>
      </c>
      <c r="M10" s="11">
        <f t="shared" si="5"/>
        <v>9.65</v>
      </c>
      <c r="N10" s="12" t="s">
        <v>50</v>
      </c>
      <c r="O10" s="12"/>
    </row>
    <row r="11" spans="1:15" x14ac:dyDescent="0.25">
      <c r="A11" s="4">
        <v>43656</v>
      </c>
      <c r="B11" s="5">
        <v>0.33333333333333331</v>
      </c>
      <c r="C11" s="6">
        <v>294.08</v>
      </c>
      <c r="D11" s="7">
        <f t="shared" si="0"/>
        <v>122.82784928101988</v>
      </c>
      <c r="E11" s="7">
        <f t="shared" si="1"/>
        <v>145.21784928101988</v>
      </c>
      <c r="F11" s="10"/>
      <c r="G11" s="8">
        <f t="shared" si="2"/>
        <v>82.043982644644004</v>
      </c>
      <c r="H11" s="9">
        <f t="shared" si="3"/>
        <v>80.490071612726013</v>
      </c>
      <c r="I11" s="10">
        <v>6</v>
      </c>
      <c r="J11" s="10">
        <v>0</v>
      </c>
      <c r="K11" s="7">
        <v>3.68</v>
      </c>
      <c r="L11" s="7">
        <v>4.2</v>
      </c>
      <c r="M11" s="11">
        <f t="shared" si="5"/>
        <v>7.8800000000000008</v>
      </c>
      <c r="N11" s="12" t="s">
        <v>147</v>
      </c>
      <c r="O11" s="12"/>
    </row>
    <row r="12" spans="1:15" x14ac:dyDescent="0.25">
      <c r="A12" s="4">
        <v>43657</v>
      </c>
      <c r="B12" s="5">
        <v>0.33333333333333331</v>
      </c>
      <c r="C12" s="6">
        <v>294.05</v>
      </c>
      <c r="D12" s="7">
        <f t="shared" si="0"/>
        <v>122.39994333764422</v>
      </c>
      <c r="E12" s="7">
        <f t="shared" si="1"/>
        <v>144.78994333764422</v>
      </c>
      <c r="F12" s="10"/>
      <c r="G12" s="8">
        <f t="shared" si="2"/>
        <v>81.802227874375262</v>
      </c>
      <c r="H12" s="9">
        <f t="shared" si="3"/>
        <v>80.209661427027669</v>
      </c>
      <c r="I12" s="10">
        <v>6</v>
      </c>
      <c r="J12" s="10">
        <v>0</v>
      </c>
      <c r="K12" s="7">
        <v>4.82</v>
      </c>
      <c r="L12" s="7">
        <v>4.2</v>
      </c>
      <c r="M12" s="11">
        <f t="shared" si="5"/>
        <v>9.02</v>
      </c>
      <c r="N12" s="12" t="s">
        <v>147</v>
      </c>
      <c r="O12" s="12"/>
    </row>
    <row r="13" spans="1:15" x14ac:dyDescent="0.25">
      <c r="A13" s="4">
        <v>43658</v>
      </c>
      <c r="B13" s="5">
        <v>0.33333333333333331</v>
      </c>
      <c r="C13" s="14">
        <v>294.02</v>
      </c>
      <c r="D13" s="7">
        <f t="shared" si="0"/>
        <v>121.97286987848871</v>
      </c>
      <c r="E13" s="7">
        <f t="shared" si="1"/>
        <v>144.36286987848871</v>
      </c>
      <c r="F13" s="10"/>
      <c r="G13" s="8">
        <f t="shared" si="2"/>
        <v>81.560943434174419</v>
      </c>
      <c r="H13" s="9">
        <f t="shared" si="3"/>
        <v>79.929796774894314</v>
      </c>
      <c r="I13" s="10">
        <v>6</v>
      </c>
      <c r="J13" s="10">
        <v>0</v>
      </c>
      <c r="K13" s="7">
        <v>5.45</v>
      </c>
      <c r="L13" s="7">
        <v>4.2</v>
      </c>
      <c r="M13" s="11">
        <f t="shared" si="5"/>
        <v>9.65</v>
      </c>
      <c r="N13" s="12" t="s">
        <v>147</v>
      </c>
      <c r="O13" s="12"/>
    </row>
    <row r="14" spans="1:15" x14ac:dyDescent="0.25">
      <c r="A14" s="4">
        <v>43659</v>
      </c>
      <c r="B14" s="5">
        <v>0.33333333333333331</v>
      </c>
      <c r="C14" s="14">
        <v>293.99</v>
      </c>
      <c r="D14" s="7">
        <f t="shared" si="0"/>
        <v>121.54662810591923</v>
      </c>
      <c r="E14" s="7">
        <f t="shared" si="1"/>
        <v>143.93662810591923</v>
      </c>
      <c r="F14" s="10"/>
      <c r="G14" s="8">
        <f t="shared" si="2"/>
        <v>81.320128873400691</v>
      </c>
      <c r="H14" s="9">
        <f t="shared" si="3"/>
        <v>79.650477133629906</v>
      </c>
      <c r="I14" s="10">
        <v>8</v>
      </c>
      <c r="J14" s="10">
        <v>0</v>
      </c>
      <c r="K14" s="7">
        <v>4.2300000000000004</v>
      </c>
      <c r="L14" s="7">
        <v>4.2</v>
      </c>
      <c r="M14" s="11">
        <f t="shared" si="5"/>
        <v>8.43</v>
      </c>
      <c r="N14" s="12" t="s">
        <v>147</v>
      </c>
      <c r="O14" s="12"/>
    </row>
    <row r="15" spans="1:15" x14ac:dyDescent="0.25">
      <c r="A15" s="4">
        <v>43660</v>
      </c>
      <c r="B15" s="5">
        <v>0.33333333333333331</v>
      </c>
      <c r="C15" s="6">
        <v>293.97000000000003</v>
      </c>
      <c r="D15" s="7">
        <f t="shared" si="0"/>
        <v>121.26292857840541</v>
      </c>
      <c r="E15" s="7">
        <f t="shared" si="1"/>
        <v>143.65292857840541</v>
      </c>
      <c r="F15" s="10"/>
      <c r="G15" s="8">
        <f t="shared" si="2"/>
        <v>81.159846654466321</v>
      </c>
      <c r="H15" s="9">
        <f t="shared" si="3"/>
        <v>79.464566565141155</v>
      </c>
      <c r="I15" s="10">
        <v>6</v>
      </c>
      <c r="J15" s="10">
        <v>0</v>
      </c>
      <c r="K15" s="7">
        <v>3.68</v>
      </c>
      <c r="L15" s="7">
        <v>4.2</v>
      </c>
      <c r="M15" s="11">
        <f t="shared" si="5"/>
        <v>7.8800000000000008</v>
      </c>
      <c r="N15" s="12" t="s">
        <v>147</v>
      </c>
      <c r="O15" s="12"/>
    </row>
    <row r="16" spans="1:15" x14ac:dyDescent="0.25">
      <c r="A16" s="4">
        <v>43661</v>
      </c>
      <c r="B16" s="5">
        <v>0.33333333333333331</v>
      </c>
      <c r="C16" s="6">
        <v>293.94</v>
      </c>
      <c r="D16" s="7">
        <f t="shared" si="0"/>
        <v>120.83807117768389</v>
      </c>
      <c r="E16" s="7">
        <f t="shared" si="1"/>
        <v>143.22807117768389</v>
      </c>
      <c r="F16" s="10"/>
      <c r="G16" s="8">
        <f t="shared" si="2"/>
        <v>80.919814224680167</v>
      </c>
      <c r="H16" s="9">
        <f t="shared" si="3"/>
        <v>79.186154113816443</v>
      </c>
      <c r="I16" s="10">
        <v>8</v>
      </c>
      <c r="J16" s="10">
        <v>0</v>
      </c>
      <c r="K16" s="10">
        <v>4.82</v>
      </c>
      <c r="L16" s="7">
        <v>4.2</v>
      </c>
      <c r="M16" s="11">
        <f t="shared" si="5"/>
        <v>9.02</v>
      </c>
      <c r="N16" s="12" t="s">
        <v>147</v>
      </c>
      <c r="O16" s="12"/>
    </row>
    <row r="17" spans="1:15" x14ac:dyDescent="0.25">
      <c r="A17" s="4">
        <v>43662</v>
      </c>
      <c r="B17" s="5">
        <v>0.33333333333333331</v>
      </c>
      <c r="C17" s="14">
        <v>293.92</v>
      </c>
      <c r="D17" s="7">
        <f t="shared" si="0"/>
        <v>120.55529382616747</v>
      </c>
      <c r="E17" s="7">
        <f t="shared" si="1"/>
        <v>142.94529382616747</v>
      </c>
      <c r="F17" s="10"/>
      <c r="G17" s="8">
        <f t="shared" si="2"/>
        <v>80.760053009134168</v>
      </c>
      <c r="H17" s="9">
        <f t="shared" si="3"/>
        <v>79.000847854631374</v>
      </c>
      <c r="I17" s="10">
        <v>7</v>
      </c>
      <c r="J17" s="10">
        <v>0</v>
      </c>
      <c r="K17" s="10">
        <v>4.82</v>
      </c>
      <c r="L17" s="7">
        <v>4.2</v>
      </c>
      <c r="M17" s="11">
        <f t="shared" si="5"/>
        <v>9.02</v>
      </c>
      <c r="N17" s="12" t="s">
        <v>47</v>
      </c>
      <c r="O17" s="10"/>
    </row>
    <row r="18" spans="1:15" x14ac:dyDescent="0.25">
      <c r="A18" s="4">
        <v>43663</v>
      </c>
      <c r="B18" s="5">
        <v>0.33333333333333331</v>
      </c>
      <c r="C18" s="14">
        <v>293.89</v>
      </c>
      <c r="D18" s="7">
        <f t="shared" si="0"/>
        <v>120.13181858166296</v>
      </c>
      <c r="E18" s="7">
        <f t="shared" si="1"/>
        <v>142.52181858166296</v>
      </c>
      <c r="F18" s="10"/>
      <c r="G18" s="8">
        <f t="shared" si="2"/>
        <v>80.520801458566638</v>
      </c>
      <c r="H18" s="9">
        <f t="shared" si="3"/>
        <v>78.723341141325662</v>
      </c>
      <c r="I18" s="10">
        <v>7</v>
      </c>
      <c r="J18" s="10">
        <v>0</v>
      </c>
      <c r="K18" s="10">
        <v>4.2300000000000004</v>
      </c>
      <c r="L18" s="7">
        <v>4.2</v>
      </c>
      <c r="M18" s="11">
        <f t="shared" si="5"/>
        <v>8.43</v>
      </c>
      <c r="N18" s="12" t="s">
        <v>47</v>
      </c>
      <c r="O18" s="12"/>
    </row>
    <row r="19" spans="1:15" x14ac:dyDescent="0.25">
      <c r="A19" s="4">
        <v>43664</v>
      </c>
      <c r="B19" s="5">
        <v>0.33333333333333331</v>
      </c>
      <c r="C19" s="14">
        <v>293.86</v>
      </c>
      <c r="D19" s="7">
        <f t="shared" si="0"/>
        <v>119.70917156737356</v>
      </c>
      <c r="E19" s="7">
        <f t="shared" si="1"/>
        <v>142.09917156737356</v>
      </c>
      <c r="F19" s="10"/>
      <c r="G19" s="8">
        <f t="shared" si="2"/>
        <v>80.282017834674321</v>
      </c>
      <c r="H19" s="9">
        <f t="shared" si="3"/>
        <v>78.446377173901411</v>
      </c>
      <c r="I19" s="10">
        <v>8</v>
      </c>
      <c r="J19" s="10">
        <v>0</v>
      </c>
      <c r="K19" s="10">
        <v>4.2300000000000004</v>
      </c>
      <c r="L19" s="7">
        <v>4.2</v>
      </c>
      <c r="M19" s="11">
        <f t="shared" si="5"/>
        <v>8.43</v>
      </c>
      <c r="N19" s="12" t="s">
        <v>47</v>
      </c>
      <c r="O19" s="12"/>
    </row>
    <row r="20" spans="1:15" x14ac:dyDescent="0.25">
      <c r="A20" s="4">
        <v>43665</v>
      </c>
      <c r="B20" s="5">
        <v>0.33333333333333331</v>
      </c>
      <c r="C20" s="6">
        <v>293.83</v>
      </c>
      <c r="D20" s="7">
        <f t="shared" si="0"/>
        <v>119.28735198576702</v>
      </c>
      <c r="E20" s="7">
        <f t="shared" si="1"/>
        <v>141.67735198576702</v>
      </c>
      <c r="F20" s="10"/>
      <c r="G20" s="8">
        <f t="shared" si="2"/>
        <v>80.04370168687403</v>
      </c>
      <c r="H20" s="9">
        <f t="shared" si="3"/>
        <v>78.16995542972937</v>
      </c>
      <c r="I20" s="10">
        <v>7</v>
      </c>
      <c r="J20" s="10">
        <v>0</v>
      </c>
      <c r="K20" s="10">
        <v>3.68</v>
      </c>
      <c r="L20" s="7">
        <v>4.2</v>
      </c>
      <c r="M20" s="11">
        <f t="shared" si="5"/>
        <v>7.8800000000000008</v>
      </c>
      <c r="N20" s="12" t="s">
        <v>47</v>
      </c>
      <c r="O20" s="12"/>
    </row>
    <row r="21" spans="1:15" x14ac:dyDescent="0.25">
      <c r="A21" s="4">
        <v>43666</v>
      </c>
      <c r="B21" s="5">
        <v>0.33333333333333331</v>
      </c>
      <c r="C21" s="6">
        <v>293.8</v>
      </c>
      <c r="D21" s="7">
        <f t="shared" si="0"/>
        <v>118.86635903906368</v>
      </c>
      <c r="E21" s="7">
        <f t="shared" si="1"/>
        <v>141.25635903906368</v>
      </c>
      <c r="F21" s="10"/>
      <c r="G21" s="8">
        <f t="shared" si="2"/>
        <v>79.805852564442759</v>
      </c>
      <c r="H21" s="9">
        <f t="shared" si="3"/>
        <v>77.894075386018145</v>
      </c>
      <c r="I21" s="10">
        <v>9</v>
      </c>
      <c r="J21" s="10">
        <v>0</v>
      </c>
      <c r="K21" s="10">
        <v>3.68</v>
      </c>
      <c r="L21" s="7">
        <v>4.2</v>
      </c>
      <c r="M21" s="11">
        <f t="shared" si="5"/>
        <v>7.8800000000000008</v>
      </c>
      <c r="N21" s="12" t="s">
        <v>47</v>
      </c>
      <c r="O21" s="12"/>
    </row>
    <row r="22" spans="1:15" x14ac:dyDescent="0.25">
      <c r="A22" s="4">
        <v>43667</v>
      </c>
      <c r="B22" s="5">
        <v>0.33333333333333331</v>
      </c>
      <c r="C22" s="6">
        <v>293.77</v>
      </c>
      <c r="D22" s="7">
        <f t="shared" si="0"/>
        <v>118.44619192977494</v>
      </c>
      <c r="E22" s="7">
        <f t="shared" si="1"/>
        <v>140.83619192977494</v>
      </c>
      <c r="F22" s="10"/>
      <c r="G22" s="8">
        <f t="shared" si="2"/>
        <v>79.568470016822005</v>
      </c>
      <c r="H22" s="9">
        <f t="shared" si="3"/>
        <v>77.618736520167062</v>
      </c>
      <c r="I22" s="10">
        <v>8</v>
      </c>
      <c r="J22" s="10">
        <v>0</v>
      </c>
      <c r="K22" s="10">
        <v>2.69</v>
      </c>
      <c r="L22" s="7">
        <v>4.2</v>
      </c>
      <c r="M22" s="11">
        <f t="shared" si="5"/>
        <v>6.8900000000000006</v>
      </c>
      <c r="N22" s="12" t="s">
        <v>47</v>
      </c>
      <c r="O22" s="10"/>
    </row>
    <row r="23" spans="1:15" x14ac:dyDescent="0.25">
      <c r="A23" s="4">
        <v>43668</v>
      </c>
      <c r="B23" s="5">
        <v>0.33333333333333331</v>
      </c>
      <c r="C23" s="6">
        <v>293.74</v>
      </c>
      <c r="D23" s="7">
        <f t="shared" si="0"/>
        <v>118.0268498601648</v>
      </c>
      <c r="E23" s="7">
        <f t="shared" si="1"/>
        <v>140.4168498601648</v>
      </c>
      <c r="F23" s="10"/>
      <c r="G23" s="8">
        <f t="shared" si="2"/>
        <v>79.331553593313458</v>
      </c>
      <c r="H23" s="9">
        <f t="shared" si="3"/>
        <v>77.343938309413375</v>
      </c>
      <c r="I23" s="10">
        <v>5</v>
      </c>
      <c r="J23" s="10">
        <v>0</v>
      </c>
      <c r="K23" s="10">
        <v>3.68</v>
      </c>
      <c r="L23" s="7">
        <v>4.2</v>
      </c>
      <c r="M23" s="11">
        <f t="shared" si="5"/>
        <v>7.8800000000000008</v>
      </c>
      <c r="N23" s="12" t="s">
        <v>47</v>
      </c>
      <c r="O23" s="12"/>
    </row>
    <row r="24" spans="1:15" x14ac:dyDescent="0.25">
      <c r="A24" s="4">
        <v>43669</v>
      </c>
      <c r="B24" s="5">
        <v>0.33333333333333331</v>
      </c>
      <c r="C24" s="6">
        <v>293.72000000000003</v>
      </c>
      <c r="D24" s="7">
        <f t="shared" si="0"/>
        <v>117.74774644200748</v>
      </c>
      <c r="E24" s="7">
        <f t="shared" si="1"/>
        <v>140.13774644200748</v>
      </c>
      <c r="F24" s="10"/>
      <c r="G24" s="8">
        <f t="shared" si="2"/>
        <v>79.173868046331904</v>
      </c>
      <c r="H24" s="9">
        <f t="shared" si="3"/>
        <v>77.161039608130721</v>
      </c>
      <c r="I24" s="10">
        <v>6</v>
      </c>
      <c r="J24" s="10">
        <v>0</v>
      </c>
      <c r="K24" s="10">
        <v>4.2300000000000004</v>
      </c>
      <c r="L24" s="7">
        <v>4.2</v>
      </c>
      <c r="M24" s="11">
        <f t="shared" si="5"/>
        <v>8.43</v>
      </c>
      <c r="N24" s="12" t="s">
        <v>211</v>
      </c>
      <c r="O24" s="12"/>
    </row>
    <row r="25" spans="1:15" x14ac:dyDescent="0.25">
      <c r="A25" s="4">
        <v>43670</v>
      </c>
      <c r="B25" s="5">
        <v>0.33333333333333331</v>
      </c>
      <c r="C25" s="6">
        <v>293.69</v>
      </c>
      <c r="D25" s="7">
        <f t="shared" si="0"/>
        <v>117.32977766622149</v>
      </c>
      <c r="E25" s="7">
        <f t="shared" si="1"/>
        <v>139.71977766622149</v>
      </c>
      <c r="F25" s="10"/>
      <c r="G25" s="8">
        <f t="shared" si="2"/>
        <v>78.937727495040392</v>
      </c>
      <c r="H25" s="9">
        <f t="shared" si="3"/>
        <v>76.887141327799142</v>
      </c>
      <c r="I25" s="10">
        <v>6</v>
      </c>
      <c r="J25" s="10">
        <v>0</v>
      </c>
      <c r="K25" s="10">
        <v>4.2300000000000004</v>
      </c>
      <c r="L25" s="7">
        <v>3.5</v>
      </c>
      <c r="M25" s="11">
        <f t="shared" si="5"/>
        <v>7.73</v>
      </c>
      <c r="N25" s="12" t="s">
        <v>211</v>
      </c>
      <c r="O25" s="12"/>
    </row>
    <row r="26" spans="1:15" x14ac:dyDescent="0.25">
      <c r="A26" s="4">
        <v>43671</v>
      </c>
      <c r="B26" s="5">
        <v>0.33333333333333331</v>
      </c>
      <c r="C26" s="6">
        <v>293.66000000000003</v>
      </c>
      <c r="D26" s="7">
        <f t="shared" si="0"/>
        <v>116.9126318030752</v>
      </c>
      <c r="E26" s="7">
        <f t="shared" si="1"/>
        <v>139.3026318030752</v>
      </c>
      <c r="F26" s="10"/>
      <c r="G26" s="8">
        <f t="shared" si="2"/>
        <v>78.702051866144188</v>
      </c>
      <c r="H26" s="9">
        <f t="shared" si="3"/>
        <v>76.613782308699356</v>
      </c>
      <c r="I26" s="10">
        <v>7</v>
      </c>
      <c r="J26" s="10">
        <v>0</v>
      </c>
      <c r="K26" s="10">
        <v>5.45</v>
      </c>
      <c r="L26" s="7">
        <v>3.5</v>
      </c>
      <c r="M26" s="11">
        <f t="shared" si="5"/>
        <v>8.9499999999999993</v>
      </c>
      <c r="N26" s="12" t="s">
        <v>211</v>
      </c>
      <c r="O26" s="12"/>
    </row>
    <row r="27" spans="1:15" x14ac:dyDescent="0.25">
      <c r="A27" s="4">
        <v>43672</v>
      </c>
      <c r="B27" s="5">
        <v>0.33333333333333331</v>
      </c>
      <c r="C27" s="6">
        <v>293.63</v>
      </c>
      <c r="D27" s="7">
        <f>E27-22.39</f>
        <v>116.49630805521097</v>
      </c>
      <c r="E27" s="7">
        <f t="shared" si="1"/>
        <v>138.88630805521097</v>
      </c>
      <c r="F27" s="10"/>
      <c r="G27" s="8">
        <f t="shared" si="2"/>
        <v>78.466840709158745</v>
      </c>
      <c r="H27" s="9">
        <f t="shared" si="3"/>
        <v>76.340962028316497</v>
      </c>
      <c r="I27" s="10">
        <v>7</v>
      </c>
      <c r="J27" s="10">
        <v>0</v>
      </c>
      <c r="K27" s="10">
        <v>4.82</v>
      </c>
      <c r="L27" s="10">
        <v>3.5</v>
      </c>
      <c r="M27" s="11">
        <f t="shared" si="5"/>
        <v>8.32</v>
      </c>
      <c r="N27" s="12" t="s">
        <v>211</v>
      </c>
      <c r="O27" s="12"/>
    </row>
    <row r="28" spans="1:15" x14ac:dyDescent="0.25">
      <c r="A28" s="4">
        <v>43673</v>
      </c>
      <c r="B28" s="5">
        <v>0.33333333333333331</v>
      </c>
      <c r="C28" s="6">
        <v>293.61</v>
      </c>
      <c r="D28" s="7">
        <f t="shared" si="0"/>
        <v>116.21921522667922</v>
      </c>
      <c r="E28" s="7">
        <f t="shared" si="1"/>
        <v>138.60921522667923</v>
      </c>
      <c r="F28" s="10"/>
      <c r="G28" s="8">
        <f t="shared" si="2"/>
        <v>78.310291088519335</v>
      </c>
      <c r="H28" s="9">
        <f t="shared" si="3"/>
        <v>76.159380882489671</v>
      </c>
      <c r="I28" s="10">
        <v>5</v>
      </c>
      <c r="J28" s="10">
        <v>0</v>
      </c>
      <c r="K28" s="10">
        <v>2.69</v>
      </c>
      <c r="L28" s="10">
        <v>2</v>
      </c>
      <c r="M28" s="11">
        <f t="shared" si="5"/>
        <v>4.6899999999999995</v>
      </c>
      <c r="N28" s="12" t="s">
        <v>211</v>
      </c>
      <c r="O28" s="12"/>
    </row>
    <row r="29" spans="1:15" x14ac:dyDescent="0.25">
      <c r="A29" s="4">
        <v>43674</v>
      </c>
      <c r="B29" s="5">
        <v>0.33333333333333331</v>
      </c>
      <c r="C29" s="6">
        <v>293.58999999999997</v>
      </c>
      <c r="D29" s="7">
        <f t="shared" si="0"/>
        <v>115.94248719187395</v>
      </c>
      <c r="E29" s="7">
        <f t="shared" si="1"/>
        <v>138.33248719187395</v>
      </c>
      <c r="F29" s="10"/>
      <c r="G29" s="8">
        <f t="shared" si="2"/>
        <v>78.153947566030482</v>
      </c>
      <c r="H29" s="9">
        <f t="shared" si="3"/>
        <v>75.978038788908236</v>
      </c>
      <c r="I29" s="10">
        <v>6</v>
      </c>
      <c r="J29" s="10">
        <v>0</v>
      </c>
      <c r="K29" s="10">
        <v>2.69</v>
      </c>
      <c r="L29" s="10">
        <v>2</v>
      </c>
      <c r="M29" s="11">
        <f t="shared" si="5"/>
        <v>4.6899999999999995</v>
      </c>
      <c r="N29" s="12" t="s">
        <v>211</v>
      </c>
      <c r="O29" s="12"/>
    </row>
    <row r="30" spans="1:15" x14ac:dyDescent="0.25">
      <c r="A30" s="4">
        <v>43675</v>
      </c>
      <c r="B30" s="5">
        <v>0.33333333333333331</v>
      </c>
      <c r="C30" s="6">
        <v>293.57</v>
      </c>
      <c r="D30" s="7">
        <f t="shared" si="0"/>
        <v>115.66612371428288</v>
      </c>
      <c r="E30" s="7">
        <f t="shared" si="1"/>
        <v>138.05612371428288</v>
      </c>
      <c r="F30" s="7"/>
      <c r="G30" s="8">
        <f t="shared" si="2"/>
        <v>77.997810008069422</v>
      </c>
      <c r="H30" s="9">
        <f t="shared" si="3"/>
        <v>75.796935592583807</v>
      </c>
      <c r="I30" s="10">
        <v>6</v>
      </c>
      <c r="J30" s="10">
        <v>0</v>
      </c>
      <c r="K30" s="10">
        <v>4.82</v>
      </c>
      <c r="L30" s="10">
        <v>3.4</v>
      </c>
      <c r="M30" s="11">
        <f t="shared" si="5"/>
        <v>8.2200000000000006</v>
      </c>
      <c r="N30" s="12" t="s">
        <v>211</v>
      </c>
      <c r="O30" s="12"/>
    </row>
    <row r="31" spans="1:15" x14ac:dyDescent="0.25">
      <c r="A31" s="4">
        <v>43676</v>
      </c>
      <c r="B31" s="5"/>
      <c r="C31" s="6">
        <v>293.55</v>
      </c>
      <c r="D31" s="7">
        <f t="shared" si="0"/>
        <v>115.39012455774296</v>
      </c>
      <c r="E31" s="7">
        <f t="shared" si="1"/>
        <v>137.78012455774297</v>
      </c>
      <c r="F31" s="7"/>
      <c r="G31" s="8">
        <f t="shared" si="2"/>
        <v>77.841878281210725</v>
      </c>
      <c r="H31" s="9">
        <f t="shared" si="3"/>
        <v>75.616071138756851</v>
      </c>
      <c r="I31" s="10">
        <v>7</v>
      </c>
      <c r="J31" s="10">
        <v>0</v>
      </c>
      <c r="K31" s="10">
        <v>4.82</v>
      </c>
      <c r="L31" s="10">
        <v>3.4</v>
      </c>
      <c r="M31" s="11">
        <f t="shared" si="5"/>
        <v>8.2200000000000006</v>
      </c>
      <c r="N31" s="12" t="s">
        <v>210</v>
      </c>
      <c r="O31" s="12"/>
    </row>
    <row r="32" spans="1:15" x14ac:dyDescent="0.25">
      <c r="A32" s="4">
        <v>43677</v>
      </c>
      <c r="B32" s="5"/>
      <c r="C32" s="10">
        <v>293.52999999999997</v>
      </c>
      <c r="D32" s="7">
        <f t="shared" si="0"/>
        <v>115.11448948594567</v>
      </c>
      <c r="E32" s="7">
        <f t="shared" si="1"/>
        <v>137.50448948594567</v>
      </c>
      <c r="F32" s="7"/>
      <c r="G32" s="8">
        <f t="shared" si="2"/>
        <v>77.686152251946709</v>
      </c>
      <c r="H32" s="9">
        <f t="shared" si="3"/>
        <v>75.435445272572522</v>
      </c>
      <c r="I32" s="10">
        <v>8</v>
      </c>
      <c r="J32" s="10">
        <v>0</v>
      </c>
      <c r="K32" s="10">
        <v>6.11</v>
      </c>
      <c r="L32" s="10">
        <v>3.4</v>
      </c>
      <c r="M32" s="11">
        <f t="shared" si="5"/>
        <v>9.51</v>
      </c>
      <c r="N32" s="12" t="s">
        <v>210</v>
      </c>
      <c r="O32" s="12"/>
    </row>
    <row r="33" spans="1:15" x14ac:dyDescent="0.25">
      <c r="A33" s="15" t="s">
        <v>15</v>
      </c>
      <c r="B33" s="12"/>
      <c r="C33" s="12"/>
      <c r="D33" s="12"/>
      <c r="E33" s="7">
        <f>AVERAGE(E2:E32)</f>
        <v>142.94634564578601</v>
      </c>
      <c r="F33" s="12"/>
      <c r="G33" s="7">
        <f>AVERAGE(G2:G32)</f>
        <v>80.760647257506236</v>
      </c>
      <c r="H33" s="16">
        <f>AVERAGE(H2:H32)</f>
        <v>79.001537120436438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32"/>
    </sheetView>
  </sheetViews>
  <sheetFormatPr defaultRowHeight="15" x14ac:dyDescent="0.25"/>
  <cols>
    <col min="1" max="1" width="15.5703125" customWidth="1"/>
    <col min="3" max="3" width="9.5703125" bestFit="1" customWidth="1"/>
    <col min="9" max="9" width="10.5703125" customWidth="1"/>
    <col min="15" max="15" width="11.14062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212</v>
      </c>
      <c r="B2" s="5">
        <v>0.33333333333333331</v>
      </c>
      <c r="C2" s="6">
        <v>293.52</v>
      </c>
      <c r="D2" s="7">
        <f t="shared" ref="D2:D32" si="0">E2-22.39</f>
        <v>114.97680840788176</v>
      </c>
      <c r="E2" s="7">
        <f t="shared" ref="E2:E32" si="1">(-89238.937+(1019.42*C2)-(3.88085664*C2^2)+(0.00492359335*C2^3))</f>
        <v>137.36680840788176</v>
      </c>
      <c r="F2" s="7"/>
      <c r="G2" s="8">
        <f t="shared" ref="G2:G32" si="2">(E2/177)*100</f>
        <v>77.608366332136598</v>
      </c>
      <c r="H2" s="9">
        <f t="shared" ref="H2:H32" si="3">D2/152.6*100</f>
        <v>75.34522176139042</v>
      </c>
      <c r="I2" s="10">
        <v>8</v>
      </c>
      <c r="J2" s="10">
        <v>0</v>
      </c>
      <c r="K2" s="20">
        <v>4.82</v>
      </c>
      <c r="L2" s="18">
        <v>3.4</v>
      </c>
      <c r="M2" s="19">
        <f>SUM(K2:L2)</f>
        <v>8.2200000000000006</v>
      </c>
      <c r="N2" s="12" t="s">
        <v>49</v>
      </c>
      <c r="O2" s="12"/>
    </row>
    <row r="3" spans="1:15" x14ac:dyDescent="0.25">
      <c r="A3" s="4" t="s">
        <v>213</v>
      </c>
      <c r="B3" s="5">
        <v>0.33333333333333331</v>
      </c>
      <c r="C3" s="6">
        <v>293.51</v>
      </c>
      <c r="D3" s="7">
        <f t="shared" si="0"/>
        <v>114.83921826242236</v>
      </c>
      <c r="E3" s="7">
        <f t="shared" si="1"/>
        <v>137.22921826242236</v>
      </c>
      <c r="F3" s="10"/>
      <c r="G3" s="8">
        <f t="shared" si="2"/>
        <v>77.530631786679308</v>
      </c>
      <c r="H3" s="9">
        <f t="shared" si="3"/>
        <v>75.255057839071014</v>
      </c>
      <c r="I3" s="10">
        <v>7</v>
      </c>
      <c r="J3" s="10">
        <v>0</v>
      </c>
      <c r="K3" s="20">
        <v>3.68</v>
      </c>
      <c r="L3" s="10">
        <v>3.4</v>
      </c>
      <c r="M3" s="19">
        <f t="shared" ref="M3:M5" si="4">SUM(K3:L3)</f>
        <v>7.08</v>
      </c>
      <c r="N3" s="12" t="s">
        <v>49</v>
      </c>
      <c r="O3" s="12"/>
    </row>
    <row r="4" spans="1:15" x14ac:dyDescent="0.25">
      <c r="A4" s="4" t="s">
        <v>214</v>
      </c>
      <c r="B4" s="5">
        <v>0.33333333333333331</v>
      </c>
      <c r="C4" s="6">
        <v>293.5</v>
      </c>
      <c r="D4" s="7">
        <f t="shared" si="0"/>
        <v>114.70171901993977</v>
      </c>
      <c r="E4" s="7">
        <f t="shared" si="1"/>
        <v>137.09171901993977</v>
      </c>
      <c r="F4" s="10"/>
      <c r="G4" s="8">
        <f t="shared" si="2"/>
        <v>77.452948598836031</v>
      </c>
      <c r="H4" s="9">
        <f t="shared" si="3"/>
        <v>75.164953486199067</v>
      </c>
      <c r="I4" s="10">
        <v>8</v>
      </c>
      <c r="J4" s="10">
        <v>0</v>
      </c>
      <c r="K4" s="20">
        <v>5.45</v>
      </c>
      <c r="L4" s="10">
        <v>3.4</v>
      </c>
      <c r="M4" s="19">
        <f t="shared" si="4"/>
        <v>8.85</v>
      </c>
      <c r="N4" s="12" t="s">
        <v>49</v>
      </c>
      <c r="O4" s="12"/>
    </row>
    <row r="5" spans="1:15" x14ac:dyDescent="0.25">
      <c r="A5" s="4" t="s">
        <v>215</v>
      </c>
      <c r="B5" s="5">
        <v>0.33333333333333331</v>
      </c>
      <c r="C5" s="6">
        <v>293.48</v>
      </c>
      <c r="D5" s="7">
        <f t="shared" si="0"/>
        <v>114.42699312588898</v>
      </c>
      <c r="E5" s="7">
        <f t="shared" si="1"/>
        <v>136.81699312588898</v>
      </c>
      <c r="F5" s="10"/>
      <c r="G5" s="8">
        <f t="shared" si="2"/>
        <v>77.297736229315802</v>
      </c>
      <c r="H5" s="9">
        <f t="shared" si="3"/>
        <v>74.98492341146067</v>
      </c>
      <c r="I5" s="10">
        <v>8</v>
      </c>
      <c r="J5" s="10">
        <v>0</v>
      </c>
      <c r="K5" s="20">
        <v>5.45</v>
      </c>
      <c r="L5" s="10">
        <v>3.4</v>
      </c>
      <c r="M5" s="19">
        <f t="shared" si="4"/>
        <v>8.85</v>
      </c>
      <c r="N5" s="12" t="s">
        <v>49</v>
      </c>
      <c r="O5" s="12"/>
    </row>
    <row r="6" spans="1:15" x14ac:dyDescent="0.25">
      <c r="A6" s="4" t="s">
        <v>216</v>
      </c>
      <c r="B6" s="5">
        <v>0.33333333333333331</v>
      </c>
      <c r="C6" s="6">
        <v>293.45999999999998</v>
      </c>
      <c r="D6" s="7">
        <f t="shared" si="0"/>
        <v>114.15263048923167</v>
      </c>
      <c r="E6" s="7">
        <f t="shared" si="1"/>
        <v>136.54263048923167</v>
      </c>
      <c r="F6" s="10"/>
      <c r="G6" s="8">
        <f t="shared" si="2"/>
        <v>77.142729089961392</v>
      </c>
      <c r="H6" s="9">
        <f t="shared" si="3"/>
        <v>74.805131382196379</v>
      </c>
      <c r="I6" s="10">
        <v>8</v>
      </c>
      <c r="J6" s="10">
        <v>0</v>
      </c>
      <c r="K6" s="20">
        <v>5.45</v>
      </c>
      <c r="L6" s="10">
        <v>3.4</v>
      </c>
      <c r="M6" s="11">
        <f>L6+K6</f>
        <v>8.85</v>
      </c>
      <c r="N6" s="12" t="s">
        <v>49</v>
      </c>
      <c r="O6" s="12"/>
    </row>
    <row r="7" spans="1:15" x14ac:dyDescent="0.25">
      <c r="A7" s="4" t="s">
        <v>217</v>
      </c>
      <c r="B7" s="5">
        <v>0.33333333333333331</v>
      </c>
      <c r="C7" s="14">
        <v>293.42</v>
      </c>
      <c r="D7" s="7">
        <f t="shared" si="0"/>
        <v>113.6049940432416</v>
      </c>
      <c r="E7" s="7">
        <f t="shared" si="1"/>
        <v>135.9949940432416</v>
      </c>
      <c r="F7" s="10"/>
      <c r="G7" s="8">
        <f t="shared" si="2"/>
        <v>76.833329967933111</v>
      </c>
      <c r="H7" s="9">
        <f t="shared" si="3"/>
        <v>74.446260840918484</v>
      </c>
      <c r="I7" s="10">
        <v>8</v>
      </c>
      <c r="J7" s="10">
        <v>0</v>
      </c>
      <c r="K7" s="7">
        <v>2.69</v>
      </c>
      <c r="L7" s="10">
        <v>3.4</v>
      </c>
      <c r="M7" s="11">
        <f t="shared" ref="M7:M32" si="5">L7+K7</f>
        <v>6.09</v>
      </c>
      <c r="N7" s="12" t="s">
        <v>147</v>
      </c>
      <c r="O7" s="12"/>
    </row>
    <row r="8" spans="1:15" x14ac:dyDescent="0.25">
      <c r="A8" s="4" t="s">
        <v>218</v>
      </c>
      <c r="B8" s="5">
        <v>0.33333333333333331</v>
      </c>
      <c r="C8" s="6">
        <v>293.39999999999998</v>
      </c>
      <c r="D8" s="7">
        <f t="shared" si="0"/>
        <v>113.33171976120444</v>
      </c>
      <c r="E8" s="7">
        <f t="shared" si="1"/>
        <v>135.72171976120444</v>
      </c>
      <c r="F8" s="10"/>
      <c r="G8" s="8">
        <f t="shared" si="2"/>
        <v>76.678937718194589</v>
      </c>
      <c r="H8" s="9">
        <f t="shared" si="3"/>
        <v>74.267182019137906</v>
      </c>
      <c r="I8" s="10">
        <v>8</v>
      </c>
      <c r="J8" s="10">
        <v>0</v>
      </c>
      <c r="K8" s="7">
        <v>2.69</v>
      </c>
      <c r="L8" s="10">
        <v>3.4</v>
      </c>
      <c r="M8" s="11">
        <f t="shared" si="5"/>
        <v>6.09</v>
      </c>
      <c r="N8" s="12" t="s">
        <v>147</v>
      </c>
      <c r="O8" s="12"/>
    </row>
    <row r="9" spans="1:15" x14ac:dyDescent="0.25">
      <c r="A9" s="4" t="s">
        <v>219</v>
      </c>
      <c r="B9" s="5">
        <v>0.33333333333333331</v>
      </c>
      <c r="C9" s="6">
        <v>293.37</v>
      </c>
      <c r="D9" s="7">
        <f t="shared" si="0"/>
        <v>112.92248759961454</v>
      </c>
      <c r="E9" s="7">
        <f t="shared" si="1"/>
        <v>135.31248759961454</v>
      </c>
      <c r="F9" s="10"/>
      <c r="G9" s="8">
        <f t="shared" si="2"/>
        <v>76.447733107126865</v>
      </c>
      <c r="H9" s="9">
        <f t="shared" si="3"/>
        <v>73.99900891193613</v>
      </c>
      <c r="I9" s="10">
        <v>6</v>
      </c>
      <c r="J9" s="10">
        <v>0</v>
      </c>
      <c r="K9" s="10">
        <v>4.2300000000000004</v>
      </c>
      <c r="L9" s="10">
        <v>3.4</v>
      </c>
      <c r="M9" s="11">
        <f t="shared" si="5"/>
        <v>7.6300000000000008</v>
      </c>
      <c r="N9" s="12" t="s">
        <v>147</v>
      </c>
      <c r="O9" s="12"/>
    </row>
    <row r="10" spans="1:15" x14ac:dyDescent="0.25">
      <c r="A10" s="4" t="s">
        <v>220</v>
      </c>
      <c r="B10" s="5">
        <v>0.33333333333333331</v>
      </c>
      <c r="C10" s="14">
        <v>293.35000000000002</v>
      </c>
      <c r="D10" s="7">
        <f t="shared" si="0"/>
        <v>112.65011865485518</v>
      </c>
      <c r="E10" s="7">
        <f t="shared" si="1"/>
        <v>135.04011865485518</v>
      </c>
      <c r="F10" s="10"/>
      <c r="G10" s="8">
        <f t="shared" si="2"/>
        <v>76.293852347375804</v>
      </c>
      <c r="H10" s="9">
        <f t="shared" si="3"/>
        <v>73.820523364911651</v>
      </c>
      <c r="I10" s="10">
        <v>6</v>
      </c>
      <c r="J10" s="10">
        <v>0</v>
      </c>
      <c r="K10" s="10">
        <v>4.2300000000000004</v>
      </c>
      <c r="L10" s="10">
        <v>3.4</v>
      </c>
      <c r="M10" s="11">
        <f t="shared" si="5"/>
        <v>7.6300000000000008</v>
      </c>
      <c r="N10" s="12" t="s">
        <v>147</v>
      </c>
      <c r="O10" s="12"/>
    </row>
    <row r="11" spans="1:15" x14ac:dyDescent="0.25">
      <c r="A11" s="4" t="s">
        <v>221</v>
      </c>
      <c r="B11" s="5">
        <v>0.33333333333333331</v>
      </c>
      <c r="C11" s="6">
        <v>293.33999999999997</v>
      </c>
      <c r="D11" s="7">
        <f t="shared" si="0"/>
        <v>112.5140698427998</v>
      </c>
      <c r="E11" s="7">
        <f t="shared" si="1"/>
        <v>134.9040698427998</v>
      </c>
      <c r="F11" s="10"/>
      <c r="G11" s="8">
        <f t="shared" si="2"/>
        <v>76.216988611751304</v>
      </c>
      <c r="H11" s="9">
        <f t="shared" si="3"/>
        <v>73.731369490694505</v>
      </c>
      <c r="I11" s="10">
        <v>6</v>
      </c>
      <c r="J11" s="10">
        <v>2</v>
      </c>
      <c r="K11" s="7">
        <v>2.16</v>
      </c>
      <c r="L11" s="7">
        <v>3.4</v>
      </c>
      <c r="M11" s="11">
        <f t="shared" si="5"/>
        <v>5.5600000000000005</v>
      </c>
      <c r="N11" s="12" t="s">
        <v>147</v>
      </c>
      <c r="O11" s="12"/>
    </row>
    <row r="12" spans="1:15" x14ac:dyDescent="0.25">
      <c r="A12" s="4" t="s">
        <v>222</v>
      </c>
      <c r="B12" s="5">
        <v>0.33333333333333331</v>
      </c>
      <c r="C12" s="6">
        <v>293.33</v>
      </c>
      <c r="D12" s="7">
        <f t="shared" si="0"/>
        <v>112.37811143147643</v>
      </c>
      <c r="E12" s="7">
        <f t="shared" si="1"/>
        <v>134.76811143147643</v>
      </c>
      <c r="F12" s="10"/>
      <c r="G12" s="8">
        <f t="shared" si="2"/>
        <v>76.140175949986684</v>
      </c>
      <c r="H12" s="9">
        <f t="shared" si="3"/>
        <v>73.642274856799759</v>
      </c>
      <c r="I12" s="10">
        <v>6</v>
      </c>
      <c r="J12" s="10">
        <v>0</v>
      </c>
      <c r="K12" s="7">
        <v>2.69</v>
      </c>
      <c r="L12" s="7">
        <v>3.4</v>
      </c>
      <c r="M12" s="11">
        <f t="shared" si="5"/>
        <v>6.09</v>
      </c>
      <c r="N12" s="12" t="s">
        <v>147</v>
      </c>
      <c r="O12" s="12"/>
    </row>
    <row r="13" spans="1:15" x14ac:dyDescent="0.25">
      <c r="A13" s="4" t="s">
        <v>223</v>
      </c>
      <c r="B13" s="5">
        <v>0.33333333333333331</v>
      </c>
      <c r="C13" s="14">
        <v>293.32</v>
      </c>
      <c r="D13" s="7">
        <f t="shared" si="0"/>
        <v>112.24224339147564</v>
      </c>
      <c r="E13" s="7">
        <f t="shared" si="1"/>
        <v>134.63224339147564</v>
      </c>
      <c r="F13" s="10"/>
      <c r="G13" s="8">
        <f t="shared" si="2"/>
        <v>76.06341434546647</v>
      </c>
      <c r="H13" s="9">
        <f t="shared" si="3"/>
        <v>73.553239443955206</v>
      </c>
      <c r="I13" s="10">
        <v>6</v>
      </c>
      <c r="J13" s="10">
        <v>0</v>
      </c>
      <c r="K13" s="7">
        <v>2.69</v>
      </c>
      <c r="L13" s="7">
        <v>3.4</v>
      </c>
      <c r="M13" s="11">
        <f t="shared" si="5"/>
        <v>6.09</v>
      </c>
      <c r="N13" s="12" t="s">
        <v>147</v>
      </c>
      <c r="O13" s="12"/>
    </row>
    <row r="14" spans="1:15" x14ac:dyDescent="0.25">
      <c r="A14" s="4" t="s">
        <v>224</v>
      </c>
      <c r="B14" s="5">
        <v>0.33333333333333331</v>
      </c>
      <c r="C14" s="14">
        <v>293.31</v>
      </c>
      <c r="D14" s="7">
        <f t="shared" si="0"/>
        <v>112.10646569314063</v>
      </c>
      <c r="E14" s="7">
        <f t="shared" si="1"/>
        <v>134.49646569314064</v>
      </c>
      <c r="F14" s="10"/>
      <c r="G14" s="8">
        <f t="shared" si="2"/>
        <v>75.986703781435381</v>
      </c>
      <c r="H14" s="9">
        <f t="shared" si="3"/>
        <v>73.464263232726495</v>
      </c>
      <c r="I14" s="10">
        <v>7</v>
      </c>
      <c r="J14" s="10">
        <v>0</v>
      </c>
      <c r="K14" s="7">
        <v>3.68</v>
      </c>
      <c r="L14" s="7">
        <v>3.4</v>
      </c>
      <c r="M14" s="11">
        <f t="shared" si="5"/>
        <v>7.08</v>
      </c>
      <c r="N14" s="12" t="s">
        <v>113</v>
      </c>
      <c r="O14" s="12"/>
    </row>
    <row r="15" spans="1:15" x14ac:dyDescent="0.25">
      <c r="A15" s="4" t="s">
        <v>225</v>
      </c>
      <c r="B15" s="5">
        <v>0.33333333333333331</v>
      </c>
      <c r="C15" s="6">
        <v>293.29000000000002</v>
      </c>
      <c r="D15" s="7">
        <f t="shared" si="0"/>
        <v>111.83518120348104</v>
      </c>
      <c r="E15" s="7">
        <f t="shared" si="1"/>
        <v>134.22518120348104</v>
      </c>
      <c r="F15" s="10"/>
      <c r="G15" s="8">
        <f t="shared" si="2"/>
        <v>75.833435708181383</v>
      </c>
      <c r="H15" s="9">
        <f t="shared" si="3"/>
        <v>73.286488337798843</v>
      </c>
      <c r="I15" s="10">
        <v>5</v>
      </c>
      <c r="J15" s="10">
        <v>0</v>
      </c>
      <c r="K15" s="7">
        <v>3.68</v>
      </c>
      <c r="L15" s="7">
        <v>3.4</v>
      </c>
      <c r="M15" s="11">
        <f t="shared" si="5"/>
        <v>7.08</v>
      </c>
      <c r="N15" s="12" t="s">
        <v>113</v>
      </c>
      <c r="O15" s="12"/>
    </row>
    <row r="16" spans="1:15" x14ac:dyDescent="0.25">
      <c r="A16" s="4" t="s">
        <v>226</v>
      </c>
      <c r="B16" s="5">
        <v>0.33333333333333331</v>
      </c>
      <c r="C16" s="6">
        <v>293.27999999999997</v>
      </c>
      <c r="D16" s="7">
        <f t="shared" si="0"/>
        <v>111.69967435300292</v>
      </c>
      <c r="E16" s="7">
        <f t="shared" si="1"/>
        <v>134.08967435300292</v>
      </c>
      <c r="F16" s="10"/>
      <c r="G16" s="8">
        <f t="shared" si="2"/>
        <v>75.756878165538382</v>
      </c>
      <c r="H16" s="9">
        <f t="shared" si="3"/>
        <v>73.197689615336131</v>
      </c>
      <c r="I16" s="10">
        <v>7</v>
      </c>
      <c r="J16" s="10">
        <v>0</v>
      </c>
      <c r="K16" s="10">
        <v>3.68</v>
      </c>
      <c r="L16" s="7">
        <v>3.4</v>
      </c>
      <c r="M16" s="11">
        <f t="shared" si="5"/>
        <v>7.08</v>
      </c>
      <c r="N16" s="12" t="s">
        <v>113</v>
      </c>
      <c r="O16" s="12"/>
    </row>
    <row r="17" spans="1:15" x14ac:dyDescent="0.25">
      <c r="A17" s="4" t="s">
        <v>227</v>
      </c>
      <c r="B17" s="5">
        <v>0.33333333333333331</v>
      </c>
      <c r="C17" s="14">
        <v>293.27</v>
      </c>
      <c r="D17" s="7">
        <f t="shared" si="0"/>
        <v>111.56425772617455</v>
      </c>
      <c r="E17" s="7">
        <f t="shared" si="1"/>
        <v>133.95425772617455</v>
      </c>
      <c r="F17" s="10"/>
      <c r="G17" s="8">
        <f t="shared" si="2"/>
        <v>75.680371596708781</v>
      </c>
      <c r="H17" s="9">
        <f t="shared" si="3"/>
        <v>73.108950017152395</v>
      </c>
      <c r="I17" s="10">
        <v>7</v>
      </c>
      <c r="J17" s="10">
        <v>0</v>
      </c>
      <c r="K17" s="10">
        <v>4.2300000000000004</v>
      </c>
      <c r="L17" s="7">
        <v>3.4</v>
      </c>
      <c r="M17" s="11">
        <f t="shared" si="5"/>
        <v>7.6300000000000008</v>
      </c>
      <c r="N17" s="12" t="s">
        <v>113</v>
      </c>
      <c r="O17" s="10"/>
    </row>
    <row r="18" spans="1:15" x14ac:dyDescent="0.25">
      <c r="A18" s="4" t="s">
        <v>228</v>
      </c>
      <c r="B18" s="5">
        <v>0.33333333333333331</v>
      </c>
      <c r="C18" s="14">
        <v>293.26</v>
      </c>
      <c r="D18" s="7">
        <f t="shared" si="0"/>
        <v>111.42893129331001</v>
      </c>
      <c r="E18" s="7">
        <f t="shared" si="1"/>
        <v>133.81893129331002</v>
      </c>
      <c r="F18" s="10"/>
      <c r="G18" s="8">
        <f t="shared" si="2"/>
        <v>75.603915984920917</v>
      </c>
      <c r="H18" s="9">
        <f t="shared" si="3"/>
        <v>73.020269523794241</v>
      </c>
      <c r="I18" s="10">
        <v>8</v>
      </c>
      <c r="J18" s="10">
        <v>0</v>
      </c>
      <c r="K18" s="10">
        <v>4.2300000000000004</v>
      </c>
      <c r="L18" s="7">
        <v>3.4</v>
      </c>
      <c r="M18" s="11">
        <f t="shared" si="5"/>
        <v>7.6300000000000008</v>
      </c>
      <c r="N18" s="12" t="s">
        <v>113</v>
      </c>
      <c r="O18" s="12"/>
    </row>
    <row r="19" spans="1:15" x14ac:dyDescent="0.25">
      <c r="A19" s="4" t="s">
        <v>229</v>
      </c>
      <c r="B19" s="5">
        <v>0.33333333333333331</v>
      </c>
      <c r="C19" s="14">
        <v>293.25</v>
      </c>
      <c r="D19" s="7">
        <f t="shared" si="0"/>
        <v>111.29369502483983</v>
      </c>
      <c r="E19" s="7">
        <f t="shared" si="1"/>
        <v>133.68369502483984</v>
      </c>
      <c r="F19" s="10"/>
      <c r="G19" s="8">
        <f t="shared" si="2"/>
        <v>75.527511313468835</v>
      </c>
      <c r="H19" s="9">
        <f t="shared" si="3"/>
        <v>72.931648115884556</v>
      </c>
      <c r="I19" s="10">
        <v>7</v>
      </c>
      <c r="J19" s="10">
        <v>0</v>
      </c>
      <c r="K19" s="10">
        <v>3.16</v>
      </c>
      <c r="L19" s="7">
        <v>3.4</v>
      </c>
      <c r="M19" s="11">
        <f t="shared" si="5"/>
        <v>6.5600000000000005</v>
      </c>
      <c r="N19" s="12" t="s">
        <v>113</v>
      </c>
      <c r="O19" s="12"/>
    </row>
    <row r="20" spans="1:15" x14ac:dyDescent="0.25">
      <c r="A20" s="4" t="s">
        <v>230</v>
      </c>
      <c r="B20" s="5">
        <v>0.33333333333333331</v>
      </c>
      <c r="C20" s="6">
        <v>293.19</v>
      </c>
      <c r="D20" s="7">
        <f t="shared" si="0"/>
        <v>110.48416921375552</v>
      </c>
      <c r="E20" s="7">
        <f t="shared" si="1"/>
        <v>132.87416921375552</v>
      </c>
      <c r="F20" s="10"/>
      <c r="G20" s="8">
        <f t="shared" si="2"/>
        <v>75.070152098166972</v>
      </c>
      <c r="H20" s="9">
        <f t="shared" si="3"/>
        <v>72.40115937991844</v>
      </c>
      <c r="I20" s="10">
        <v>6</v>
      </c>
      <c r="J20" s="10">
        <v>0</v>
      </c>
      <c r="K20" s="10">
        <v>4.82</v>
      </c>
      <c r="L20" s="7">
        <v>3.4</v>
      </c>
      <c r="M20" s="11">
        <f t="shared" si="5"/>
        <v>8.2200000000000006</v>
      </c>
      <c r="N20" s="12" t="s">
        <v>113</v>
      </c>
      <c r="O20" s="12"/>
    </row>
    <row r="21" spans="1:15" x14ac:dyDescent="0.25">
      <c r="A21" s="4" t="s">
        <v>231</v>
      </c>
      <c r="B21" s="5">
        <v>0.33333333333333331</v>
      </c>
      <c r="C21" s="6">
        <v>293.16000000000003</v>
      </c>
      <c r="D21" s="7">
        <f t="shared" si="0"/>
        <v>110.08062113555148</v>
      </c>
      <c r="E21" s="7">
        <f t="shared" si="1"/>
        <v>132.47062113555148</v>
      </c>
      <c r="F21" s="10"/>
      <c r="G21" s="8">
        <f t="shared" si="2"/>
        <v>74.842158833644902</v>
      </c>
      <c r="H21" s="9">
        <f t="shared" si="3"/>
        <v>72.13671109800228</v>
      </c>
      <c r="I21" s="10">
        <v>5</v>
      </c>
      <c r="J21" s="10">
        <v>0</v>
      </c>
      <c r="K21" s="10">
        <v>4.82</v>
      </c>
      <c r="L21" s="7">
        <v>3.4</v>
      </c>
      <c r="M21" s="11">
        <f t="shared" si="5"/>
        <v>8.2200000000000006</v>
      </c>
      <c r="N21" s="12" t="s">
        <v>51</v>
      </c>
      <c r="O21" s="12"/>
    </row>
    <row r="22" spans="1:15" x14ac:dyDescent="0.25">
      <c r="A22" s="4" t="s">
        <v>232</v>
      </c>
      <c r="B22" s="5">
        <v>0.33333333333333331</v>
      </c>
      <c r="C22" s="6">
        <v>293.14</v>
      </c>
      <c r="D22" s="7">
        <f t="shared" si="0"/>
        <v>109.81203847793164</v>
      </c>
      <c r="E22" s="7">
        <f t="shared" si="1"/>
        <v>132.20203847793164</v>
      </c>
      <c r="F22" s="10"/>
      <c r="G22" s="8">
        <f t="shared" si="2"/>
        <v>74.690417219170413</v>
      </c>
      <c r="H22" s="9">
        <f t="shared" si="3"/>
        <v>71.960706735210778</v>
      </c>
      <c r="I22" s="10">
        <v>5</v>
      </c>
      <c r="J22" s="10">
        <v>0</v>
      </c>
      <c r="K22" s="10">
        <v>4.82</v>
      </c>
      <c r="L22" s="7">
        <v>2.9</v>
      </c>
      <c r="M22" s="11">
        <f t="shared" si="5"/>
        <v>7.7200000000000006</v>
      </c>
      <c r="N22" s="12" t="s">
        <v>51</v>
      </c>
      <c r="O22" s="10"/>
    </row>
    <row r="23" spans="1:15" x14ac:dyDescent="0.25">
      <c r="A23" s="4" t="s">
        <v>233</v>
      </c>
      <c r="B23" s="5">
        <v>0.33333333333333331</v>
      </c>
      <c r="C23" s="6">
        <v>293.12</v>
      </c>
      <c r="D23" s="7">
        <f t="shared" si="0"/>
        <v>109.54381506011065</v>
      </c>
      <c r="E23" s="7">
        <f t="shared" si="1"/>
        <v>131.93381506011065</v>
      </c>
      <c r="F23" s="10"/>
      <c r="G23" s="8">
        <f t="shared" si="2"/>
        <v>74.538878565034267</v>
      </c>
      <c r="H23" s="9">
        <f t="shared" si="3"/>
        <v>71.78493778513149</v>
      </c>
      <c r="I23" s="10">
        <v>6</v>
      </c>
      <c r="J23" s="10">
        <v>0</v>
      </c>
      <c r="K23" s="10">
        <v>3.68</v>
      </c>
      <c r="L23" s="7">
        <v>2.9</v>
      </c>
      <c r="M23" s="11">
        <f t="shared" si="5"/>
        <v>6.58</v>
      </c>
      <c r="N23" s="12" t="s">
        <v>51</v>
      </c>
      <c r="O23" s="12"/>
    </row>
    <row r="24" spans="1:15" x14ac:dyDescent="0.25">
      <c r="A24" s="4" t="s">
        <v>234</v>
      </c>
      <c r="B24" s="5">
        <v>0.33333333333333331</v>
      </c>
      <c r="C24" s="6">
        <v>293.10000000000002</v>
      </c>
      <c r="D24" s="7">
        <f t="shared" si="0"/>
        <v>109.27595064595458</v>
      </c>
      <c r="E24" s="7">
        <f t="shared" si="1"/>
        <v>131.66595064595458</v>
      </c>
      <c r="F24" s="10"/>
      <c r="G24" s="8">
        <f t="shared" si="2"/>
        <v>74.387542737827445</v>
      </c>
      <c r="H24" s="9">
        <f t="shared" si="3"/>
        <v>71.609404093023983</v>
      </c>
      <c r="I24" s="10">
        <v>6</v>
      </c>
      <c r="J24" s="10">
        <v>0</v>
      </c>
      <c r="K24" s="10">
        <v>3.68</v>
      </c>
      <c r="L24" s="7">
        <v>2.9</v>
      </c>
      <c r="M24" s="11">
        <f t="shared" si="5"/>
        <v>6.58</v>
      </c>
      <c r="N24" s="12" t="s">
        <v>51</v>
      </c>
      <c r="O24" s="12"/>
    </row>
    <row r="25" spans="1:15" x14ac:dyDescent="0.25">
      <c r="A25" s="4" t="s">
        <v>235</v>
      </c>
      <c r="B25" s="5">
        <v>0.33333333333333331</v>
      </c>
      <c r="C25" s="6">
        <v>293.08</v>
      </c>
      <c r="D25" s="7">
        <f t="shared" si="0"/>
        <v>109.0084449988784</v>
      </c>
      <c r="E25" s="7">
        <f t="shared" si="1"/>
        <v>131.3984449988784</v>
      </c>
      <c r="F25" s="10"/>
      <c r="G25" s="8">
        <f t="shared" si="2"/>
        <v>74.236409603886102</v>
      </c>
      <c r="H25" s="9">
        <f t="shared" si="3"/>
        <v>71.434105503852166</v>
      </c>
      <c r="I25" s="10">
        <v>5</v>
      </c>
      <c r="J25" s="10">
        <v>0</v>
      </c>
      <c r="K25" s="10">
        <v>4.2300000000000004</v>
      </c>
      <c r="L25" s="7">
        <v>2.9</v>
      </c>
      <c r="M25" s="11">
        <f t="shared" si="5"/>
        <v>7.1300000000000008</v>
      </c>
      <c r="N25" s="12" t="s">
        <v>51</v>
      </c>
      <c r="O25" s="12"/>
    </row>
    <row r="26" spans="1:15" x14ac:dyDescent="0.25">
      <c r="A26" s="4" t="s">
        <v>236</v>
      </c>
      <c r="B26" s="5">
        <v>0.33333333333333331</v>
      </c>
      <c r="C26" s="6">
        <v>293.06</v>
      </c>
      <c r="D26" s="7">
        <f t="shared" si="0"/>
        <v>108.74129788266087</v>
      </c>
      <c r="E26" s="7">
        <f t="shared" si="1"/>
        <v>131.13129788266087</v>
      </c>
      <c r="F26" s="10"/>
      <c r="G26" s="8">
        <f t="shared" si="2"/>
        <v>74.085479029751909</v>
      </c>
      <c r="H26" s="9">
        <f t="shared" si="3"/>
        <v>71.259041862818393</v>
      </c>
      <c r="I26" s="10">
        <v>5</v>
      </c>
      <c r="J26" s="10">
        <v>0</v>
      </c>
      <c r="K26" s="10">
        <v>3.16</v>
      </c>
      <c r="L26" s="7">
        <v>2.9</v>
      </c>
      <c r="M26" s="11">
        <f t="shared" si="5"/>
        <v>6.0600000000000005</v>
      </c>
      <c r="N26" s="12" t="s">
        <v>51</v>
      </c>
      <c r="O26" s="12"/>
    </row>
    <row r="27" spans="1:15" x14ac:dyDescent="0.25">
      <c r="A27" s="4" t="s">
        <v>237</v>
      </c>
      <c r="B27" s="5">
        <v>0.33333333333333331</v>
      </c>
      <c r="C27" s="6">
        <v>293.05</v>
      </c>
      <c r="D27" s="7">
        <f>E27-22.39</f>
        <v>108.60785869981861</v>
      </c>
      <c r="E27" s="7">
        <f t="shared" si="1"/>
        <v>130.99785869981861</v>
      </c>
      <c r="F27" s="10"/>
      <c r="G27" s="8">
        <f t="shared" si="2"/>
        <v>74.010089660914474</v>
      </c>
      <c r="H27" s="9">
        <f t="shared" si="3"/>
        <v>71.171598099487952</v>
      </c>
      <c r="I27" s="10">
        <v>6</v>
      </c>
      <c r="J27" s="10">
        <v>0</v>
      </c>
      <c r="K27" s="10">
        <v>3.16</v>
      </c>
      <c r="L27" s="10">
        <v>2.9</v>
      </c>
      <c r="M27" s="11">
        <f t="shared" si="5"/>
        <v>6.0600000000000005</v>
      </c>
      <c r="N27" s="12" t="s">
        <v>51</v>
      </c>
      <c r="O27" s="12"/>
    </row>
    <row r="28" spans="1:15" x14ac:dyDescent="0.25">
      <c r="A28" s="4" t="s">
        <v>238</v>
      </c>
      <c r="B28" s="5">
        <v>0.33333333333333331</v>
      </c>
      <c r="C28" s="6">
        <v>293.02</v>
      </c>
      <c r="D28" s="7">
        <f t="shared" si="0"/>
        <v>108.208078297553</v>
      </c>
      <c r="E28" s="7">
        <f t="shared" si="1"/>
        <v>130.598078297553</v>
      </c>
      <c r="F28" s="10"/>
      <c r="G28" s="8">
        <f t="shared" si="2"/>
        <v>73.784225026866096</v>
      </c>
      <c r="H28" s="9">
        <f t="shared" si="3"/>
        <v>70.909618805735917</v>
      </c>
      <c r="I28" s="10">
        <v>7</v>
      </c>
      <c r="J28" s="10">
        <v>0</v>
      </c>
      <c r="K28" s="10">
        <v>3.16</v>
      </c>
      <c r="L28" s="10">
        <v>3.47</v>
      </c>
      <c r="M28" s="11">
        <f t="shared" si="5"/>
        <v>6.6300000000000008</v>
      </c>
      <c r="N28" s="12" t="s">
        <v>47</v>
      </c>
      <c r="O28" s="12"/>
    </row>
    <row r="29" spans="1:15" x14ac:dyDescent="0.25">
      <c r="A29" s="4" t="s">
        <v>239</v>
      </c>
      <c r="B29" s="5">
        <v>0.33333333333333331</v>
      </c>
      <c r="C29" s="6">
        <v>293</v>
      </c>
      <c r="D29" s="7">
        <f t="shared" si="0"/>
        <v>107.94200535591459</v>
      </c>
      <c r="E29" s="7">
        <f t="shared" si="1"/>
        <v>130.33200535591459</v>
      </c>
      <c r="F29" s="10"/>
      <c r="G29" s="8">
        <f t="shared" si="2"/>
        <v>73.633901331025186</v>
      </c>
      <c r="H29" s="9">
        <f t="shared" si="3"/>
        <v>70.735259079891605</v>
      </c>
      <c r="I29" s="10">
        <v>8</v>
      </c>
      <c r="J29" s="10">
        <v>0</v>
      </c>
      <c r="K29" s="10">
        <v>4.82</v>
      </c>
      <c r="L29" s="10">
        <v>3.4</v>
      </c>
      <c r="M29" s="11">
        <f t="shared" si="5"/>
        <v>8.2200000000000006</v>
      </c>
      <c r="N29" s="12" t="s">
        <v>47</v>
      </c>
      <c r="O29" s="12"/>
    </row>
    <row r="30" spans="1:15" x14ac:dyDescent="0.25">
      <c r="A30" s="4" t="s">
        <v>240</v>
      </c>
      <c r="B30" s="5">
        <v>0.33333333333333331</v>
      </c>
      <c r="C30" s="6">
        <v>292.97000000000003</v>
      </c>
      <c r="D30" s="7">
        <f t="shared" si="0"/>
        <v>107.54356634254451</v>
      </c>
      <c r="E30" s="7">
        <f t="shared" si="1"/>
        <v>129.93356634254451</v>
      </c>
      <c r="F30" s="7"/>
      <c r="G30" s="8">
        <f t="shared" si="2"/>
        <v>73.408794543810458</v>
      </c>
      <c r="H30" s="9">
        <f t="shared" si="3"/>
        <v>70.474158809006894</v>
      </c>
      <c r="I30" s="10">
        <v>8</v>
      </c>
      <c r="J30" s="10">
        <v>0</v>
      </c>
      <c r="K30" s="10">
        <v>5.45</v>
      </c>
      <c r="L30" s="10">
        <v>3.4</v>
      </c>
      <c r="M30" s="11">
        <f t="shared" si="5"/>
        <v>8.85</v>
      </c>
      <c r="N30" s="12" t="s">
        <v>47</v>
      </c>
      <c r="O30" s="12"/>
    </row>
    <row r="31" spans="1:15" x14ac:dyDescent="0.25">
      <c r="A31" s="4" t="s">
        <v>241</v>
      </c>
      <c r="B31" s="5">
        <v>0.33333333333333331</v>
      </c>
      <c r="C31" s="6">
        <v>292.95</v>
      </c>
      <c r="D31" s="7">
        <f t="shared" si="0"/>
        <v>107.27838692163583</v>
      </c>
      <c r="E31" s="7">
        <f t="shared" si="1"/>
        <v>129.66838692163583</v>
      </c>
      <c r="F31" s="7"/>
      <c r="G31" s="8">
        <f t="shared" si="2"/>
        <v>73.25897566194115</v>
      </c>
      <c r="H31" s="9">
        <f t="shared" si="3"/>
        <v>70.300384614440262</v>
      </c>
      <c r="I31" s="10">
        <v>7</v>
      </c>
      <c r="J31" s="10">
        <v>0</v>
      </c>
      <c r="K31" s="10">
        <v>4.2300000000000004</v>
      </c>
      <c r="L31" s="10">
        <v>3.4</v>
      </c>
      <c r="M31" s="11">
        <f t="shared" si="5"/>
        <v>7.6300000000000008</v>
      </c>
      <c r="N31" s="12" t="s">
        <v>47</v>
      </c>
      <c r="O31" s="12"/>
    </row>
    <row r="32" spans="1:15" x14ac:dyDescent="0.25">
      <c r="A32" s="4" t="s">
        <v>242</v>
      </c>
      <c r="B32" s="5">
        <v>0.33333333333333331</v>
      </c>
      <c r="C32" s="10">
        <v>292.92</v>
      </c>
      <c r="D32" s="7">
        <f t="shared" si="0"/>
        <v>106.88128708153032</v>
      </c>
      <c r="E32" s="7">
        <f t="shared" si="1"/>
        <v>129.27128708153032</v>
      </c>
      <c r="F32" s="7"/>
      <c r="G32" s="8">
        <f t="shared" si="2"/>
        <v>73.034625469791138</v>
      </c>
      <c r="H32" s="9">
        <f t="shared" si="3"/>
        <v>70.040161914502178</v>
      </c>
      <c r="I32" s="10">
        <v>7</v>
      </c>
      <c r="J32" s="10">
        <v>0</v>
      </c>
      <c r="K32" s="10">
        <v>4.2300000000000004</v>
      </c>
      <c r="L32" s="10">
        <v>2</v>
      </c>
      <c r="M32" s="11">
        <f t="shared" si="5"/>
        <v>6.23</v>
      </c>
      <c r="N32" s="12" t="s">
        <v>51</v>
      </c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75.454106787640271</v>
      </c>
      <c r="H33" s="16">
        <f>AVERAGE(H2:H32)</f>
        <v>72.846506562335037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2" sqref="I2:I28"/>
    </sheetView>
  </sheetViews>
  <sheetFormatPr defaultRowHeight="15" x14ac:dyDescent="0.25"/>
  <cols>
    <col min="1" max="1" width="13.5703125" customWidth="1"/>
    <col min="7" max="7" width="10.28515625" customWidth="1"/>
    <col min="9" max="9" width="10.28515625" customWidth="1"/>
    <col min="15" max="15" width="13.85546875" customWidth="1"/>
  </cols>
  <sheetData>
    <row r="1" spans="1:15" ht="56.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148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 t="s">
        <v>243</v>
      </c>
      <c r="B2" s="5">
        <v>0.33333333333333331</v>
      </c>
      <c r="C2" s="6">
        <v>292.89999999999998</v>
      </c>
      <c r="D2" s="7">
        <f t="shared" ref="D2:D31" si="0">E2-22.39</f>
        <v>106.61699970423011</v>
      </c>
      <c r="E2" s="7">
        <f t="shared" ref="E2:E31" si="1">(-89238.937+(1019.42*C2)-(3.88085664*C2^2)+(0.00492359335*C2^3))</f>
        <v>129.00699970423011</v>
      </c>
      <c r="F2" s="7"/>
      <c r="G2" s="8">
        <f t="shared" ref="G2:G31" si="2">(E2/177)*100</f>
        <v>72.885310567361643</v>
      </c>
      <c r="H2" s="9">
        <f t="shared" ref="H2:H31" si="3">D2/152.6*100</f>
        <v>69.86697228324384</v>
      </c>
      <c r="I2" s="10">
        <v>8</v>
      </c>
      <c r="J2" s="10">
        <v>0</v>
      </c>
      <c r="K2" s="19">
        <v>4.2300000000000004</v>
      </c>
      <c r="L2" s="20">
        <v>3.4</v>
      </c>
      <c r="M2" s="12">
        <f>SUM(K2:L2)</f>
        <v>7.6300000000000008</v>
      </c>
      <c r="N2" s="12"/>
      <c r="O2" s="12"/>
    </row>
    <row r="3" spans="1:15" x14ac:dyDescent="0.25">
      <c r="A3" s="4" t="s">
        <v>244</v>
      </c>
      <c r="B3" s="5">
        <v>0.33333333333333331</v>
      </c>
      <c r="C3" s="6">
        <v>292.87</v>
      </c>
      <c r="D3" s="7">
        <f t="shared" si="0"/>
        <v>106.22123682171456</v>
      </c>
      <c r="E3" s="7">
        <f t="shared" si="1"/>
        <v>128.61123682171456</v>
      </c>
      <c r="F3" s="10"/>
      <c r="G3" s="8">
        <f t="shared" si="2"/>
        <v>72.661715718482796</v>
      </c>
      <c r="H3" s="9">
        <f t="shared" si="3"/>
        <v>69.607625702303125</v>
      </c>
      <c r="I3" s="10">
        <v>7</v>
      </c>
      <c r="J3" s="10">
        <v>0</v>
      </c>
      <c r="K3" s="19">
        <v>4.82</v>
      </c>
      <c r="L3" s="20">
        <v>3.4</v>
      </c>
      <c r="M3" s="12">
        <f t="shared" ref="M3:M31" si="4">SUM(K3:L3)</f>
        <v>8.2200000000000006</v>
      </c>
      <c r="N3" s="12"/>
      <c r="O3" s="12"/>
    </row>
    <row r="4" spans="1:15" x14ac:dyDescent="0.25">
      <c r="A4" s="4" t="s">
        <v>245</v>
      </c>
      <c r="B4" s="5">
        <v>0.33333333333333331</v>
      </c>
      <c r="C4" s="6">
        <v>292.86</v>
      </c>
      <c r="D4" s="7">
        <f t="shared" si="0"/>
        <v>106.08949392498413</v>
      </c>
      <c r="E4" s="7">
        <f t="shared" si="1"/>
        <v>128.47949392498413</v>
      </c>
      <c r="F4" s="10"/>
      <c r="G4" s="8">
        <f t="shared" si="2"/>
        <v>72.58728470338086</v>
      </c>
      <c r="H4" s="9">
        <f t="shared" si="3"/>
        <v>69.521293528823151</v>
      </c>
      <c r="I4" s="10">
        <v>6</v>
      </c>
      <c r="J4" s="10">
        <v>0</v>
      </c>
      <c r="K4" s="19">
        <v>6.11</v>
      </c>
      <c r="L4" s="20">
        <v>2.4</v>
      </c>
      <c r="M4" s="12">
        <f t="shared" si="4"/>
        <v>8.51</v>
      </c>
      <c r="N4" s="12"/>
      <c r="O4" s="12"/>
    </row>
    <row r="5" spans="1:15" x14ac:dyDescent="0.25">
      <c r="A5" s="4" t="s">
        <v>246</v>
      </c>
      <c r="B5" s="5">
        <v>0.33333333333333331</v>
      </c>
      <c r="C5" s="6">
        <v>292.83</v>
      </c>
      <c r="D5" s="7">
        <f t="shared" si="0"/>
        <v>105.69479901328974</v>
      </c>
      <c r="E5" s="7">
        <f t="shared" si="1"/>
        <v>128.08479901328974</v>
      </c>
      <c r="F5" s="10"/>
      <c r="G5" s="8">
        <f t="shared" si="2"/>
        <v>72.364293227847313</v>
      </c>
      <c r="H5" s="9">
        <f t="shared" si="3"/>
        <v>69.262646797699702</v>
      </c>
      <c r="I5" s="10">
        <v>8</v>
      </c>
      <c r="J5" s="10">
        <v>0</v>
      </c>
      <c r="K5" s="19">
        <v>4.82</v>
      </c>
      <c r="L5" s="20">
        <v>2.4</v>
      </c>
      <c r="M5" s="12">
        <f t="shared" si="4"/>
        <v>7.2200000000000006</v>
      </c>
      <c r="N5" s="12"/>
      <c r="O5" s="12"/>
    </row>
    <row r="6" spans="1:15" x14ac:dyDescent="0.25">
      <c r="A6" s="4" t="s">
        <v>247</v>
      </c>
      <c r="B6" s="5">
        <v>0.33333333333333331</v>
      </c>
      <c r="C6" s="6">
        <v>292.8</v>
      </c>
      <c r="D6" s="7">
        <f t="shared" si="0"/>
        <v>105.30090414924722</v>
      </c>
      <c r="E6" s="7">
        <f t="shared" si="1"/>
        <v>127.69090414924722</v>
      </c>
      <c r="F6" s="10"/>
      <c r="G6" s="8">
        <f t="shared" si="2"/>
        <v>72.141753756636845</v>
      </c>
      <c r="H6" s="9">
        <f t="shared" si="3"/>
        <v>69.0045243441987</v>
      </c>
      <c r="I6" s="10">
        <v>7</v>
      </c>
      <c r="J6" s="10">
        <v>0</v>
      </c>
      <c r="K6" s="11">
        <v>3.68</v>
      </c>
      <c r="L6" s="20">
        <v>2.4</v>
      </c>
      <c r="M6" s="12">
        <f t="shared" si="4"/>
        <v>6.08</v>
      </c>
      <c r="N6" s="12"/>
      <c r="O6" s="12"/>
    </row>
    <row r="7" spans="1:15" x14ac:dyDescent="0.25">
      <c r="A7" s="4" t="s">
        <v>248</v>
      </c>
      <c r="B7" s="5">
        <v>0.33333333333333331</v>
      </c>
      <c r="C7" s="14">
        <v>292.77999999999997</v>
      </c>
      <c r="D7" s="7">
        <f t="shared" si="0"/>
        <v>105.03875165022269</v>
      </c>
      <c r="E7" s="7">
        <f t="shared" si="1"/>
        <v>127.42875165022269</v>
      </c>
      <c r="F7" s="10"/>
      <c r="G7" s="8">
        <f t="shared" si="2"/>
        <v>71.993645000125809</v>
      </c>
      <c r="H7" s="9">
        <f t="shared" si="3"/>
        <v>68.832733715742265</v>
      </c>
      <c r="I7" s="10">
        <v>5</v>
      </c>
      <c r="J7" s="10">
        <v>9</v>
      </c>
      <c r="K7" s="11">
        <v>3.68</v>
      </c>
      <c r="L7" s="7">
        <v>1.4</v>
      </c>
      <c r="M7" s="12">
        <f t="shared" si="4"/>
        <v>5.08</v>
      </c>
      <c r="N7" s="12"/>
      <c r="O7" s="12"/>
    </row>
    <row r="8" spans="1:15" x14ac:dyDescent="0.25">
      <c r="A8" s="4" t="s">
        <v>249</v>
      </c>
      <c r="B8" s="5">
        <v>0.33333333333333331</v>
      </c>
      <c r="C8" s="6">
        <v>292.8</v>
      </c>
      <c r="D8" s="7">
        <f t="shared" si="0"/>
        <v>105.30090414924722</v>
      </c>
      <c r="E8" s="7">
        <f t="shared" si="1"/>
        <v>127.69090414924722</v>
      </c>
      <c r="F8" s="10"/>
      <c r="G8" s="8">
        <f t="shared" si="2"/>
        <v>72.141753756636845</v>
      </c>
      <c r="H8" s="9">
        <f t="shared" si="3"/>
        <v>69.0045243441987</v>
      </c>
      <c r="I8" s="10">
        <v>7</v>
      </c>
      <c r="J8" s="10">
        <v>11</v>
      </c>
      <c r="K8" s="11">
        <v>0</v>
      </c>
      <c r="L8" s="7">
        <v>1.4</v>
      </c>
      <c r="M8" s="12">
        <f t="shared" si="4"/>
        <v>1.4</v>
      </c>
      <c r="N8" s="12"/>
      <c r="O8" s="12" t="s">
        <v>116</v>
      </c>
    </row>
    <row r="9" spans="1:15" x14ac:dyDescent="0.25">
      <c r="A9" s="4" t="s">
        <v>250</v>
      </c>
      <c r="B9" s="5">
        <v>0.33333333333333331</v>
      </c>
      <c r="C9" s="6">
        <v>292.82</v>
      </c>
      <c r="D9" s="7">
        <f t="shared" si="0"/>
        <v>105.56341187046142</v>
      </c>
      <c r="E9" s="7">
        <f t="shared" si="1"/>
        <v>127.95341187046142</v>
      </c>
      <c r="F9" s="10"/>
      <c r="G9" s="8">
        <f t="shared" si="2"/>
        <v>72.290063203650519</v>
      </c>
      <c r="H9" s="9">
        <f t="shared" si="3"/>
        <v>69.176547752595951</v>
      </c>
      <c r="I9" s="10">
        <v>6</v>
      </c>
      <c r="J9" s="10">
        <v>0</v>
      </c>
      <c r="K9" s="11">
        <v>0</v>
      </c>
      <c r="L9" s="10">
        <v>2.4</v>
      </c>
      <c r="M9" s="12">
        <f t="shared" si="4"/>
        <v>2.4</v>
      </c>
      <c r="N9" s="12"/>
      <c r="O9" s="12" t="s">
        <v>116</v>
      </c>
    </row>
    <row r="10" spans="1:15" x14ac:dyDescent="0.25">
      <c r="A10" s="4" t="s">
        <v>251</v>
      </c>
      <c r="B10" s="5">
        <v>0.33333333333333331</v>
      </c>
      <c r="C10" s="14">
        <v>292.83999999999997</v>
      </c>
      <c r="D10" s="7">
        <f t="shared" si="0"/>
        <v>105.82627505031938</v>
      </c>
      <c r="E10" s="7">
        <f t="shared" si="1"/>
        <v>128.21627505031938</v>
      </c>
      <c r="F10" s="10"/>
      <c r="G10" s="8">
        <f t="shared" si="2"/>
        <v>72.438573474756723</v>
      </c>
      <c r="H10" s="9">
        <f t="shared" si="3"/>
        <v>69.348804095884262</v>
      </c>
      <c r="I10" s="10">
        <v>7</v>
      </c>
      <c r="J10" s="10">
        <v>0</v>
      </c>
      <c r="K10" s="11">
        <v>0</v>
      </c>
      <c r="L10" s="10">
        <v>2.4</v>
      </c>
      <c r="M10" s="12">
        <f t="shared" si="4"/>
        <v>2.4</v>
      </c>
      <c r="N10" s="12"/>
      <c r="O10" s="12" t="s">
        <v>116</v>
      </c>
    </row>
    <row r="11" spans="1:15" x14ac:dyDescent="0.25">
      <c r="A11" s="4" t="s">
        <v>252</v>
      </c>
      <c r="B11" s="5">
        <v>0.33333333333333331</v>
      </c>
      <c r="C11" s="6">
        <v>292.85000000000002</v>
      </c>
      <c r="D11" s="7">
        <f t="shared" si="0"/>
        <v>105.95784001095977</v>
      </c>
      <c r="E11" s="7">
        <f t="shared" si="1"/>
        <v>128.34784001095977</v>
      </c>
      <c r="F11" s="10"/>
      <c r="G11" s="8">
        <f t="shared" si="2"/>
        <v>72.512903960994223</v>
      </c>
      <c r="H11" s="9">
        <f t="shared" si="3"/>
        <v>69.435019666421866</v>
      </c>
      <c r="I11" s="10">
        <v>8</v>
      </c>
      <c r="J11" s="10">
        <v>0</v>
      </c>
      <c r="K11" s="11">
        <v>0</v>
      </c>
      <c r="L11" s="7">
        <v>1.4</v>
      </c>
      <c r="M11" s="12">
        <f t="shared" si="4"/>
        <v>1.4</v>
      </c>
      <c r="N11" s="12"/>
      <c r="O11" s="12" t="s">
        <v>116</v>
      </c>
    </row>
    <row r="12" spans="1:15" x14ac:dyDescent="0.25">
      <c r="A12" s="4" t="s">
        <v>253</v>
      </c>
      <c r="B12" s="5">
        <v>0.33333333333333331</v>
      </c>
      <c r="C12" s="6">
        <v>292.86</v>
      </c>
      <c r="D12" s="7">
        <f t="shared" si="0"/>
        <v>106.08949392498413</v>
      </c>
      <c r="E12" s="7">
        <f t="shared" si="1"/>
        <v>128.47949392498413</v>
      </c>
      <c r="F12" s="10"/>
      <c r="G12" s="8">
        <f t="shared" si="2"/>
        <v>72.58728470338086</v>
      </c>
      <c r="H12" s="9">
        <f t="shared" si="3"/>
        <v>69.521293528823151</v>
      </c>
      <c r="I12" s="10">
        <v>7</v>
      </c>
      <c r="J12" s="10">
        <v>0</v>
      </c>
      <c r="K12" s="11">
        <v>0</v>
      </c>
      <c r="L12" s="7">
        <v>2.4</v>
      </c>
      <c r="M12" s="12">
        <f t="shared" si="4"/>
        <v>2.4</v>
      </c>
      <c r="N12" s="12"/>
      <c r="O12" s="12" t="s">
        <v>116</v>
      </c>
    </row>
    <row r="13" spans="1:15" x14ac:dyDescent="0.25">
      <c r="A13" s="4" t="s">
        <v>254</v>
      </c>
      <c r="B13" s="5">
        <v>0.33333333333333331</v>
      </c>
      <c r="C13" s="14">
        <v>292.86</v>
      </c>
      <c r="D13" s="7">
        <f t="shared" si="0"/>
        <v>106.08949392498413</v>
      </c>
      <c r="E13" s="7">
        <f t="shared" si="1"/>
        <v>128.47949392498413</v>
      </c>
      <c r="F13" s="10"/>
      <c r="G13" s="8">
        <f t="shared" si="2"/>
        <v>72.58728470338086</v>
      </c>
      <c r="H13" s="9">
        <f t="shared" si="3"/>
        <v>69.521293528823151</v>
      </c>
      <c r="I13" s="10">
        <v>8</v>
      </c>
      <c r="J13" s="10">
        <v>0</v>
      </c>
      <c r="K13" s="11">
        <v>0</v>
      </c>
      <c r="L13" s="7">
        <v>2.4</v>
      </c>
      <c r="M13" s="12">
        <f t="shared" si="4"/>
        <v>2.4</v>
      </c>
      <c r="N13" s="12"/>
      <c r="O13" s="12" t="s">
        <v>116</v>
      </c>
    </row>
    <row r="14" spans="1:15" x14ac:dyDescent="0.25">
      <c r="A14" s="4" t="s">
        <v>255</v>
      </c>
      <c r="B14" s="5">
        <v>0.33333333333333331</v>
      </c>
      <c r="C14" s="14">
        <v>292.83999999999997</v>
      </c>
      <c r="D14" s="7">
        <f t="shared" si="0"/>
        <v>105.82627505031938</v>
      </c>
      <c r="E14" s="7">
        <f t="shared" si="1"/>
        <v>128.21627505031938</v>
      </c>
      <c r="F14" s="10"/>
      <c r="G14" s="8">
        <f t="shared" si="2"/>
        <v>72.438573474756723</v>
      </c>
      <c r="H14" s="9">
        <f t="shared" si="3"/>
        <v>69.348804095884262</v>
      </c>
      <c r="I14" s="10">
        <v>8</v>
      </c>
      <c r="J14" s="10">
        <v>0</v>
      </c>
      <c r="K14" s="11">
        <v>3.16</v>
      </c>
      <c r="L14" s="7">
        <v>2.4</v>
      </c>
      <c r="M14" s="12">
        <f t="shared" si="4"/>
        <v>5.5600000000000005</v>
      </c>
      <c r="N14" s="12"/>
      <c r="O14" s="12"/>
    </row>
    <row r="15" spans="1:15" x14ac:dyDescent="0.25">
      <c r="A15" s="4" t="s">
        <v>256</v>
      </c>
      <c r="B15" s="5">
        <v>0.33333333333333331</v>
      </c>
      <c r="C15" s="6">
        <v>292.82</v>
      </c>
      <c r="D15" s="7">
        <f t="shared" si="0"/>
        <v>105.56341187046142</v>
      </c>
      <c r="E15" s="7">
        <f t="shared" si="1"/>
        <v>127.95341187046142</v>
      </c>
      <c r="F15" s="10"/>
      <c r="G15" s="8">
        <f t="shared" si="2"/>
        <v>72.290063203650519</v>
      </c>
      <c r="H15" s="9">
        <f t="shared" si="3"/>
        <v>69.176547752595951</v>
      </c>
      <c r="I15" s="10">
        <v>8</v>
      </c>
      <c r="J15" s="10">
        <v>0</v>
      </c>
      <c r="K15" s="11">
        <v>5.45</v>
      </c>
      <c r="L15" s="7">
        <v>2.4</v>
      </c>
      <c r="M15" s="12">
        <f t="shared" si="4"/>
        <v>7.85</v>
      </c>
      <c r="N15" s="12"/>
      <c r="O15" s="12"/>
    </row>
    <row r="16" spans="1:15" x14ac:dyDescent="0.25">
      <c r="A16" s="4" t="s">
        <v>257</v>
      </c>
      <c r="B16" s="5">
        <v>0.33333333333333331</v>
      </c>
      <c r="C16" s="6">
        <v>292.8</v>
      </c>
      <c r="D16" s="7">
        <f t="shared" si="0"/>
        <v>105.30090414924722</v>
      </c>
      <c r="E16" s="7">
        <f t="shared" si="1"/>
        <v>127.69090414924722</v>
      </c>
      <c r="F16" s="10"/>
      <c r="G16" s="8">
        <f t="shared" si="2"/>
        <v>72.141753756636845</v>
      </c>
      <c r="H16" s="9">
        <f t="shared" si="3"/>
        <v>69.0045243441987</v>
      </c>
      <c r="I16" s="10">
        <v>5</v>
      </c>
      <c r="J16" s="10">
        <v>0</v>
      </c>
      <c r="K16" s="11">
        <v>0</v>
      </c>
      <c r="L16" s="10">
        <v>2.4</v>
      </c>
      <c r="M16" s="12">
        <f t="shared" si="4"/>
        <v>2.4</v>
      </c>
      <c r="N16" s="12"/>
      <c r="O16" s="12" t="s">
        <v>116</v>
      </c>
    </row>
    <row r="17" spans="1:15" x14ac:dyDescent="0.25">
      <c r="A17" s="4" t="s">
        <v>258</v>
      </c>
      <c r="B17" s="5">
        <v>0.33333333333333331</v>
      </c>
      <c r="C17" s="14">
        <v>292.77999999999997</v>
      </c>
      <c r="D17" s="7">
        <f t="shared" si="0"/>
        <v>105.03875165022269</v>
      </c>
      <c r="E17" s="7">
        <f t="shared" si="1"/>
        <v>127.42875165022269</v>
      </c>
      <c r="F17" s="10"/>
      <c r="G17" s="8">
        <f t="shared" si="2"/>
        <v>71.993645000125809</v>
      </c>
      <c r="H17" s="9">
        <f t="shared" si="3"/>
        <v>68.832733715742265</v>
      </c>
      <c r="I17" s="10">
        <v>4</v>
      </c>
      <c r="J17" s="10">
        <v>0</v>
      </c>
      <c r="K17" s="11">
        <v>2.69</v>
      </c>
      <c r="L17" s="10">
        <v>2.4</v>
      </c>
      <c r="M17" s="12">
        <f t="shared" si="4"/>
        <v>5.09</v>
      </c>
      <c r="N17" s="12"/>
      <c r="O17" s="10"/>
    </row>
    <row r="18" spans="1:15" x14ac:dyDescent="0.25">
      <c r="A18" s="4" t="s">
        <v>259</v>
      </c>
      <c r="B18" s="5">
        <v>0.33333333333333331</v>
      </c>
      <c r="C18" s="14">
        <v>292.76</v>
      </c>
      <c r="D18" s="7">
        <f t="shared" si="0"/>
        <v>104.77695413703564</v>
      </c>
      <c r="E18" s="7">
        <f t="shared" si="1"/>
        <v>127.16695413703565</v>
      </c>
      <c r="F18" s="10"/>
      <c r="G18" s="8">
        <f t="shared" si="2"/>
        <v>71.845736800585115</v>
      </c>
      <c r="H18" s="9">
        <f t="shared" si="3"/>
        <v>68.661175712343152</v>
      </c>
      <c r="I18" s="10">
        <v>7</v>
      </c>
      <c r="J18" s="10">
        <v>0</v>
      </c>
      <c r="K18" s="11">
        <v>4.2300000000000004</v>
      </c>
      <c r="L18" s="10">
        <v>2.4</v>
      </c>
      <c r="M18" s="12">
        <f t="shared" si="4"/>
        <v>6.6300000000000008</v>
      </c>
      <c r="N18" s="12"/>
      <c r="O18" s="12"/>
    </row>
    <row r="19" spans="1:15" x14ac:dyDescent="0.25">
      <c r="A19" s="4" t="s">
        <v>260</v>
      </c>
      <c r="B19" s="5">
        <v>0.33333333333333331</v>
      </c>
      <c r="C19" s="14">
        <v>292.74</v>
      </c>
      <c r="D19" s="7">
        <f t="shared" si="0"/>
        <v>104.51551137340662</v>
      </c>
      <c r="E19" s="7">
        <f t="shared" si="1"/>
        <v>126.90551137340663</v>
      </c>
      <c r="F19" s="10"/>
      <c r="G19" s="8">
        <f t="shared" si="2"/>
        <v>71.698029024523507</v>
      </c>
      <c r="H19" s="9">
        <f t="shared" si="3"/>
        <v>68.489850179165543</v>
      </c>
      <c r="I19" s="10">
        <v>6</v>
      </c>
      <c r="J19" s="10">
        <v>0</v>
      </c>
      <c r="K19" s="11">
        <v>3.68</v>
      </c>
      <c r="L19" s="10">
        <v>2.4</v>
      </c>
      <c r="M19" s="12">
        <f t="shared" si="4"/>
        <v>6.08</v>
      </c>
      <c r="N19" s="12"/>
      <c r="O19" s="12"/>
    </row>
    <row r="20" spans="1:15" x14ac:dyDescent="0.25">
      <c r="A20" s="4" t="s">
        <v>261</v>
      </c>
      <c r="B20" s="5">
        <v>0.33333333333333331</v>
      </c>
      <c r="C20" s="6">
        <v>292.72000000000003</v>
      </c>
      <c r="D20" s="7">
        <f t="shared" si="0"/>
        <v>104.25442312299798</v>
      </c>
      <c r="E20" s="7">
        <f t="shared" si="1"/>
        <v>126.64442312299798</v>
      </c>
      <c r="F20" s="10"/>
      <c r="G20" s="8">
        <f t="shared" si="2"/>
        <v>71.55052153841693</v>
      </c>
      <c r="H20" s="9">
        <f t="shared" si="3"/>
        <v>68.318756961335509</v>
      </c>
      <c r="I20" s="10">
        <v>7</v>
      </c>
      <c r="J20" s="10">
        <v>0</v>
      </c>
      <c r="K20" s="11">
        <v>4.82</v>
      </c>
      <c r="L20" s="10">
        <v>2.4</v>
      </c>
      <c r="M20" s="12">
        <f t="shared" si="4"/>
        <v>7.2200000000000006</v>
      </c>
      <c r="N20" s="12"/>
      <c r="O20" s="12"/>
    </row>
    <row r="21" spans="1:15" x14ac:dyDescent="0.25">
      <c r="A21" s="4" t="s">
        <v>262</v>
      </c>
      <c r="B21" s="5">
        <v>0.33333333333333331</v>
      </c>
      <c r="C21" s="6">
        <v>292.7</v>
      </c>
      <c r="D21" s="7">
        <f t="shared" si="0"/>
        <v>103.99368914950115</v>
      </c>
      <c r="E21" s="7">
        <f t="shared" si="1"/>
        <v>126.38368914950115</v>
      </c>
      <c r="F21" s="10"/>
      <c r="G21" s="8">
        <f t="shared" si="2"/>
        <v>71.403214208757717</v>
      </c>
      <c r="H21" s="9">
        <f t="shared" si="3"/>
        <v>68.147895903998133</v>
      </c>
      <c r="I21" s="10">
        <v>6</v>
      </c>
      <c r="J21" s="10">
        <v>0</v>
      </c>
      <c r="K21" s="11">
        <v>3.16</v>
      </c>
      <c r="L21" s="10">
        <v>2.4</v>
      </c>
      <c r="M21" s="12">
        <f t="shared" si="4"/>
        <v>5.5600000000000005</v>
      </c>
      <c r="N21" s="12"/>
      <c r="O21" s="12"/>
    </row>
    <row r="22" spans="1:15" x14ac:dyDescent="0.25">
      <c r="A22" s="4" t="s">
        <v>263</v>
      </c>
      <c r="B22" s="5">
        <v>0.33333333333333331</v>
      </c>
      <c r="C22" s="6">
        <v>292.68</v>
      </c>
      <c r="D22" s="7">
        <f t="shared" si="0"/>
        <v>103.73330921647663</v>
      </c>
      <c r="E22" s="7">
        <f t="shared" si="1"/>
        <v>126.12330921647663</v>
      </c>
      <c r="F22" s="10"/>
      <c r="G22" s="8">
        <f t="shared" si="2"/>
        <v>71.256106901964202</v>
      </c>
      <c r="H22" s="9">
        <f t="shared" si="3"/>
        <v>67.977266852212736</v>
      </c>
      <c r="I22" s="10">
        <v>7</v>
      </c>
      <c r="J22" s="10">
        <v>0</v>
      </c>
      <c r="K22" s="11">
        <v>3.16</v>
      </c>
      <c r="L22" s="10">
        <v>2.4</v>
      </c>
      <c r="M22" s="12">
        <f t="shared" si="4"/>
        <v>5.5600000000000005</v>
      </c>
      <c r="N22" s="12"/>
      <c r="O22" s="10"/>
    </row>
    <row r="23" spans="1:15" x14ac:dyDescent="0.25">
      <c r="A23" s="4" t="s">
        <v>264</v>
      </c>
      <c r="B23" s="5">
        <v>0.33333333333333331</v>
      </c>
      <c r="C23" s="6">
        <v>292.66000000000003</v>
      </c>
      <c r="D23" s="7">
        <f t="shared" si="0"/>
        <v>103.47328308770317</v>
      </c>
      <c r="E23" s="7">
        <f t="shared" si="1"/>
        <v>125.86328308770317</v>
      </c>
      <c r="F23" s="10"/>
      <c r="G23" s="8">
        <f t="shared" si="2"/>
        <v>71.109199484578056</v>
      </c>
      <c r="H23" s="9">
        <f t="shared" si="3"/>
        <v>67.806869651181628</v>
      </c>
      <c r="I23" s="10">
        <v>7</v>
      </c>
      <c r="J23" s="10">
        <v>0</v>
      </c>
      <c r="K23" s="11">
        <v>3.16</v>
      </c>
      <c r="L23" s="10">
        <v>2.4</v>
      </c>
      <c r="M23" s="12">
        <f t="shared" si="4"/>
        <v>5.5600000000000005</v>
      </c>
      <c r="N23" s="12"/>
      <c r="O23" s="12"/>
    </row>
    <row r="24" spans="1:15" x14ac:dyDescent="0.25">
      <c r="A24" s="4" t="s">
        <v>265</v>
      </c>
      <c r="B24" s="5">
        <v>0.33333333333333331</v>
      </c>
      <c r="C24" s="6">
        <v>292.64</v>
      </c>
      <c r="D24" s="7">
        <f t="shared" si="0"/>
        <v>103.21361052677035</v>
      </c>
      <c r="E24" s="7">
        <f t="shared" si="1"/>
        <v>125.60361052677035</v>
      </c>
      <c r="F24" s="10"/>
      <c r="G24" s="8">
        <f t="shared" si="2"/>
        <v>70.9624918230341</v>
      </c>
      <c r="H24" s="9">
        <f t="shared" si="3"/>
        <v>67.636704145983202</v>
      </c>
      <c r="I24" s="10">
        <v>7</v>
      </c>
      <c r="J24" s="10">
        <v>0</v>
      </c>
      <c r="K24" s="11">
        <v>3.16</v>
      </c>
      <c r="L24" s="10">
        <v>2.4</v>
      </c>
      <c r="M24" s="12">
        <f t="shared" si="4"/>
        <v>5.5600000000000005</v>
      </c>
      <c r="N24" s="12"/>
      <c r="O24" s="12"/>
    </row>
    <row r="25" spans="1:15" x14ac:dyDescent="0.25">
      <c r="A25" s="4" t="s">
        <v>266</v>
      </c>
      <c r="B25" s="5">
        <v>0.33333333333333331</v>
      </c>
      <c r="C25" s="6">
        <v>292.62</v>
      </c>
      <c r="D25" s="7">
        <f t="shared" si="0"/>
        <v>102.95429129745695</v>
      </c>
      <c r="E25" s="7">
        <f t="shared" si="1"/>
        <v>125.34429129745695</v>
      </c>
      <c r="F25" s="10"/>
      <c r="G25" s="8">
        <f t="shared" si="2"/>
        <v>70.815983783873975</v>
      </c>
      <c r="H25" s="9">
        <f t="shared" si="3"/>
        <v>67.466770181819754</v>
      </c>
      <c r="I25" s="10">
        <v>5</v>
      </c>
      <c r="J25" s="10">
        <v>0</v>
      </c>
      <c r="K25" s="11">
        <v>3.16</v>
      </c>
      <c r="L25" s="10">
        <v>2.4</v>
      </c>
      <c r="M25" s="12">
        <f t="shared" si="4"/>
        <v>5.5600000000000005</v>
      </c>
      <c r="N25" s="12"/>
      <c r="O25" s="12"/>
    </row>
    <row r="26" spans="1:15" x14ac:dyDescent="0.25">
      <c r="A26" s="4" t="s">
        <v>267</v>
      </c>
      <c r="B26" s="5">
        <v>0.33333333333333331</v>
      </c>
      <c r="C26" s="6">
        <v>292.60000000000002</v>
      </c>
      <c r="D26" s="7">
        <f t="shared" si="0"/>
        <v>102.69532516329433</v>
      </c>
      <c r="E26" s="7">
        <f t="shared" si="1"/>
        <v>125.08532516329433</v>
      </c>
      <c r="F26" s="10"/>
      <c r="G26" s="8">
        <f t="shared" si="2"/>
        <v>70.669675233499618</v>
      </c>
      <c r="H26" s="9">
        <f t="shared" si="3"/>
        <v>67.297067603731549</v>
      </c>
      <c r="I26" s="10">
        <v>6</v>
      </c>
      <c r="J26" s="10">
        <v>0</v>
      </c>
      <c r="K26" s="11">
        <v>3.16</v>
      </c>
      <c r="L26" s="10">
        <v>2.4</v>
      </c>
      <c r="M26" s="12">
        <f t="shared" si="4"/>
        <v>5.5600000000000005</v>
      </c>
      <c r="N26" s="12"/>
      <c r="O26" s="12"/>
    </row>
    <row r="27" spans="1:15" x14ac:dyDescent="0.25">
      <c r="A27" s="4" t="s">
        <v>268</v>
      </c>
      <c r="B27" s="5">
        <v>0.33333333333333331</v>
      </c>
      <c r="C27" s="6">
        <v>292.58</v>
      </c>
      <c r="D27" s="7">
        <f>E27-22.39</f>
        <v>102.4367118880176</v>
      </c>
      <c r="E27" s="7">
        <f t="shared" si="1"/>
        <v>124.8267118880176</v>
      </c>
      <c r="F27" s="10"/>
      <c r="G27" s="8">
        <f t="shared" si="2"/>
        <v>70.523566038428015</v>
      </c>
      <c r="H27" s="9">
        <f t="shared" si="3"/>
        <v>67.127596256892261</v>
      </c>
      <c r="I27" s="10">
        <v>4</v>
      </c>
      <c r="J27" s="10">
        <v>0</v>
      </c>
      <c r="K27" s="11">
        <v>3.68</v>
      </c>
      <c r="L27" s="10">
        <v>2.4</v>
      </c>
      <c r="M27" s="12">
        <f t="shared" si="4"/>
        <v>6.08</v>
      </c>
      <c r="N27" s="12"/>
      <c r="O27" s="12"/>
    </row>
    <row r="28" spans="1:15" x14ac:dyDescent="0.25">
      <c r="A28" s="4" t="s">
        <v>269</v>
      </c>
      <c r="B28" s="5">
        <v>0.33333333333333331</v>
      </c>
      <c r="C28" s="6">
        <v>292.56</v>
      </c>
      <c r="D28" s="7">
        <f t="shared" si="0"/>
        <v>102.17845123530365</v>
      </c>
      <c r="E28" s="7">
        <f t="shared" si="1"/>
        <v>124.56845123530366</v>
      </c>
      <c r="F28" s="10"/>
      <c r="G28" s="8">
        <f t="shared" si="2"/>
        <v>70.377656065143313</v>
      </c>
      <c r="H28" s="9">
        <f t="shared" si="3"/>
        <v>66.958355986437525</v>
      </c>
      <c r="I28" s="10">
        <v>6</v>
      </c>
      <c r="J28" s="10">
        <v>0</v>
      </c>
      <c r="K28" s="11">
        <v>3.68</v>
      </c>
      <c r="L28" s="10">
        <v>2.4</v>
      </c>
      <c r="M28" s="12">
        <f t="shared" si="4"/>
        <v>6.08</v>
      </c>
      <c r="N28" s="12"/>
      <c r="O28" s="12"/>
    </row>
    <row r="29" spans="1:15" x14ac:dyDescent="0.25">
      <c r="A29" s="4" t="s">
        <v>270</v>
      </c>
      <c r="B29" s="5">
        <v>0.33333333333333331</v>
      </c>
      <c r="C29" s="6">
        <v>292.52</v>
      </c>
      <c r="D29" s="7">
        <f t="shared" si="0"/>
        <v>101.66298685221351</v>
      </c>
      <c r="E29" s="7">
        <f t="shared" si="1"/>
        <v>124.05298685221351</v>
      </c>
      <c r="F29" s="10"/>
      <c r="G29" s="8">
        <f t="shared" si="2"/>
        <v>70.086433249838137</v>
      </c>
      <c r="H29" s="9">
        <f t="shared" si="3"/>
        <v>66.620568055185785</v>
      </c>
      <c r="I29" s="10"/>
      <c r="J29" s="10">
        <v>0</v>
      </c>
      <c r="K29" s="11">
        <v>3.68</v>
      </c>
      <c r="L29" s="10">
        <v>2.4</v>
      </c>
      <c r="M29" s="12">
        <f t="shared" si="4"/>
        <v>6.08</v>
      </c>
      <c r="N29" s="12"/>
      <c r="O29" s="12"/>
    </row>
    <row r="30" spans="1:15" x14ac:dyDescent="0.25">
      <c r="A30" s="4" t="s">
        <v>271</v>
      </c>
      <c r="B30" s="5">
        <v>0.33333333333333331</v>
      </c>
      <c r="C30" s="6">
        <v>292.5</v>
      </c>
      <c r="D30" s="7">
        <f t="shared" si="0"/>
        <v>101.40578264917654</v>
      </c>
      <c r="E30" s="7">
        <f t="shared" si="1"/>
        <v>123.79578264917654</v>
      </c>
      <c r="F30" s="7"/>
      <c r="G30" s="8">
        <f t="shared" si="2"/>
        <v>69.941120140777713</v>
      </c>
      <c r="H30" s="9">
        <f t="shared" si="3"/>
        <v>66.452020084650414</v>
      </c>
      <c r="I30" s="10"/>
      <c r="J30" s="10">
        <v>0</v>
      </c>
      <c r="K30" s="11">
        <v>3.68</v>
      </c>
      <c r="L30" s="10">
        <v>2.4</v>
      </c>
      <c r="M30" s="12">
        <f t="shared" si="4"/>
        <v>6.08</v>
      </c>
      <c r="N30" s="12"/>
      <c r="O30" s="12"/>
    </row>
    <row r="31" spans="1:15" x14ac:dyDescent="0.25">
      <c r="A31" s="4" t="s">
        <v>272</v>
      </c>
      <c r="B31" s="5">
        <v>0.33333333333333331</v>
      </c>
      <c r="C31" s="6">
        <v>292.47000000000003</v>
      </c>
      <c r="D31" s="7">
        <f t="shared" si="0"/>
        <v>101.0206356655393</v>
      </c>
      <c r="E31" s="7">
        <f t="shared" si="1"/>
        <v>123.4106356655393</v>
      </c>
      <c r="F31" s="7"/>
      <c r="G31" s="8">
        <f t="shared" si="2"/>
        <v>69.723522974880964</v>
      </c>
      <c r="H31" s="9">
        <f t="shared" si="3"/>
        <v>66.199630187116185</v>
      </c>
      <c r="I31" s="10"/>
      <c r="J31" s="10">
        <v>0</v>
      </c>
      <c r="K31" s="10">
        <v>3.68</v>
      </c>
      <c r="L31" s="10">
        <v>2.4</v>
      </c>
      <c r="M31" s="11">
        <f t="shared" si="4"/>
        <v>6.08</v>
      </c>
      <c r="N31" s="12"/>
      <c r="O31" s="12"/>
    </row>
    <row r="32" spans="1:15" x14ac:dyDescent="0.25">
      <c r="A32" s="4"/>
      <c r="B32" s="5"/>
      <c r="C32" s="10"/>
      <c r="D32" s="7"/>
      <c r="E32" s="7"/>
      <c r="F32" s="7"/>
      <c r="G32" s="8"/>
      <c r="H32" s="9"/>
      <c r="I32" s="10"/>
      <c r="J32" s="10"/>
      <c r="K32" s="10"/>
      <c r="L32" s="10"/>
      <c r="M32" s="11"/>
      <c r="N32" s="12"/>
      <c r="O32" s="12"/>
    </row>
    <row r="33" spans="1:15" x14ac:dyDescent="0.25">
      <c r="A33" s="15" t="s">
        <v>15</v>
      </c>
      <c r="B33" s="12"/>
      <c r="C33" s="12"/>
      <c r="D33" s="12"/>
      <c r="E33" s="7"/>
      <c r="F33" s="12"/>
      <c r="G33" s="7">
        <f>AVERAGE(G2:G32)</f>
        <v>71.667305316003549</v>
      </c>
      <c r="H33" s="16">
        <f>AVERAGE(H2:H32)</f>
        <v>68.454213898641086</v>
      </c>
      <c r="I33" s="12"/>
      <c r="J33" s="12"/>
      <c r="K33" s="12"/>
      <c r="L33" s="12"/>
      <c r="M33" s="12"/>
      <c r="N33" s="12"/>
      <c r="O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Jan, 2019</vt:lpstr>
      <vt:lpstr>Feb, 2019</vt:lpstr>
      <vt:lpstr>March, 2019</vt:lpstr>
      <vt:lpstr>April,2019</vt:lpstr>
      <vt:lpstr>May, 2019</vt:lpstr>
      <vt:lpstr>June,2019</vt:lpstr>
      <vt:lpstr>July,2019</vt:lpstr>
      <vt:lpstr>August,2019</vt:lpstr>
      <vt:lpstr>Sept, 2019</vt:lpstr>
      <vt:lpstr>Oct,2019</vt:lpstr>
      <vt:lpstr>Nov, 2019</vt:lpstr>
      <vt:lpstr>Dece,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2022-11-25T10:17:10Z</dcterms:modified>
</cp:coreProperties>
</file>