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kti\Google Drive\2020-1-Statistika-Bisnis-I\3-Statistik-Deskriptif\"/>
    </mc:Choice>
  </mc:AlternateContent>
  <xr:revisionPtr revIDLastSave="0" documentId="13_ncr:1_{7D192BD8-8DE5-4068-8AC0-7D9658C24373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Survey-Bisnis" sheetId="1" r:id="rId1"/>
    <sheet name="Deskriptif-Satu-Variable" sheetId="7" r:id="rId2"/>
    <sheet name="Deskriptif-Multi-Variable" sheetId="8" r:id="rId3"/>
  </sheets>
  <definedNames>
    <definedName name="_xlnm._FilterDatabase" localSheetId="0" hidden="1">'Survey-Bisnis'!$A$1:$Q$166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7" l="1"/>
  <c r="B38" i="7"/>
  <c r="B37" i="7"/>
  <c r="B36" i="7"/>
  <c r="B35" i="7"/>
  <c r="B23" i="7"/>
  <c r="B34" i="7"/>
  <c r="B33" i="7"/>
  <c r="B31" i="7"/>
  <c r="B32" i="7"/>
  <c r="B30" i="7"/>
  <c r="B29" i="7"/>
  <c r="B28" i="7"/>
  <c r="B27" i="7"/>
  <c r="B26" i="7"/>
  <c r="B25" i="7"/>
  <c r="B24" i="7"/>
  <c r="B22" i="7"/>
</calcChain>
</file>

<file path=xl/sharedStrings.xml><?xml version="1.0" encoding="utf-8"?>
<sst xmlns="http://schemas.openxmlformats.org/spreadsheetml/2006/main" count="1544" uniqueCount="97">
  <si>
    <t>Kota</t>
  </si>
  <si>
    <t>Jenis-Bisnis</t>
  </si>
  <si>
    <t>Format-Bisnis</t>
  </si>
  <si>
    <t>Kepemilikan-Tempat-Usaha</t>
  </si>
  <si>
    <t>Sejak-Sewa-Memiliki</t>
  </si>
  <si>
    <t>Kapan-Beroperasi</t>
  </si>
  <si>
    <t>Pertambahan-Karyawan</t>
  </si>
  <si>
    <t>Jumlah-Karyawan</t>
  </si>
  <si>
    <t>Karyawan-Paruh-Waktu</t>
  </si>
  <si>
    <t>Pendapatan-Mingguan-Kotor</t>
  </si>
  <si>
    <t>Pendapatan-Kotor-Liburan</t>
  </si>
  <si>
    <t>Persentase-Pelanggan-Bermobil</t>
  </si>
  <si>
    <t>Pelanggan-Member</t>
  </si>
  <si>
    <t>Lokal</t>
  </si>
  <si>
    <t>Non-Lokal</t>
  </si>
  <si>
    <t>Belanja-Konsumen</t>
  </si>
  <si>
    <t>Parkir</t>
  </si>
  <si>
    <t>Depok</t>
  </si>
  <si>
    <t>Jasa</t>
  </si>
  <si>
    <t>Pribadi</t>
  </si>
  <si>
    <t>Sewa</t>
  </si>
  <si>
    <t>Tetap</t>
  </si>
  <si>
    <t>&gt; 80%</t>
  </si>
  <si>
    <t>&lt; 20%</t>
  </si>
  <si>
    <t>Ada</t>
  </si>
  <si>
    <t>Bertambah</t>
  </si>
  <si>
    <t>41%-60%</t>
  </si>
  <si>
    <t>61%-80%</t>
  </si>
  <si>
    <t>Tidak Ada</t>
  </si>
  <si>
    <t>Retail</t>
  </si>
  <si>
    <t>Layanan Jasa</t>
  </si>
  <si>
    <t>Non-Profit</t>
  </si>
  <si>
    <t>20%-40%</t>
  </si>
  <si>
    <t>Perseroan Terbatas</t>
  </si>
  <si>
    <t>Pasar Malam</t>
  </si>
  <si>
    <t>Restaurant</t>
  </si>
  <si>
    <t>Perusahaan</t>
  </si>
  <si>
    <t>Ya</t>
  </si>
  <si>
    <t>Jakarta</t>
  </si>
  <si>
    <t>Tidak Jelas</t>
  </si>
  <si>
    <t>Partnership</t>
  </si>
  <si>
    <t>Bogor</t>
  </si>
  <si>
    <t>Franchise</t>
  </si>
  <si>
    <t>Bioskop</t>
  </si>
  <si>
    <t>Tangerang</t>
  </si>
  <si>
    <t>Kooperatif</t>
  </si>
  <si>
    <t>Berkurang</t>
  </si>
  <si>
    <t>Bar</t>
  </si>
  <si>
    <t>Sport</t>
  </si>
  <si>
    <t>Klinik</t>
  </si>
  <si>
    <t>Toko Kelontong</t>
  </si>
  <si>
    <t>Grosir</t>
  </si>
  <si>
    <t>Bekasi</t>
  </si>
  <si>
    <t>Bandung</t>
  </si>
  <si>
    <t>Grosir Eceran</t>
  </si>
  <si>
    <t>Tidak Tahu</t>
  </si>
  <si>
    <t>Pedagan Eceran</t>
  </si>
  <si>
    <t>Row Labels</t>
  </si>
  <si>
    <t>Grand Total</t>
  </si>
  <si>
    <t>Contoh 1:</t>
  </si>
  <si>
    <t>Jenis Bisnis</t>
  </si>
  <si>
    <t>Sum of Pendapatan-Mingguan-Kotor</t>
  </si>
  <si>
    <t>Coba lakukan Analisis Statitik Deskriptif pendapatan mingguan (kotor) berdasarkan jenis bisnis yang ada pada data survey binis!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</si>
  <si>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</si>
  <si>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</si>
  <si>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</si>
  <si>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</si>
  <si>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</si>
  <si>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</si>
  <si>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</si>
  <si>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</si>
  <si>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</si>
  <si>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</si>
  <si>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</si>
  <si>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</si>
  <si>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</si>
  <si>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Contoh 2:</t>
  </si>
  <si>
    <t>Sum of Jumlah-Karyawan</t>
  </si>
  <si>
    <t>Sum of Pendapatan-Kotor-Liburan</t>
  </si>
  <si>
    <t>Sum of Belanja-Konsumen</t>
  </si>
  <si>
    <t>Rata-rata</t>
  </si>
  <si>
    <t>Nilai Tengah</t>
  </si>
  <si>
    <t>Nilai yg Sering Muncul</t>
  </si>
  <si>
    <t>Simpangan Baku</t>
  </si>
  <si>
    <t>Variansi Sampel</t>
  </si>
  <si>
    <t>Kecondongan (Skewness)</t>
  </si>
  <si>
    <t xml:space="preserve">Interval/ Jangkauan (Range) </t>
  </si>
  <si>
    <t>Nilai Maksimum</t>
  </si>
  <si>
    <t>Nilai Minimum</t>
  </si>
  <si>
    <t>Error Standar</t>
  </si>
  <si>
    <t>Jumlah (Total)</t>
  </si>
  <si>
    <t xml:space="preserve">Banyak Sampel </t>
  </si>
  <si>
    <t>Kuartil 1</t>
  </si>
  <si>
    <t>Kuartil 2</t>
  </si>
  <si>
    <t>Kuartil 3</t>
  </si>
  <si>
    <t>Kuartil 4</t>
  </si>
  <si>
    <t>Persentil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</si>
</sst>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kti" refreshedDate="43892.498078356482" createdVersion="6" refreshedVersion="6" minRefreshableVersion="3" recordCount="165" xr:uid="{F1DC912B-D1CB-4552-8B08-BBF9F193137E}">
  <cacheSource type="worksheet">
    <worksheetSource ref="A1:Q166" sheet="Survey-Bisnis"/>
  </cacheSource>
  <cacheFields count="17">
    <cacheField name="Kota" numFmtId="0">
      <sharedItems/>
    </cacheField>
    <cacheField name="Jenis-Bisnis" numFmtId="0">
      <sharedItems count="13">
        <s v="Jasa"/>
        <s v="Retail"/>
        <s v="Layanan Jasa"/>
        <s v="Pasar Malam"/>
        <s v="Restaurant"/>
        <s v="Bioskop"/>
        <s v="Bar"/>
        <s v="Sport"/>
        <s v="Klinik"/>
        <s v="Toko Kelontong"/>
        <s v="Grosir"/>
        <s v="Grosir Eceran"/>
        <s v="Pedagan Eceran"/>
      </sharedItems>
    </cacheField>
    <cacheField name="Format-Bisnis" numFmtId="0">
      <sharedItems containsBlank="1"/>
    </cacheField>
    <cacheField name="Kepemilikan-Tempat-Usaha" numFmtId="0">
      <sharedItems/>
    </cacheField>
    <cacheField name="Sejak-Sewa-Memiliki" numFmtId="0">
      <sharedItems containsString="0" containsBlank="1" containsNumber="1" containsInteger="1" minValue="1950" maxValue="2016"/>
    </cacheField>
    <cacheField name="Kapan-Beroperasi" numFmtId="0">
      <sharedItems containsString="0" containsBlank="1" containsNumber="1" containsInteger="1" minValue="1950" maxValue="2016"/>
    </cacheField>
    <cacheField name="Pertambahan-Karyawan" numFmtId="0">
      <sharedItems containsBlank="1"/>
    </cacheField>
    <cacheField name="Jumlah-Karyawan" numFmtId="0">
      <sharedItems containsString="0" containsBlank="1" containsNumber="1" containsInteger="1" minValue="0" maxValue="60"/>
    </cacheField>
    <cacheField name="Karyawan-Paruh-Waktu" numFmtId="0">
      <sharedItems containsString="0" containsBlank="1" containsNumber="1" containsInteger="1" minValue="0" maxValue="50"/>
    </cacheField>
    <cacheField name="Pendapatan-Mingguan-Kotor" numFmtId="0">
      <sharedItems containsSemiMixedTypes="0" containsString="0" containsNumber="1" containsInteger="1" minValue="20" maxValue="60000"/>
    </cacheField>
    <cacheField name="Pendapatan-Kotor-Liburan" numFmtId="0">
      <sharedItems containsString="0" containsBlank="1" containsNumber="1" containsInteger="1" minValue="0" maxValue="52000"/>
    </cacheField>
    <cacheField name="Persentase-Pelanggan-Bermobil" numFmtId="0">
      <sharedItems containsString="0" containsBlank="1" containsNumber="1" containsInteger="1" minValue="0" maxValue="100"/>
    </cacheField>
    <cacheField name="Pelanggan-Member" numFmtId="0">
      <sharedItems containsBlank="1"/>
    </cacheField>
    <cacheField name="Lokal" numFmtId="0">
      <sharedItems containsBlank="1"/>
    </cacheField>
    <cacheField name="Non-Lokal" numFmtId="0">
      <sharedItems containsBlank="1"/>
    </cacheField>
    <cacheField name="Belanja-Konsumen" numFmtId="0">
      <sharedItems containsString="0" containsBlank="1" containsNumber="1" containsInteger="1" minValue="0" maxValue="1000"/>
    </cacheField>
    <cacheField name="Parki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s v="Depok"/>
    <x v="0"/>
    <s v="Pribadi"/>
    <s v="Sewa"/>
    <n v="2001"/>
    <m/>
    <s v="Tetap"/>
    <n v="0"/>
    <n v="0"/>
    <n v="200"/>
    <n v="0"/>
    <n v="95"/>
    <s v="&gt; 80%"/>
    <s v="&gt; 80%"/>
    <s v="&lt; 20%"/>
    <n v="75"/>
    <s v="Ada"/>
  </r>
  <r>
    <s v="Depok"/>
    <x v="0"/>
    <s v="Pribadi"/>
    <s v="Sewa"/>
    <n v="2008"/>
    <n v="2008"/>
    <s v="Bertambah"/>
    <n v="3"/>
    <n v="3"/>
    <n v="1000"/>
    <n v="500"/>
    <n v="98"/>
    <s v="41%-60%"/>
    <s v="41%-60%"/>
    <s v="41%-60%"/>
    <n v="30"/>
    <s v="Ada"/>
  </r>
  <r>
    <s v="Depok"/>
    <x v="0"/>
    <s v="Pribadi"/>
    <s v="Sewa"/>
    <n v="2012"/>
    <n v="2012"/>
    <s v="Bertambah"/>
    <n v="3"/>
    <n v="0"/>
    <n v="500"/>
    <n v="80"/>
    <n v="80"/>
    <s v="61%-80%"/>
    <s v="41%-60%"/>
    <s v="41%-60%"/>
    <n v="40"/>
    <s v="Tidak Ada"/>
  </r>
  <r>
    <s v="Depok"/>
    <x v="1"/>
    <s v="Pribadi"/>
    <s v="Sewa"/>
    <n v="2006"/>
    <n v="2006"/>
    <s v="Bertambah"/>
    <n v="1"/>
    <n v="2"/>
    <n v="2500"/>
    <n v="3500"/>
    <n v="90"/>
    <s v="&gt; 80%"/>
    <s v="&gt; 80%"/>
    <s v="&lt; 20%"/>
    <m/>
    <s v="Ada"/>
  </r>
  <r>
    <s v="Depok"/>
    <x v="2"/>
    <s v="Non-Profit"/>
    <s v="Sewa"/>
    <n v="2012"/>
    <n v="2012"/>
    <s v="Tetap"/>
    <n v="5"/>
    <n v="2"/>
    <n v="500"/>
    <n v="80"/>
    <n v="50"/>
    <s v="20%-40%"/>
    <s v="41%-60%"/>
    <s v="20%-40%"/>
    <n v="30"/>
    <s v="Ada"/>
  </r>
  <r>
    <s v="Depok"/>
    <x v="0"/>
    <s v="Pribadi"/>
    <s v="Sewa"/>
    <n v="2011"/>
    <n v="2011"/>
    <s v="Tetap"/>
    <n v="2"/>
    <n v="0"/>
    <n v="150"/>
    <n v="150"/>
    <n v="90"/>
    <s v="&gt; 80%"/>
    <s v="41%-60%"/>
    <s v="20%-40%"/>
    <n v="100"/>
    <s v="Tidak Ada"/>
  </r>
  <r>
    <s v="Depok"/>
    <x v="0"/>
    <s v="Perseroan Terbatas"/>
    <s v="Sewa"/>
    <n v="2012"/>
    <n v="2012"/>
    <s v="Tetap"/>
    <n v="1"/>
    <n v="1"/>
    <n v="1100"/>
    <n v="1100"/>
    <n v="70"/>
    <s v="&gt; 80%"/>
    <s v="&gt; 80%"/>
    <s v="&lt; 20%"/>
    <m/>
    <s v="Tidak Ada"/>
  </r>
  <r>
    <s v="Depok"/>
    <x v="1"/>
    <s v="Perseroan Terbatas"/>
    <s v="Sewa"/>
    <n v="2014"/>
    <n v="2014"/>
    <s v="Bertambah"/>
    <n v="0"/>
    <n v="4"/>
    <n v="800"/>
    <n v="1000"/>
    <n v="90"/>
    <s v="&gt; 80%"/>
    <s v="&gt; 80%"/>
    <s v="&lt; 20%"/>
    <n v="100"/>
    <s v="Tidak Ada"/>
  </r>
  <r>
    <s v="Depok"/>
    <x v="2"/>
    <s v="Pribadi"/>
    <s v="Sewa"/>
    <n v="2014"/>
    <n v="2014"/>
    <s v="Tetap"/>
    <n v="1"/>
    <n v="0"/>
    <n v="1200"/>
    <n v="2000"/>
    <n v="70"/>
    <s v="61%-80%"/>
    <s v="&gt; 80%"/>
    <s v="&lt; 20%"/>
    <n v="35"/>
    <s v="Tidak Ada"/>
  </r>
  <r>
    <s v="Depok"/>
    <x v="3"/>
    <s v="Pribadi"/>
    <s v="Sewa"/>
    <n v="2005"/>
    <n v="2005"/>
    <s v="Tetap"/>
    <n v="2"/>
    <n v="0"/>
    <n v="900"/>
    <n v="900"/>
    <n v="40"/>
    <s v="&gt; 80%"/>
    <s v="61%-80%"/>
    <s v="20%-40%"/>
    <n v="75"/>
    <s v="Tidak Ada"/>
  </r>
  <r>
    <s v="Depok"/>
    <x v="4"/>
    <s v="Pribadi"/>
    <s v="Sewa"/>
    <n v="2013"/>
    <n v="2013"/>
    <s v="Tetap"/>
    <n v="3"/>
    <n v="2"/>
    <n v="500"/>
    <n v="600"/>
    <m/>
    <s v="&gt; 80%"/>
    <s v="&gt; 80%"/>
    <s v="&lt; 20%"/>
    <n v="20"/>
    <s v="Tidak Ada"/>
  </r>
  <r>
    <s v="Depok"/>
    <x v="0"/>
    <s v="Pribadi"/>
    <s v="Sewa"/>
    <n v="2002"/>
    <n v="2002"/>
    <s v="Tetap"/>
    <n v="1"/>
    <n v="0"/>
    <n v="500"/>
    <n v="80"/>
    <m/>
    <s v="&gt; 80%"/>
    <s v="&gt; 80%"/>
    <s v="&lt; 20%"/>
    <n v="20"/>
    <s v="Tidak Ada"/>
  </r>
  <r>
    <s v="Depok"/>
    <x v="2"/>
    <s v="Perseroan Terbatas"/>
    <s v="Sewa"/>
    <n v="2014"/>
    <n v="2014"/>
    <s v="Bertambah"/>
    <n v="3"/>
    <n v="7"/>
    <n v="3000"/>
    <n v="4000"/>
    <n v="69"/>
    <s v="41%-60%"/>
    <s v="&gt; 80%"/>
    <s v="&lt; 20%"/>
    <n v="45"/>
    <s v="Ada"/>
  </r>
  <r>
    <s v="Depok"/>
    <x v="1"/>
    <s v="Pribadi"/>
    <s v="Sewa"/>
    <n v="2014"/>
    <n v="2014"/>
    <s v="Bertambah"/>
    <n v="3"/>
    <n v="2"/>
    <n v="300"/>
    <n v="1000"/>
    <n v="70"/>
    <s v="61%-80%"/>
    <s v="61%-80%"/>
    <s v="20%-40%"/>
    <n v="30"/>
    <s v="Ada"/>
  </r>
  <r>
    <s v="Depok"/>
    <x v="0"/>
    <s v="Perusahaan"/>
    <s v="Sewa"/>
    <n v="2006"/>
    <n v="2006"/>
    <s v="Tetap"/>
    <n v="4"/>
    <n v="3"/>
    <n v="500"/>
    <n v="80"/>
    <n v="100"/>
    <s v="&gt; 80%"/>
    <s v="41%-60%"/>
    <s v="41%-60%"/>
    <n v="200"/>
    <s v="Tidak Ada"/>
  </r>
  <r>
    <s v="Depok"/>
    <x v="4"/>
    <s v="Pribadi"/>
    <s v="Ya"/>
    <n v="2014"/>
    <n v="2014"/>
    <s v="Tetap"/>
    <n v="7"/>
    <n v="4"/>
    <n v="500"/>
    <n v="80"/>
    <m/>
    <m/>
    <s v="41%-60%"/>
    <s v="41%-60%"/>
    <n v="13"/>
    <s v="Tidak Ada"/>
  </r>
  <r>
    <s v="Depok"/>
    <x v="1"/>
    <s v="Pribadi"/>
    <s v="Sewa"/>
    <n v="2000"/>
    <n v="2000"/>
    <s v="Tetap"/>
    <n v="8"/>
    <n v="0"/>
    <n v="500"/>
    <n v="80"/>
    <n v="100"/>
    <s v="&gt; 80%"/>
    <s v="61%-80%"/>
    <s v="20%-40%"/>
    <n v="50"/>
    <s v="Tidak Ada"/>
  </r>
  <r>
    <s v="Depok"/>
    <x v="2"/>
    <s v="Perseroan Terbatas"/>
    <s v="Sewa"/>
    <n v="2008"/>
    <n v="2008"/>
    <s v="Bertambah"/>
    <n v="1"/>
    <n v="2"/>
    <n v="1000"/>
    <n v="1250"/>
    <n v="20"/>
    <s v="20%-40%"/>
    <s v="61%-80%"/>
    <s v="41%-60%"/>
    <n v="150"/>
    <s v="Tidak Ada"/>
  </r>
  <r>
    <s v="Depok"/>
    <x v="4"/>
    <s v="Perseroan Terbatas"/>
    <s v="Ya"/>
    <n v="2005"/>
    <n v="2005"/>
    <s v="Tetap"/>
    <n v="5"/>
    <n v="2"/>
    <n v="1200"/>
    <n v="1800"/>
    <n v="49"/>
    <s v="&gt; 80%"/>
    <s v="&gt; 80%"/>
    <s v="&lt; 20%"/>
    <n v="7"/>
    <s v="Ada"/>
  </r>
  <r>
    <s v="Jakarta"/>
    <x v="2"/>
    <s v="Pribadi"/>
    <s v="Sewa"/>
    <n v="2000"/>
    <n v="2000"/>
    <s v="Tetap"/>
    <n v="0"/>
    <n v="0"/>
    <n v="500"/>
    <n v="80"/>
    <n v="30"/>
    <s v="41%-60%"/>
    <s v="&gt; 80%"/>
    <s v="&lt; 20%"/>
    <m/>
    <s v="Tidak Ada"/>
  </r>
  <r>
    <s v="Depok"/>
    <x v="4"/>
    <s v="Perseroan Terbatas"/>
    <s v="Sewa"/>
    <n v="2009"/>
    <n v="2009"/>
    <s v="Tetap"/>
    <n v="7"/>
    <n v="2"/>
    <n v="1500"/>
    <n v="1800"/>
    <n v="38"/>
    <s v="&gt; 80%"/>
    <s v="&gt; 80%"/>
    <s v="&lt; 20%"/>
    <n v="15"/>
    <s v="Tidak Ada"/>
  </r>
  <r>
    <s v="Jakarta"/>
    <x v="1"/>
    <s v="Pribadi"/>
    <s v="Sewa"/>
    <n v="2011"/>
    <n v="2011"/>
    <s v="Tetap"/>
    <m/>
    <n v="1"/>
    <n v="500"/>
    <n v="80"/>
    <m/>
    <s v="61%-80%"/>
    <s v="61%-80%"/>
    <s v="&lt; 20%"/>
    <n v="10"/>
    <s v="Tidak Ada"/>
  </r>
  <r>
    <s v="Depok"/>
    <x v="1"/>
    <m/>
    <s v="Sewa"/>
    <n v="2003"/>
    <n v="2003"/>
    <s v="Bertambah"/>
    <n v="8"/>
    <n v="6"/>
    <n v="700"/>
    <n v="1100"/>
    <n v="60"/>
    <s v="&gt; 80%"/>
    <s v="41%-60%"/>
    <s v="41%-60%"/>
    <n v="30"/>
    <s v="Tidak Jelas"/>
  </r>
  <r>
    <s v="Depok"/>
    <x v="1"/>
    <s v="Partnership"/>
    <s v="Ya"/>
    <n v="1987"/>
    <n v="1987"/>
    <s v="Tetap"/>
    <n v="2"/>
    <n v="0"/>
    <n v="500"/>
    <n v="80"/>
    <m/>
    <m/>
    <m/>
    <m/>
    <m/>
    <s v="Ada"/>
  </r>
  <r>
    <s v="Bogor"/>
    <x v="1"/>
    <s v="Franchise"/>
    <s v="Sewa"/>
    <n v="1950"/>
    <n v="1950"/>
    <s v="Tetap"/>
    <n v="4"/>
    <n v="2"/>
    <n v="8500"/>
    <n v="8500"/>
    <n v="100"/>
    <s v="61%-80%"/>
    <s v="41%-60%"/>
    <s v="41%-60%"/>
    <n v="500"/>
    <s v="Ada"/>
  </r>
  <r>
    <s v="Bogor"/>
    <x v="4"/>
    <s v="Perusahaan"/>
    <s v="Sewa"/>
    <n v="2015"/>
    <n v="2015"/>
    <s v="Bertambah"/>
    <n v="4"/>
    <n v="7"/>
    <n v="2600"/>
    <n v="3300"/>
    <n v="30"/>
    <s v="&gt; 80%"/>
    <s v="41%-60%"/>
    <s v="20%-40%"/>
    <n v="10"/>
    <s v="Ada"/>
  </r>
  <r>
    <s v="Bogor"/>
    <x v="5"/>
    <s v="Pribadi"/>
    <s v="Ya"/>
    <n v="1977"/>
    <n v="1977"/>
    <s v="Tetap"/>
    <n v="30"/>
    <n v="5"/>
    <n v="500"/>
    <n v="80"/>
    <n v="80"/>
    <s v="20%-40%"/>
    <s v="61%-80%"/>
    <s v="20%-40%"/>
    <m/>
    <s v="Ada"/>
  </r>
  <r>
    <s v="Bogor"/>
    <x v="4"/>
    <s v="Perusahaan"/>
    <s v="Sewa"/>
    <n v="2010"/>
    <n v="2010"/>
    <s v="Tetap"/>
    <n v="4"/>
    <n v="6"/>
    <n v="2400"/>
    <n v="2400"/>
    <n v="35"/>
    <s v="41%-60%"/>
    <s v="41%-60%"/>
    <s v="20%-40%"/>
    <n v="12"/>
    <s v="Tidak Ada"/>
  </r>
  <r>
    <s v="Bogor"/>
    <x v="4"/>
    <s v="Perusahaan"/>
    <s v="Sewa"/>
    <n v="2010"/>
    <n v="2010"/>
    <s v="Bertambah"/>
    <n v="22"/>
    <n v="14"/>
    <n v="500"/>
    <n v="80"/>
    <n v="75"/>
    <s v="41%-60%"/>
    <s v="20%-40%"/>
    <s v="41%-60%"/>
    <n v="70"/>
    <s v="Ada"/>
  </r>
  <r>
    <s v="Bogor"/>
    <x v="4"/>
    <s v="Perusahaan"/>
    <s v="Ya"/>
    <n v="2013"/>
    <n v="2013"/>
    <s v="Bertambah"/>
    <n v="0"/>
    <n v="6"/>
    <n v="400"/>
    <n v="600"/>
    <n v="0"/>
    <s v="20%-40%"/>
    <s v="&lt; 20%"/>
    <s v="&lt; 20%"/>
    <n v="15"/>
    <s v="Tidak Ada"/>
  </r>
  <r>
    <s v="Bogor"/>
    <x v="1"/>
    <s v="Non-Profit"/>
    <s v="Ya"/>
    <m/>
    <m/>
    <s v="Tetap"/>
    <m/>
    <m/>
    <n v="500"/>
    <n v="80"/>
    <n v="0"/>
    <m/>
    <m/>
    <m/>
    <m/>
    <s v="Tidak Ada"/>
  </r>
  <r>
    <s v="Tangerang"/>
    <x v="4"/>
    <s v="Franchise"/>
    <s v="Ya"/>
    <n v="2014"/>
    <n v="2014"/>
    <s v="Tetap"/>
    <n v="48"/>
    <n v="10"/>
    <n v="60000"/>
    <n v="52000"/>
    <n v="60"/>
    <s v="61%-80%"/>
    <s v="41%-60%"/>
    <s v="41%-60%"/>
    <n v="8"/>
    <s v="Ada"/>
  </r>
  <r>
    <s v="Tangerang"/>
    <x v="1"/>
    <s v="Pribadi"/>
    <s v="Sewa"/>
    <n v="2015"/>
    <n v="2015"/>
    <s v="Tetap"/>
    <n v="2"/>
    <n v="0"/>
    <n v="500"/>
    <n v="80"/>
    <n v="25"/>
    <s v="&lt; 20%"/>
    <s v="&gt; 80%"/>
    <s v="&lt; 20%"/>
    <n v="10"/>
    <s v="Tidak Ada"/>
  </r>
  <r>
    <s v="Tangerang"/>
    <x v="1"/>
    <s v="Pribadi"/>
    <s v="Sewa"/>
    <n v="2005"/>
    <n v="2005"/>
    <s v="Tetap"/>
    <n v="2"/>
    <n v="0"/>
    <n v="100"/>
    <n v="150"/>
    <m/>
    <m/>
    <m/>
    <m/>
    <m/>
    <m/>
  </r>
  <r>
    <s v="Tangerang"/>
    <x v="0"/>
    <s v="Partnership"/>
    <s v="Sewa"/>
    <n v="2015"/>
    <n v="2015"/>
    <s v="Bertambah"/>
    <n v="1"/>
    <n v="1"/>
    <n v="500"/>
    <m/>
    <n v="100"/>
    <s v="&lt; 20%"/>
    <s v="&gt; 80%"/>
    <s v="&lt; 20%"/>
    <n v="100"/>
    <s v="Tidak Ada"/>
  </r>
  <r>
    <s v="Tangerang"/>
    <x v="4"/>
    <s v="Perusahaan"/>
    <s v="Sewa"/>
    <n v="1995"/>
    <n v="1995"/>
    <s v="Tetap"/>
    <n v="3"/>
    <n v="6"/>
    <n v="4800"/>
    <n v="6000"/>
    <n v="75"/>
    <s v="&gt; 80%"/>
    <s v="&gt; 80%"/>
    <s v="&lt; 20%"/>
    <n v="5"/>
    <s v="Tidak Ada"/>
  </r>
  <r>
    <s v="Tangerang"/>
    <x v="0"/>
    <s v="Pribadi"/>
    <s v="Sewa"/>
    <n v="1989"/>
    <n v="1989"/>
    <s v="Tetap"/>
    <n v="3"/>
    <n v="0"/>
    <n v="500"/>
    <n v="80"/>
    <n v="60"/>
    <s v="&gt; 80%"/>
    <s v="&gt; 80%"/>
    <s v="&lt; 20%"/>
    <n v="0"/>
    <s v="Ada"/>
  </r>
  <r>
    <s v="Tangerang"/>
    <x v="1"/>
    <s v="Perusahaan"/>
    <s v="Ya"/>
    <n v="1977"/>
    <n v="1977"/>
    <s v="Tetap"/>
    <n v="60"/>
    <n v="0"/>
    <n v="500"/>
    <n v="80"/>
    <n v="60"/>
    <s v="&gt; 80%"/>
    <s v="&gt; 80%"/>
    <s v="&lt; 20%"/>
    <n v="15"/>
    <s v="Tidak Ada"/>
  </r>
  <r>
    <s v="Tangerang"/>
    <x v="1"/>
    <s v="Kooperatif"/>
    <s v="Sewa"/>
    <n v="2014"/>
    <n v="2014"/>
    <s v="Bertambah"/>
    <n v="3"/>
    <n v="19"/>
    <n v="500"/>
    <n v="80"/>
    <n v="40"/>
    <s v="20%-40%"/>
    <s v="&gt; 80%"/>
    <s v="&lt; 20%"/>
    <n v="8"/>
    <s v="Tidak Ada"/>
  </r>
  <r>
    <s v="Tangerang"/>
    <x v="4"/>
    <s v="Pribadi"/>
    <s v="Sewa"/>
    <m/>
    <m/>
    <s v="Tetap"/>
    <n v="1"/>
    <m/>
    <n v="500"/>
    <n v="80"/>
    <m/>
    <s v="&gt; 80%"/>
    <s v="&gt; 80%"/>
    <s v="&lt; 20%"/>
    <n v="8"/>
    <s v="Ada"/>
  </r>
  <r>
    <s v="Jakarta"/>
    <x v="1"/>
    <s v="Pribadi"/>
    <s v="Sewa"/>
    <m/>
    <m/>
    <s v="Tetap"/>
    <n v="2"/>
    <m/>
    <n v="500"/>
    <n v="80"/>
    <n v="50"/>
    <s v="61%-80%"/>
    <s v="61%-80%"/>
    <s v="&lt; 20%"/>
    <m/>
    <s v="Tidak Ada"/>
  </r>
  <r>
    <s v="Tangerang"/>
    <x v="1"/>
    <s v="Pribadi"/>
    <s v="Sewa"/>
    <n v="2001"/>
    <n v="2001"/>
    <s v="Bertambah"/>
    <n v="2"/>
    <n v="1"/>
    <n v="500"/>
    <n v="80"/>
    <n v="50"/>
    <s v="&gt; 80%"/>
    <s v="&gt; 80%"/>
    <s v="&lt; 20%"/>
    <n v="10"/>
    <s v="Tidak Ada"/>
  </r>
  <r>
    <s v="Tangerang"/>
    <x v="1"/>
    <s v="Pribadi"/>
    <s v="Sewa"/>
    <n v="2012"/>
    <n v="2012"/>
    <s v="Berkurang"/>
    <n v="0"/>
    <n v="0"/>
    <n v="20"/>
    <n v="0"/>
    <n v="1"/>
    <s v="&lt; 20%"/>
    <s v="&gt; 80%"/>
    <s v="&lt; 20%"/>
    <n v="10"/>
    <s v="Tidak Ada"/>
  </r>
  <r>
    <s v="Bogor"/>
    <x v="4"/>
    <s v="Pribadi"/>
    <s v="Sewa"/>
    <n v="1995"/>
    <n v="1995"/>
    <s v="Tetap"/>
    <n v="2"/>
    <n v="0"/>
    <n v="500"/>
    <n v="80"/>
    <n v="25"/>
    <s v="&lt; 20%"/>
    <s v="41%-60%"/>
    <s v="&lt; 20%"/>
    <n v="3"/>
    <s v="Tidak Ada"/>
  </r>
  <r>
    <s v="Bogor"/>
    <x v="4"/>
    <s v="Pribadi"/>
    <s v="Sewa"/>
    <n v="2015"/>
    <n v="2015"/>
    <s v="Bertambah"/>
    <n v="15"/>
    <m/>
    <n v="500"/>
    <n v="80"/>
    <n v="50"/>
    <s v="&gt; 80%"/>
    <s v="&gt; 80%"/>
    <s v="&lt; 20%"/>
    <n v="15"/>
    <s v="Ada"/>
  </r>
  <r>
    <s v="Bogor"/>
    <x v="1"/>
    <s v="Pribadi"/>
    <s v="Sewa"/>
    <n v="2013"/>
    <n v="2013"/>
    <s v="Tetap"/>
    <n v="2"/>
    <n v="2"/>
    <n v="1500"/>
    <n v="1700"/>
    <n v="20"/>
    <s v="41%-60%"/>
    <s v="&gt; 80%"/>
    <s v="&lt; 20%"/>
    <n v="5"/>
    <s v="Tidak Ada"/>
  </r>
  <r>
    <s v="Bogor"/>
    <x v="0"/>
    <s v="Pribadi"/>
    <s v="Sewa"/>
    <n v="1977"/>
    <n v="1977"/>
    <s v="Tetap"/>
    <n v="0"/>
    <n v="1"/>
    <n v="500"/>
    <n v="80"/>
    <n v="80"/>
    <m/>
    <s v="&lt; 20%"/>
    <m/>
    <n v="50"/>
    <s v="Tidak Ada"/>
  </r>
  <r>
    <s v="Bogor"/>
    <x v="4"/>
    <s v="Pribadi"/>
    <s v="Sewa"/>
    <n v="2015"/>
    <n v="2015"/>
    <s v="Bertambah"/>
    <n v="6"/>
    <n v="0"/>
    <n v="400"/>
    <n v="2000"/>
    <n v="10"/>
    <s v="&lt; 20%"/>
    <s v="20%-40%"/>
    <s v="61%-80%"/>
    <n v="8"/>
    <s v="Ada"/>
  </r>
  <r>
    <s v="Bogor"/>
    <x v="1"/>
    <s v="Pribadi"/>
    <s v="Sewa"/>
    <n v="2015"/>
    <n v="2015"/>
    <s v="Bertambah"/>
    <n v="1"/>
    <n v="2"/>
    <n v="400"/>
    <n v="400"/>
    <n v="40"/>
    <s v="20%-40%"/>
    <s v="20%-40%"/>
    <s v="41%-60%"/>
    <n v="50"/>
    <s v="Tidak Ada"/>
  </r>
  <r>
    <s v="Bogor"/>
    <x v="1"/>
    <s v="Pribadi"/>
    <s v="Ya"/>
    <n v="1975"/>
    <n v="2005"/>
    <s v="Bertambah"/>
    <n v="4"/>
    <n v="3"/>
    <n v="500"/>
    <n v="80"/>
    <m/>
    <m/>
    <m/>
    <m/>
    <m/>
    <m/>
  </r>
  <r>
    <s v="Bogor"/>
    <x v="0"/>
    <s v="Pribadi"/>
    <s v="Sewa"/>
    <n v="2015"/>
    <n v="2015"/>
    <s v="Tetap"/>
    <n v="1"/>
    <m/>
    <n v="500"/>
    <n v="80"/>
    <n v="10"/>
    <s v="20%-40%"/>
    <s v="20%-40%"/>
    <s v="61%-80%"/>
    <n v="3"/>
    <s v="Tidak Ada"/>
  </r>
  <r>
    <s v="Bogor"/>
    <x v="6"/>
    <s v="Perusahaan"/>
    <s v="Sewa"/>
    <n v="2002"/>
    <n v="2002"/>
    <s v="Tetap"/>
    <n v="10"/>
    <n v="50"/>
    <n v="1300"/>
    <n v="2400"/>
    <n v="80"/>
    <s v="&gt; 80%"/>
    <s v="20%-40%"/>
    <s v="61%-80%"/>
    <n v="25"/>
    <s v="Tidak Ada"/>
  </r>
  <r>
    <s v="Bogor"/>
    <x v="1"/>
    <s v="Franchise"/>
    <s v="Sewa"/>
    <n v="2013"/>
    <n v="2013"/>
    <s v="Bertambah"/>
    <n v="3"/>
    <n v="0"/>
    <n v="1400"/>
    <n v="250"/>
    <n v="10"/>
    <s v="20%-40%"/>
    <s v="41%-60%"/>
    <s v="41%-60%"/>
    <m/>
    <s v="Tidak Ada"/>
  </r>
  <r>
    <s v="Bogor"/>
    <x v="2"/>
    <s v="Pribadi"/>
    <s v="Sewa"/>
    <n v="2012"/>
    <n v="2012"/>
    <s v="Tetap"/>
    <n v="1"/>
    <n v="0"/>
    <n v="1400"/>
    <n v="250"/>
    <n v="50"/>
    <s v="41%-60%"/>
    <s v="&gt; 80%"/>
    <s v="&lt; 20%"/>
    <m/>
    <s v="Tidak Ada"/>
  </r>
  <r>
    <s v="Bogor"/>
    <x v="2"/>
    <s v="Pribadi"/>
    <s v="Sewa"/>
    <n v="2012"/>
    <n v="2012"/>
    <s v="Bertambah"/>
    <n v="1"/>
    <n v="0"/>
    <n v="1400"/>
    <n v="250"/>
    <n v="15"/>
    <s v="&gt; 80%"/>
    <s v="&gt; 80%"/>
    <s v="&lt; 20%"/>
    <n v="6"/>
    <s v="Tidak Ada"/>
  </r>
  <r>
    <s v="Jakarta"/>
    <x v="4"/>
    <s v="Pribadi"/>
    <s v="Ya"/>
    <n v="2013"/>
    <n v="2013"/>
    <s v="Bertambah"/>
    <n v="15"/>
    <n v="4"/>
    <n v="1400"/>
    <n v="250"/>
    <n v="80"/>
    <s v="41%-60%"/>
    <s v="20%-40%"/>
    <s v="61%-80%"/>
    <n v="15"/>
    <s v="Tidak Ada"/>
  </r>
  <r>
    <s v="Jakarta"/>
    <x v="1"/>
    <s v="Pribadi"/>
    <s v="Ya"/>
    <n v="1985"/>
    <n v="1985"/>
    <s v="Tetap"/>
    <n v="7"/>
    <n v="1"/>
    <n v="1400"/>
    <n v="250"/>
    <n v="20"/>
    <s v="61%-80%"/>
    <s v="61%-80%"/>
    <s v="&lt; 20%"/>
    <n v="7"/>
    <s v="Tidak Ada"/>
  </r>
  <r>
    <s v="Jakarta"/>
    <x v="1"/>
    <s v="Pribadi"/>
    <s v="Sewa"/>
    <n v="1997"/>
    <n v="1997"/>
    <s v="Tetap"/>
    <n v="0"/>
    <n v="1"/>
    <n v="1400"/>
    <n v="250"/>
    <m/>
    <m/>
    <m/>
    <m/>
    <m/>
    <m/>
  </r>
  <r>
    <s v="Jakarta"/>
    <x v="0"/>
    <m/>
    <s v="Sewa"/>
    <n v="2000"/>
    <n v="2000"/>
    <s v="Tetap"/>
    <n v="4"/>
    <m/>
    <n v="1400"/>
    <n v="250"/>
    <n v="40"/>
    <m/>
    <m/>
    <m/>
    <m/>
    <s v="Tidak Ada"/>
  </r>
  <r>
    <s v="Jakarta"/>
    <x v="7"/>
    <s v="Partnership"/>
    <s v="Sewa"/>
    <n v="2001"/>
    <n v="2001"/>
    <s v="Tetap"/>
    <n v="0"/>
    <n v="1"/>
    <n v="1400"/>
    <n v="250"/>
    <n v="20"/>
    <s v="61%-80%"/>
    <s v="61%-80%"/>
    <s v="&lt; 20%"/>
    <n v="20"/>
    <s v="Tidak Ada"/>
  </r>
  <r>
    <s v="Jakarta"/>
    <x v="2"/>
    <s v="Perusahaan"/>
    <s v="Sewa"/>
    <n v="1995"/>
    <n v="1995"/>
    <s v="Tetap"/>
    <n v="3"/>
    <m/>
    <n v="1400"/>
    <n v="250"/>
    <n v="80"/>
    <s v="&gt; 80%"/>
    <s v="41%-60%"/>
    <s v="20%-40%"/>
    <n v="250"/>
    <s v="Tidak Ada"/>
  </r>
  <r>
    <s v="Jakarta"/>
    <x v="1"/>
    <s v="Pribadi"/>
    <s v="Sewa"/>
    <m/>
    <m/>
    <s v="Tetap"/>
    <m/>
    <n v="4"/>
    <n v="1400"/>
    <n v="250"/>
    <n v="10"/>
    <s v="61%-80%"/>
    <s v="61%-80%"/>
    <s v="&lt; 20%"/>
    <n v="40"/>
    <s v="Tidak Ada"/>
  </r>
  <r>
    <s v="Jakarta"/>
    <x v="4"/>
    <s v="Pribadi"/>
    <s v="Sewa"/>
    <n v="1978"/>
    <n v="1978"/>
    <s v="Tetap"/>
    <m/>
    <m/>
    <n v="1400"/>
    <n v="250"/>
    <m/>
    <s v="61%-80%"/>
    <s v="61%-80%"/>
    <s v="&lt; 20%"/>
    <n v="15"/>
    <s v="Ada"/>
  </r>
  <r>
    <s v="Jakarta"/>
    <x v="1"/>
    <s v="Pribadi"/>
    <s v="Sewa"/>
    <n v="1990"/>
    <n v="1990"/>
    <s v="Tetap"/>
    <n v="0"/>
    <n v="1"/>
    <n v="1400"/>
    <n v="250"/>
    <n v="5"/>
    <s v="&gt; 80%"/>
    <s v="&gt; 80%"/>
    <s v="&lt; 20%"/>
    <n v="3"/>
    <s v="Tidak Ada"/>
  </r>
  <r>
    <s v="Jakarta"/>
    <x v="4"/>
    <s v="Perusahaan"/>
    <s v="Sewa"/>
    <n v="2013"/>
    <n v="2013"/>
    <s v="Berkurang"/>
    <n v="1"/>
    <n v="1"/>
    <n v="1400"/>
    <n v="250"/>
    <n v="10"/>
    <s v="61%-80%"/>
    <s v="61%-80%"/>
    <s v="&lt; 20%"/>
    <n v="10"/>
    <s v="Ada"/>
  </r>
  <r>
    <s v="Jakarta"/>
    <x v="1"/>
    <s v="Pribadi"/>
    <s v="Sewa"/>
    <n v="1990"/>
    <n v="1990"/>
    <s v="Tetap"/>
    <n v="0"/>
    <n v="1"/>
    <n v="1400"/>
    <n v="250"/>
    <m/>
    <s v="61%-80%"/>
    <s v="61%-80%"/>
    <s v="&lt; 20%"/>
    <n v="15"/>
    <s v="Tidak Jelas"/>
  </r>
  <r>
    <s v="Jakarta"/>
    <x v="1"/>
    <s v="Pribadi"/>
    <s v="Sewa"/>
    <n v="1987"/>
    <n v="1987"/>
    <s v="Tetap"/>
    <m/>
    <n v="1"/>
    <n v="1400"/>
    <n v="250"/>
    <n v="5"/>
    <s v="&gt; 80%"/>
    <s v="&gt; 80%"/>
    <s v="&lt; 20%"/>
    <n v="30"/>
    <s v="Tidak Ada"/>
  </r>
  <r>
    <s v="Jakarta"/>
    <x v="1"/>
    <s v="Perusahaan"/>
    <s v="Sewa"/>
    <m/>
    <m/>
    <s v="Tetap"/>
    <n v="6"/>
    <n v="0"/>
    <n v="1400"/>
    <n v="250"/>
    <n v="50"/>
    <s v="61%-80%"/>
    <s v="61%-80%"/>
    <s v="&lt; 20%"/>
    <n v="500"/>
    <s v="Tidak Ada"/>
  </r>
  <r>
    <s v="Jakarta"/>
    <x v="5"/>
    <s v="Pribadi"/>
    <s v="Sewa"/>
    <n v="2011"/>
    <n v="2011"/>
    <s v="Tetap"/>
    <n v="1"/>
    <n v="1"/>
    <n v="1400"/>
    <n v="250"/>
    <n v="50"/>
    <s v="&gt; 80%"/>
    <s v="&gt; 80%"/>
    <s v="&lt; 20%"/>
    <n v="5"/>
    <s v="Tidak Ada"/>
  </r>
  <r>
    <s v="Jakarta"/>
    <x v="1"/>
    <s v="Pribadi"/>
    <s v="Sewa"/>
    <n v="1995"/>
    <n v="1995"/>
    <s v="Tetap"/>
    <n v="0"/>
    <n v="0"/>
    <n v="1400"/>
    <n v="250"/>
    <m/>
    <s v="&gt; 80%"/>
    <s v="&gt; 80%"/>
    <s v="&lt; 20%"/>
    <n v="10"/>
    <s v="Ada"/>
  </r>
  <r>
    <s v="Jakarta"/>
    <x v="8"/>
    <m/>
    <s v="Sewa"/>
    <m/>
    <m/>
    <s v="Tetap"/>
    <m/>
    <m/>
    <n v="1400"/>
    <n v="250"/>
    <n v="30"/>
    <s v="&gt; 80%"/>
    <s v="&gt; 80%"/>
    <s v="&lt; 20%"/>
    <m/>
    <s v="Tidak Ada"/>
  </r>
  <r>
    <s v="Jakarta"/>
    <x v="7"/>
    <m/>
    <s v="Sewa"/>
    <m/>
    <m/>
    <m/>
    <m/>
    <m/>
    <n v="1400"/>
    <n v="250"/>
    <m/>
    <m/>
    <m/>
    <m/>
    <m/>
    <m/>
  </r>
  <r>
    <s v="Jakarta"/>
    <x v="1"/>
    <s v="Pribadi"/>
    <s v="Sewa"/>
    <n v="1995"/>
    <n v="1995"/>
    <s v="Tetap"/>
    <n v="2"/>
    <n v="0"/>
    <n v="1400"/>
    <n v="250"/>
    <n v="30"/>
    <s v="&gt; 80%"/>
    <s v="&gt; 80%"/>
    <s v="&lt; 20%"/>
    <n v="5"/>
    <s v="Tidak Ada"/>
  </r>
  <r>
    <s v="Jakarta"/>
    <x v="4"/>
    <s v="Pribadi"/>
    <s v="Sewa"/>
    <m/>
    <m/>
    <m/>
    <n v="0"/>
    <n v="0"/>
    <n v="1400"/>
    <n v="250"/>
    <m/>
    <s v="&gt; 80%"/>
    <s v="&gt; 80%"/>
    <s v="&lt; 20%"/>
    <n v="2"/>
    <s v="Tidak Ada"/>
  </r>
  <r>
    <s v="Jakarta"/>
    <x v="1"/>
    <s v="Pribadi"/>
    <s v="Sewa"/>
    <n v="2012"/>
    <n v="2012"/>
    <s v="Tetap"/>
    <m/>
    <n v="3"/>
    <n v="1400"/>
    <n v="250"/>
    <n v="50"/>
    <s v="&gt; 80%"/>
    <s v="&lt; 20%"/>
    <s v="&lt; 20%"/>
    <n v="20"/>
    <s v="Tidak Ada"/>
  </r>
  <r>
    <s v="Jakarta"/>
    <x v="1"/>
    <s v="Pribadi"/>
    <s v="Sewa"/>
    <n v="2008"/>
    <n v="2008"/>
    <s v="Tetap"/>
    <n v="1"/>
    <n v="1"/>
    <n v="1400"/>
    <n v="250"/>
    <n v="10"/>
    <s v="&gt; 80%"/>
    <s v="&gt; 80%"/>
    <s v="&lt; 20%"/>
    <n v="20"/>
    <s v="Tidak Ada"/>
  </r>
  <r>
    <s v="Jakarta"/>
    <x v="1"/>
    <s v="Pribadi"/>
    <s v="Sewa"/>
    <n v="2003"/>
    <n v="2003"/>
    <s v="Berkurang"/>
    <m/>
    <n v="3"/>
    <n v="1400"/>
    <n v="250"/>
    <n v="80"/>
    <s v="&gt; 80%"/>
    <s v="&gt; 80%"/>
    <s v="&lt; 20%"/>
    <n v="10"/>
    <s v="Tidak Ada"/>
  </r>
  <r>
    <s v="Jakarta"/>
    <x v="1"/>
    <s v="Perusahaan"/>
    <s v="Sewa"/>
    <n v="1985"/>
    <n v="1985"/>
    <s v="Tetap"/>
    <m/>
    <m/>
    <n v="1400"/>
    <n v="250"/>
    <m/>
    <s v="41%-60%"/>
    <s v="&gt; 80%"/>
    <s v="&lt; 20%"/>
    <n v="50"/>
    <s v="Tidak Ada"/>
  </r>
  <r>
    <s v="Jakarta"/>
    <x v="1"/>
    <s v="Pribadi"/>
    <s v="Sewa"/>
    <n v="2004"/>
    <n v="2004"/>
    <s v="Tetap"/>
    <n v="1"/>
    <n v="2"/>
    <n v="1400"/>
    <n v="250"/>
    <n v="10"/>
    <s v="&gt; 80%"/>
    <s v="&gt; 80%"/>
    <s v="&lt; 20%"/>
    <m/>
    <s v="Tidak Jelas"/>
  </r>
  <r>
    <s v="Jakarta"/>
    <x v="1"/>
    <s v="Pribadi"/>
    <s v="Ya"/>
    <n v="2000"/>
    <n v="2000"/>
    <s v="Tetap"/>
    <n v="0"/>
    <n v="3"/>
    <n v="3200"/>
    <n v="250"/>
    <n v="10"/>
    <s v="&gt; 80%"/>
    <s v="&gt; 80%"/>
    <s v="&lt; 20%"/>
    <n v="20"/>
    <s v="Tidak Ada"/>
  </r>
  <r>
    <s v="Jakarta"/>
    <x v="1"/>
    <s v="Pribadi"/>
    <s v="Sewa"/>
    <n v="2014"/>
    <n v="2014"/>
    <m/>
    <m/>
    <m/>
    <n v="3200"/>
    <n v="250"/>
    <m/>
    <s v="61%-80%"/>
    <s v="61%-80%"/>
    <s v="&lt; 20%"/>
    <n v="3"/>
    <s v="Tidak Ada"/>
  </r>
  <r>
    <s v="Jakarta"/>
    <x v="1"/>
    <s v="Pribadi"/>
    <s v="Sewa"/>
    <n v="1985"/>
    <n v="1985"/>
    <s v="Tetap"/>
    <n v="0"/>
    <n v="2"/>
    <n v="3200"/>
    <n v="250"/>
    <n v="70"/>
    <s v="&gt; 80%"/>
    <s v="&gt; 80%"/>
    <s v="&lt; 20%"/>
    <n v="5"/>
    <s v="Tidak Ada"/>
  </r>
  <r>
    <s v="Jakarta"/>
    <x v="1"/>
    <s v="Pribadi"/>
    <s v="Sewa"/>
    <n v="1997"/>
    <n v="1997"/>
    <m/>
    <m/>
    <n v="1"/>
    <n v="3200"/>
    <n v="250"/>
    <m/>
    <s v="&gt; 80%"/>
    <s v="&gt; 80%"/>
    <s v="&lt; 20%"/>
    <n v="10"/>
    <s v="Ada"/>
  </r>
  <r>
    <s v="Jakarta"/>
    <x v="9"/>
    <s v="Pribadi"/>
    <s v="Sewa"/>
    <n v="1985"/>
    <n v="1985"/>
    <s v="Tetap"/>
    <n v="4"/>
    <m/>
    <n v="3200"/>
    <n v="250"/>
    <n v="40"/>
    <s v="&gt; 80%"/>
    <s v="&gt; 80%"/>
    <s v="&lt; 20%"/>
    <n v="15"/>
    <s v="Tidak Ada"/>
  </r>
  <r>
    <s v="Jakarta"/>
    <x v="0"/>
    <s v="Pribadi"/>
    <s v="Sewa"/>
    <m/>
    <m/>
    <s v="Tetap"/>
    <n v="3"/>
    <m/>
    <n v="3200"/>
    <n v="250"/>
    <n v="50"/>
    <s v="&gt; 80%"/>
    <s v="&gt; 80%"/>
    <s v="&lt; 20%"/>
    <m/>
    <s v="Tidak Ada"/>
  </r>
  <r>
    <s v="Jakarta"/>
    <x v="1"/>
    <s v="Pribadi"/>
    <s v="Sewa"/>
    <n v="2014"/>
    <n v="2014"/>
    <s v="Berkurang"/>
    <n v="0"/>
    <n v="0"/>
    <n v="3200"/>
    <n v="250"/>
    <n v="50"/>
    <s v="20%-40%"/>
    <s v="61%-80%"/>
    <s v="20%-40%"/>
    <n v="35"/>
    <s v="Tidak Ada"/>
  </r>
  <r>
    <s v="Jakarta"/>
    <x v="0"/>
    <s v="Pribadi"/>
    <s v="Sewa"/>
    <n v="2011"/>
    <n v="2011"/>
    <s v="Tetap"/>
    <n v="2"/>
    <n v="3"/>
    <n v="3200"/>
    <n v="250"/>
    <n v="50"/>
    <s v="&gt; 80%"/>
    <s v="20%-40%"/>
    <s v="41%-60%"/>
    <n v="50"/>
    <s v="Tidak Ada"/>
  </r>
  <r>
    <s v="Jakarta"/>
    <x v="0"/>
    <s v="Pribadi"/>
    <s v="Sewa"/>
    <m/>
    <m/>
    <s v="Tetap"/>
    <n v="3"/>
    <n v="0"/>
    <n v="3200"/>
    <n v="250"/>
    <m/>
    <s v="&gt; 80%"/>
    <s v="&gt; 80%"/>
    <s v="&lt; 20%"/>
    <m/>
    <s v="Tidak Ada"/>
  </r>
  <r>
    <s v="Jakarta"/>
    <x v="1"/>
    <s v="Pribadi"/>
    <s v="Sewa"/>
    <n v="2005"/>
    <n v="2005"/>
    <s v="Tetap"/>
    <n v="0"/>
    <m/>
    <n v="3200"/>
    <n v="250"/>
    <n v="20"/>
    <s v="&gt; 80%"/>
    <s v="&gt; 80%"/>
    <s v="&lt; 20%"/>
    <n v="10"/>
    <s v="Tidak Ada"/>
  </r>
  <r>
    <s v="Jakarta"/>
    <x v="1"/>
    <s v="Pribadi"/>
    <s v="Sewa"/>
    <n v="1997"/>
    <n v="1997"/>
    <s v="Bertambah"/>
    <n v="2"/>
    <n v="0"/>
    <n v="3200"/>
    <n v="250"/>
    <n v="70"/>
    <s v="&gt; 80%"/>
    <s v="41%-60%"/>
    <s v="41%-60%"/>
    <n v="30"/>
    <s v="Tidak Ada"/>
  </r>
  <r>
    <s v="Jakarta"/>
    <x v="0"/>
    <s v="Pribadi"/>
    <s v="Sewa"/>
    <n v="1999"/>
    <n v="1999"/>
    <m/>
    <m/>
    <n v="2"/>
    <n v="3200"/>
    <n v="250"/>
    <n v="10"/>
    <s v="&gt; 80%"/>
    <s v="&gt; 80%"/>
    <s v="&lt; 20%"/>
    <n v="8"/>
    <s v="Tidak Ada"/>
  </r>
  <r>
    <s v="Jakarta"/>
    <x v="0"/>
    <s v="Pribadi"/>
    <s v="Sewa"/>
    <n v="2014"/>
    <n v="2014"/>
    <s v="Tetap"/>
    <n v="0"/>
    <n v="0"/>
    <n v="3200"/>
    <n v="250"/>
    <n v="50"/>
    <s v="&gt; 80%"/>
    <s v="&gt; 80%"/>
    <s v="&lt; 20%"/>
    <n v="5"/>
    <s v="Tidak Ada"/>
  </r>
  <r>
    <s v="Jakarta"/>
    <x v="10"/>
    <s v="Partnership"/>
    <s v="Sewa"/>
    <n v="2015"/>
    <n v="2015"/>
    <s v="Tetap"/>
    <n v="1"/>
    <n v="1"/>
    <n v="3200"/>
    <n v="250"/>
    <n v="10"/>
    <s v="&gt; 80%"/>
    <s v="61%-80%"/>
    <s v="&lt; 20%"/>
    <n v="5"/>
    <s v="Tidak Ada"/>
  </r>
  <r>
    <s v="Jakarta"/>
    <x v="1"/>
    <s v="Pribadi"/>
    <s v="Sewa"/>
    <n v="2008"/>
    <n v="2008"/>
    <s v="Tetap"/>
    <n v="1"/>
    <n v="0"/>
    <n v="3200"/>
    <n v="250"/>
    <n v="20"/>
    <s v="&gt; 80%"/>
    <s v="&gt; 80%"/>
    <s v="&lt; 20%"/>
    <n v="30"/>
    <s v="Tidak Ada"/>
  </r>
  <r>
    <s v="Jakarta"/>
    <x v="2"/>
    <s v="Pribadi"/>
    <s v="Ya"/>
    <n v="1995"/>
    <n v="1995"/>
    <s v="Tetap"/>
    <n v="3"/>
    <n v="0"/>
    <n v="3200"/>
    <n v="250"/>
    <n v="90"/>
    <s v="61%-80%"/>
    <s v="20%-40%"/>
    <s v="61%-80%"/>
    <m/>
    <s v="Tidak Ada"/>
  </r>
  <r>
    <s v="Jakarta"/>
    <x v="2"/>
    <s v="Pribadi"/>
    <s v="Sewa"/>
    <n v="2013"/>
    <n v="2013"/>
    <s v="Tetap"/>
    <n v="0"/>
    <n v="1"/>
    <n v="3200"/>
    <n v="250"/>
    <n v="90"/>
    <s v="&gt; 80%"/>
    <s v="&lt; 20%"/>
    <s v="61%-80%"/>
    <m/>
    <s v="Tidak Ada"/>
  </r>
  <r>
    <s v="Jakarta"/>
    <x v="1"/>
    <s v="Pribadi"/>
    <s v="Sewa"/>
    <n v="2014"/>
    <n v="2014"/>
    <s v="Tetap"/>
    <m/>
    <n v="1"/>
    <n v="3200"/>
    <n v="250"/>
    <n v="75"/>
    <s v="&lt; 20%"/>
    <s v="41%-60%"/>
    <s v="&lt; 20%"/>
    <n v="30"/>
    <s v="Tidak Ada"/>
  </r>
  <r>
    <s v="Jakarta"/>
    <x v="1"/>
    <s v="Pribadi"/>
    <s v="Sewa"/>
    <n v="2012"/>
    <n v="2012"/>
    <s v="Tetap"/>
    <n v="0"/>
    <n v="0"/>
    <n v="3200"/>
    <n v="250"/>
    <n v="25"/>
    <s v="&gt; 80%"/>
    <s v="&gt; 80%"/>
    <s v="&lt; 20%"/>
    <n v="10"/>
    <s v="Tidak Ada"/>
  </r>
  <r>
    <s v="Bekasi"/>
    <x v="0"/>
    <s v="Pribadi"/>
    <s v="Sewa"/>
    <n v="2015"/>
    <n v="2015"/>
    <s v="Bertambah"/>
    <n v="2"/>
    <n v="1"/>
    <n v="3200"/>
    <n v="250"/>
    <n v="80"/>
    <s v="61%-80%"/>
    <s v="61%-80%"/>
    <s v="&lt; 20%"/>
    <n v="15"/>
    <s v="Ada"/>
  </r>
  <r>
    <s v="Bekasi"/>
    <x v="1"/>
    <s v="Pribadi"/>
    <s v="Sewa"/>
    <n v="2015"/>
    <n v="2015"/>
    <s v="Bertambah"/>
    <n v="1"/>
    <n v="0"/>
    <n v="3200"/>
    <n v="250"/>
    <n v="80"/>
    <s v="61%-80%"/>
    <s v="&gt; 80%"/>
    <s v="&lt; 20%"/>
    <n v="20"/>
    <s v="Ada"/>
  </r>
  <r>
    <s v="Bekasi"/>
    <x v="0"/>
    <s v="Pribadi"/>
    <s v="Sewa"/>
    <n v="2014"/>
    <n v="2014"/>
    <s v="Tetap"/>
    <n v="3"/>
    <n v="0"/>
    <n v="3200"/>
    <n v="250"/>
    <m/>
    <s v="&gt; 80%"/>
    <s v="&gt; 80%"/>
    <s v="&lt; 20%"/>
    <m/>
    <s v="Ada"/>
  </r>
  <r>
    <s v="Bekasi"/>
    <x v="1"/>
    <s v="Partnership"/>
    <s v="Sewa"/>
    <n v="2004"/>
    <n v="2004"/>
    <s v="Tetap"/>
    <n v="2"/>
    <n v="5"/>
    <n v="3200"/>
    <n v="250"/>
    <n v="90"/>
    <s v="&gt; 80%"/>
    <s v="&gt; 80%"/>
    <s v="&lt; 20%"/>
    <n v="5"/>
    <s v="Tidak Ada"/>
  </r>
  <r>
    <s v="Bekasi"/>
    <x v="0"/>
    <s v="Pribadi"/>
    <s v="Sewa"/>
    <n v="2013"/>
    <n v="2013"/>
    <s v="Bertambah"/>
    <n v="1"/>
    <n v="0"/>
    <n v="3200"/>
    <n v="250"/>
    <n v="90"/>
    <s v="61%-80%"/>
    <s v="&gt; 80%"/>
    <s v="&lt; 20%"/>
    <n v="100"/>
    <s v="Tidak Ada"/>
  </r>
  <r>
    <s v="Bekasi"/>
    <x v="0"/>
    <s v="Pribadi"/>
    <s v="Sewa"/>
    <n v="1983"/>
    <n v="1983"/>
    <s v="Tetap"/>
    <n v="3"/>
    <n v="1"/>
    <n v="3200"/>
    <n v="250"/>
    <n v="90"/>
    <s v="41%-60%"/>
    <s v="61%-80%"/>
    <s v="&lt; 20%"/>
    <m/>
    <s v="Ada"/>
  </r>
  <r>
    <s v="Bekasi"/>
    <x v="1"/>
    <s v="Pribadi"/>
    <s v="Sewa"/>
    <n v="2000"/>
    <n v="2000"/>
    <s v="Tetap"/>
    <m/>
    <n v="1"/>
    <n v="3200"/>
    <n v="250"/>
    <n v="75"/>
    <s v="41%-60%"/>
    <s v="&gt; 80%"/>
    <s v="&lt; 20%"/>
    <n v="20"/>
    <s v="Ada"/>
  </r>
  <r>
    <s v="Bekasi"/>
    <x v="4"/>
    <s v="Partnership"/>
    <s v="Sewa"/>
    <n v="2005"/>
    <n v="2005"/>
    <s v="Tetap"/>
    <n v="3"/>
    <n v="0"/>
    <n v="3200"/>
    <n v="250"/>
    <n v="80"/>
    <s v="61%-80%"/>
    <s v="&gt; 80%"/>
    <s v="&lt; 20%"/>
    <n v="20"/>
    <s v="Ada"/>
  </r>
  <r>
    <s v="Bekasi"/>
    <x v="1"/>
    <s v="Pribadi"/>
    <s v="Sewa"/>
    <n v="2015"/>
    <n v="2015"/>
    <s v="Tetap"/>
    <m/>
    <m/>
    <n v="3200"/>
    <n v="250"/>
    <m/>
    <m/>
    <m/>
    <m/>
    <m/>
    <s v="Tidak Ada"/>
  </r>
  <r>
    <s v="Bekasi"/>
    <x v="0"/>
    <s v="Partnership"/>
    <s v="Sewa"/>
    <n v="2005"/>
    <n v="2005"/>
    <s v="Tetap"/>
    <n v="2"/>
    <n v="1"/>
    <n v="3200"/>
    <n v="250"/>
    <n v="75"/>
    <m/>
    <s v="20%-40%"/>
    <s v="41%-60%"/>
    <n v="20"/>
    <s v="Tidak Ada"/>
  </r>
  <r>
    <s v="Bekasi"/>
    <x v="2"/>
    <s v="Partnership"/>
    <s v="Sewa"/>
    <n v="2010"/>
    <n v="2010"/>
    <s v="Bertambah"/>
    <n v="0"/>
    <n v="0"/>
    <n v="3200"/>
    <n v="250"/>
    <n v="75"/>
    <s v="&gt; 80%"/>
    <s v="&gt; 80%"/>
    <s v="&lt; 20%"/>
    <n v="1000"/>
    <s v="Tidak Ada"/>
  </r>
  <r>
    <s v="Bekasi"/>
    <x v="1"/>
    <s v="Pribadi"/>
    <s v="Sewa"/>
    <m/>
    <m/>
    <s v="Tetap"/>
    <n v="1"/>
    <n v="3"/>
    <n v="3200"/>
    <n v="250"/>
    <n v="30"/>
    <s v="&gt; 80%"/>
    <s v="61%-80%"/>
    <s v="&lt; 20%"/>
    <n v="10"/>
    <s v="Ada"/>
  </r>
  <r>
    <s v="Bekasi"/>
    <x v="1"/>
    <s v="Partnership"/>
    <s v="Sewa"/>
    <n v="2011"/>
    <n v="2011"/>
    <s v="Tetap"/>
    <n v="1"/>
    <n v="1"/>
    <n v="3200"/>
    <n v="250"/>
    <n v="100"/>
    <s v="&gt; 80%"/>
    <s v="&gt; 80%"/>
    <s v="&lt; 20%"/>
    <m/>
    <s v="Tidak Ada"/>
  </r>
  <r>
    <s v="Bekasi"/>
    <x v="7"/>
    <s v="Pribadi"/>
    <s v="Sewa"/>
    <n v="2004"/>
    <n v="2004"/>
    <s v="Tetap"/>
    <n v="0"/>
    <n v="3"/>
    <n v="3200"/>
    <n v="250"/>
    <n v="60"/>
    <s v="20%-40%"/>
    <s v="20%-40%"/>
    <s v="20%-40%"/>
    <n v="10"/>
    <s v="Ada"/>
  </r>
  <r>
    <s v="Bekasi"/>
    <x v="0"/>
    <s v="Pribadi"/>
    <s v="Sewa"/>
    <n v="2004"/>
    <n v="2004"/>
    <s v="Tetap"/>
    <n v="12"/>
    <n v="3"/>
    <n v="3200"/>
    <n v="250"/>
    <n v="100"/>
    <s v="61%-80%"/>
    <m/>
    <m/>
    <n v="15"/>
    <s v="Ada"/>
  </r>
  <r>
    <s v="Bekasi"/>
    <x v="0"/>
    <s v="Pribadi"/>
    <s v="Sewa"/>
    <n v="2010"/>
    <n v="2010"/>
    <s v="Bertambah"/>
    <n v="1"/>
    <n v="1"/>
    <n v="3200"/>
    <n v="250"/>
    <n v="90"/>
    <s v="61%-80%"/>
    <s v="41%-60%"/>
    <s v="20%-40%"/>
    <m/>
    <s v="Tidak Ada"/>
  </r>
  <r>
    <s v="Bekasi"/>
    <x v="2"/>
    <s v="Pribadi"/>
    <s v="Sewa"/>
    <n v="2008"/>
    <n v="2008"/>
    <s v="Tetap"/>
    <n v="2"/>
    <n v="0"/>
    <n v="3200"/>
    <n v="250"/>
    <n v="100"/>
    <s v="61%-80%"/>
    <s v="61%-80%"/>
    <s v="&lt; 20%"/>
    <m/>
    <s v="Ada"/>
  </r>
  <r>
    <s v="Bekasi"/>
    <x v="1"/>
    <s v="Pribadi"/>
    <s v="Sewa"/>
    <n v="2009"/>
    <n v="2009"/>
    <s v="Tetap"/>
    <n v="0"/>
    <n v="0"/>
    <n v="3200"/>
    <n v="250"/>
    <n v="100"/>
    <s v="&lt; 20%"/>
    <m/>
    <m/>
    <m/>
    <s v="Tidak Ada"/>
  </r>
  <r>
    <s v="Bekasi"/>
    <x v="1"/>
    <s v="Perusahaan"/>
    <s v="Sewa"/>
    <n v="2010"/>
    <n v="2010"/>
    <s v="Bertambah"/>
    <n v="2"/>
    <n v="1"/>
    <n v="3200"/>
    <n v="250"/>
    <n v="90"/>
    <s v="&gt; 80%"/>
    <s v="&gt; 80%"/>
    <s v="&lt; 20%"/>
    <m/>
    <s v="Tidak Ada"/>
  </r>
  <r>
    <s v="Bekasi"/>
    <x v="1"/>
    <s v="Perusahaan"/>
    <s v="Sewa"/>
    <n v="2012"/>
    <n v="2012"/>
    <s v="Tetap"/>
    <n v="2"/>
    <n v="3"/>
    <n v="3200"/>
    <n v="250"/>
    <n v="90"/>
    <s v="&gt; 80%"/>
    <s v="61%-80%"/>
    <s v="&lt; 20%"/>
    <m/>
    <s v="Ada"/>
  </r>
  <r>
    <s v="Bekasi"/>
    <x v="1"/>
    <s v="Partnership"/>
    <s v="Sewa"/>
    <n v="2002"/>
    <n v="2002"/>
    <m/>
    <m/>
    <n v="4"/>
    <n v="3200"/>
    <n v="250"/>
    <n v="30"/>
    <s v="41%-60%"/>
    <m/>
    <m/>
    <m/>
    <s v="Tidak Ada"/>
  </r>
  <r>
    <s v="Bekasi"/>
    <x v="4"/>
    <s v="Partnership"/>
    <s v="Sewa"/>
    <n v="1985"/>
    <n v="1985"/>
    <s v="Bertambah"/>
    <n v="2"/>
    <n v="3"/>
    <n v="3200"/>
    <n v="250"/>
    <n v="80"/>
    <s v="&gt; 80%"/>
    <s v="20%-40%"/>
    <s v="41%-60%"/>
    <n v="13"/>
    <s v="Tidak Ada"/>
  </r>
  <r>
    <s v="Bekasi"/>
    <x v="0"/>
    <s v="Partnership"/>
    <s v="Sewa"/>
    <n v="2011"/>
    <n v="2011"/>
    <s v="Tetap"/>
    <m/>
    <n v="6"/>
    <n v="3200"/>
    <n v="250"/>
    <n v="75"/>
    <s v="61%-80%"/>
    <s v="61%-80%"/>
    <s v="&lt; 20%"/>
    <n v="20"/>
    <s v="Tidak Ada"/>
  </r>
  <r>
    <s v="Bekasi"/>
    <x v="4"/>
    <m/>
    <s v="Sewa"/>
    <m/>
    <m/>
    <m/>
    <n v="3"/>
    <m/>
    <n v="3200"/>
    <n v="250"/>
    <m/>
    <m/>
    <s v="61%-80%"/>
    <s v="&lt; 20%"/>
    <n v="8"/>
    <s v="Ada"/>
  </r>
  <r>
    <s v="Bekasi"/>
    <x v="0"/>
    <s v="Partnership"/>
    <s v="Sewa"/>
    <m/>
    <m/>
    <s v="Tetap"/>
    <m/>
    <n v="1"/>
    <n v="3200"/>
    <n v="250"/>
    <m/>
    <s v="&gt; 80%"/>
    <s v="61%-80%"/>
    <s v="&lt; 20%"/>
    <m/>
    <s v="Ada"/>
  </r>
  <r>
    <s v="Bekasi"/>
    <x v="0"/>
    <s v="Pribadi"/>
    <s v="Ya"/>
    <n v="1957"/>
    <n v="1957"/>
    <m/>
    <m/>
    <n v="0"/>
    <n v="3200"/>
    <n v="250"/>
    <m/>
    <m/>
    <m/>
    <m/>
    <m/>
    <m/>
  </r>
  <r>
    <s v="Bekasi"/>
    <x v="4"/>
    <m/>
    <s v="Sewa"/>
    <m/>
    <m/>
    <m/>
    <n v="5"/>
    <n v="0"/>
    <n v="3200"/>
    <n v="250"/>
    <m/>
    <m/>
    <m/>
    <m/>
    <m/>
    <m/>
  </r>
  <r>
    <s v="Bekasi"/>
    <x v="2"/>
    <s v="Pribadi"/>
    <s v="Sewa"/>
    <n v="2004"/>
    <n v="2004"/>
    <s v="Tetap"/>
    <m/>
    <m/>
    <n v="3200"/>
    <n v="250"/>
    <n v="100"/>
    <s v="&gt; 80%"/>
    <s v="&lt; 20%"/>
    <s v="&gt; 80%"/>
    <m/>
    <s v="Tidak Ada"/>
  </r>
  <r>
    <s v="Bekasi"/>
    <x v="2"/>
    <s v="Pribadi"/>
    <s v="Sewa"/>
    <m/>
    <m/>
    <m/>
    <n v="0"/>
    <n v="0"/>
    <n v="3200"/>
    <n v="250"/>
    <m/>
    <m/>
    <m/>
    <m/>
    <m/>
    <s v="Ada"/>
  </r>
  <r>
    <s v="Bekasi"/>
    <x v="2"/>
    <s v="Pribadi"/>
    <s v="Sewa"/>
    <n v="2005"/>
    <n v="2005"/>
    <s v="Bertambah"/>
    <m/>
    <m/>
    <n v="3200"/>
    <n v="250"/>
    <n v="100"/>
    <s v="41%-60%"/>
    <s v="61%-80%"/>
    <s v="&lt; 20%"/>
    <n v="45"/>
    <s v="Ada"/>
  </r>
  <r>
    <s v="Bekasi"/>
    <x v="0"/>
    <s v="Perusahaan"/>
    <s v="Sewa"/>
    <n v="2014"/>
    <n v="2014"/>
    <s v="Bertambah"/>
    <n v="3"/>
    <m/>
    <n v="3200"/>
    <n v="250"/>
    <n v="100"/>
    <s v="61%-80%"/>
    <s v="&lt; 20%"/>
    <s v="61%-80%"/>
    <m/>
    <s v="Tidak Ada"/>
  </r>
  <r>
    <s v="Bekasi"/>
    <x v="4"/>
    <s v="Partnership"/>
    <s v="Sewa"/>
    <n v="2013"/>
    <n v="2013"/>
    <s v="Bertambah"/>
    <n v="4"/>
    <n v="0"/>
    <n v="3200"/>
    <n v="250"/>
    <n v="100"/>
    <s v="41%-60%"/>
    <s v="41%-60%"/>
    <s v="20%-40%"/>
    <m/>
    <s v="Ada"/>
  </r>
  <r>
    <s v="Bekasi"/>
    <x v="2"/>
    <s v="Pribadi"/>
    <s v="Sewa"/>
    <n v="2014"/>
    <n v="2014"/>
    <s v="Tetap"/>
    <n v="2"/>
    <m/>
    <n v="3200"/>
    <n v="250"/>
    <n v="90"/>
    <s v="61%-80%"/>
    <s v="61%-80%"/>
    <s v="&lt; 20%"/>
    <m/>
    <s v="Ada"/>
  </r>
  <r>
    <s v="Bekasi"/>
    <x v="2"/>
    <s v="Perusahaan"/>
    <s v="Sewa"/>
    <n v="2011"/>
    <n v="2011"/>
    <s v="Tetap"/>
    <n v="1"/>
    <n v="2"/>
    <n v="3200"/>
    <n v="250"/>
    <n v="80"/>
    <s v="61%-80%"/>
    <s v="&gt; 80%"/>
    <s v="&lt; 20%"/>
    <n v="49"/>
    <s v="Tidak Ada"/>
  </r>
  <r>
    <s v="Bandung"/>
    <x v="5"/>
    <s v="Pribadi"/>
    <s v="Sewa"/>
    <n v="2012"/>
    <n v="2012"/>
    <s v="Tetap"/>
    <n v="1"/>
    <m/>
    <n v="3200"/>
    <n v="250"/>
    <m/>
    <m/>
    <s v="61%-80%"/>
    <s v="&lt; 20%"/>
    <m/>
    <s v="Tidak Ada"/>
  </r>
  <r>
    <s v="Bekasi"/>
    <x v="0"/>
    <s v="Pribadi"/>
    <s v="Ya"/>
    <n v="1987"/>
    <n v="1987"/>
    <s v="Tetap"/>
    <n v="4"/>
    <m/>
    <n v="3200"/>
    <n v="250"/>
    <n v="80"/>
    <s v="&gt; 80%"/>
    <s v="41%-60%"/>
    <s v="41%-60%"/>
    <m/>
    <s v="Tidak Ada"/>
  </r>
  <r>
    <s v="Bekasi"/>
    <x v="0"/>
    <s v="Pribadi"/>
    <s v="Sewa"/>
    <n v="1981"/>
    <n v="1981"/>
    <s v="Tetap"/>
    <n v="2"/>
    <m/>
    <n v="3200"/>
    <n v="250"/>
    <n v="50"/>
    <s v="&gt; 80%"/>
    <s v="20%-40%"/>
    <s v="41%-60%"/>
    <m/>
    <s v="Ada"/>
  </r>
  <r>
    <s v="Tangerang"/>
    <x v="1"/>
    <s v="Partnership"/>
    <s v="Sewa"/>
    <n v="1987"/>
    <n v="1987"/>
    <s v="Tetap"/>
    <n v="0"/>
    <n v="0"/>
    <n v="3200"/>
    <n v="250"/>
    <n v="20"/>
    <s v="&gt; 80%"/>
    <s v="&gt; 80%"/>
    <s v="&lt; 20%"/>
    <n v="5"/>
    <s v="Tidak Ada"/>
  </r>
  <r>
    <s v="Tangerang"/>
    <x v="11"/>
    <s v="Pribadi"/>
    <s v="Sewa"/>
    <n v="2001"/>
    <n v="2001"/>
    <s v="Tetap"/>
    <n v="3"/>
    <m/>
    <n v="3200"/>
    <n v="250"/>
    <n v="60"/>
    <s v="41%-60%"/>
    <s v="41%-60%"/>
    <s v="20%-40%"/>
    <n v="10"/>
    <s v="Tidak Ada"/>
  </r>
  <r>
    <s v="Tangerang"/>
    <x v="1"/>
    <s v="Partnership"/>
    <s v="Sewa"/>
    <n v="2015"/>
    <n v="2014"/>
    <s v="Tetap"/>
    <n v="0"/>
    <n v="0"/>
    <n v="3200"/>
    <n v="250"/>
    <n v="10"/>
    <s v="20%-40%"/>
    <s v="20%-40%"/>
    <s v="61%-80%"/>
    <n v="10"/>
    <s v="Tidak Ada"/>
  </r>
  <r>
    <s v="Tangerang"/>
    <x v="0"/>
    <s v="Pribadi"/>
    <s v="Sewa"/>
    <m/>
    <m/>
    <m/>
    <n v="3"/>
    <n v="0"/>
    <n v="3200"/>
    <n v="250"/>
    <n v="80"/>
    <s v="61%-80%"/>
    <s v="61%-80%"/>
    <s v="&lt; 20%"/>
    <m/>
    <s v="Tidak Ada"/>
  </r>
  <r>
    <s v="Tangerang"/>
    <x v="2"/>
    <s v="Pribadi"/>
    <s v="Sewa"/>
    <n v="2004"/>
    <n v="2004"/>
    <s v="Tetap"/>
    <n v="0"/>
    <n v="0"/>
    <n v="3200"/>
    <n v="250"/>
    <n v="80"/>
    <s v="61%-80%"/>
    <s v="&gt; 80%"/>
    <s v="&lt; 20%"/>
    <n v="75"/>
    <s v="Tidak Ada"/>
  </r>
  <r>
    <s v="Tangerang"/>
    <x v="11"/>
    <s v="Pribadi"/>
    <s v="Sewa"/>
    <n v="2008"/>
    <n v="2008"/>
    <s v="Bertambah"/>
    <n v="3"/>
    <n v="1"/>
    <n v="3200"/>
    <n v="250"/>
    <n v="10"/>
    <s v="&gt; 80%"/>
    <m/>
    <m/>
    <n v="10"/>
    <s v="Tidak Ada"/>
  </r>
  <r>
    <s v="Tangerang"/>
    <x v="0"/>
    <s v="Pribadi"/>
    <s v="Sewa"/>
    <n v="2013"/>
    <n v="2013"/>
    <s v="Bertambah"/>
    <n v="2"/>
    <n v="0"/>
    <n v="3200"/>
    <n v="250"/>
    <m/>
    <s v="&gt; 80%"/>
    <s v="&gt; 80%"/>
    <s v="&lt; 20%"/>
    <n v="150"/>
    <s v="Tidak Ada"/>
  </r>
  <r>
    <s v="Tangerang"/>
    <x v="1"/>
    <s v="Partnership"/>
    <s v="Sewa"/>
    <n v="2013"/>
    <n v="2013"/>
    <s v="Tetap"/>
    <n v="0"/>
    <n v="0"/>
    <n v="3200"/>
    <n v="250"/>
    <n v="80"/>
    <s v="41%-60%"/>
    <s v="&gt; 80%"/>
    <s v="&lt; 20%"/>
    <n v="30"/>
    <s v="Tidak Ada"/>
  </r>
  <r>
    <s v="Tangerang"/>
    <x v="9"/>
    <s v="Pribadi"/>
    <s v="Sewa"/>
    <n v="2005"/>
    <n v="2005"/>
    <s v="Tetap"/>
    <n v="0"/>
    <n v="0"/>
    <n v="3200"/>
    <n v="250"/>
    <n v="0"/>
    <s v="&gt; 80%"/>
    <s v="&gt; 80%"/>
    <s v="&lt; 20%"/>
    <n v="2"/>
    <s v="Tidak Ada"/>
  </r>
  <r>
    <s v="Tangerang"/>
    <x v="0"/>
    <s v="Pribadi"/>
    <s v="Sewa"/>
    <n v="2014"/>
    <n v="2014"/>
    <s v="Bertambah"/>
    <n v="3"/>
    <n v="0"/>
    <n v="3200"/>
    <n v="250"/>
    <n v="60"/>
    <s v="&gt; 80%"/>
    <s v="41%-60%"/>
    <s v="20%-40%"/>
    <n v="30"/>
    <s v="Tidak Ada"/>
  </r>
  <r>
    <s v="Tangerang"/>
    <x v="4"/>
    <s v="Partnership"/>
    <s v="Sewa"/>
    <n v="2005"/>
    <n v="2005"/>
    <s v="Bertambah"/>
    <n v="3"/>
    <n v="2"/>
    <n v="3200"/>
    <n v="250"/>
    <n v="30"/>
    <s v="&gt; 80%"/>
    <s v="&lt; 20%"/>
    <s v="20%-40%"/>
    <n v="7"/>
    <s v="Tidak Ada"/>
  </r>
  <r>
    <s v="Tangerang"/>
    <x v="0"/>
    <s v="Partnership"/>
    <s v="Sewa"/>
    <n v="1988"/>
    <n v="1988"/>
    <m/>
    <n v="2"/>
    <n v="0"/>
    <n v="3200"/>
    <n v="250"/>
    <n v="90"/>
    <s v="41%-60%"/>
    <s v="20%-40%"/>
    <s v="20%-40%"/>
    <n v="15"/>
    <s v="Tidak Ada"/>
  </r>
  <r>
    <s v="Tangerang"/>
    <x v="4"/>
    <s v="Partnership"/>
    <s v="Sewa"/>
    <n v="2015"/>
    <n v="2015"/>
    <s v="Tetap"/>
    <n v="1"/>
    <m/>
    <n v="3200"/>
    <n v="250"/>
    <m/>
    <m/>
    <m/>
    <m/>
    <m/>
    <s v="Tidak Ada"/>
  </r>
  <r>
    <s v="Tangerang"/>
    <x v="7"/>
    <s v="Partnership"/>
    <s v="Sewa"/>
    <m/>
    <m/>
    <m/>
    <m/>
    <n v="3"/>
    <n v="3200"/>
    <n v="250"/>
    <m/>
    <m/>
    <s v="61%-80%"/>
    <s v="&lt; 20%"/>
    <m/>
    <m/>
  </r>
  <r>
    <s v="Bandung"/>
    <x v="1"/>
    <s v="Perseroan Terbatas"/>
    <s v="Sewa"/>
    <n v="2012"/>
    <n v="2012"/>
    <s v="Tetap"/>
    <m/>
    <m/>
    <n v="3200"/>
    <n v="250"/>
    <n v="80"/>
    <s v="41%-60%"/>
    <m/>
    <m/>
    <m/>
    <s v="Ada"/>
  </r>
  <r>
    <s v="Bandung"/>
    <x v="1"/>
    <s v="Partnership"/>
    <s v="Sewa"/>
    <n v="1989"/>
    <n v="1989"/>
    <s v="Bertambah"/>
    <n v="1"/>
    <n v="0"/>
    <n v="3200"/>
    <n v="250"/>
    <n v="20"/>
    <s v="&gt; 80%"/>
    <s v="41%-60%"/>
    <s v="41%-60%"/>
    <m/>
    <s v="Tidak Ada"/>
  </r>
  <r>
    <s v="Bandung"/>
    <x v="1"/>
    <s v="Pribadi"/>
    <s v="Sewa"/>
    <n v="2016"/>
    <n v="2016"/>
    <s v="Bertambah"/>
    <n v="2"/>
    <n v="4"/>
    <n v="550"/>
    <n v="1500"/>
    <n v="50"/>
    <s v="41%-60%"/>
    <s v="&lt; 20%"/>
    <s v="&gt; 80%"/>
    <n v="85"/>
    <s v="Ada"/>
  </r>
  <r>
    <s v="Bandung"/>
    <x v="1"/>
    <s v="Perseroan Terbatas"/>
    <s v="Sewa"/>
    <n v="2015"/>
    <n v="2015"/>
    <s v="Bertambah"/>
    <n v="2"/>
    <m/>
    <n v="3200"/>
    <n v="250"/>
    <m/>
    <s v="&lt; 20%"/>
    <s v="&gt; 80%"/>
    <s v="&lt; 20%"/>
    <n v="100"/>
    <s v="Ada"/>
  </r>
  <r>
    <s v="Bandung"/>
    <x v="1"/>
    <s v="Pribadi"/>
    <s v="Sewa"/>
    <m/>
    <m/>
    <s v="Tetap"/>
    <n v="5"/>
    <n v="9"/>
    <n v="2000"/>
    <n v="5000"/>
    <m/>
    <s v="&gt; 80%"/>
    <s v="41%-60%"/>
    <s v="41%-60%"/>
    <n v="25"/>
    <s v="Ada"/>
  </r>
  <r>
    <s v="Bandung"/>
    <x v="1"/>
    <s v="Pribadi"/>
    <s v="Sewa"/>
    <n v="2014"/>
    <n v="2014"/>
    <s v="Bertambah"/>
    <n v="0"/>
    <m/>
    <n v="3200"/>
    <n v="250"/>
    <n v="20"/>
    <s v="41%-60%"/>
    <s v="&gt; 80%"/>
    <s v="&lt; 20%"/>
    <n v="20"/>
    <s v="Tidak Ada"/>
  </r>
  <r>
    <s v="Bandung"/>
    <x v="1"/>
    <s v="Perseroan Terbatas"/>
    <s v="Sewa"/>
    <n v="2014"/>
    <n v="2014"/>
    <s v="Tetap"/>
    <n v="0"/>
    <m/>
    <n v="3200"/>
    <n v="250"/>
    <m/>
    <s v="&gt; 80%"/>
    <s v="&gt; 80%"/>
    <s v="&lt; 20%"/>
    <m/>
    <s v="Ada"/>
  </r>
  <r>
    <s v="Bandung"/>
    <x v="1"/>
    <s v="Tidak Tahu"/>
    <s v="Sewa"/>
    <n v="2011"/>
    <n v="2011"/>
    <s v="Bertambah"/>
    <n v="3"/>
    <n v="0"/>
    <n v="3200"/>
    <n v="250"/>
    <n v="30"/>
    <s v="61%-80%"/>
    <s v="&gt; 80%"/>
    <s v="&lt; 20%"/>
    <n v="15"/>
    <s v="Tidak Ada"/>
  </r>
  <r>
    <s v="Bandung"/>
    <x v="0"/>
    <s v="Pribadi"/>
    <s v="Sewa"/>
    <n v="2006"/>
    <n v="2006"/>
    <s v="Tetap"/>
    <n v="2"/>
    <m/>
    <n v="1500"/>
    <n v="2000"/>
    <n v="60"/>
    <s v="&gt; 80%"/>
    <s v="&gt; 80%"/>
    <s v="&lt; 20%"/>
    <m/>
    <s v="Tidak Ada"/>
  </r>
  <r>
    <s v="Bandung"/>
    <x v="0"/>
    <s v="Pribadi"/>
    <s v="Sewa"/>
    <n v="2010"/>
    <n v="2010"/>
    <s v="Berkurang"/>
    <n v="2"/>
    <n v="0"/>
    <n v="450"/>
    <n v="450"/>
    <n v="75"/>
    <s v="41%-60%"/>
    <s v="&gt; 80%"/>
    <s v="&lt; 20%"/>
    <n v="100"/>
    <s v="Ada"/>
  </r>
  <r>
    <s v="Bandung"/>
    <x v="1"/>
    <s v="Pribadi"/>
    <s v="Sewa"/>
    <n v="2014"/>
    <n v="2014"/>
    <s v="Bertambah"/>
    <n v="1"/>
    <n v="1"/>
    <n v="3200"/>
    <n v="250"/>
    <n v="80"/>
    <s v="&gt; 80%"/>
    <s v="41%-60%"/>
    <s v="41%-60%"/>
    <n v="50"/>
    <s v="Tidak Ada"/>
  </r>
  <r>
    <s v="Bandung"/>
    <x v="1"/>
    <s v="Pribadi"/>
    <s v="Sewa"/>
    <n v="2014"/>
    <n v="2014"/>
    <s v="Tetap"/>
    <n v="1"/>
    <n v="0"/>
    <n v="3200"/>
    <n v="250"/>
    <n v="80"/>
    <s v="41%-60%"/>
    <s v="&gt; 80%"/>
    <s v="&lt; 20%"/>
    <m/>
    <s v="Tidak Ada"/>
  </r>
  <r>
    <s v="Bandung"/>
    <x v="0"/>
    <s v="Pribadi"/>
    <s v="Ya"/>
    <m/>
    <m/>
    <m/>
    <m/>
    <m/>
    <n v="3200"/>
    <n v="250"/>
    <m/>
    <m/>
    <m/>
    <m/>
    <m/>
    <m/>
  </r>
  <r>
    <s v="Bandung"/>
    <x v="12"/>
    <s v="Pribadi"/>
    <s v="Sewa"/>
    <n v="2011"/>
    <n v="2014"/>
    <s v="Bertambah"/>
    <n v="1"/>
    <n v="0"/>
    <n v="700"/>
    <n v="700"/>
    <n v="75"/>
    <s v="&gt; 80%"/>
    <s v="&gt; 80%"/>
    <s v="&lt; 20%"/>
    <n v="10"/>
    <s v="Tidak Ada"/>
  </r>
  <r>
    <s v="Bandung"/>
    <x v="1"/>
    <s v="Perusahaan"/>
    <s v="Ya"/>
    <n v="1984"/>
    <n v="1984"/>
    <s v="Tetap"/>
    <n v="8"/>
    <n v="8"/>
    <n v="3200"/>
    <n v="250"/>
    <n v="80"/>
    <s v="&gt; 80%"/>
    <s v="&gt; 80%"/>
    <s v="&lt; 20%"/>
    <m/>
    <s v="Ada"/>
  </r>
  <r>
    <s v="Bandung"/>
    <x v="4"/>
    <s v="Perseroan Terbatas"/>
    <s v="Ya"/>
    <n v="2006"/>
    <n v="2007"/>
    <s v="Tetap"/>
    <n v="10"/>
    <n v="4"/>
    <n v="2600"/>
    <n v="3500"/>
    <n v="75"/>
    <s v="&gt; 80%"/>
    <s v="61%-80%"/>
    <s v="20%-40%"/>
    <n v="15"/>
    <s v="Tidak 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95A92-3E15-4205-9251-7A289F79B2C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enis Bisnis">
  <location ref="A5:B19" firstHeaderRow="1" firstDataRow="1" firstDataCol="1"/>
  <pivotFields count="17">
    <pivotField showAll="0"/>
    <pivotField axis="axisRow" showAll="0">
      <items count="14">
        <item x="6"/>
        <item x="5"/>
        <item x="10"/>
        <item x="11"/>
        <item x="0"/>
        <item x="8"/>
        <item x="2"/>
        <item x="3"/>
        <item x="12"/>
        <item x="4"/>
        <item x="1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endapatan-Mingguan-Koto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804A5-C0C1-4F3A-ABFC-F43810FDB54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E19" firstHeaderRow="0" firstDataRow="1" firstDataCol="1"/>
  <pivotFields count="17">
    <pivotField showAll="0"/>
    <pivotField axis="axisRow" showAll="0">
      <items count="14">
        <item x="6"/>
        <item x="5"/>
        <item x="10"/>
        <item x="11"/>
        <item x="0"/>
        <item x="8"/>
        <item x="2"/>
        <item x="3"/>
        <item x="12"/>
        <item x="4"/>
        <item x="1"/>
        <item x="7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Jumlah-Karyawan" fld="7" baseField="0" baseItem="0"/>
    <dataField name="Sum of Pendapatan-Mingguan-Kotor" fld="9" baseField="0" baseItem="0"/>
    <dataField name="Sum of Pendapatan-Kotor-Liburan" fld="10" baseField="0" baseItem="0"/>
    <dataField name="Sum of Belanja-Konsumen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6"/>
  <sheetViews>
    <sheetView workbookViewId="0"/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>
        <v>2001</v>
      </c>
      <c r="G2" t="s">
        <v>21</v>
      </c>
      <c r="H2">
        <v>0</v>
      </c>
      <c r="I2">
        <v>0</v>
      </c>
      <c r="J2">
        <v>200</v>
      </c>
      <c r="K2">
        <v>0</v>
      </c>
      <c r="L2">
        <v>95</v>
      </c>
      <c r="M2" t="s">
        <v>22</v>
      </c>
      <c r="N2" t="s">
        <v>22</v>
      </c>
      <c r="O2" t="s">
        <v>23</v>
      </c>
      <c r="P2">
        <v>75</v>
      </c>
      <c r="Q2" t="s">
        <v>24</v>
      </c>
    </row>
    <row r="3" spans="1:17" x14ac:dyDescent="0.35">
      <c r="A3" t="s">
        <v>17</v>
      </c>
      <c r="B3" t="s">
        <v>18</v>
      </c>
      <c r="C3" t="s">
        <v>19</v>
      </c>
      <c r="D3" t="s">
        <v>20</v>
      </c>
      <c r="E3">
        <v>2008</v>
      </c>
      <c r="F3">
        <v>2008</v>
      </c>
      <c r="G3" t="s">
        <v>25</v>
      </c>
      <c r="H3">
        <v>3</v>
      </c>
      <c r="I3">
        <v>3</v>
      </c>
      <c r="J3">
        <v>1000</v>
      </c>
      <c r="K3">
        <v>500</v>
      </c>
      <c r="L3">
        <v>98</v>
      </c>
      <c r="M3" t="s">
        <v>26</v>
      </c>
      <c r="N3" t="s">
        <v>26</v>
      </c>
      <c r="O3" t="s">
        <v>26</v>
      </c>
      <c r="P3">
        <v>30</v>
      </c>
      <c r="Q3" t="s">
        <v>24</v>
      </c>
    </row>
    <row r="4" spans="1:17" x14ac:dyDescent="0.35">
      <c r="A4" t="s">
        <v>17</v>
      </c>
      <c r="B4" t="s">
        <v>18</v>
      </c>
      <c r="C4" t="s">
        <v>19</v>
      </c>
      <c r="D4" t="s">
        <v>20</v>
      </c>
      <c r="E4">
        <v>2012</v>
      </c>
      <c r="F4">
        <v>2012</v>
      </c>
      <c r="G4" t="s">
        <v>25</v>
      </c>
      <c r="H4">
        <v>3</v>
      </c>
      <c r="I4">
        <v>0</v>
      </c>
      <c r="J4">
        <v>500</v>
      </c>
      <c r="K4">
        <v>80</v>
      </c>
      <c r="L4">
        <v>80</v>
      </c>
      <c r="M4" t="s">
        <v>27</v>
      </c>
      <c r="N4" t="s">
        <v>26</v>
      </c>
      <c r="O4" t="s">
        <v>26</v>
      </c>
      <c r="P4">
        <v>40</v>
      </c>
      <c r="Q4" t="s">
        <v>28</v>
      </c>
    </row>
    <row r="5" spans="1:17" x14ac:dyDescent="0.35">
      <c r="A5" t="s">
        <v>17</v>
      </c>
      <c r="B5" t="s">
        <v>29</v>
      </c>
      <c r="C5" t="s">
        <v>19</v>
      </c>
      <c r="D5" t="s">
        <v>20</v>
      </c>
      <c r="E5">
        <v>2006</v>
      </c>
      <c r="F5">
        <v>2006</v>
      </c>
      <c r="G5" t="s">
        <v>25</v>
      </c>
      <c r="H5">
        <v>1</v>
      </c>
      <c r="I5">
        <v>2</v>
      </c>
      <c r="J5">
        <v>2500</v>
      </c>
      <c r="K5">
        <v>3500</v>
      </c>
      <c r="L5">
        <v>90</v>
      </c>
      <c r="M5" t="s">
        <v>22</v>
      </c>
      <c r="N5" t="s">
        <v>22</v>
      </c>
      <c r="O5" t="s">
        <v>23</v>
      </c>
      <c r="Q5" t="s">
        <v>24</v>
      </c>
    </row>
    <row r="6" spans="1:17" x14ac:dyDescent="0.35">
      <c r="A6" t="s">
        <v>17</v>
      </c>
      <c r="B6" t="s">
        <v>30</v>
      </c>
      <c r="C6" t="s">
        <v>31</v>
      </c>
      <c r="D6" t="s">
        <v>20</v>
      </c>
      <c r="E6">
        <v>2012</v>
      </c>
      <c r="F6">
        <v>2012</v>
      </c>
      <c r="G6" t="s">
        <v>21</v>
      </c>
      <c r="H6">
        <v>5</v>
      </c>
      <c r="I6">
        <v>2</v>
      </c>
      <c r="J6">
        <v>500</v>
      </c>
      <c r="K6">
        <v>80</v>
      </c>
      <c r="L6">
        <v>50</v>
      </c>
      <c r="M6" t="s">
        <v>32</v>
      </c>
      <c r="N6" t="s">
        <v>26</v>
      </c>
      <c r="O6" t="s">
        <v>32</v>
      </c>
      <c r="P6">
        <v>30</v>
      </c>
      <c r="Q6" t="s">
        <v>24</v>
      </c>
    </row>
    <row r="7" spans="1:17" x14ac:dyDescent="0.35">
      <c r="A7" t="s">
        <v>17</v>
      </c>
      <c r="B7" t="s">
        <v>18</v>
      </c>
      <c r="C7" t="s">
        <v>19</v>
      </c>
      <c r="D7" t="s">
        <v>20</v>
      </c>
      <c r="E7">
        <v>2011</v>
      </c>
      <c r="F7">
        <v>2011</v>
      </c>
      <c r="G7" t="s">
        <v>21</v>
      </c>
      <c r="H7">
        <v>2</v>
      </c>
      <c r="I7">
        <v>0</v>
      </c>
      <c r="J7">
        <v>150</v>
      </c>
      <c r="K7">
        <v>150</v>
      </c>
      <c r="L7">
        <v>90</v>
      </c>
      <c r="M7" t="s">
        <v>22</v>
      </c>
      <c r="N7" t="s">
        <v>26</v>
      </c>
      <c r="O7" t="s">
        <v>32</v>
      </c>
      <c r="P7">
        <v>100</v>
      </c>
      <c r="Q7" t="s">
        <v>28</v>
      </c>
    </row>
    <row r="8" spans="1:17" x14ac:dyDescent="0.35">
      <c r="A8" t="s">
        <v>17</v>
      </c>
      <c r="B8" t="s">
        <v>18</v>
      </c>
      <c r="C8" t="s">
        <v>33</v>
      </c>
      <c r="D8" t="s">
        <v>20</v>
      </c>
      <c r="E8">
        <v>2012</v>
      </c>
      <c r="F8">
        <v>2012</v>
      </c>
      <c r="G8" t="s">
        <v>21</v>
      </c>
      <c r="H8">
        <v>1</v>
      </c>
      <c r="I8">
        <v>1</v>
      </c>
      <c r="J8">
        <v>1100</v>
      </c>
      <c r="K8">
        <v>1100</v>
      </c>
      <c r="L8">
        <v>70</v>
      </c>
      <c r="M8" t="s">
        <v>22</v>
      </c>
      <c r="N8" t="s">
        <v>22</v>
      </c>
      <c r="O8" t="s">
        <v>23</v>
      </c>
      <c r="Q8" t="s">
        <v>28</v>
      </c>
    </row>
    <row r="9" spans="1:17" x14ac:dyDescent="0.35">
      <c r="A9" t="s">
        <v>17</v>
      </c>
      <c r="B9" t="s">
        <v>29</v>
      </c>
      <c r="C9" t="s">
        <v>33</v>
      </c>
      <c r="D9" t="s">
        <v>20</v>
      </c>
      <c r="E9">
        <v>2014</v>
      </c>
      <c r="F9">
        <v>2014</v>
      </c>
      <c r="G9" t="s">
        <v>25</v>
      </c>
      <c r="H9">
        <v>0</v>
      </c>
      <c r="I9">
        <v>4</v>
      </c>
      <c r="J9">
        <v>800</v>
      </c>
      <c r="K9">
        <v>1000</v>
      </c>
      <c r="L9">
        <v>90</v>
      </c>
      <c r="M9" t="s">
        <v>22</v>
      </c>
      <c r="N9" t="s">
        <v>22</v>
      </c>
      <c r="O9" t="s">
        <v>23</v>
      </c>
      <c r="P9">
        <v>100</v>
      </c>
      <c r="Q9" t="s">
        <v>28</v>
      </c>
    </row>
    <row r="10" spans="1:17" x14ac:dyDescent="0.35">
      <c r="A10" t="s">
        <v>17</v>
      </c>
      <c r="B10" t="s">
        <v>30</v>
      </c>
      <c r="C10" t="s">
        <v>19</v>
      </c>
      <c r="D10" t="s">
        <v>20</v>
      </c>
      <c r="E10">
        <v>2014</v>
      </c>
      <c r="F10">
        <v>2014</v>
      </c>
      <c r="G10" t="s">
        <v>21</v>
      </c>
      <c r="H10">
        <v>1</v>
      </c>
      <c r="I10">
        <v>0</v>
      </c>
      <c r="J10">
        <v>1200</v>
      </c>
      <c r="K10">
        <v>2000</v>
      </c>
      <c r="L10">
        <v>70</v>
      </c>
      <c r="M10" t="s">
        <v>27</v>
      </c>
      <c r="N10" t="s">
        <v>22</v>
      </c>
      <c r="O10" t="s">
        <v>23</v>
      </c>
      <c r="P10">
        <v>35</v>
      </c>
      <c r="Q10" t="s">
        <v>28</v>
      </c>
    </row>
    <row r="11" spans="1:17" x14ac:dyDescent="0.35">
      <c r="A11" t="s">
        <v>17</v>
      </c>
      <c r="B11" t="s">
        <v>34</v>
      </c>
      <c r="C11" t="s">
        <v>19</v>
      </c>
      <c r="D11" t="s">
        <v>20</v>
      </c>
      <c r="E11">
        <v>2005</v>
      </c>
      <c r="F11">
        <v>2005</v>
      </c>
      <c r="G11" t="s">
        <v>21</v>
      </c>
      <c r="H11">
        <v>2</v>
      </c>
      <c r="I11">
        <v>0</v>
      </c>
      <c r="J11">
        <v>900</v>
      </c>
      <c r="K11">
        <v>900</v>
      </c>
      <c r="L11">
        <v>40</v>
      </c>
      <c r="M11" t="s">
        <v>22</v>
      </c>
      <c r="N11" t="s">
        <v>27</v>
      </c>
      <c r="O11" t="s">
        <v>32</v>
      </c>
      <c r="P11">
        <v>75</v>
      </c>
      <c r="Q11" t="s">
        <v>28</v>
      </c>
    </row>
    <row r="12" spans="1:17" x14ac:dyDescent="0.35">
      <c r="A12" t="s">
        <v>17</v>
      </c>
      <c r="B12" t="s">
        <v>35</v>
      </c>
      <c r="C12" t="s">
        <v>19</v>
      </c>
      <c r="D12" t="s">
        <v>20</v>
      </c>
      <c r="E12">
        <v>2013</v>
      </c>
      <c r="F12">
        <v>2013</v>
      </c>
      <c r="G12" t="s">
        <v>21</v>
      </c>
      <c r="H12">
        <v>3</v>
      </c>
      <c r="I12">
        <v>2</v>
      </c>
      <c r="J12">
        <v>500</v>
      </c>
      <c r="K12">
        <v>600</v>
      </c>
      <c r="M12" t="s">
        <v>22</v>
      </c>
      <c r="N12" t="s">
        <v>22</v>
      </c>
      <c r="O12" t="s">
        <v>23</v>
      </c>
      <c r="P12">
        <v>20</v>
      </c>
      <c r="Q12" t="s">
        <v>28</v>
      </c>
    </row>
    <row r="13" spans="1:17" x14ac:dyDescent="0.35">
      <c r="A13" t="s">
        <v>17</v>
      </c>
      <c r="B13" t="s">
        <v>18</v>
      </c>
      <c r="C13" t="s">
        <v>19</v>
      </c>
      <c r="D13" t="s">
        <v>20</v>
      </c>
      <c r="E13">
        <v>2002</v>
      </c>
      <c r="F13">
        <v>2002</v>
      </c>
      <c r="G13" t="s">
        <v>21</v>
      </c>
      <c r="H13">
        <v>1</v>
      </c>
      <c r="I13">
        <v>0</v>
      </c>
      <c r="J13">
        <v>500</v>
      </c>
      <c r="K13">
        <v>80</v>
      </c>
      <c r="M13" t="s">
        <v>22</v>
      </c>
      <c r="N13" t="s">
        <v>22</v>
      </c>
      <c r="O13" t="s">
        <v>23</v>
      </c>
      <c r="P13">
        <v>20</v>
      </c>
      <c r="Q13" t="s">
        <v>28</v>
      </c>
    </row>
    <row r="14" spans="1:17" x14ac:dyDescent="0.35">
      <c r="A14" t="s">
        <v>17</v>
      </c>
      <c r="B14" t="s">
        <v>30</v>
      </c>
      <c r="C14" t="s">
        <v>33</v>
      </c>
      <c r="D14" t="s">
        <v>20</v>
      </c>
      <c r="E14">
        <v>2014</v>
      </c>
      <c r="F14">
        <v>2014</v>
      </c>
      <c r="G14" t="s">
        <v>25</v>
      </c>
      <c r="H14">
        <v>3</v>
      </c>
      <c r="I14">
        <v>7</v>
      </c>
      <c r="J14">
        <v>3000</v>
      </c>
      <c r="K14">
        <v>4000</v>
      </c>
      <c r="L14">
        <v>69</v>
      </c>
      <c r="M14" t="s">
        <v>26</v>
      </c>
      <c r="N14" t="s">
        <v>22</v>
      </c>
      <c r="O14" t="s">
        <v>23</v>
      </c>
      <c r="P14">
        <v>45</v>
      </c>
      <c r="Q14" t="s">
        <v>24</v>
      </c>
    </row>
    <row r="15" spans="1:17" x14ac:dyDescent="0.35">
      <c r="A15" t="s">
        <v>17</v>
      </c>
      <c r="B15" t="s">
        <v>29</v>
      </c>
      <c r="C15" t="s">
        <v>19</v>
      </c>
      <c r="D15" t="s">
        <v>20</v>
      </c>
      <c r="E15">
        <v>2014</v>
      </c>
      <c r="F15">
        <v>2014</v>
      </c>
      <c r="G15" t="s">
        <v>25</v>
      </c>
      <c r="H15">
        <v>3</v>
      </c>
      <c r="I15">
        <v>2</v>
      </c>
      <c r="J15">
        <v>300</v>
      </c>
      <c r="K15">
        <v>1000</v>
      </c>
      <c r="L15">
        <v>70</v>
      </c>
      <c r="M15" t="s">
        <v>27</v>
      </c>
      <c r="N15" t="s">
        <v>27</v>
      </c>
      <c r="O15" t="s">
        <v>32</v>
      </c>
      <c r="P15">
        <v>30</v>
      </c>
      <c r="Q15" t="s">
        <v>24</v>
      </c>
    </row>
    <row r="16" spans="1:17" x14ac:dyDescent="0.35">
      <c r="A16" t="s">
        <v>17</v>
      </c>
      <c r="B16" t="s">
        <v>18</v>
      </c>
      <c r="C16" t="s">
        <v>36</v>
      </c>
      <c r="D16" t="s">
        <v>20</v>
      </c>
      <c r="E16">
        <v>2006</v>
      </c>
      <c r="F16">
        <v>2006</v>
      </c>
      <c r="G16" t="s">
        <v>21</v>
      </c>
      <c r="H16">
        <v>4</v>
      </c>
      <c r="I16">
        <v>3</v>
      </c>
      <c r="J16">
        <v>500</v>
      </c>
      <c r="K16">
        <v>80</v>
      </c>
      <c r="L16">
        <v>100</v>
      </c>
      <c r="M16" t="s">
        <v>22</v>
      </c>
      <c r="N16" t="s">
        <v>26</v>
      </c>
      <c r="O16" t="s">
        <v>26</v>
      </c>
      <c r="P16">
        <v>200</v>
      </c>
      <c r="Q16" t="s">
        <v>28</v>
      </c>
    </row>
    <row r="17" spans="1:17" x14ac:dyDescent="0.35">
      <c r="A17" t="s">
        <v>17</v>
      </c>
      <c r="B17" t="s">
        <v>35</v>
      </c>
      <c r="C17" t="s">
        <v>19</v>
      </c>
      <c r="D17" t="s">
        <v>37</v>
      </c>
      <c r="E17">
        <v>2014</v>
      </c>
      <c r="F17">
        <v>2014</v>
      </c>
      <c r="G17" t="s">
        <v>21</v>
      </c>
      <c r="H17">
        <v>7</v>
      </c>
      <c r="I17">
        <v>4</v>
      </c>
      <c r="J17">
        <v>500</v>
      </c>
      <c r="K17">
        <v>80</v>
      </c>
      <c r="N17" t="s">
        <v>26</v>
      </c>
      <c r="O17" t="s">
        <v>26</v>
      </c>
      <c r="P17">
        <v>13</v>
      </c>
      <c r="Q17" t="s">
        <v>28</v>
      </c>
    </row>
    <row r="18" spans="1:17" x14ac:dyDescent="0.35">
      <c r="A18" t="s">
        <v>17</v>
      </c>
      <c r="B18" t="s">
        <v>29</v>
      </c>
      <c r="C18" t="s">
        <v>19</v>
      </c>
      <c r="D18" t="s">
        <v>20</v>
      </c>
      <c r="E18">
        <v>2000</v>
      </c>
      <c r="F18">
        <v>2000</v>
      </c>
      <c r="G18" t="s">
        <v>21</v>
      </c>
      <c r="H18">
        <v>8</v>
      </c>
      <c r="I18">
        <v>0</v>
      </c>
      <c r="J18">
        <v>500</v>
      </c>
      <c r="K18">
        <v>80</v>
      </c>
      <c r="L18">
        <v>100</v>
      </c>
      <c r="M18" t="s">
        <v>22</v>
      </c>
      <c r="N18" t="s">
        <v>27</v>
      </c>
      <c r="O18" t="s">
        <v>32</v>
      </c>
      <c r="P18">
        <v>50</v>
      </c>
      <c r="Q18" t="s">
        <v>28</v>
      </c>
    </row>
    <row r="19" spans="1:17" x14ac:dyDescent="0.35">
      <c r="A19" t="s">
        <v>17</v>
      </c>
      <c r="B19" t="s">
        <v>30</v>
      </c>
      <c r="C19" t="s">
        <v>33</v>
      </c>
      <c r="D19" t="s">
        <v>20</v>
      </c>
      <c r="E19">
        <v>2008</v>
      </c>
      <c r="F19">
        <v>2008</v>
      </c>
      <c r="G19" t="s">
        <v>25</v>
      </c>
      <c r="H19">
        <v>1</v>
      </c>
      <c r="I19">
        <v>2</v>
      </c>
      <c r="J19">
        <v>1000</v>
      </c>
      <c r="K19">
        <v>1250</v>
      </c>
      <c r="L19">
        <v>20</v>
      </c>
      <c r="M19" t="s">
        <v>32</v>
      </c>
      <c r="N19" t="s">
        <v>27</v>
      </c>
      <c r="O19" t="s">
        <v>26</v>
      </c>
      <c r="P19">
        <v>150</v>
      </c>
      <c r="Q19" t="s">
        <v>28</v>
      </c>
    </row>
    <row r="20" spans="1:17" x14ac:dyDescent="0.35">
      <c r="A20" t="s">
        <v>17</v>
      </c>
      <c r="B20" t="s">
        <v>35</v>
      </c>
      <c r="C20" t="s">
        <v>33</v>
      </c>
      <c r="D20" t="s">
        <v>37</v>
      </c>
      <c r="E20">
        <v>2005</v>
      </c>
      <c r="F20">
        <v>2005</v>
      </c>
      <c r="G20" t="s">
        <v>21</v>
      </c>
      <c r="H20">
        <v>5</v>
      </c>
      <c r="I20">
        <v>2</v>
      </c>
      <c r="J20">
        <v>1200</v>
      </c>
      <c r="K20">
        <v>1800</v>
      </c>
      <c r="L20">
        <v>49</v>
      </c>
      <c r="M20" t="s">
        <v>22</v>
      </c>
      <c r="N20" t="s">
        <v>22</v>
      </c>
      <c r="O20" t="s">
        <v>23</v>
      </c>
      <c r="P20">
        <v>7</v>
      </c>
      <c r="Q20" t="s">
        <v>24</v>
      </c>
    </row>
    <row r="21" spans="1:17" x14ac:dyDescent="0.35">
      <c r="A21" t="s">
        <v>38</v>
      </c>
      <c r="B21" t="s">
        <v>30</v>
      </c>
      <c r="C21" t="s">
        <v>19</v>
      </c>
      <c r="D21" t="s">
        <v>20</v>
      </c>
      <c r="E21">
        <v>2000</v>
      </c>
      <c r="F21">
        <v>2000</v>
      </c>
      <c r="G21" t="s">
        <v>21</v>
      </c>
      <c r="H21">
        <v>0</v>
      </c>
      <c r="I21">
        <v>0</v>
      </c>
      <c r="J21">
        <v>500</v>
      </c>
      <c r="K21">
        <v>80</v>
      </c>
      <c r="L21">
        <v>30</v>
      </c>
      <c r="M21" t="s">
        <v>26</v>
      </c>
      <c r="N21" t="s">
        <v>22</v>
      </c>
      <c r="O21" t="s">
        <v>23</v>
      </c>
      <c r="Q21" t="s">
        <v>28</v>
      </c>
    </row>
    <row r="22" spans="1:17" x14ac:dyDescent="0.35">
      <c r="A22" t="s">
        <v>17</v>
      </c>
      <c r="B22" t="s">
        <v>35</v>
      </c>
      <c r="C22" t="s">
        <v>33</v>
      </c>
      <c r="D22" t="s">
        <v>20</v>
      </c>
      <c r="E22">
        <v>2009</v>
      </c>
      <c r="F22">
        <v>2009</v>
      </c>
      <c r="G22" t="s">
        <v>21</v>
      </c>
      <c r="H22">
        <v>7</v>
      </c>
      <c r="I22">
        <v>2</v>
      </c>
      <c r="J22">
        <v>1500</v>
      </c>
      <c r="K22">
        <v>1800</v>
      </c>
      <c r="L22">
        <v>38</v>
      </c>
      <c r="M22" t="s">
        <v>22</v>
      </c>
      <c r="N22" t="s">
        <v>22</v>
      </c>
      <c r="O22" t="s">
        <v>23</v>
      </c>
      <c r="P22">
        <v>15</v>
      </c>
      <c r="Q22" t="s">
        <v>28</v>
      </c>
    </row>
    <row r="23" spans="1:17" x14ac:dyDescent="0.35">
      <c r="A23" t="s">
        <v>38</v>
      </c>
      <c r="B23" t="s">
        <v>29</v>
      </c>
      <c r="C23" t="s">
        <v>19</v>
      </c>
      <c r="D23" t="s">
        <v>20</v>
      </c>
      <c r="E23">
        <v>2011</v>
      </c>
      <c r="F23">
        <v>2011</v>
      </c>
      <c r="G23" t="s">
        <v>21</v>
      </c>
      <c r="I23">
        <v>1</v>
      </c>
      <c r="J23">
        <v>500</v>
      </c>
      <c r="K23">
        <v>80</v>
      </c>
      <c r="M23" t="s">
        <v>27</v>
      </c>
      <c r="N23" t="s">
        <v>27</v>
      </c>
      <c r="O23" t="s">
        <v>23</v>
      </c>
      <c r="P23">
        <v>10</v>
      </c>
      <c r="Q23" t="s">
        <v>28</v>
      </c>
    </row>
    <row r="24" spans="1:17" x14ac:dyDescent="0.35">
      <c r="A24" t="s">
        <v>17</v>
      </c>
      <c r="B24" t="s">
        <v>29</v>
      </c>
      <c r="D24" t="s">
        <v>20</v>
      </c>
      <c r="E24">
        <v>2003</v>
      </c>
      <c r="F24">
        <v>2003</v>
      </c>
      <c r="G24" t="s">
        <v>25</v>
      </c>
      <c r="H24">
        <v>8</v>
      </c>
      <c r="I24">
        <v>6</v>
      </c>
      <c r="J24">
        <v>700</v>
      </c>
      <c r="K24">
        <v>1100</v>
      </c>
      <c r="L24">
        <v>60</v>
      </c>
      <c r="M24" t="s">
        <v>22</v>
      </c>
      <c r="N24" t="s">
        <v>26</v>
      </c>
      <c r="O24" t="s">
        <v>26</v>
      </c>
      <c r="P24">
        <v>30</v>
      </c>
      <c r="Q24" t="s">
        <v>39</v>
      </c>
    </row>
    <row r="25" spans="1:17" x14ac:dyDescent="0.35">
      <c r="A25" t="s">
        <v>17</v>
      </c>
      <c r="B25" t="s">
        <v>29</v>
      </c>
      <c r="C25" t="s">
        <v>40</v>
      </c>
      <c r="D25" t="s">
        <v>37</v>
      </c>
      <c r="E25">
        <v>1987</v>
      </c>
      <c r="F25">
        <v>1987</v>
      </c>
      <c r="G25" t="s">
        <v>21</v>
      </c>
      <c r="H25">
        <v>2</v>
      </c>
      <c r="I25">
        <v>0</v>
      </c>
      <c r="J25">
        <v>500</v>
      </c>
      <c r="K25">
        <v>80</v>
      </c>
      <c r="Q25" t="s">
        <v>24</v>
      </c>
    </row>
    <row r="26" spans="1:17" x14ac:dyDescent="0.35">
      <c r="A26" t="s">
        <v>41</v>
      </c>
      <c r="B26" t="s">
        <v>29</v>
      </c>
      <c r="C26" t="s">
        <v>42</v>
      </c>
      <c r="D26" t="s">
        <v>20</v>
      </c>
      <c r="E26">
        <v>1950</v>
      </c>
      <c r="F26">
        <v>1950</v>
      </c>
      <c r="G26" t="s">
        <v>21</v>
      </c>
      <c r="H26">
        <v>4</v>
      </c>
      <c r="I26">
        <v>2</v>
      </c>
      <c r="J26">
        <v>8500</v>
      </c>
      <c r="K26">
        <v>8500</v>
      </c>
      <c r="L26">
        <v>100</v>
      </c>
      <c r="M26" t="s">
        <v>27</v>
      </c>
      <c r="N26" t="s">
        <v>26</v>
      </c>
      <c r="O26" t="s">
        <v>26</v>
      </c>
      <c r="P26">
        <v>500</v>
      </c>
      <c r="Q26" t="s">
        <v>24</v>
      </c>
    </row>
    <row r="27" spans="1:17" x14ac:dyDescent="0.35">
      <c r="A27" t="s">
        <v>41</v>
      </c>
      <c r="B27" t="s">
        <v>35</v>
      </c>
      <c r="C27" t="s">
        <v>36</v>
      </c>
      <c r="D27" t="s">
        <v>20</v>
      </c>
      <c r="E27">
        <v>2015</v>
      </c>
      <c r="F27">
        <v>2015</v>
      </c>
      <c r="G27" t="s">
        <v>25</v>
      </c>
      <c r="H27">
        <v>4</v>
      </c>
      <c r="I27">
        <v>7</v>
      </c>
      <c r="J27">
        <v>2600</v>
      </c>
      <c r="K27">
        <v>3300</v>
      </c>
      <c r="L27">
        <v>30</v>
      </c>
      <c r="M27" t="s">
        <v>22</v>
      </c>
      <c r="N27" t="s">
        <v>26</v>
      </c>
      <c r="O27" t="s">
        <v>32</v>
      </c>
      <c r="P27">
        <v>10</v>
      </c>
      <c r="Q27" t="s">
        <v>24</v>
      </c>
    </row>
    <row r="28" spans="1:17" x14ac:dyDescent="0.35">
      <c r="A28" t="s">
        <v>41</v>
      </c>
      <c r="B28" t="s">
        <v>43</v>
      </c>
      <c r="C28" t="s">
        <v>19</v>
      </c>
      <c r="D28" t="s">
        <v>37</v>
      </c>
      <c r="E28">
        <v>1977</v>
      </c>
      <c r="F28">
        <v>1977</v>
      </c>
      <c r="G28" t="s">
        <v>21</v>
      </c>
      <c r="H28">
        <v>30</v>
      </c>
      <c r="I28">
        <v>5</v>
      </c>
      <c r="J28">
        <v>500</v>
      </c>
      <c r="K28">
        <v>80</v>
      </c>
      <c r="L28">
        <v>80</v>
      </c>
      <c r="M28" t="s">
        <v>32</v>
      </c>
      <c r="N28" t="s">
        <v>27</v>
      </c>
      <c r="O28" t="s">
        <v>32</v>
      </c>
      <c r="Q28" t="s">
        <v>24</v>
      </c>
    </row>
    <row r="29" spans="1:17" x14ac:dyDescent="0.35">
      <c r="A29" t="s">
        <v>41</v>
      </c>
      <c r="B29" t="s">
        <v>35</v>
      </c>
      <c r="C29" t="s">
        <v>36</v>
      </c>
      <c r="D29" t="s">
        <v>20</v>
      </c>
      <c r="E29">
        <v>2010</v>
      </c>
      <c r="F29">
        <v>2010</v>
      </c>
      <c r="G29" t="s">
        <v>21</v>
      </c>
      <c r="H29">
        <v>4</v>
      </c>
      <c r="I29">
        <v>6</v>
      </c>
      <c r="J29">
        <v>2400</v>
      </c>
      <c r="K29">
        <v>2400</v>
      </c>
      <c r="L29">
        <v>35</v>
      </c>
      <c r="M29" t="s">
        <v>26</v>
      </c>
      <c r="N29" t="s">
        <v>26</v>
      </c>
      <c r="O29" t="s">
        <v>32</v>
      </c>
      <c r="P29">
        <v>12</v>
      </c>
      <c r="Q29" t="s">
        <v>28</v>
      </c>
    </row>
    <row r="30" spans="1:17" x14ac:dyDescent="0.35">
      <c r="A30" t="s">
        <v>41</v>
      </c>
      <c r="B30" t="s">
        <v>35</v>
      </c>
      <c r="C30" t="s">
        <v>36</v>
      </c>
      <c r="D30" t="s">
        <v>20</v>
      </c>
      <c r="E30">
        <v>2010</v>
      </c>
      <c r="F30">
        <v>2010</v>
      </c>
      <c r="G30" t="s">
        <v>25</v>
      </c>
      <c r="H30">
        <v>22</v>
      </c>
      <c r="I30">
        <v>14</v>
      </c>
      <c r="J30">
        <v>500</v>
      </c>
      <c r="K30">
        <v>80</v>
      </c>
      <c r="L30">
        <v>75</v>
      </c>
      <c r="M30" t="s">
        <v>26</v>
      </c>
      <c r="N30" t="s">
        <v>32</v>
      </c>
      <c r="O30" t="s">
        <v>26</v>
      </c>
      <c r="P30">
        <v>70</v>
      </c>
      <c r="Q30" t="s">
        <v>24</v>
      </c>
    </row>
    <row r="31" spans="1:17" x14ac:dyDescent="0.35">
      <c r="A31" t="s">
        <v>41</v>
      </c>
      <c r="B31" t="s">
        <v>35</v>
      </c>
      <c r="C31" t="s">
        <v>36</v>
      </c>
      <c r="D31" t="s">
        <v>37</v>
      </c>
      <c r="E31">
        <v>2013</v>
      </c>
      <c r="F31">
        <v>2013</v>
      </c>
      <c r="G31" t="s">
        <v>25</v>
      </c>
      <c r="H31">
        <v>0</v>
      </c>
      <c r="I31">
        <v>6</v>
      </c>
      <c r="J31">
        <v>400</v>
      </c>
      <c r="K31">
        <v>600</v>
      </c>
      <c r="L31">
        <v>0</v>
      </c>
      <c r="M31" t="s">
        <v>32</v>
      </c>
      <c r="N31" t="s">
        <v>23</v>
      </c>
      <c r="O31" t="s">
        <v>23</v>
      </c>
      <c r="P31">
        <v>15</v>
      </c>
      <c r="Q31" t="s">
        <v>28</v>
      </c>
    </row>
    <row r="32" spans="1:17" x14ac:dyDescent="0.35">
      <c r="A32" t="s">
        <v>41</v>
      </c>
      <c r="B32" t="s">
        <v>29</v>
      </c>
      <c r="C32" t="s">
        <v>31</v>
      </c>
      <c r="D32" t="s">
        <v>37</v>
      </c>
      <c r="G32" t="s">
        <v>21</v>
      </c>
      <c r="J32">
        <v>500</v>
      </c>
      <c r="K32">
        <v>80</v>
      </c>
      <c r="L32">
        <v>0</v>
      </c>
      <c r="Q32" t="s">
        <v>28</v>
      </c>
    </row>
    <row r="33" spans="1:17" x14ac:dyDescent="0.35">
      <c r="A33" t="s">
        <v>44</v>
      </c>
      <c r="B33" t="s">
        <v>35</v>
      </c>
      <c r="C33" t="s">
        <v>42</v>
      </c>
      <c r="D33" t="s">
        <v>37</v>
      </c>
      <c r="E33">
        <v>2014</v>
      </c>
      <c r="F33">
        <v>2014</v>
      </c>
      <c r="G33" t="s">
        <v>21</v>
      </c>
      <c r="H33">
        <v>48</v>
      </c>
      <c r="I33">
        <v>10</v>
      </c>
      <c r="J33">
        <v>60000</v>
      </c>
      <c r="K33">
        <v>52000</v>
      </c>
      <c r="L33">
        <v>60</v>
      </c>
      <c r="M33" t="s">
        <v>27</v>
      </c>
      <c r="N33" t="s">
        <v>26</v>
      </c>
      <c r="O33" t="s">
        <v>26</v>
      </c>
      <c r="P33">
        <v>8</v>
      </c>
      <c r="Q33" t="s">
        <v>24</v>
      </c>
    </row>
    <row r="34" spans="1:17" x14ac:dyDescent="0.35">
      <c r="A34" t="s">
        <v>44</v>
      </c>
      <c r="B34" t="s">
        <v>29</v>
      </c>
      <c r="C34" t="s">
        <v>19</v>
      </c>
      <c r="D34" t="s">
        <v>20</v>
      </c>
      <c r="E34">
        <v>2015</v>
      </c>
      <c r="F34">
        <v>2015</v>
      </c>
      <c r="G34" t="s">
        <v>21</v>
      </c>
      <c r="H34">
        <v>2</v>
      </c>
      <c r="I34">
        <v>0</v>
      </c>
      <c r="J34">
        <v>500</v>
      </c>
      <c r="K34">
        <v>80</v>
      </c>
      <c r="L34">
        <v>25</v>
      </c>
      <c r="M34" t="s">
        <v>23</v>
      </c>
      <c r="N34" t="s">
        <v>22</v>
      </c>
      <c r="O34" t="s">
        <v>23</v>
      </c>
      <c r="P34">
        <v>10</v>
      </c>
      <c r="Q34" t="s">
        <v>28</v>
      </c>
    </row>
    <row r="35" spans="1:17" x14ac:dyDescent="0.35">
      <c r="A35" t="s">
        <v>44</v>
      </c>
      <c r="B35" t="s">
        <v>29</v>
      </c>
      <c r="C35" t="s">
        <v>19</v>
      </c>
      <c r="D35" t="s">
        <v>20</v>
      </c>
      <c r="E35">
        <v>2005</v>
      </c>
      <c r="F35">
        <v>2005</v>
      </c>
      <c r="G35" t="s">
        <v>21</v>
      </c>
      <c r="H35">
        <v>2</v>
      </c>
      <c r="I35">
        <v>0</v>
      </c>
      <c r="J35">
        <v>100</v>
      </c>
      <c r="K35">
        <v>150</v>
      </c>
    </row>
    <row r="36" spans="1:17" x14ac:dyDescent="0.35">
      <c r="A36" t="s">
        <v>44</v>
      </c>
      <c r="B36" t="s">
        <v>18</v>
      </c>
      <c r="C36" t="s">
        <v>40</v>
      </c>
      <c r="D36" t="s">
        <v>20</v>
      </c>
      <c r="E36">
        <v>2015</v>
      </c>
      <c r="F36">
        <v>2015</v>
      </c>
      <c r="G36" t="s">
        <v>25</v>
      </c>
      <c r="H36">
        <v>1</v>
      </c>
      <c r="I36">
        <v>1</v>
      </c>
      <c r="J36">
        <v>500</v>
      </c>
      <c r="L36">
        <v>100</v>
      </c>
      <c r="M36" t="s">
        <v>23</v>
      </c>
      <c r="N36" t="s">
        <v>22</v>
      </c>
      <c r="O36" t="s">
        <v>23</v>
      </c>
      <c r="P36">
        <v>100</v>
      </c>
      <c r="Q36" t="s">
        <v>28</v>
      </c>
    </row>
    <row r="37" spans="1:17" x14ac:dyDescent="0.35">
      <c r="A37" t="s">
        <v>44</v>
      </c>
      <c r="B37" t="s">
        <v>35</v>
      </c>
      <c r="C37" t="s">
        <v>36</v>
      </c>
      <c r="D37" t="s">
        <v>20</v>
      </c>
      <c r="E37">
        <v>1995</v>
      </c>
      <c r="F37">
        <v>1995</v>
      </c>
      <c r="G37" t="s">
        <v>21</v>
      </c>
      <c r="H37">
        <v>3</v>
      </c>
      <c r="I37">
        <v>6</v>
      </c>
      <c r="J37">
        <v>4800</v>
      </c>
      <c r="K37">
        <v>6000</v>
      </c>
      <c r="L37">
        <v>75</v>
      </c>
      <c r="M37" t="s">
        <v>22</v>
      </c>
      <c r="N37" t="s">
        <v>22</v>
      </c>
      <c r="O37" t="s">
        <v>23</v>
      </c>
      <c r="P37">
        <v>5</v>
      </c>
      <c r="Q37" t="s">
        <v>28</v>
      </c>
    </row>
    <row r="38" spans="1:17" x14ac:dyDescent="0.35">
      <c r="A38" t="s">
        <v>44</v>
      </c>
      <c r="B38" t="s">
        <v>18</v>
      </c>
      <c r="C38" t="s">
        <v>19</v>
      </c>
      <c r="D38" t="s">
        <v>20</v>
      </c>
      <c r="E38">
        <v>1989</v>
      </c>
      <c r="F38">
        <v>1989</v>
      </c>
      <c r="G38" t="s">
        <v>21</v>
      </c>
      <c r="H38">
        <v>3</v>
      </c>
      <c r="I38">
        <v>0</v>
      </c>
      <c r="J38">
        <v>500</v>
      </c>
      <c r="K38">
        <v>80</v>
      </c>
      <c r="L38">
        <v>60</v>
      </c>
      <c r="M38" t="s">
        <v>22</v>
      </c>
      <c r="N38" t="s">
        <v>22</v>
      </c>
      <c r="O38" t="s">
        <v>23</v>
      </c>
      <c r="P38">
        <v>0</v>
      </c>
      <c r="Q38" t="s">
        <v>24</v>
      </c>
    </row>
    <row r="39" spans="1:17" x14ac:dyDescent="0.35">
      <c r="A39" t="s">
        <v>44</v>
      </c>
      <c r="B39" t="s">
        <v>29</v>
      </c>
      <c r="C39" t="s">
        <v>36</v>
      </c>
      <c r="D39" t="s">
        <v>37</v>
      </c>
      <c r="E39">
        <v>1977</v>
      </c>
      <c r="F39">
        <v>1977</v>
      </c>
      <c r="G39" t="s">
        <v>21</v>
      </c>
      <c r="H39">
        <v>60</v>
      </c>
      <c r="I39">
        <v>0</v>
      </c>
      <c r="J39">
        <v>500</v>
      </c>
      <c r="K39">
        <v>80</v>
      </c>
      <c r="L39">
        <v>60</v>
      </c>
      <c r="M39" t="s">
        <v>22</v>
      </c>
      <c r="N39" t="s">
        <v>22</v>
      </c>
      <c r="O39" t="s">
        <v>23</v>
      </c>
      <c r="P39">
        <v>15</v>
      </c>
      <c r="Q39" t="s">
        <v>28</v>
      </c>
    </row>
    <row r="40" spans="1:17" x14ac:dyDescent="0.35">
      <c r="A40" t="s">
        <v>44</v>
      </c>
      <c r="B40" t="s">
        <v>29</v>
      </c>
      <c r="C40" t="s">
        <v>45</v>
      </c>
      <c r="D40" t="s">
        <v>20</v>
      </c>
      <c r="E40">
        <v>2014</v>
      </c>
      <c r="F40">
        <v>2014</v>
      </c>
      <c r="G40" t="s">
        <v>25</v>
      </c>
      <c r="H40">
        <v>3</v>
      </c>
      <c r="I40">
        <v>19</v>
      </c>
      <c r="J40">
        <v>500</v>
      </c>
      <c r="K40">
        <v>80</v>
      </c>
      <c r="L40">
        <v>40</v>
      </c>
      <c r="M40" t="s">
        <v>32</v>
      </c>
      <c r="N40" t="s">
        <v>22</v>
      </c>
      <c r="O40" t="s">
        <v>23</v>
      </c>
      <c r="P40">
        <v>8</v>
      </c>
      <c r="Q40" t="s">
        <v>28</v>
      </c>
    </row>
    <row r="41" spans="1:17" x14ac:dyDescent="0.35">
      <c r="A41" t="s">
        <v>44</v>
      </c>
      <c r="B41" t="s">
        <v>35</v>
      </c>
      <c r="C41" t="s">
        <v>19</v>
      </c>
      <c r="D41" t="s">
        <v>20</v>
      </c>
      <c r="G41" t="s">
        <v>21</v>
      </c>
      <c r="H41">
        <v>1</v>
      </c>
      <c r="J41">
        <v>500</v>
      </c>
      <c r="K41">
        <v>80</v>
      </c>
      <c r="M41" t="s">
        <v>22</v>
      </c>
      <c r="N41" t="s">
        <v>22</v>
      </c>
      <c r="O41" t="s">
        <v>23</v>
      </c>
      <c r="P41">
        <v>8</v>
      </c>
      <c r="Q41" t="s">
        <v>24</v>
      </c>
    </row>
    <row r="42" spans="1:17" x14ac:dyDescent="0.35">
      <c r="A42" t="s">
        <v>38</v>
      </c>
      <c r="B42" t="s">
        <v>29</v>
      </c>
      <c r="C42" t="s">
        <v>19</v>
      </c>
      <c r="D42" t="s">
        <v>20</v>
      </c>
      <c r="G42" t="s">
        <v>21</v>
      </c>
      <c r="H42">
        <v>2</v>
      </c>
      <c r="J42">
        <v>500</v>
      </c>
      <c r="K42">
        <v>80</v>
      </c>
      <c r="L42">
        <v>50</v>
      </c>
      <c r="M42" t="s">
        <v>27</v>
      </c>
      <c r="N42" t="s">
        <v>27</v>
      </c>
      <c r="O42" t="s">
        <v>23</v>
      </c>
      <c r="Q42" t="s">
        <v>28</v>
      </c>
    </row>
    <row r="43" spans="1:17" x14ac:dyDescent="0.35">
      <c r="A43" t="s">
        <v>44</v>
      </c>
      <c r="B43" t="s">
        <v>29</v>
      </c>
      <c r="C43" t="s">
        <v>19</v>
      </c>
      <c r="D43" t="s">
        <v>20</v>
      </c>
      <c r="E43">
        <v>2001</v>
      </c>
      <c r="F43">
        <v>2001</v>
      </c>
      <c r="G43" t="s">
        <v>25</v>
      </c>
      <c r="H43">
        <v>2</v>
      </c>
      <c r="I43">
        <v>1</v>
      </c>
      <c r="J43">
        <v>500</v>
      </c>
      <c r="K43">
        <v>80</v>
      </c>
      <c r="L43">
        <v>50</v>
      </c>
      <c r="M43" t="s">
        <v>22</v>
      </c>
      <c r="N43" t="s">
        <v>22</v>
      </c>
      <c r="O43" t="s">
        <v>23</v>
      </c>
      <c r="P43">
        <v>10</v>
      </c>
      <c r="Q43" t="s">
        <v>28</v>
      </c>
    </row>
    <row r="44" spans="1:17" x14ac:dyDescent="0.35">
      <c r="A44" t="s">
        <v>44</v>
      </c>
      <c r="B44" t="s">
        <v>29</v>
      </c>
      <c r="C44" t="s">
        <v>19</v>
      </c>
      <c r="D44" t="s">
        <v>20</v>
      </c>
      <c r="E44">
        <v>2012</v>
      </c>
      <c r="F44">
        <v>2012</v>
      </c>
      <c r="G44" t="s">
        <v>46</v>
      </c>
      <c r="H44">
        <v>0</v>
      </c>
      <c r="I44">
        <v>0</v>
      </c>
      <c r="J44">
        <v>20</v>
      </c>
      <c r="K44">
        <v>0</v>
      </c>
      <c r="L44">
        <v>1</v>
      </c>
      <c r="M44" t="s">
        <v>23</v>
      </c>
      <c r="N44" t="s">
        <v>22</v>
      </c>
      <c r="O44" t="s">
        <v>23</v>
      </c>
      <c r="P44">
        <v>10</v>
      </c>
      <c r="Q44" t="s">
        <v>28</v>
      </c>
    </row>
    <row r="45" spans="1:17" x14ac:dyDescent="0.35">
      <c r="A45" t="s">
        <v>41</v>
      </c>
      <c r="B45" t="s">
        <v>35</v>
      </c>
      <c r="C45" t="s">
        <v>19</v>
      </c>
      <c r="D45" t="s">
        <v>20</v>
      </c>
      <c r="E45">
        <v>1995</v>
      </c>
      <c r="F45">
        <v>1995</v>
      </c>
      <c r="G45" t="s">
        <v>21</v>
      </c>
      <c r="H45">
        <v>2</v>
      </c>
      <c r="I45">
        <v>0</v>
      </c>
      <c r="J45">
        <v>500</v>
      </c>
      <c r="K45">
        <v>80</v>
      </c>
      <c r="L45">
        <v>25</v>
      </c>
      <c r="M45" t="s">
        <v>23</v>
      </c>
      <c r="N45" t="s">
        <v>26</v>
      </c>
      <c r="O45" t="s">
        <v>23</v>
      </c>
      <c r="P45">
        <v>3</v>
      </c>
      <c r="Q45" t="s">
        <v>28</v>
      </c>
    </row>
    <row r="46" spans="1:17" x14ac:dyDescent="0.35">
      <c r="A46" t="s">
        <v>41</v>
      </c>
      <c r="B46" t="s">
        <v>35</v>
      </c>
      <c r="C46" t="s">
        <v>19</v>
      </c>
      <c r="D46" t="s">
        <v>20</v>
      </c>
      <c r="E46">
        <v>2015</v>
      </c>
      <c r="F46">
        <v>2015</v>
      </c>
      <c r="G46" t="s">
        <v>25</v>
      </c>
      <c r="H46">
        <v>15</v>
      </c>
      <c r="J46">
        <v>500</v>
      </c>
      <c r="K46">
        <v>80</v>
      </c>
      <c r="L46">
        <v>50</v>
      </c>
      <c r="M46" t="s">
        <v>22</v>
      </c>
      <c r="N46" t="s">
        <v>22</v>
      </c>
      <c r="O46" t="s">
        <v>23</v>
      </c>
      <c r="P46">
        <v>15</v>
      </c>
      <c r="Q46" t="s">
        <v>24</v>
      </c>
    </row>
    <row r="47" spans="1:17" x14ac:dyDescent="0.35">
      <c r="A47" t="s">
        <v>41</v>
      </c>
      <c r="B47" t="s">
        <v>29</v>
      </c>
      <c r="C47" t="s">
        <v>19</v>
      </c>
      <c r="D47" t="s">
        <v>20</v>
      </c>
      <c r="E47">
        <v>2013</v>
      </c>
      <c r="F47">
        <v>2013</v>
      </c>
      <c r="G47" t="s">
        <v>21</v>
      </c>
      <c r="H47">
        <v>2</v>
      </c>
      <c r="I47">
        <v>2</v>
      </c>
      <c r="J47">
        <v>1500</v>
      </c>
      <c r="K47">
        <v>1700</v>
      </c>
      <c r="L47">
        <v>20</v>
      </c>
      <c r="M47" t="s">
        <v>26</v>
      </c>
      <c r="N47" t="s">
        <v>22</v>
      </c>
      <c r="O47" t="s">
        <v>23</v>
      </c>
      <c r="P47">
        <v>5</v>
      </c>
      <c r="Q47" t="s">
        <v>28</v>
      </c>
    </row>
    <row r="48" spans="1:17" x14ac:dyDescent="0.35">
      <c r="A48" t="s">
        <v>41</v>
      </c>
      <c r="B48" t="s">
        <v>18</v>
      </c>
      <c r="C48" t="s">
        <v>19</v>
      </c>
      <c r="D48" t="s">
        <v>20</v>
      </c>
      <c r="E48">
        <v>1977</v>
      </c>
      <c r="F48">
        <v>1977</v>
      </c>
      <c r="G48" t="s">
        <v>21</v>
      </c>
      <c r="H48">
        <v>0</v>
      </c>
      <c r="I48">
        <v>1</v>
      </c>
      <c r="J48">
        <v>500</v>
      </c>
      <c r="K48">
        <v>80</v>
      </c>
      <c r="L48">
        <v>80</v>
      </c>
      <c r="N48" t="s">
        <v>23</v>
      </c>
      <c r="P48">
        <v>50</v>
      </c>
      <c r="Q48" t="s">
        <v>28</v>
      </c>
    </row>
    <row r="49" spans="1:17" x14ac:dyDescent="0.35">
      <c r="A49" t="s">
        <v>41</v>
      </c>
      <c r="B49" t="s">
        <v>35</v>
      </c>
      <c r="C49" t="s">
        <v>19</v>
      </c>
      <c r="D49" t="s">
        <v>20</v>
      </c>
      <c r="E49">
        <v>2015</v>
      </c>
      <c r="F49">
        <v>2015</v>
      </c>
      <c r="G49" t="s">
        <v>25</v>
      </c>
      <c r="H49">
        <v>6</v>
      </c>
      <c r="I49">
        <v>0</v>
      </c>
      <c r="J49">
        <v>400</v>
      </c>
      <c r="K49">
        <v>2000</v>
      </c>
      <c r="L49">
        <v>10</v>
      </c>
      <c r="M49" t="s">
        <v>23</v>
      </c>
      <c r="N49" t="s">
        <v>32</v>
      </c>
      <c r="O49" t="s">
        <v>27</v>
      </c>
      <c r="P49">
        <v>8</v>
      </c>
      <c r="Q49" t="s">
        <v>24</v>
      </c>
    </row>
    <row r="50" spans="1:17" x14ac:dyDescent="0.35">
      <c r="A50" t="s">
        <v>41</v>
      </c>
      <c r="B50" t="s">
        <v>29</v>
      </c>
      <c r="C50" t="s">
        <v>19</v>
      </c>
      <c r="D50" t="s">
        <v>20</v>
      </c>
      <c r="E50">
        <v>2015</v>
      </c>
      <c r="F50">
        <v>2015</v>
      </c>
      <c r="G50" t="s">
        <v>25</v>
      </c>
      <c r="H50">
        <v>1</v>
      </c>
      <c r="I50">
        <v>2</v>
      </c>
      <c r="J50">
        <v>400</v>
      </c>
      <c r="K50">
        <v>400</v>
      </c>
      <c r="L50">
        <v>40</v>
      </c>
      <c r="M50" t="s">
        <v>32</v>
      </c>
      <c r="N50" t="s">
        <v>32</v>
      </c>
      <c r="O50" t="s">
        <v>26</v>
      </c>
      <c r="P50">
        <v>50</v>
      </c>
      <c r="Q50" t="s">
        <v>28</v>
      </c>
    </row>
    <row r="51" spans="1:17" x14ac:dyDescent="0.35">
      <c r="A51" t="s">
        <v>41</v>
      </c>
      <c r="B51" t="s">
        <v>29</v>
      </c>
      <c r="C51" t="s">
        <v>19</v>
      </c>
      <c r="D51" t="s">
        <v>37</v>
      </c>
      <c r="E51">
        <v>1975</v>
      </c>
      <c r="F51">
        <v>2005</v>
      </c>
      <c r="G51" t="s">
        <v>25</v>
      </c>
      <c r="H51">
        <v>4</v>
      </c>
      <c r="I51">
        <v>3</v>
      </c>
      <c r="J51">
        <v>500</v>
      </c>
      <c r="K51">
        <v>80</v>
      </c>
    </row>
    <row r="52" spans="1:17" x14ac:dyDescent="0.35">
      <c r="A52" t="s">
        <v>41</v>
      </c>
      <c r="B52" t="s">
        <v>18</v>
      </c>
      <c r="C52" t="s">
        <v>19</v>
      </c>
      <c r="D52" t="s">
        <v>20</v>
      </c>
      <c r="E52">
        <v>2015</v>
      </c>
      <c r="F52">
        <v>2015</v>
      </c>
      <c r="G52" t="s">
        <v>21</v>
      </c>
      <c r="H52">
        <v>1</v>
      </c>
      <c r="J52">
        <v>500</v>
      </c>
      <c r="K52">
        <v>80</v>
      </c>
      <c r="L52">
        <v>10</v>
      </c>
      <c r="M52" t="s">
        <v>32</v>
      </c>
      <c r="N52" t="s">
        <v>32</v>
      </c>
      <c r="O52" t="s">
        <v>27</v>
      </c>
      <c r="P52">
        <v>3</v>
      </c>
      <c r="Q52" t="s">
        <v>28</v>
      </c>
    </row>
    <row r="53" spans="1:17" x14ac:dyDescent="0.35">
      <c r="A53" t="s">
        <v>41</v>
      </c>
      <c r="B53" t="s">
        <v>47</v>
      </c>
      <c r="C53" t="s">
        <v>36</v>
      </c>
      <c r="D53" t="s">
        <v>20</v>
      </c>
      <c r="E53">
        <v>2002</v>
      </c>
      <c r="F53">
        <v>2002</v>
      </c>
      <c r="G53" t="s">
        <v>21</v>
      </c>
      <c r="H53">
        <v>10</v>
      </c>
      <c r="I53">
        <v>50</v>
      </c>
      <c r="J53">
        <v>1300</v>
      </c>
      <c r="K53">
        <v>2400</v>
      </c>
      <c r="L53">
        <v>80</v>
      </c>
      <c r="M53" t="s">
        <v>22</v>
      </c>
      <c r="N53" t="s">
        <v>32</v>
      </c>
      <c r="O53" t="s">
        <v>27</v>
      </c>
      <c r="P53">
        <v>25</v>
      </c>
      <c r="Q53" t="s">
        <v>28</v>
      </c>
    </row>
    <row r="54" spans="1:17" x14ac:dyDescent="0.35">
      <c r="A54" t="s">
        <v>41</v>
      </c>
      <c r="B54" t="s">
        <v>29</v>
      </c>
      <c r="C54" t="s">
        <v>42</v>
      </c>
      <c r="D54" t="s">
        <v>20</v>
      </c>
      <c r="E54">
        <v>2013</v>
      </c>
      <c r="F54">
        <v>2013</v>
      </c>
      <c r="G54" t="s">
        <v>25</v>
      </c>
      <c r="H54">
        <v>3</v>
      </c>
      <c r="I54">
        <v>0</v>
      </c>
      <c r="J54">
        <v>1400</v>
      </c>
      <c r="K54">
        <v>250</v>
      </c>
      <c r="L54">
        <v>10</v>
      </c>
      <c r="M54" t="s">
        <v>32</v>
      </c>
      <c r="N54" t="s">
        <v>26</v>
      </c>
      <c r="O54" t="s">
        <v>26</v>
      </c>
      <c r="Q54" t="s">
        <v>28</v>
      </c>
    </row>
    <row r="55" spans="1:17" x14ac:dyDescent="0.35">
      <c r="A55" t="s">
        <v>41</v>
      </c>
      <c r="B55" t="s">
        <v>30</v>
      </c>
      <c r="C55" t="s">
        <v>19</v>
      </c>
      <c r="D55" t="s">
        <v>20</v>
      </c>
      <c r="E55">
        <v>2012</v>
      </c>
      <c r="F55">
        <v>2012</v>
      </c>
      <c r="G55" t="s">
        <v>21</v>
      </c>
      <c r="H55">
        <v>1</v>
      </c>
      <c r="I55">
        <v>0</v>
      </c>
      <c r="J55">
        <v>1400</v>
      </c>
      <c r="K55">
        <v>250</v>
      </c>
      <c r="L55">
        <v>50</v>
      </c>
      <c r="M55" t="s">
        <v>26</v>
      </c>
      <c r="N55" t="s">
        <v>22</v>
      </c>
      <c r="O55" t="s">
        <v>23</v>
      </c>
      <c r="Q55" t="s">
        <v>28</v>
      </c>
    </row>
    <row r="56" spans="1:17" x14ac:dyDescent="0.35">
      <c r="A56" t="s">
        <v>41</v>
      </c>
      <c r="B56" t="s">
        <v>30</v>
      </c>
      <c r="C56" t="s">
        <v>19</v>
      </c>
      <c r="D56" t="s">
        <v>20</v>
      </c>
      <c r="E56">
        <v>2012</v>
      </c>
      <c r="F56">
        <v>2012</v>
      </c>
      <c r="G56" t="s">
        <v>25</v>
      </c>
      <c r="H56">
        <v>1</v>
      </c>
      <c r="I56">
        <v>0</v>
      </c>
      <c r="J56">
        <v>1400</v>
      </c>
      <c r="K56">
        <v>250</v>
      </c>
      <c r="L56">
        <v>15</v>
      </c>
      <c r="M56" t="s">
        <v>22</v>
      </c>
      <c r="N56" t="s">
        <v>22</v>
      </c>
      <c r="O56" t="s">
        <v>23</v>
      </c>
      <c r="P56">
        <v>6</v>
      </c>
      <c r="Q56" t="s">
        <v>28</v>
      </c>
    </row>
    <row r="57" spans="1:17" x14ac:dyDescent="0.35">
      <c r="A57" t="s">
        <v>38</v>
      </c>
      <c r="B57" t="s">
        <v>35</v>
      </c>
      <c r="C57" t="s">
        <v>19</v>
      </c>
      <c r="D57" t="s">
        <v>37</v>
      </c>
      <c r="E57">
        <v>2013</v>
      </c>
      <c r="F57">
        <v>2013</v>
      </c>
      <c r="G57" t="s">
        <v>25</v>
      </c>
      <c r="H57">
        <v>15</v>
      </c>
      <c r="I57">
        <v>4</v>
      </c>
      <c r="J57">
        <v>1400</v>
      </c>
      <c r="K57">
        <v>250</v>
      </c>
      <c r="L57">
        <v>80</v>
      </c>
      <c r="M57" t="s">
        <v>26</v>
      </c>
      <c r="N57" t="s">
        <v>32</v>
      </c>
      <c r="O57" t="s">
        <v>27</v>
      </c>
      <c r="P57">
        <v>15</v>
      </c>
      <c r="Q57" t="s">
        <v>28</v>
      </c>
    </row>
    <row r="58" spans="1:17" x14ac:dyDescent="0.35">
      <c r="A58" t="s">
        <v>38</v>
      </c>
      <c r="B58" t="s">
        <v>29</v>
      </c>
      <c r="C58" t="s">
        <v>19</v>
      </c>
      <c r="D58" t="s">
        <v>37</v>
      </c>
      <c r="E58">
        <v>1985</v>
      </c>
      <c r="F58">
        <v>1985</v>
      </c>
      <c r="G58" t="s">
        <v>21</v>
      </c>
      <c r="H58">
        <v>7</v>
      </c>
      <c r="I58">
        <v>1</v>
      </c>
      <c r="J58">
        <v>1400</v>
      </c>
      <c r="K58">
        <v>250</v>
      </c>
      <c r="L58">
        <v>20</v>
      </c>
      <c r="M58" t="s">
        <v>27</v>
      </c>
      <c r="N58" t="s">
        <v>27</v>
      </c>
      <c r="O58" t="s">
        <v>23</v>
      </c>
      <c r="P58">
        <v>7</v>
      </c>
      <c r="Q58" t="s">
        <v>28</v>
      </c>
    </row>
    <row r="59" spans="1:17" x14ac:dyDescent="0.35">
      <c r="A59" t="s">
        <v>38</v>
      </c>
      <c r="B59" t="s">
        <v>29</v>
      </c>
      <c r="C59" t="s">
        <v>19</v>
      </c>
      <c r="D59" t="s">
        <v>20</v>
      </c>
      <c r="E59">
        <v>1997</v>
      </c>
      <c r="F59">
        <v>1997</v>
      </c>
      <c r="G59" t="s">
        <v>21</v>
      </c>
      <c r="H59">
        <v>0</v>
      </c>
      <c r="I59">
        <v>1</v>
      </c>
      <c r="J59">
        <v>1400</v>
      </c>
      <c r="K59">
        <v>250</v>
      </c>
    </row>
    <row r="60" spans="1:17" x14ac:dyDescent="0.35">
      <c r="A60" t="s">
        <v>38</v>
      </c>
      <c r="B60" t="s">
        <v>18</v>
      </c>
      <c r="D60" t="s">
        <v>20</v>
      </c>
      <c r="E60">
        <v>2000</v>
      </c>
      <c r="F60">
        <v>2000</v>
      </c>
      <c r="G60" t="s">
        <v>21</v>
      </c>
      <c r="H60">
        <v>4</v>
      </c>
      <c r="J60">
        <v>1400</v>
      </c>
      <c r="K60">
        <v>250</v>
      </c>
      <c r="L60">
        <v>40</v>
      </c>
      <c r="Q60" t="s">
        <v>28</v>
      </c>
    </row>
    <row r="61" spans="1:17" x14ac:dyDescent="0.35">
      <c r="A61" t="s">
        <v>38</v>
      </c>
      <c r="B61" t="s">
        <v>48</v>
      </c>
      <c r="C61" t="s">
        <v>40</v>
      </c>
      <c r="D61" t="s">
        <v>20</v>
      </c>
      <c r="E61">
        <v>2001</v>
      </c>
      <c r="F61">
        <v>2001</v>
      </c>
      <c r="G61" t="s">
        <v>21</v>
      </c>
      <c r="H61">
        <v>0</v>
      </c>
      <c r="I61">
        <v>1</v>
      </c>
      <c r="J61">
        <v>1400</v>
      </c>
      <c r="K61">
        <v>250</v>
      </c>
      <c r="L61">
        <v>20</v>
      </c>
      <c r="M61" t="s">
        <v>27</v>
      </c>
      <c r="N61" t="s">
        <v>27</v>
      </c>
      <c r="O61" t="s">
        <v>23</v>
      </c>
      <c r="P61">
        <v>20</v>
      </c>
      <c r="Q61" t="s">
        <v>28</v>
      </c>
    </row>
    <row r="62" spans="1:17" x14ac:dyDescent="0.35">
      <c r="A62" t="s">
        <v>38</v>
      </c>
      <c r="B62" t="s">
        <v>30</v>
      </c>
      <c r="C62" t="s">
        <v>36</v>
      </c>
      <c r="D62" t="s">
        <v>20</v>
      </c>
      <c r="E62">
        <v>1995</v>
      </c>
      <c r="F62">
        <v>1995</v>
      </c>
      <c r="G62" t="s">
        <v>21</v>
      </c>
      <c r="H62">
        <v>3</v>
      </c>
      <c r="J62">
        <v>1400</v>
      </c>
      <c r="K62">
        <v>250</v>
      </c>
      <c r="L62">
        <v>80</v>
      </c>
      <c r="M62" t="s">
        <v>22</v>
      </c>
      <c r="N62" t="s">
        <v>26</v>
      </c>
      <c r="O62" t="s">
        <v>32</v>
      </c>
      <c r="P62">
        <v>250</v>
      </c>
      <c r="Q62" t="s">
        <v>28</v>
      </c>
    </row>
    <row r="63" spans="1:17" x14ac:dyDescent="0.35">
      <c r="A63" t="s">
        <v>38</v>
      </c>
      <c r="B63" t="s">
        <v>29</v>
      </c>
      <c r="C63" t="s">
        <v>19</v>
      </c>
      <c r="D63" t="s">
        <v>20</v>
      </c>
      <c r="G63" t="s">
        <v>21</v>
      </c>
      <c r="I63">
        <v>4</v>
      </c>
      <c r="J63">
        <v>1400</v>
      </c>
      <c r="K63">
        <v>250</v>
      </c>
      <c r="L63">
        <v>10</v>
      </c>
      <c r="M63" t="s">
        <v>27</v>
      </c>
      <c r="N63" t="s">
        <v>27</v>
      </c>
      <c r="O63" t="s">
        <v>23</v>
      </c>
      <c r="P63">
        <v>40</v>
      </c>
      <c r="Q63" t="s">
        <v>28</v>
      </c>
    </row>
    <row r="64" spans="1:17" x14ac:dyDescent="0.35">
      <c r="A64" t="s">
        <v>38</v>
      </c>
      <c r="B64" t="s">
        <v>35</v>
      </c>
      <c r="C64" t="s">
        <v>19</v>
      </c>
      <c r="D64" t="s">
        <v>20</v>
      </c>
      <c r="E64">
        <v>1978</v>
      </c>
      <c r="F64">
        <v>1978</v>
      </c>
      <c r="G64" t="s">
        <v>21</v>
      </c>
      <c r="J64">
        <v>1400</v>
      </c>
      <c r="K64">
        <v>250</v>
      </c>
      <c r="M64" t="s">
        <v>27</v>
      </c>
      <c r="N64" t="s">
        <v>27</v>
      </c>
      <c r="O64" t="s">
        <v>23</v>
      </c>
      <c r="P64">
        <v>15</v>
      </c>
      <c r="Q64" t="s">
        <v>24</v>
      </c>
    </row>
    <row r="65" spans="1:17" x14ac:dyDescent="0.35">
      <c r="A65" t="s">
        <v>38</v>
      </c>
      <c r="B65" t="s">
        <v>29</v>
      </c>
      <c r="C65" t="s">
        <v>19</v>
      </c>
      <c r="D65" t="s">
        <v>20</v>
      </c>
      <c r="E65">
        <v>1990</v>
      </c>
      <c r="F65">
        <v>1990</v>
      </c>
      <c r="G65" t="s">
        <v>21</v>
      </c>
      <c r="H65">
        <v>0</v>
      </c>
      <c r="I65">
        <v>1</v>
      </c>
      <c r="J65">
        <v>1400</v>
      </c>
      <c r="K65">
        <v>250</v>
      </c>
      <c r="L65">
        <v>5</v>
      </c>
      <c r="M65" t="s">
        <v>22</v>
      </c>
      <c r="N65" t="s">
        <v>22</v>
      </c>
      <c r="O65" t="s">
        <v>23</v>
      </c>
      <c r="P65">
        <v>3</v>
      </c>
      <c r="Q65" t="s">
        <v>28</v>
      </c>
    </row>
    <row r="66" spans="1:17" x14ac:dyDescent="0.35">
      <c r="A66" t="s">
        <v>38</v>
      </c>
      <c r="B66" t="s">
        <v>35</v>
      </c>
      <c r="C66" t="s">
        <v>36</v>
      </c>
      <c r="D66" t="s">
        <v>20</v>
      </c>
      <c r="E66">
        <v>2013</v>
      </c>
      <c r="F66">
        <v>2013</v>
      </c>
      <c r="G66" t="s">
        <v>46</v>
      </c>
      <c r="H66">
        <v>1</v>
      </c>
      <c r="I66">
        <v>1</v>
      </c>
      <c r="J66">
        <v>1400</v>
      </c>
      <c r="K66">
        <v>250</v>
      </c>
      <c r="L66">
        <v>10</v>
      </c>
      <c r="M66" t="s">
        <v>27</v>
      </c>
      <c r="N66" t="s">
        <v>27</v>
      </c>
      <c r="O66" t="s">
        <v>23</v>
      </c>
      <c r="P66">
        <v>10</v>
      </c>
      <c r="Q66" t="s">
        <v>24</v>
      </c>
    </row>
    <row r="67" spans="1:17" x14ac:dyDescent="0.35">
      <c r="A67" t="s">
        <v>38</v>
      </c>
      <c r="B67" t="s">
        <v>29</v>
      </c>
      <c r="C67" t="s">
        <v>19</v>
      </c>
      <c r="D67" t="s">
        <v>20</v>
      </c>
      <c r="E67">
        <v>1990</v>
      </c>
      <c r="F67">
        <v>1990</v>
      </c>
      <c r="G67" t="s">
        <v>21</v>
      </c>
      <c r="H67">
        <v>0</v>
      </c>
      <c r="I67">
        <v>1</v>
      </c>
      <c r="J67">
        <v>1400</v>
      </c>
      <c r="K67">
        <v>250</v>
      </c>
      <c r="M67" t="s">
        <v>27</v>
      </c>
      <c r="N67" t="s">
        <v>27</v>
      </c>
      <c r="O67" t="s">
        <v>23</v>
      </c>
      <c r="P67">
        <v>15</v>
      </c>
      <c r="Q67" t="s">
        <v>39</v>
      </c>
    </row>
    <row r="68" spans="1:17" x14ac:dyDescent="0.35">
      <c r="A68" t="s">
        <v>38</v>
      </c>
      <c r="B68" t="s">
        <v>29</v>
      </c>
      <c r="C68" t="s">
        <v>19</v>
      </c>
      <c r="D68" t="s">
        <v>20</v>
      </c>
      <c r="E68">
        <v>1987</v>
      </c>
      <c r="F68">
        <v>1987</v>
      </c>
      <c r="G68" t="s">
        <v>21</v>
      </c>
      <c r="I68">
        <v>1</v>
      </c>
      <c r="J68">
        <v>1400</v>
      </c>
      <c r="K68">
        <v>250</v>
      </c>
      <c r="L68">
        <v>5</v>
      </c>
      <c r="M68" t="s">
        <v>22</v>
      </c>
      <c r="N68" t="s">
        <v>22</v>
      </c>
      <c r="O68" t="s">
        <v>23</v>
      </c>
      <c r="P68">
        <v>30</v>
      </c>
      <c r="Q68" t="s">
        <v>28</v>
      </c>
    </row>
    <row r="69" spans="1:17" x14ac:dyDescent="0.35">
      <c r="A69" t="s">
        <v>38</v>
      </c>
      <c r="B69" t="s">
        <v>29</v>
      </c>
      <c r="C69" t="s">
        <v>36</v>
      </c>
      <c r="D69" t="s">
        <v>20</v>
      </c>
      <c r="G69" t="s">
        <v>21</v>
      </c>
      <c r="H69">
        <v>6</v>
      </c>
      <c r="I69">
        <v>0</v>
      </c>
      <c r="J69">
        <v>1400</v>
      </c>
      <c r="K69">
        <v>250</v>
      </c>
      <c r="L69">
        <v>50</v>
      </c>
      <c r="M69" t="s">
        <v>27</v>
      </c>
      <c r="N69" t="s">
        <v>27</v>
      </c>
      <c r="O69" t="s">
        <v>23</v>
      </c>
      <c r="P69">
        <v>500</v>
      </c>
      <c r="Q69" t="s">
        <v>28</v>
      </c>
    </row>
    <row r="70" spans="1:17" x14ac:dyDescent="0.35">
      <c r="A70" t="s">
        <v>38</v>
      </c>
      <c r="B70" t="s">
        <v>43</v>
      </c>
      <c r="C70" t="s">
        <v>19</v>
      </c>
      <c r="D70" t="s">
        <v>20</v>
      </c>
      <c r="E70">
        <v>2011</v>
      </c>
      <c r="F70">
        <v>2011</v>
      </c>
      <c r="G70" t="s">
        <v>21</v>
      </c>
      <c r="H70">
        <v>1</v>
      </c>
      <c r="I70">
        <v>1</v>
      </c>
      <c r="J70">
        <v>1400</v>
      </c>
      <c r="K70">
        <v>250</v>
      </c>
      <c r="L70">
        <v>50</v>
      </c>
      <c r="M70" t="s">
        <v>22</v>
      </c>
      <c r="N70" t="s">
        <v>22</v>
      </c>
      <c r="O70" t="s">
        <v>23</v>
      </c>
      <c r="P70">
        <v>5</v>
      </c>
      <c r="Q70" t="s">
        <v>28</v>
      </c>
    </row>
    <row r="71" spans="1:17" x14ac:dyDescent="0.35">
      <c r="A71" t="s">
        <v>38</v>
      </c>
      <c r="B71" t="s">
        <v>29</v>
      </c>
      <c r="C71" t="s">
        <v>19</v>
      </c>
      <c r="D71" t="s">
        <v>20</v>
      </c>
      <c r="E71">
        <v>1995</v>
      </c>
      <c r="F71">
        <v>1995</v>
      </c>
      <c r="G71" t="s">
        <v>21</v>
      </c>
      <c r="H71">
        <v>0</v>
      </c>
      <c r="I71">
        <v>0</v>
      </c>
      <c r="J71">
        <v>1400</v>
      </c>
      <c r="K71">
        <v>250</v>
      </c>
      <c r="M71" t="s">
        <v>22</v>
      </c>
      <c r="N71" t="s">
        <v>22</v>
      </c>
      <c r="O71" t="s">
        <v>23</v>
      </c>
      <c r="P71">
        <v>10</v>
      </c>
      <c r="Q71" t="s">
        <v>24</v>
      </c>
    </row>
    <row r="72" spans="1:17" x14ac:dyDescent="0.35">
      <c r="A72" t="s">
        <v>38</v>
      </c>
      <c r="B72" t="s">
        <v>49</v>
      </c>
      <c r="D72" t="s">
        <v>20</v>
      </c>
      <c r="G72" t="s">
        <v>21</v>
      </c>
      <c r="J72">
        <v>1400</v>
      </c>
      <c r="K72">
        <v>250</v>
      </c>
      <c r="L72">
        <v>30</v>
      </c>
      <c r="M72" t="s">
        <v>22</v>
      </c>
      <c r="N72" t="s">
        <v>22</v>
      </c>
      <c r="O72" t="s">
        <v>23</v>
      </c>
      <c r="Q72" t="s">
        <v>28</v>
      </c>
    </row>
    <row r="73" spans="1:17" x14ac:dyDescent="0.35">
      <c r="A73" t="s">
        <v>38</v>
      </c>
      <c r="B73" t="s">
        <v>48</v>
      </c>
      <c r="D73" t="s">
        <v>20</v>
      </c>
      <c r="J73">
        <v>1400</v>
      </c>
      <c r="K73">
        <v>250</v>
      </c>
    </row>
    <row r="74" spans="1:17" x14ac:dyDescent="0.35">
      <c r="A74" t="s">
        <v>38</v>
      </c>
      <c r="B74" t="s">
        <v>29</v>
      </c>
      <c r="C74" t="s">
        <v>19</v>
      </c>
      <c r="D74" t="s">
        <v>20</v>
      </c>
      <c r="E74">
        <v>1995</v>
      </c>
      <c r="F74">
        <v>1995</v>
      </c>
      <c r="G74" t="s">
        <v>21</v>
      </c>
      <c r="H74">
        <v>2</v>
      </c>
      <c r="I74">
        <v>0</v>
      </c>
      <c r="J74">
        <v>1400</v>
      </c>
      <c r="K74">
        <v>250</v>
      </c>
      <c r="L74">
        <v>30</v>
      </c>
      <c r="M74" t="s">
        <v>22</v>
      </c>
      <c r="N74" t="s">
        <v>22</v>
      </c>
      <c r="O74" t="s">
        <v>23</v>
      </c>
      <c r="P74">
        <v>5</v>
      </c>
      <c r="Q74" t="s">
        <v>28</v>
      </c>
    </row>
    <row r="75" spans="1:17" x14ac:dyDescent="0.35">
      <c r="A75" t="s">
        <v>38</v>
      </c>
      <c r="B75" t="s">
        <v>35</v>
      </c>
      <c r="C75" t="s">
        <v>19</v>
      </c>
      <c r="D75" t="s">
        <v>20</v>
      </c>
      <c r="H75">
        <v>0</v>
      </c>
      <c r="I75">
        <v>0</v>
      </c>
      <c r="J75">
        <v>1400</v>
      </c>
      <c r="K75">
        <v>250</v>
      </c>
      <c r="M75" t="s">
        <v>22</v>
      </c>
      <c r="N75" t="s">
        <v>22</v>
      </c>
      <c r="O75" t="s">
        <v>23</v>
      </c>
      <c r="P75">
        <v>2</v>
      </c>
      <c r="Q75" t="s">
        <v>28</v>
      </c>
    </row>
    <row r="76" spans="1:17" x14ac:dyDescent="0.35">
      <c r="A76" t="s">
        <v>38</v>
      </c>
      <c r="B76" t="s">
        <v>29</v>
      </c>
      <c r="C76" t="s">
        <v>19</v>
      </c>
      <c r="D76" t="s">
        <v>20</v>
      </c>
      <c r="E76">
        <v>2012</v>
      </c>
      <c r="F76">
        <v>2012</v>
      </c>
      <c r="G76" t="s">
        <v>21</v>
      </c>
      <c r="I76">
        <v>3</v>
      </c>
      <c r="J76">
        <v>1400</v>
      </c>
      <c r="K76">
        <v>250</v>
      </c>
      <c r="L76">
        <v>50</v>
      </c>
      <c r="M76" t="s">
        <v>22</v>
      </c>
      <c r="N76" t="s">
        <v>23</v>
      </c>
      <c r="O76" t="s">
        <v>23</v>
      </c>
      <c r="P76">
        <v>20</v>
      </c>
      <c r="Q76" t="s">
        <v>28</v>
      </c>
    </row>
    <row r="77" spans="1:17" x14ac:dyDescent="0.35">
      <c r="A77" t="s">
        <v>38</v>
      </c>
      <c r="B77" t="s">
        <v>29</v>
      </c>
      <c r="C77" t="s">
        <v>19</v>
      </c>
      <c r="D77" t="s">
        <v>20</v>
      </c>
      <c r="E77">
        <v>2008</v>
      </c>
      <c r="F77">
        <v>2008</v>
      </c>
      <c r="G77" t="s">
        <v>21</v>
      </c>
      <c r="H77">
        <v>1</v>
      </c>
      <c r="I77">
        <v>1</v>
      </c>
      <c r="J77">
        <v>1400</v>
      </c>
      <c r="K77">
        <v>250</v>
      </c>
      <c r="L77">
        <v>10</v>
      </c>
      <c r="M77" t="s">
        <v>22</v>
      </c>
      <c r="N77" t="s">
        <v>22</v>
      </c>
      <c r="O77" t="s">
        <v>23</v>
      </c>
      <c r="P77">
        <v>20</v>
      </c>
      <c r="Q77" t="s">
        <v>28</v>
      </c>
    </row>
    <row r="78" spans="1:17" x14ac:dyDescent="0.35">
      <c r="A78" t="s">
        <v>38</v>
      </c>
      <c r="B78" t="s">
        <v>29</v>
      </c>
      <c r="C78" t="s">
        <v>19</v>
      </c>
      <c r="D78" t="s">
        <v>20</v>
      </c>
      <c r="E78">
        <v>2003</v>
      </c>
      <c r="F78">
        <v>2003</v>
      </c>
      <c r="G78" t="s">
        <v>46</v>
      </c>
      <c r="I78">
        <v>3</v>
      </c>
      <c r="J78">
        <v>1400</v>
      </c>
      <c r="K78">
        <v>250</v>
      </c>
      <c r="L78">
        <v>80</v>
      </c>
      <c r="M78" t="s">
        <v>22</v>
      </c>
      <c r="N78" t="s">
        <v>22</v>
      </c>
      <c r="O78" t="s">
        <v>23</v>
      </c>
      <c r="P78">
        <v>10</v>
      </c>
      <c r="Q78" t="s">
        <v>28</v>
      </c>
    </row>
    <row r="79" spans="1:17" x14ac:dyDescent="0.35">
      <c r="A79" t="s">
        <v>38</v>
      </c>
      <c r="B79" t="s">
        <v>29</v>
      </c>
      <c r="C79" t="s">
        <v>36</v>
      </c>
      <c r="D79" t="s">
        <v>20</v>
      </c>
      <c r="E79">
        <v>1985</v>
      </c>
      <c r="F79">
        <v>1985</v>
      </c>
      <c r="G79" t="s">
        <v>21</v>
      </c>
      <c r="J79">
        <v>1400</v>
      </c>
      <c r="K79">
        <v>250</v>
      </c>
      <c r="M79" t="s">
        <v>26</v>
      </c>
      <c r="N79" t="s">
        <v>22</v>
      </c>
      <c r="O79" t="s">
        <v>23</v>
      </c>
      <c r="P79">
        <v>50</v>
      </c>
      <c r="Q79" t="s">
        <v>28</v>
      </c>
    </row>
    <row r="80" spans="1:17" x14ac:dyDescent="0.35">
      <c r="A80" t="s">
        <v>38</v>
      </c>
      <c r="B80" t="s">
        <v>29</v>
      </c>
      <c r="C80" t="s">
        <v>19</v>
      </c>
      <c r="D80" t="s">
        <v>20</v>
      </c>
      <c r="E80">
        <v>2004</v>
      </c>
      <c r="F80">
        <v>2004</v>
      </c>
      <c r="G80" t="s">
        <v>21</v>
      </c>
      <c r="H80">
        <v>1</v>
      </c>
      <c r="I80">
        <v>2</v>
      </c>
      <c r="J80">
        <v>1400</v>
      </c>
      <c r="K80">
        <v>250</v>
      </c>
      <c r="L80">
        <v>10</v>
      </c>
      <c r="M80" t="s">
        <v>22</v>
      </c>
      <c r="N80" t="s">
        <v>22</v>
      </c>
      <c r="O80" t="s">
        <v>23</v>
      </c>
      <c r="Q80" t="s">
        <v>39</v>
      </c>
    </row>
    <row r="81" spans="1:17" x14ac:dyDescent="0.35">
      <c r="A81" t="s">
        <v>38</v>
      </c>
      <c r="B81" t="s">
        <v>29</v>
      </c>
      <c r="C81" t="s">
        <v>19</v>
      </c>
      <c r="D81" t="s">
        <v>37</v>
      </c>
      <c r="E81">
        <v>2000</v>
      </c>
      <c r="F81">
        <v>2000</v>
      </c>
      <c r="G81" t="s">
        <v>21</v>
      </c>
      <c r="H81">
        <v>0</v>
      </c>
      <c r="I81">
        <v>3</v>
      </c>
      <c r="J81">
        <v>3200</v>
      </c>
      <c r="K81">
        <v>250</v>
      </c>
      <c r="L81">
        <v>10</v>
      </c>
      <c r="M81" t="s">
        <v>22</v>
      </c>
      <c r="N81" t="s">
        <v>22</v>
      </c>
      <c r="O81" t="s">
        <v>23</v>
      </c>
      <c r="P81">
        <v>20</v>
      </c>
      <c r="Q81" t="s">
        <v>28</v>
      </c>
    </row>
    <row r="82" spans="1:17" x14ac:dyDescent="0.35">
      <c r="A82" t="s">
        <v>38</v>
      </c>
      <c r="B82" t="s">
        <v>29</v>
      </c>
      <c r="C82" t="s">
        <v>19</v>
      </c>
      <c r="D82" t="s">
        <v>20</v>
      </c>
      <c r="E82">
        <v>2014</v>
      </c>
      <c r="F82">
        <v>2014</v>
      </c>
      <c r="J82">
        <v>3200</v>
      </c>
      <c r="K82">
        <v>250</v>
      </c>
      <c r="M82" t="s">
        <v>27</v>
      </c>
      <c r="N82" t="s">
        <v>27</v>
      </c>
      <c r="O82" t="s">
        <v>23</v>
      </c>
      <c r="P82">
        <v>3</v>
      </c>
      <c r="Q82" t="s">
        <v>28</v>
      </c>
    </row>
    <row r="83" spans="1:17" x14ac:dyDescent="0.35">
      <c r="A83" t="s">
        <v>38</v>
      </c>
      <c r="B83" t="s">
        <v>29</v>
      </c>
      <c r="C83" t="s">
        <v>19</v>
      </c>
      <c r="D83" t="s">
        <v>20</v>
      </c>
      <c r="E83">
        <v>1985</v>
      </c>
      <c r="F83">
        <v>1985</v>
      </c>
      <c r="G83" t="s">
        <v>21</v>
      </c>
      <c r="H83">
        <v>0</v>
      </c>
      <c r="I83">
        <v>2</v>
      </c>
      <c r="J83">
        <v>3200</v>
      </c>
      <c r="K83">
        <v>250</v>
      </c>
      <c r="L83">
        <v>70</v>
      </c>
      <c r="M83" t="s">
        <v>22</v>
      </c>
      <c r="N83" t="s">
        <v>22</v>
      </c>
      <c r="O83" t="s">
        <v>23</v>
      </c>
      <c r="P83">
        <v>5</v>
      </c>
      <c r="Q83" t="s">
        <v>28</v>
      </c>
    </row>
    <row r="84" spans="1:17" x14ac:dyDescent="0.35">
      <c r="A84" t="s">
        <v>38</v>
      </c>
      <c r="B84" t="s">
        <v>29</v>
      </c>
      <c r="C84" t="s">
        <v>19</v>
      </c>
      <c r="D84" t="s">
        <v>20</v>
      </c>
      <c r="E84">
        <v>1997</v>
      </c>
      <c r="F84">
        <v>1997</v>
      </c>
      <c r="I84">
        <v>1</v>
      </c>
      <c r="J84">
        <v>3200</v>
      </c>
      <c r="K84">
        <v>250</v>
      </c>
      <c r="M84" t="s">
        <v>22</v>
      </c>
      <c r="N84" t="s">
        <v>22</v>
      </c>
      <c r="O84" t="s">
        <v>23</v>
      </c>
      <c r="P84">
        <v>10</v>
      </c>
      <c r="Q84" t="s">
        <v>24</v>
      </c>
    </row>
    <row r="85" spans="1:17" x14ac:dyDescent="0.35">
      <c r="A85" t="s">
        <v>38</v>
      </c>
      <c r="B85" t="s">
        <v>50</v>
      </c>
      <c r="C85" t="s">
        <v>19</v>
      </c>
      <c r="D85" t="s">
        <v>20</v>
      </c>
      <c r="E85">
        <v>1985</v>
      </c>
      <c r="F85">
        <v>1985</v>
      </c>
      <c r="G85" t="s">
        <v>21</v>
      </c>
      <c r="H85">
        <v>4</v>
      </c>
      <c r="J85">
        <v>3200</v>
      </c>
      <c r="K85">
        <v>250</v>
      </c>
      <c r="L85">
        <v>40</v>
      </c>
      <c r="M85" t="s">
        <v>22</v>
      </c>
      <c r="N85" t="s">
        <v>22</v>
      </c>
      <c r="O85" t="s">
        <v>23</v>
      </c>
      <c r="P85">
        <v>15</v>
      </c>
      <c r="Q85" t="s">
        <v>28</v>
      </c>
    </row>
    <row r="86" spans="1:17" x14ac:dyDescent="0.35">
      <c r="A86" t="s">
        <v>38</v>
      </c>
      <c r="B86" t="s">
        <v>18</v>
      </c>
      <c r="C86" t="s">
        <v>19</v>
      </c>
      <c r="D86" t="s">
        <v>20</v>
      </c>
      <c r="G86" t="s">
        <v>21</v>
      </c>
      <c r="H86">
        <v>3</v>
      </c>
      <c r="J86">
        <v>3200</v>
      </c>
      <c r="K86">
        <v>250</v>
      </c>
      <c r="L86">
        <v>50</v>
      </c>
      <c r="M86" t="s">
        <v>22</v>
      </c>
      <c r="N86" t="s">
        <v>22</v>
      </c>
      <c r="O86" t="s">
        <v>23</v>
      </c>
      <c r="Q86" t="s">
        <v>28</v>
      </c>
    </row>
    <row r="87" spans="1:17" x14ac:dyDescent="0.35">
      <c r="A87" t="s">
        <v>38</v>
      </c>
      <c r="B87" t="s">
        <v>29</v>
      </c>
      <c r="C87" t="s">
        <v>19</v>
      </c>
      <c r="D87" t="s">
        <v>20</v>
      </c>
      <c r="E87">
        <v>2014</v>
      </c>
      <c r="F87">
        <v>2014</v>
      </c>
      <c r="G87" t="s">
        <v>46</v>
      </c>
      <c r="H87">
        <v>0</v>
      </c>
      <c r="I87">
        <v>0</v>
      </c>
      <c r="J87">
        <v>3200</v>
      </c>
      <c r="K87">
        <v>250</v>
      </c>
      <c r="L87">
        <v>50</v>
      </c>
      <c r="M87" t="s">
        <v>32</v>
      </c>
      <c r="N87" t="s">
        <v>27</v>
      </c>
      <c r="O87" t="s">
        <v>32</v>
      </c>
      <c r="P87">
        <v>35</v>
      </c>
      <c r="Q87" t="s">
        <v>28</v>
      </c>
    </row>
    <row r="88" spans="1:17" x14ac:dyDescent="0.35">
      <c r="A88" t="s">
        <v>38</v>
      </c>
      <c r="B88" t="s">
        <v>18</v>
      </c>
      <c r="C88" t="s">
        <v>19</v>
      </c>
      <c r="D88" t="s">
        <v>20</v>
      </c>
      <c r="E88">
        <v>2011</v>
      </c>
      <c r="F88">
        <v>2011</v>
      </c>
      <c r="G88" t="s">
        <v>21</v>
      </c>
      <c r="H88">
        <v>2</v>
      </c>
      <c r="I88">
        <v>3</v>
      </c>
      <c r="J88">
        <v>3200</v>
      </c>
      <c r="K88">
        <v>250</v>
      </c>
      <c r="L88">
        <v>50</v>
      </c>
      <c r="M88" t="s">
        <v>22</v>
      </c>
      <c r="N88" t="s">
        <v>32</v>
      </c>
      <c r="O88" t="s">
        <v>26</v>
      </c>
      <c r="P88">
        <v>50</v>
      </c>
      <c r="Q88" t="s">
        <v>28</v>
      </c>
    </row>
    <row r="89" spans="1:17" x14ac:dyDescent="0.35">
      <c r="A89" t="s">
        <v>38</v>
      </c>
      <c r="B89" t="s">
        <v>18</v>
      </c>
      <c r="C89" t="s">
        <v>19</v>
      </c>
      <c r="D89" t="s">
        <v>20</v>
      </c>
      <c r="G89" t="s">
        <v>21</v>
      </c>
      <c r="H89">
        <v>3</v>
      </c>
      <c r="I89">
        <v>0</v>
      </c>
      <c r="J89">
        <v>3200</v>
      </c>
      <c r="K89">
        <v>250</v>
      </c>
      <c r="M89" t="s">
        <v>22</v>
      </c>
      <c r="N89" t="s">
        <v>22</v>
      </c>
      <c r="O89" t="s">
        <v>23</v>
      </c>
      <c r="Q89" t="s">
        <v>28</v>
      </c>
    </row>
    <row r="90" spans="1:17" x14ac:dyDescent="0.35">
      <c r="A90" t="s">
        <v>38</v>
      </c>
      <c r="B90" t="s">
        <v>29</v>
      </c>
      <c r="C90" t="s">
        <v>19</v>
      </c>
      <c r="D90" t="s">
        <v>20</v>
      </c>
      <c r="E90">
        <v>2005</v>
      </c>
      <c r="F90">
        <v>2005</v>
      </c>
      <c r="G90" t="s">
        <v>21</v>
      </c>
      <c r="H90">
        <v>0</v>
      </c>
      <c r="J90">
        <v>3200</v>
      </c>
      <c r="K90">
        <v>250</v>
      </c>
      <c r="L90">
        <v>20</v>
      </c>
      <c r="M90" t="s">
        <v>22</v>
      </c>
      <c r="N90" t="s">
        <v>22</v>
      </c>
      <c r="O90" t="s">
        <v>23</v>
      </c>
      <c r="P90">
        <v>10</v>
      </c>
      <c r="Q90" t="s">
        <v>28</v>
      </c>
    </row>
    <row r="91" spans="1:17" x14ac:dyDescent="0.35">
      <c r="A91" t="s">
        <v>38</v>
      </c>
      <c r="B91" t="s">
        <v>29</v>
      </c>
      <c r="C91" t="s">
        <v>19</v>
      </c>
      <c r="D91" t="s">
        <v>20</v>
      </c>
      <c r="E91">
        <v>1997</v>
      </c>
      <c r="F91">
        <v>1997</v>
      </c>
      <c r="G91" t="s">
        <v>25</v>
      </c>
      <c r="H91">
        <v>2</v>
      </c>
      <c r="I91">
        <v>0</v>
      </c>
      <c r="J91">
        <v>3200</v>
      </c>
      <c r="K91">
        <v>250</v>
      </c>
      <c r="L91">
        <v>70</v>
      </c>
      <c r="M91" t="s">
        <v>22</v>
      </c>
      <c r="N91" t="s">
        <v>26</v>
      </c>
      <c r="O91" t="s">
        <v>26</v>
      </c>
      <c r="P91">
        <v>30</v>
      </c>
      <c r="Q91" t="s">
        <v>28</v>
      </c>
    </row>
    <row r="92" spans="1:17" x14ac:dyDescent="0.35">
      <c r="A92" t="s">
        <v>38</v>
      </c>
      <c r="B92" t="s">
        <v>18</v>
      </c>
      <c r="C92" t="s">
        <v>19</v>
      </c>
      <c r="D92" t="s">
        <v>20</v>
      </c>
      <c r="E92">
        <v>1999</v>
      </c>
      <c r="F92">
        <v>1999</v>
      </c>
      <c r="I92">
        <v>2</v>
      </c>
      <c r="J92">
        <v>3200</v>
      </c>
      <c r="K92">
        <v>250</v>
      </c>
      <c r="L92">
        <v>10</v>
      </c>
      <c r="M92" t="s">
        <v>22</v>
      </c>
      <c r="N92" t="s">
        <v>22</v>
      </c>
      <c r="O92" t="s">
        <v>23</v>
      </c>
      <c r="P92">
        <v>8</v>
      </c>
      <c r="Q92" t="s">
        <v>28</v>
      </c>
    </row>
    <row r="93" spans="1:17" x14ac:dyDescent="0.35">
      <c r="A93" t="s">
        <v>38</v>
      </c>
      <c r="B93" t="s">
        <v>18</v>
      </c>
      <c r="C93" t="s">
        <v>19</v>
      </c>
      <c r="D93" t="s">
        <v>20</v>
      </c>
      <c r="E93">
        <v>2014</v>
      </c>
      <c r="F93">
        <v>2014</v>
      </c>
      <c r="G93" t="s">
        <v>21</v>
      </c>
      <c r="H93">
        <v>0</v>
      </c>
      <c r="I93">
        <v>0</v>
      </c>
      <c r="J93">
        <v>3200</v>
      </c>
      <c r="K93">
        <v>250</v>
      </c>
      <c r="L93">
        <v>50</v>
      </c>
      <c r="M93" t="s">
        <v>22</v>
      </c>
      <c r="N93" t="s">
        <v>22</v>
      </c>
      <c r="O93" t="s">
        <v>23</v>
      </c>
      <c r="P93">
        <v>5</v>
      </c>
      <c r="Q93" t="s">
        <v>28</v>
      </c>
    </row>
    <row r="94" spans="1:17" x14ac:dyDescent="0.35">
      <c r="A94" t="s">
        <v>38</v>
      </c>
      <c r="B94" t="s">
        <v>51</v>
      </c>
      <c r="C94" t="s">
        <v>40</v>
      </c>
      <c r="D94" t="s">
        <v>20</v>
      </c>
      <c r="E94">
        <v>2015</v>
      </c>
      <c r="F94">
        <v>2015</v>
      </c>
      <c r="G94" t="s">
        <v>21</v>
      </c>
      <c r="H94">
        <v>1</v>
      </c>
      <c r="I94">
        <v>1</v>
      </c>
      <c r="J94">
        <v>3200</v>
      </c>
      <c r="K94">
        <v>250</v>
      </c>
      <c r="L94">
        <v>10</v>
      </c>
      <c r="M94" t="s">
        <v>22</v>
      </c>
      <c r="N94" t="s">
        <v>27</v>
      </c>
      <c r="O94" t="s">
        <v>23</v>
      </c>
      <c r="P94">
        <v>5</v>
      </c>
      <c r="Q94" t="s">
        <v>28</v>
      </c>
    </row>
    <row r="95" spans="1:17" x14ac:dyDescent="0.35">
      <c r="A95" t="s">
        <v>38</v>
      </c>
      <c r="B95" t="s">
        <v>29</v>
      </c>
      <c r="C95" t="s">
        <v>19</v>
      </c>
      <c r="D95" t="s">
        <v>20</v>
      </c>
      <c r="E95">
        <v>2008</v>
      </c>
      <c r="F95">
        <v>2008</v>
      </c>
      <c r="G95" t="s">
        <v>21</v>
      </c>
      <c r="H95">
        <v>1</v>
      </c>
      <c r="I95">
        <v>0</v>
      </c>
      <c r="J95">
        <v>3200</v>
      </c>
      <c r="K95">
        <v>250</v>
      </c>
      <c r="L95">
        <v>20</v>
      </c>
      <c r="M95" t="s">
        <v>22</v>
      </c>
      <c r="N95" t="s">
        <v>22</v>
      </c>
      <c r="O95" t="s">
        <v>23</v>
      </c>
      <c r="P95">
        <v>30</v>
      </c>
      <c r="Q95" t="s">
        <v>28</v>
      </c>
    </row>
    <row r="96" spans="1:17" x14ac:dyDescent="0.35">
      <c r="A96" t="s">
        <v>38</v>
      </c>
      <c r="B96" t="s">
        <v>30</v>
      </c>
      <c r="C96" t="s">
        <v>19</v>
      </c>
      <c r="D96" t="s">
        <v>37</v>
      </c>
      <c r="E96">
        <v>1995</v>
      </c>
      <c r="F96">
        <v>1995</v>
      </c>
      <c r="G96" t="s">
        <v>21</v>
      </c>
      <c r="H96">
        <v>3</v>
      </c>
      <c r="I96">
        <v>0</v>
      </c>
      <c r="J96">
        <v>3200</v>
      </c>
      <c r="K96">
        <v>250</v>
      </c>
      <c r="L96">
        <v>90</v>
      </c>
      <c r="M96" t="s">
        <v>27</v>
      </c>
      <c r="N96" t="s">
        <v>32</v>
      </c>
      <c r="O96" t="s">
        <v>27</v>
      </c>
      <c r="Q96" t="s">
        <v>28</v>
      </c>
    </row>
    <row r="97" spans="1:17" x14ac:dyDescent="0.35">
      <c r="A97" t="s">
        <v>38</v>
      </c>
      <c r="B97" t="s">
        <v>30</v>
      </c>
      <c r="C97" t="s">
        <v>19</v>
      </c>
      <c r="D97" t="s">
        <v>20</v>
      </c>
      <c r="E97">
        <v>2013</v>
      </c>
      <c r="F97">
        <v>2013</v>
      </c>
      <c r="G97" t="s">
        <v>21</v>
      </c>
      <c r="H97">
        <v>0</v>
      </c>
      <c r="I97">
        <v>1</v>
      </c>
      <c r="J97">
        <v>3200</v>
      </c>
      <c r="K97">
        <v>250</v>
      </c>
      <c r="L97">
        <v>90</v>
      </c>
      <c r="M97" t="s">
        <v>22</v>
      </c>
      <c r="N97" t="s">
        <v>23</v>
      </c>
      <c r="O97" t="s">
        <v>27</v>
      </c>
      <c r="Q97" t="s">
        <v>28</v>
      </c>
    </row>
    <row r="98" spans="1:17" x14ac:dyDescent="0.35">
      <c r="A98" t="s">
        <v>38</v>
      </c>
      <c r="B98" t="s">
        <v>29</v>
      </c>
      <c r="C98" t="s">
        <v>19</v>
      </c>
      <c r="D98" t="s">
        <v>20</v>
      </c>
      <c r="E98">
        <v>2014</v>
      </c>
      <c r="F98">
        <v>2014</v>
      </c>
      <c r="G98" t="s">
        <v>21</v>
      </c>
      <c r="I98">
        <v>1</v>
      </c>
      <c r="J98">
        <v>3200</v>
      </c>
      <c r="K98">
        <v>250</v>
      </c>
      <c r="L98">
        <v>75</v>
      </c>
      <c r="M98" t="s">
        <v>23</v>
      </c>
      <c r="N98" t="s">
        <v>26</v>
      </c>
      <c r="O98" t="s">
        <v>23</v>
      </c>
      <c r="P98">
        <v>30</v>
      </c>
      <c r="Q98" t="s">
        <v>28</v>
      </c>
    </row>
    <row r="99" spans="1:17" x14ac:dyDescent="0.35">
      <c r="A99" t="s">
        <v>38</v>
      </c>
      <c r="B99" t="s">
        <v>29</v>
      </c>
      <c r="C99" t="s">
        <v>19</v>
      </c>
      <c r="D99" t="s">
        <v>20</v>
      </c>
      <c r="E99">
        <v>2012</v>
      </c>
      <c r="F99">
        <v>2012</v>
      </c>
      <c r="G99" t="s">
        <v>21</v>
      </c>
      <c r="H99">
        <v>0</v>
      </c>
      <c r="I99">
        <v>0</v>
      </c>
      <c r="J99">
        <v>3200</v>
      </c>
      <c r="K99">
        <v>250</v>
      </c>
      <c r="L99">
        <v>25</v>
      </c>
      <c r="M99" t="s">
        <v>22</v>
      </c>
      <c r="N99" t="s">
        <v>22</v>
      </c>
      <c r="O99" t="s">
        <v>23</v>
      </c>
      <c r="P99">
        <v>10</v>
      </c>
      <c r="Q99" t="s">
        <v>28</v>
      </c>
    </row>
    <row r="100" spans="1:17" x14ac:dyDescent="0.35">
      <c r="A100" t="s">
        <v>52</v>
      </c>
      <c r="B100" t="s">
        <v>18</v>
      </c>
      <c r="C100" t="s">
        <v>19</v>
      </c>
      <c r="D100" t="s">
        <v>20</v>
      </c>
      <c r="E100">
        <v>2015</v>
      </c>
      <c r="F100">
        <v>2015</v>
      </c>
      <c r="G100" t="s">
        <v>25</v>
      </c>
      <c r="H100">
        <v>2</v>
      </c>
      <c r="I100">
        <v>1</v>
      </c>
      <c r="J100">
        <v>3200</v>
      </c>
      <c r="K100">
        <v>250</v>
      </c>
      <c r="L100">
        <v>80</v>
      </c>
      <c r="M100" t="s">
        <v>27</v>
      </c>
      <c r="N100" t="s">
        <v>27</v>
      </c>
      <c r="O100" t="s">
        <v>23</v>
      </c>
      <c r="P100">
        <v>15</v>
      </c>
      <c r="Q100" t="s">
        <v>24</v>
      </c>
    </row>
    <row r="101" spans="1:17" x14ac:dyDescent="0.35">
      <c r="A101" t="s">
        <v>52</v>
      </c>
      <c r="B101" t="s">
        <v>29</v>
      </c>
      <c r="C101" t="s">
        <v>19</v>
      </c>
      <c r="D101" t="s">
        <v>20</v>
      </c>
      <c r="E101">
        <v>2015</v>
      </c>
      <c r="F101">
        <v>2015</v>
      </c>
      <c r="G101" t="s">
        <v>25</v>
      </c>
      <c r="H101">
        <v>1</v>
      </c>
      <c r="I101">
        <v>0</v>
      </c>
      <c r="J101">
        <v>3200</v>
      </c>
      <c r="K101">
        <v>250</v>
      </c>
      <c r="L101">
        <v>80</v>
      </c>
      <c r="M101" t="s">
        <v>27</v>
      </c>
      <c r="N101" t="s">
        <v>22</v>
      </c>
      <c r="O101" t="s">
        <v>23</v>
      </c>
      <c r="P101">
        <v>20</v>
      </c>
      <c r="Q101" t="s">
        <v>24</v>
      </c>
    </row>
    <row r="102" spans="1:17" x14ac:dyDescent="0.35">
      <c r="A102" t="s">
        <v>52</v>
      </c>
      <c r="B102" t="s">
        <v>18</v>
      </c>
      <c r="C102" t="s">
        <v>19</v>
      </c>
      <c r="D102" t="s">
        <v>20</v>
      </c>
      <c r="E102">
        <v>2014</v>
      </c>
      <c r="F102">
        <v>2014</v>
      </c>
      <c r="G102" t="s">
        <v>21</v>
      </c>
      <c r="H102">
        <v>3</v>
      </c>
      <c r="I102">
        <v>0</v>
      </c>
      <c r="J102">
        <v>3200</v>
      </c>
      <c r="K102">
        <v>250</v>
      </c>
      <c r="M102" t="s">
        <v>22</v>
      </c>
      <c r="N102" t="s">
        <v>22</v>
      </c>
      <c r="O102" t="s">
        <v>23</v>
      </c>
      <c r="Q102" t="s">
        <v>24</v>
      </c>
    </row>
    <row r="103" spans="1:17" x14ac:dyDescent="0.35">
      <c r="A103" t="s">
        <v>52</v>
      </c>
      <c r="B103" t="s">
        <v>29</v>
      </c>
      <c r="C103" t="s">
        <v>40</v>
      </c>
      <c r="D103" t="s">
        <v>20</v>
      </c>
      <c r="E103">
        <v>2004</v>
      </c>
      <c r="F103">
        <v>2004</v>
      </c>
      <c r="G103" t="s">
        <v>21</v>
      </c>
      <c r="H103">
        <v>2</v>
      </c>
      <c r="I103">
        <v>5</v>
      </c>
      <c r="J103">
        <v>3200</v>
      </c>
      <c r="K103">
        <v>250</v>
      </c>
      <c r="L103">
        <v>90</v>
      </c>
      <c r="M103" t="s">
        <v>22</v>
      </c>
      <c r="N103" t="s">
        <v>22</v>
      </c>
      <c r="O103" t="s">
        <v>23</v>
      </c>
      <c r="P103">
        <v>5</v>
      </c>
      <c r="Q103" t="s">
        <v>28</v>
      </c>
    </row>
    <row r="104" spans="1:17" x14ac:dyDescent="0.35">
      <c r="A104" t="s">
        <v>52</v>
      </c>
      <c r="B104" t="s">
        <v>18</v>
      </c>
      <c r="C104" t="s">
        <v>19</v>
      </c>
      <c r="D104" t="s">
        <v>20</v>
      </c>
      <c r="E104">
        <v>2013</v>
      </c>
      <c r="F104">
        <v>2013</v>
      </c>
      <c r="G104" t="s">
        <v>25</v>
      </c>
      <c r="H104">
        <v>1</v>
      </c>
      <c r="I104">
        <v>0</v>
      </c>
      <c r="J104">
        <v>3200</v>
      </c>
      <c r="K104">
        <v>250</v>
      </c>
      <c r="L104">
        <v>90</v>
      </c>
      <c r="M104" t="s">
        <v>27</v>
      </c>
      <c r="N104" t="s">
        <v>22</v>
      </c>
      <c r="O104" t="s">
        <v>23</v>
      </c>
      <c r="P104">
        <v>100</v>
      </c>
      <c r="Q104" t="s">
        <v>28</v>
      </c>
    </row>
    <row r="105" spans="1:17" x14ac:dyDescent="0.35">
      <c r="A105" t="s">
        <v>52</v>
      </c>
      <c r="B105" t="s">
        <v>18</v>
      </c>
      <c r="C105" t="s">
        <v>19</v>
      </c>
      <c r="D105" t="s">
        <v>20</v>
      </c>
      <c r="E105">
        <v>1983</v>
      </c>
      <c r="F105">
        <v>1983</v>
      </c>
      <c r="G105" t="s">
        <v>21</v>
      </c>
      <c r="H105">
        <v>3</v>
      </c>
      <c r="I105">
        <v>1</v>
      </c>
      <c r="J105">
        <v>3200</v>
      </c>
      <c r="K105">
        <v>250</v>
      </c>
      <c r="L105">
        <v>90</v>
      </c>
      <c r="M105" t="s">
        <v>26</v>
      </c>
      <c r="N105" t="s">
        <v>27</v>
      </c>
      <c r="O105" t="s">
        <v>23</v>
      </c>
      <c r="Q105" t="s">
        <v>24</v>
      </c>
    </row>
    <row r="106" spans="1:17" x14ac:dyDescent="0.35">
      <c r="A106" t="s">
        <v>52</v>
      </c>
      <c r="B106" t="s">
        <v>29</v>
      </c>
      <c r="C106" t="s">
        <v>19</v>
      </c>
      <c r="D106" t="s">
        <v>20</v>
      </c>
      <c r="E106">
        <v>2000</v>
      </c>
      <c r="F106">
        <v>2000</v>
      </c>
      <c r="G106" t="s">
        <v>21</v>
      </c>
      <c r="I106">
        <v>1</v>
      </c>
      <c r="J106">
        <v>3200</v>
      </c>
      <c r="K106">
        <v>250</v>
      </c>
      <c r="L106">
        <v>75</v>
      </c>
      <c r="M106" t="s">
        <v>26</v>
      </c>
      <c r="N106" t="s">
        <v>22</v>
      </c>
      <c r="O106" t="s">
        <v>23</v>
      </c>
      <c r="P106">
        <v>20</v>
      </c>
      <c r="Q106" t="s">
        <v>24</v>
      </c>
    </row>
    <row r="107" spans="1:17" x14ac:dyDescent="0.35">
      <c r="A107" t="s">
        <v>52</v>
      </c>
      <c r="B107" t="s">
        <v>35</v>
      </c>
      <c r="C107" t="s">
        <v>40</v>
      </c>
      <c r="D107" t="s">
        <v>20</v>
      </c>
      <c r="E107">
        <v>2005</v>
      </c>
      <c r="F107">
        <v>2005</v>
      </c>
      <c r="G107" t="s">
        <v>21</v>
      </c>
      <c r="H107">
        <v>3</v>
      </c>
      <c r="I107">
        <v>0</v>
      </c>
      <c r="J107">
        <v>3200</v>
      </c>
      <c r="K107">
        <v>250</v>
      </c>
      <c r="L107">
        <v>80</v>
      </c>
      <c r="M107" t="s">
        <v>27</v>
      </c>
      <c r="N107" t="s">
        <v>22</v>
      </c>
      <c r="O107" t="s">
        <v>23</v>
      </c>
      <c r="P107">
        <v>20</v>
      </c>
      <c r="Q107" t="s">
        <v>24</v>
      </c>
    </row>
    <row r="108" spans="1:17" x14ac:dyDescent="0.35">
      <c r="A108" t="s">
        <v>52</v>
      </c>
      <c r="B108" t="s">
        <v>29</v>
      </c>
      <c r="C108" t="s">
        <v>19</v>
      </c>
      <c r="D108" t="s">
        <v>20</v>
      </c>
      <c r="E108">
        <v>2015</v>
      </c>
      <c r="F108">
        <v>2015</v>
      </c>
      <c r="G108" t="s">
        <v>21</v>
      </c>
      <c r="J108">
        <v>3200</v>
      </c>
      <c r="K108">
        <v>250</v>
      </c>
      <c r="Q108" t="s">
        <v>28</v>
      </c>
    </row>
    <row r="109" spans="1:17" x14ac:dyDescent="0.35">
      <c r="A109" t="s">
        <v>52</v>
      </c>
      <c r="B109" t="s">
        <v>18</v>
      </c>
      <c r="C109" t="s">
        <v>40</v>
      </c>
      <c r="D109" t="s">
        <v>20</v>
      </c>
      <c r="E109">
        <v>2005</v>
      </c>
      <c r="F109">
        <v>2005</v>
      </c>
      <c r="G109" t="s">
        <v>21</v>
      </c>
      <c r="H109">
        <v>2</v>
      </c>
      <c r="I109">
        <v>1</v>
      </c>
      <c r="J109">
        <v>3200</v>
      </c>
      <c r="K109">
        <v>250</v>
      </c>
      <c r="L109">
        <v>75</v>
      </c>
      <c r="N109" t="s">
        <v>32</v>
      </c>
      <c r="O109" t="s">
        <v>26</v>
      </c>
      <c r="P109">
        <v>20</v>
      </c>
      <c r="Q109" t="s">
        <v>28</v>
      </c>
    </row>
    <row r="110" spans="1:17" x14ac:dyDescent="0.35">
      <c r="A110" t="s">
        <v>52</v>
      </c>
      <c r="B110" t="s">
        <v>30</v>
      </c>
      <c r="C110" t="s">
        <v>40</v>
      </c>
      <c r="D110" t="s">
        <v>20</v>
      </c>
      <c r="E110">
        <v>2010</v>
      </c>
      <c r="F110">
        <v>2010</v>
      </c>
      <c r="G110" t="s">
        <v>25</v>
      </c>
      <c r="H110">
        <v>0</v>
      </c>
      <c r="I110">
        <v>0</v>
      </c>
      <c r="J110">
        <v>3200</v>
      </c>
      <c r="K110">
        <v>250</v>
      </c>
      <c r="L110">
        <v>75</v>
      </c>
      <c r="M110" t="s">
        <v>22</v>
      </c>
      <c r="N110" t="s">
        <v>22</v>
      </c>
      <c r="O110" t="s">
        <v>23</v>
      </c>
      <c r="P110">
        <v>1000</v>
      </c>
      <c r="Q110" t="s">
        <v>28</v>
      </c>
    </row>
    <row r="111" spans="1:17" x14ac:dyDescent="0.35">
      <c r="A111" t="s">
        <v>52</v>
      </c>
      <c r="B111" t="s">
        <v>29</v>
      </c>
      <c r="C111" t="s">
        <v>19</v>
      </c>
      <c r="D111" t="s">
        <v>20</v>
      </c>
      <c r="G111" t="s">
        <v>21</v>
      </c>
      <c r="H111">
        <v>1</v>
      </c>
      <c r="I111">
        <v>3</v>
      </c>
      <c r="J111">
        <v>3200</v>
      </c>
      <c r="K111">
        <v>250</v>
      </c>
      <c r="L111">
        <v>30</v>
      </c>
      <c r="M111" t="s">
        <v>22</v>
      </c>
      <c r="N111" t="s">
        <v>27</v>
      </c>
      <c r="O111" t="s">
        <v>23</v>
      </c>
      <c r="P111">
        <v>10</v>
      </c>
      <c r="Q111" t="s">
        <v>24</v>
      </c>
    </row>
    <row r="112" spans="1:17" x14ac:dyDescent="0.35">
      <c r="A112" t="s">
        <v>52</v>
      </c>
      <c r="B112" t="s">
        <v>29</v>
      </c>
      <c r="C112" t="s">
        <v>40</v>
      </c>
      <c r="D112" t="s">
        <v>20</v>
      </c>
      <c r="E112">
        <v>2011</v>
      </c>
      <c r="F112">
        <v>2011</v>
      </c>
      <c r="G112" t="s">
        <v>21</v>
      </c>
      <c r="H112">
        <v>1</v>
      </c>
      <c r="I112">
        <v>1</v>
      </c>
      <c r="J112">
        <v>3200</v>
      </c>
      <c r="K112">
        <v>250</v>
      </c>
      <c r="L112">
        <v>100</v>
      </c>
      <c r="M112" t="s">
        <v>22</v>
      </c>
      <c r="N112" t="s">
        <v>22</v>
      </c>
      <c r="O112" t="s">
        <v>23</v>
      </c>
      <c r="Q112" t="s">
        <v>28</v>
      </c>
    </row>
    <row r="113" spans="1:17" x14ac:dyDescent="0.35">
      <c r="A113" t="s">
        <v>52</v>
      </c>
      <c r="B113" t="s">
        <v>48</v>
      </c>
      <c r="C113" t="s">
        <v>19</v>
      </c>
      <c r="D113" t="s">
        <v>20</v>
      </c>
      <c r="E113">
        <v>2004</v>
      </c>
      <c r="F113">
        <v>2004</v>
      </c>
      <c r="G113" t="s">
        <v>21</v>
      </c>
      <c r="H113">
        <v>0</v>
      </c>
      <c r="I113">
        <v>3</v>
      </c>
      <c r="J113">
        <v>3200</v>
      </c>
      <c r="K113">
        <v>250</v>
      </c>
      <c r="L113">
        <v>60</v>
      </c>
      <c r="M113" t="s">
        <v>32</v>
      </c>
      <c r="N113" t="s">
        <v>32</v>
      </c>
      <c r="O113" t="s">
        <v>32</v>
      </c>
      <c r="P113">
        <v>10</v>
      </c>
      <c r="Q113" t="s">
        <v>24</v>
      </c>
    </row>
    <row r="114" spans="1:17" x14ac:dyDescent="0.35">
      <c r="A114" t="s">
        <v>52</v>
      </c>
      <c r="B114" t="s">
        <v>18</v>
      </c>
      <c r="C114" t="s">
        <v>19</v>
      </c>
      <c r="D114" t="s">
        <v>20</v>
      </c>
      <c r="E114">
        <v>2004</v>
      </c>
      <c r="F114">
        <v>2004</v>
      </c>
      <c r="G114" t="s">
        <v>21</v>
      </c>
      <c r="H114">
        <v>12</v>
      </c>
      <c r="I114">
        <v>3</v>
      </c>
      <c r="J114">
        <v>3200</v>
      </c>
      <c r="K114">
        <v>250</v>
      </c>
      <c r="L114">
        <v>100</v>
      </c>
      <c r="M114" t="s">
        <v>27</v>
      </c>
      <c r="P114">
        <v>15</v>
      </c>
      <c r="Q114" t="s">
        <v>24</v>
      </c>
    </row>
    <row r="115" spans="1:17" x14ac:dyDescent="0.35">
      <c r="A115" t="s">
        <v>52</v>
      </c>
      <c r="B115" t="s">
        <v>18</v>
      </c>
      <c r="C115" t="s">
        <v>19</v>
      </c>
      <c r="D115" t="s">
        <v>20</v>
      </c>
      <c r="E115">
        <v>2010</v>
      </c>
      <c r="F115">
        <v>2010</v>
      </c>
      <c r="G115" t="s">
        <v>25</v>
      </c>
      <c r="H115">
        <v>1</v>
      </c>
      <c r="I115">
        <v>1</v>
      </c>
      <c r="J115">
        <v>3200</v>
      </c>
      <c r="K115">
        <v>250</v>
      </c>
      <c r="L115">
        <v>90</v>
      </c>
      <c r="M115" t="s">
        <v>27</v>
      </c>
      <c r="N115" t="s">
        <v>26</v>
      </c>
      <c r="O115" t="s">
        <v>32</v>
      </c>
      <c r="Q115" t="s">
        <v>28</v>
      </c>
    </row>
    <row r="116" spans="1:17" x14ac:dyDescent="0.35">
      <c r="A116" t="s">
        <v>52</v>
      </c>
      <c r="B116" t="s">
        <v>30</v>
      </c>
      <c r="C116" t="s">
        <v>19</v>
      </c>
      <c r="D116" t="s">
        <v>20</v>
      </c>
      <c r="E116">
        <v>2008</v>
      </c>
      <c r="F116">
        <v>2008</v>
      </c>
      <c r="G116" t="s">
        <v>21</v>
      </c>
      <c r="H116">
        <v>2</v>
      </c>
      <c r="I116">
        <v>0</v>
      </c>
      <c r="J116">
        <v>3200</v>
      </c>
      <c r="K116">
        <v>250</v>
      </c>
      <c r="L116">
        <v>100</v>
      </c>
      <c r="M116" t="s">
        <v>27</v>
      </c>
      <c r="N116" t="s">
        <v>27</v>
      </c>
      <c r="O116" t="s">
        <v>23</v>
      </c>
      <c r="Q116" t="s">
        <v>24</v>
      </c>
    </row>
    <row r="117" spans="1:17" x14ac:dyDescent="0.35">
      <c r="A117" t="s">
        <v>52</v>
      </c>
      <c r="B117" t="s">
        <v>29</v>
      </c>
      <c r="C117" t="s">
        <v>19</v>
      </c>
      <c r="D117" t="s">
        <v>20</v>
      </c>
      <c r="E117">
        <v>2009</v>
      </c>
      <c r="F117">
        <v>2009</v>
      </c>
      <c r="G117" t="s">
        <v>21</v>
      </c>
      <c r="H117">
        <v>0</v>
      </c>
      <c r="I117">
        <v>0</v>
      </c>
      <c r="J117">
        <v>3200</v>
      </c>
      <c r="K117">
        <v>250</v>
      </c>
      <c r="L117">
        <v>100</v>
      </c>
      <c r="M117" t="s">
        <v>23</v>
      </c>
      <c r="Q117" t="s">
        <v>28</v>
      </c>
    </row>
    <row r="118" spans="1:17" x14ac:dyDescent="0.35">
      <c r="A118" t="s">
        <v>52</v>
      </c>
      <c r="B118" t="s">
        <v>29</v>
      </c>
      <c r="C118" t="s">
        <v>36</v>
      </c>
      <c r="D118" t="s">
        <v>20</v>
      </c>
      <c r="E118">
        <v>2010</v>
      </c>
      <c r="F118">
        <v>2010</v>
      </c>
      <c r="G118" t="s">
        <v>25</v>
      </c>
      <c r="H118">
        <v>2</v>
      </c>
      <c r="I118">
        <v>1</v>
      </c>
      <c r="J118">
        <v>3200</v>
      </c>
      <c r="K118">
        <v>250</v>
      </c>
      <c r="L118">
        <v>90</v>
      </c>
      <c r="M118" t="s">
        <v>22</v>
      </c>
      <c r="N118" t="s">
        <v>22</v>
      </c>
      <c r="O118" t="s">
        <v>23</v>
      </c>
      <c r="Q118" t="s">
        <v>28</v>
      </c>
    </row>
    <row r="119" spans="1:17" x14ac:dyDescent="0.35">
      <c r="A119" t="s">
        <v>52</v>
      </c>
      <c r="B119" t="s">
        <v>29</v>
      </c>
      <c r="C119" t="s">
        <v>36</v>
      </c>
      <c r="D119" t="s">
        <v>20</v>
      </c>
      <c r="E119">
        <v>2012</v>
      </c>
      <c r="F119">
        <v>2012</v>
      </c>
      <c r="G119" t="s">
        <v>21</v>
      </c>
      <c r="H119">
        <v>2</v>
      </c>
      <c r="I119">
        <v>3</v>
      </c>
      <c r="J119">
        <v>3200</v>
      </c>
      <c r="K119">
        <v>250</v>
      </c>
      <c r="L119">
        <v>90</v>
      </c>
      <c r="M119" t="s">
        <v>22</v>
      </c>
      <c r="N119" t="s">
        <v>27</v>
      </c>
      <c r="O119" t="s">
        <v>23</v>
      </c>
      <c r="Q119" t="s">
        <v>24</v>
      </c>
    </row>
    <row r="120" spans="1:17" x14ac:dyDescent="0.35">
      <c r="A120" t="s">
        <v>52</v>
      </c>
      <c r="B120" t="s">
        <v>29</v>
      </c>
      <c r="C120" t="s">
        <v>40</v>
      </c>
      <c r="D120" t="s">
        <v>20</v>
      </c>
      <c r="E120">
        <v>2002</v>
      </c>
      <c r="F120">
        <v>2002</v>
      </c>
      <c r="I120">
        <v>4</v>
      </c>
      <c r="J120">
        <v>3200</v>
      </c>
      <c r="K120">
        <v>250</v>
      </c>
      <c r="L120">
        <v>30</v>
      </c>
      <c r="M120" t="s">
        <v>26</v>
      </c>
      <c r="Q120" t="s">
        <v>28</v>
      </c>
    </row>
    <row r="121" spans="1:17" x14ac:dyDescent="0.35">
      <c r="A121" t="s">
        <v>52</v>
      </c>
      <c r="B121" t="s">
        <v>35</v>
      </c>
      <c r="C121" t="s">
        <v>40</v>
      </c>
      <c r="D121" t="s">
        <v>20</v>
      </c>
      <c r="E121">
        <v>1985</v>
      </c>
      <c r="F121">
        <v>1985</v>
      </c>
      <c r="G121" t="s">
        <v>25</v>
      </c>
      <c r="H121">
        <v>2</v>
      </c>
      <c r="I121">
        <v>3</v>
      </c>
      <c r="J121">
        <v>3200</v>
      </c>
      <c r="K121">
        <v>250</v>
      </c>
      <c r="L121">
        <v>80</v>
      </c>
      <c r="M121" t="s">
        <v>22</v>
      </c>
      <c r="N121" t="s">
        <v>32</v>
      </c>
      <c r="O121" t="s">
        <v>26</v>
      </c>
      <c r="P121">
        <v>13</v>
      </c>
      <c r="Q121" t="s">
        <v>28</v>
      </c>
    </row>
    <row r="122" spans="1:17" x14ac:dyDescent="0.35">
      <c r="A122" t="s">
        <v>52</v>
      </c>
      <c r="B122" t="s">
        <v>18</v>
      </c>
      <c r="C122" t="s">
        <v>40</v>
      </c>
      <c r="D122" t="s">
        <v>20</v>
      </c>
      <c r="E122">
        <v>2011</v>
      </c>
      <c r="F122">
        <v>2011</v>
      </c>
      <c r="G122" t="s">
        <v>21</v>
      </c>
      <c r="I122">
        <v>6</v>
      </c>
      <c r="J122">
        <v>3200</v>
      </c>
      <c r="K122">
        <v>250</v>
      </c>
      <c r="L122">
        <v>75</v>
      </c>
      <c r="M122" t="s">
        <v>27</v>
      </c>
      <c r="N122" t="s">
        <v>27</v>
      </c>
      <c r="O122" t="s">
        <v>23</v>
      </c>
      <c r="P122">
        <v>20</v>
      </c>
      <c r="Q122" t="s">
        <v>28</v>
      </c>
    </row>
    <row r="123" spans="1:17" x14ac:dyDescent="0.35">
      <c r="A123" t="s">
        <v>52</v>
      </c>
      <c r="B123" t="s">
        <v>35</v>
      </c>
      <c r="D123" t="s">
        <v>20</v>
      </c>
      <c r="H123">
        <v>3</v>
      </c>
      <c r="J123">
        <v>3200</v>
      </c>
      <c r="K123">
        <v>250</v>
      </c>
      <c r="N123" t="s">
        <v>27</v>
      </c>
      <c r="O123" t="s">
        <v>23</v>
      </c>
      <c r="P123">
        <v>8</v>
      </c>
      <c r="Q123" t="s">
        <v>24</v>
      </c>
    </row>
    <row r="124" spans="1:17" x14ac:dyDescent="0.35">
      <c r="A124" t="s">
        <v>52</v>
      </c>
      <c r="B124" t="s">
        <v>18</v>
      </c>
      <c r="C124" t="s">
        <v>40</v>
      </c>
      <c r="D124" t="s">
        <v>20</v>
      </c>
      <c r="G124" t="s">
        <v>21</v>
      </c>
      <c r="I124">
        <v>1</v>
      </c>
      <c r="J124">
        <v>3200</v>
      </c>
      <c r="K124">
        <v>250</v>
      </c>
      <c r="M124" t="s">
        <v>22</v>
      </c>
      <c r="N124" t="s">
        <v>27</v>
      </c>
      <c r="O124" t="s">
        <v>23</v>
      </c>
      <c r="Q124" t="s">
        <v>24</v>
      </c>
    </row>
    <row r="125" spans="1:17" x14ac:dyDescent="0.35">
      <c r="A125" t="s">
        <v>52</v>
      </c>
      <c r="B125" t="s">
        <v>18</v>
      </c>
      <c r="C125" t="s">
        <v>19</v>
      </c>
      <c r="D125" t="s">
        <v>37</v>
      </c>
      <c r="E125">
        <v>1957</v>
      </c>
      <c r="F125">
        <v>1957</v>
      </c>
      <c r="I125">
        <v>0</v>
      </c>
      <c r="J125">
        <v>3200</v>
      </c>
      <c r="K125">
        <v>250</v>
      </c>
    </row>
    <row r="126" spans="1:17" x14ac:dyDescent="0.35">
      <c r="A126" t="s">
        <v>52</v>
      </c>
      <c r="B126" t="s">
        <v>35</v>
      </c>
      <c r="D126" t="s">
        <v>20</v>
      </c>
      <c r="H126">
        <v>5</v>
      </c>
      <c r="I126">
        <v>0</v>
      </c>
      <c r="J126">
        <v>3200</v>
      </c>
      <c r="K126">
        <v>250</v>
      </c>
    </row>
    <row r="127" spans="1:17" x14ac:dyDescent="0.35">
      <c r="A127" t="s">
        <v>52</v>
      </c>
      <c r="B127" t="s">
        <v>30</v>
      </c>
      <c r="C127" t="s">
        <v>19</v>
      </c>
      <c r="D127" t="s">
        <v>20</v>
      </c>
      <c r="E127">
        <v>2004</v>
      </c>
      <c r="F127">
        <v>2004</v>
      </c>
      <c r="G127" t="s">
        <v>21</v>
      </c>
      <c r="J127">
        <v>3200</v>
      </c>
      <c r="K127">
        <v>250</v>
      </c>
      <c r="L127">
        <v>100</v>
      </c>
      <c r="M127" t="s">
        <v>22</v>
      </c>
      <c r="N127" t="s">
        <v>23</v>
      </c>
      <c r="O127" t="s">
        <v>22</v>
      </c>
      <c r="Q127" t="s">
        <v>28</v>
      </c>
    </row>
    <row r="128" spans="1:17" x14ac:dyDescent="0.35">
      <c r="A128" t="s">
        <v>52</v>
      </c>
      <c r="B128" t="s">
        <v>30</v>
      </c>
      <c r="C128" t="s">
        <v>19</v>
      </c>
      <c r="D128" t="s">
        <v>20</v>
      </c>
      <c r="H128">
        <v>0</v>
      </c>
      <c r="I128">
        <v>0</v>
      </c>
      <c r="J128">
        <v>3200</v>
      </c>
      <c r="K128">
        <v>250</v>
      </c>
      <c r="Q128" t="s">
        <v>24</v>
      </c>
    </row>
    <row r="129" spans="1:17" x14ac:dyDescent="0.35">
      <c r="A129" t="s">
        <v>52</v>
      </c>
      <c r="B129" t="s">
        <v>30</v>
      </c>
      <c r="C129" t="s">
        <v>19</v>
      </c>
      <c r="D129" t="s">
        <v>20</v>
      </c>
      <c r="E129">
        <v>2005</v>
      </c>
      <c r="F129">
        <v>2005</v>
      </c>
      <c r="G129" t="s">
        <v>25</v>
      </c>
      <c r="J129">
        <v>3200</v>
      </c>
      <c r="K129">
        <v>250</v>
      </c>
      <c r="L129">
        <v>100</v>
      </c>
      <c r="M129" t="s">
        <v>26</v>
      </c>
      <c r="N129" t="s">
        <v>27</v>
      </c>
      <c r="O129" t="s">
        <v>23</v>
      </c>
      <c r="P129">
        <v>45</v>
      </c>
      <c r="Q129" t="s">
        <v>24</v>
      </c>
    </row>
    <row r="130" spans="1:17" x14ac:dyDescent="0.35">
      <c r="A130" t="s">
        <v>52</v>
      </c>
      <c r="B130" t="s">
        <v>18</v>
      </c>
      <c r="C130" t="s">
        <v>36</v>
      </c>
      <c r="D130" t="s">
        <v>20</v>
      </c>
      <c r="E130">
        <v>2014</v>
      </c>
      <c r="F130">
        <v>2014</v>
      </c>
      <c r="G130" t="s">
        <v>25</v>
      </c>
      <c r="H130">
        <v>3</v>
      </c>
      <c r="J130">
        <v>3200</v>
      </c>
      <c r="K130">
        <v>250</v>
      </c>
      <c r="L130">
        <v>100</v>
      </c>
      <c r="M130" t="s">
        <v>27</v>
      </c>
      <c r="N130" t="s">
        <v>23</v>
      </c>
      <c r="O130" t="s">
        <v>27</v>
      </c>
      <c r="Q130" t="s">
        <v>28</v>
      </c>
    </row>
    <row r="131" spans="1:17" x14ac:dyDescent="0.35">
      <c r="A131" t="s">
        <v>52</v>
      </c>
      <c r="B131" t="s">
        <v>35</v>
      </c>
      <c r="C131" t="s">
        <v>40</v>
      </c>
      <c r="D131" t="s">
        <v>20</v>
      </c>
      <c r="E131">
        <v>2013</v>
      </c>
      <c r="F131">
        <v>2013</v>
      </c>
      <c r="G131" t="s">
        <v>25</v>
      </c>
      <c r="H131">
        <v>4</v>
      </c>
      <c r="I131">
        <v>0</v>
      </c>
      <c r="J131">
        <v>3200</v>
      </c>
      <c r="K131">
        <v>250</v>
      </c>
      <c r="L131">
        <v>100</v>
      </c>
      <c r="M131" t="s">
        <v>26</v>
      </c>
      <c r="N131" t="s">
        <v>26</v>
      </c>
      <c r="O131" t="s">
        <v>32</v>
      </c>
      <c r="Q131" t="s">
        <v>24</v>
      </c>
    </row>
    <row r="132" spans="1:17" x14ac:dyDescent="0.35">
      <c r="A132" t="s">
        <v>52</v>
      </c>
      <c r="B132" t="s">
        <v>30</v>
      </c>
      <c r="C132" t="s">
        <v>19</v>
      </c>
      <c r="D132" t="s">
        <v>20</v>
      </c>
      <c r="E132">
        <v>2014</v>
      </c>
      <c r="F132">
        <v>2014</v>
      </c>
      <c r="G132" t="s">
        <v>21</v>
      </c>
      <c r="H132">
        <v>2</v>
      </c>
      <c r="J132">
        <v>3200</v>
      </c>
      <c r="K132">
        <v>250</v>
      </c>
      <c r="L132">
        <v>90</v>
      </c>
      <c r="M132" t="s">
        <v>27</v>
      </c>
      <c r="N132" t="s">
        <v>27</v>
      </c>
      <c r="O132" t="s">
        <v>23</v>
      </c>
      <c r="Q132" t="s">
        <v>24</v>
      </c>
    </row>
    <row r="133" spans="1:17" x14ac:dyDescent="0.35">
      <c r="A133" t="s">
        <v>52</v>
      </c>
      <c r="B133" t="s">
        <v>30</v>
      </c>
      <c r="C133" t="s">
        <v>36</v>
      </c>
      <c r="D133" t="s">
        <v>20</v>
      </c>
      <c r="E133">
        <v>2011</v>
      </c>
      <c r="F133">
        <v>2011</v>
      </c>
      <c r="G133" t="s">
        <v>21</v>
      </c>
      <c r="H133">
        <v>1</v>
      </c>
      <c r="I133">
        <v>2</v>
      </c>
      <c r="J133">
        <v>3200</v>
      </c>
      <c r="K133">
        <v>250</v>
      </c>
      <c r="L133">
        <v>80</v>
      </c>
      <c r="M133" t="s">
        <v>27</v>
      </c>
      <c r="N133" t="s">
        <v>22</v>
      </c>
      <c r="O133" t="s">
        <v>23</v>
      </c>
      <c r="P133">
        <v>49</v>
      </c>
      <c r="Q133" t="s">
        <v>28</v>
      </c>
    </row>
    <row r="134" spans="1:17" x14ac:dyDescent="0.35">
      <c r="A134" t="s">
        <v>53</v>
      </c>
      <c r="B134" t="s">
        <v>43</v>
      </c>
      <c r="C134" t="s">
        <v>19</v>
      </c>
      <c r="D134" t="s">
        <v>20</v>
      </c>
      <c r="E134">
        <v>2012</v>
      </c>
      <c r="F134">
        <v>2012</v>
      </c>
      <c r="G134" t="s">
        <v>21</v>
      </c>
      <c r="H134">
        <v>1</v>
      </c>
      <c r="J134">
        <v>3200</v>
      </c>
      <c r="K134">
        <v>250</v>
      </c>
      <c r="N134" t="s">
        <v>27</v>
      </c>
      <c r="O134" t="s">
        <v>23</v>
      </c>
      <c r="Q134" t="s">
        <v>28</v>
      </c>
    </row>
    <row r="135" spans="1:17" x14ac:dyDescent="0.35">
      <c r="A135" t="s">
        <v>52</v>
      </c>
      <c r="B135" t="s">
        <v>18</v>
      </c>
      <c r="C135" t="s">
        <v>19</v>
      </c>
      <c r="D135" t="s">
        <v>37</v>
      </c>
      <c r="E135">
        <v>1987</v>
      </c>
      <c r="F135">
        <v>1987</v>
      </c>
      <c r="G135" t="s">
        <v>21</v>
      </c>
      <c r="H135">
        <v>4</v>
      </c>
      <c r="J135">
        <v>3200</v>
      </c>
      <c r="K135">
        <v>250</v>
      </c>
      <c r="L135">
        <v>80</v>
      </c>
      <c r="M135" t="s">
        <v>22</v>
      </c>
      <c r="N135" t="s">
        <v>26</v>
      </c>
      <c r="O135" t="s">
        <v>26</v>
      </c>
      <c r="Q135" t="s">
        <v>28</v>
      </c>
    </row>
    <row r="136" spans="1:17" x14ac:dyDescent="0.35">
      <c r="A136" t="s">
        <v>52</v>
      </c>
      <c r="B136" t="s">
        <v>18</v>
      </c>
      <c r="C136" t="s">
        <v>19</v>
      </c>
      <c r="D136" t="s">
        <v>20</v>
      </c>
      <c r="E136">
        <v>1981</v>
      </c>
      <c r="F136">
        <v>1981</v>
      </c>
      <c r="G136" t="s">
        <v>21</v>
      </c>
      <c r="H136">
        <v>2</v>
      </c>
      <c r="J136">
        <v>3200</v>
      </c>
      <c r="K136">
        <v>250</v>
      </c>
      <c r="L136">
        <v>50</v>
      </c>
      <c r="M136" t="s">
        <v>22</v>
      </c>
      <c r="N136" t="s">
        <v>32</v>
      </c>
      <c r="O136" t="s">
        <v>26</v>
      </c>
      <c r="Q136" t="s">
        <v>24</v>
      </c>
    </row>
    <row r="137" spans="1:17" x14ac:dyDescent="0.35">
      <c r="A137" t="s">
        <v>44</v>
      </c>
      <c r="B137" t="s">
        <v>29</v>
      </c>
      <c r="C137" t="s">
        <v>40</v>
      </c>
      <c r="D137" t="s">
        <v>20</v>
      </c>
      <c r="E137">
        <v>1987</v>
      </c>
      <c r="F137">
        <v>1987</v>
      </c>
      <c r="G137" t="s">
        <v>21</v>
      </c>
      <c r="H137">
        <v>0</v>
      </c>
      <c r="I137">
        <v>0</v>
      </c>
      <c r="J137">
        <v>3200</v>
      </c>
      <c r="K137">
        <v>250</v>
      </c>
      <c r="L137">
        <v>20</v>
      </c>
      <c r="M137" t="s">
        <v>22</v>
      </c>
      <c r="N137" t="s">
        <v>22</v>
      </c>
      <c r="O137" t="s">
        <v>23</v>
      </c>
      <c r="P137">
        <v>5</v>
      </c>
      <c r="Q137" t="s">
        <v>28</v>
      </c>
    </row>
    <row r="138" spans="1:17" x14ac:dyDescent="0.35">
      <c r="A138" t="s">
        <v>44</v>
      </c>
      <c r="B138" t="s">
        <v>54</v>
      </c>
      <c r="C138" t="s">
        <v>19</v>
      </c>
      <c r="D138" t="s">
        <v>20</v>
      </c>
      <c r="E138">
        <v>2001</v>
      </c>
      <c r="F138">
        <v>2001</v>
      </c>
      <c r="G138" t="s">
        <v>21</v>
      </c>
      <c r="H138">
        <v>3</v>
      </c>
      <c r="J138">
        <v>3200</v>
      </c>
      <c r="K138">
        <v>250</v>
      </c>
      <c r="L138">
        <v>60</v>
      </c>
      <c r="M138" t="s">
        <v>26</v>
      </c>
      <c r="N138" t="s">
        <v>26</v>
      </c>
      <c r="O138" t="s">
        <v>32</v>
      </c>
      <c r="P138">
        <v>10</v>
      </c>
      <c r="Q138" t="s">
        <v>28</v>
      </c>
    </row>
    <row r="139" spans="1:17" x14ac:dyDescent="0.35">
      <c r="A139" t="s">
        <v>44</v>
      </c>
      <c r="B139" t="s">
        <v>29</v>
      </c>
      <c r="C139" t="s">
        <v>40</v>
      </c>
      <c r="D139" t="s">
        <v>20</v>
      </c>
      <c r="E139">
        <v>2015</v>
      </c>
      <c r="F139">
        <v>2014</v>
      </c>
      <c r="G139" t="s">
        <v>21</v>
      </c>
      <c r="H139">
        <v>0</v>
      </c>
      <c r="I139">
        <v>0</v>
      </c>
      <c r="J139">
        <v>3200</v>
      </c>
      <c r="K139">
        <v>250</v>
      </c>
      <c r="L139">
        <v>10</v>
      </c>
      <c r="M139" t="s">
        <v>32</v>
      </c>
      <c r="N139" t="s">
        <v>32</v>
      </c>
      <c r="O139" t="s">
        <v>27</v>
      </c>
      <c r="P139">
        <v>10</v>
      </c>
      <c r="Q139" t="s">
        <v>28</v>
      </c>
    </row>
    <row r="140" spans="1:17" x14ac:dyDescent="0.35">
      <c r="A140" t="s">
        <v>44</v>
      </c>
      <c r="B140" t="s">
        <v>18</v>
      </c>
      <c r="C140" t="s">
        <v>19</v>
      </c>
      <c r="D140" t="s">
        <v>20</v>
      </c>
      <c r="H140">
        <v>3</v>
      </c>
      <c r="I140">
        <v>0</v>
      </c>
      <c r="J140">
        <v>3200</v>
      </c>
      <c r="K140">
        <v>250</v>
      </c>
      <c r="L140">
        <v>80</v>
      </c>
      <c r="M140" t="s">
        <v>27</v>
      </c>
      <c r="N140" t="s">
        <v>27</v>
      </c>
      <c r="O140" t="s">
        <v>23</v>
      </c>
      <c r="Q140" t="s">
        <v>28</v>
      </c>
    </row>
    <row r="141" spans="1:17" x14ac:dyDescent="0.35">
      <c r="A141" t="s">
        <v>44</v>
      </c>
      <c r="B141" t="s">
        <v>30</v>
      </c>
      <c r="C141" t="s">
        <v>19</v>
      </c>
      <c r="D141" t="s">
        <v>20</v>
      </c>
      <c r="E141">
        <v>2004</v>
      </c>
      <c r="F141">
        <v>2004</v>
      </c>
      <c r="G141" t="s">
        <v>21</v>
      </c>
      <c r="H141">
        <v>0</v>
      </c>
      <c r="I141">
        <v>0</v>
      </c>
      <c r="J141">
        <v>3200</v>
      </c>
      <c r="K141">
        <v>250</v>
      </c>
      <c r="L141">
        <v>80</v>
      </c>
      <c r="M141" t="s">
        <v>27</v>
      </c>
      <c r="N141" t="s">
        <v>22</v>
      </c>
      <c r="O141" t="s">
        <v>23</v>
      </c>
      <c r="P141">
        <v>75</v>
      </c>
      <c r="Q141" t="s">
        <v>28</v>
      </c>
    </row>
    <row r="142" spans="1:17" x14ac:dyDescent="0.35">
      <c r="A142" t="s">
        <v>44</v>
      </c>
      <c r="B142" t="s">
        <v>54</v>
      </c>
      <c r="C142" t="s">
        <v>19</v>
      </c>
      <c r="D142" t="s">
        <v>20</v>
      </c>
      <c r="E142">
        <v>2008</v>
      </c>
      <c r="F142">
        <v>2008</v>
      </c>
      <c r="G142" t="s">
        <v>25</v>
      </c>
      <c r="H142">
        <v>3</v>
      </c>
      <c r="I142">
        <v>1</v>
      </c>
      <c r="J142">
        <v>3200</v>
      </c>
      <c r="K142">
        <v>250</v>
      </c>
      <c r="L142">
        <v>10</v>
      </c>
      <c r="M142" t="s">
        <v>22</v>
      </c>
      <c r="P142">
        <v>10</v>
      </c>
      <c r="Q142" t="s">
        <v>28</v>
      </c>
    </row>
    <row r="143" spans="1:17" x14ac:dyDescent="0.35">
      <c r="A143" t="s">
        <v>44</v>
      </c>
      <c r="B143" t="s">
        <v>18</v>
      </c>
      <c r="C143" t="s">
        <v>19</v>
      </c>
      <c r="D143" t="s">
        <v>20</v>
      </c>
      <c r="E143">
        <v>2013</v>
      </c>
      <c r="F143">
        <v>2013</v>
      </c>
      <c r="G143" t="s">
        <v>25</v>
      </c>
      <c r="H143">
        <v>2</v>
      </c>
      <c r="I143">
        <v>0</v>
      </c>
      <c r="J143">
        <v>3200</v>
      </c>
      <c r="K143">
        <v>250</v>
      </c>
      <c r="M143" t="s">
        <v>22</v>
      </c>
      <c r="N143" t="s">
        <v>22</v>
      </c>
      <c r="O143" t="s">
        <v>23</v>
      </c>
      <c r="P143">
        <v>150</v>
      </c>
      <c r="Q143" t="s">
        <v>28</v>
      </c>
    </row>
    <row r="144" spans="1:17" x14ac:dyDescent="0.35">
      <c r="A144" t="s">
        <v>44</v>
      </c>
      <c r="B144" t="s">
        <v>29</v>
      </c>
      <c r="C144" t="s">
        <v>40</v>
      </c>
      <c r="D144" t="s">
        <v>20</v>
      </c>
      <c r="E144">
        <v>2013</v>
      </c>
      <c r="F144">
        <v>2013</v>
      </c>
      <c r="G144" t="s">
        <v>21</v>
      </c>
      <c r="H144">
        <v>0</v>
      </c>
      <c r="I144">
        <v>0</v>
      </c>
      <c r="J144">
        <v>3200</v>
      </c>
      <c r="K144">
        <v>250</v>
      </c>
      <c r="L144">
        <v>80</v>
      </c>
      <c r="M144" t="s">
        <v>26</v>
      </c>
      <c r="N144" t="s">
        <v>22</v>
      </c>
      <c r="O144" t="s">
        <v>23</v>
      </c>
      <c r="P144">
        <v>30</v>
      </c>
      <c r="Q144" t="s">
        <v>28</v>
      </c>
    </row>
    <row r="145" spans="1:17" x14ac:dyDescent="0.35">
      <c r="A145" t="s">
        <v>44</v>
      </c>
      <c r="B145" t="s">
        <v>50</v>
      </c>
      <c r="C145" t="s">
        <v>19</v>
      </c>
      <c r="D145" t="s">
        <v>20</v>
      </c>
      <c r="E145">
        <v>2005</v>
      </c>
      <c r="F145">
        <v>2005</v>
      </c>
      <c r="G145" t="s">
        <v>21</v>
      </c>
      <c r="H145">
        <v>0</v>
      </c>
      <c r="I145">
        <v>0</v>
      </c>
      <c r="J145">
        <v>3200</v>
      </c>
      <c r="K145">
        <v>250</v>
      </c>
      <c r="L145">
        <v>0</v>
      </c>
      <c r="M145" t="s">
        <v>22</v>
      </c>
      <c r="N145" t="s">
        <v>22</v>
      </c>
      <c r="O145" t="s">
        <v>23</v>
      </c>
      <c r="P145">
        <v>2</v>
      </c>
      <c r="Q145" t="s">
        <v>28</v>
      </c>
    </row>
    <row r="146" spans="1:17" x14ac:dyDescent="0.35">
      <c r="A146" t="s">
        <v>44</v>
      </c>
      <c r="B146" t="s">
        <v>18</v>
      </c>
      <c r="C146" t="s">
        <v>19</v>
      </c>
      <c r="D146" t="s">
        <v>20</v>
      </c>
      <c r="E146">
        <v>2014</v>
      </c>
      <c r="F146">
        <v>2014</v>
      </c>
      <c r="G146" t="s">
        <v>25</v>
      </c>
      <c r="H146">
        <v>3</v>
      </c>
      <c r="I146">
        <v>0</v>
      </c>
      <c r="J146">
        <v>3200</v>
      </c>
      <c r="K146">
        <v>250</v>
      </c>
      <c r="L146">
        <v>60</v>
      </c>
      <c r="M146" t="s">
        <v>22</v>
      </c>
      <c r="N146" t="s">
        <v>26</v>
      </c>
      <c r="O146" t="s">
        <v>32</v>
      </c>
      <c r="P146">
        <v>30</v>
      </c>
      <c r="Q146" t="s">
        <v>28</v>
      </c>
    </row>
    <row r="147" spans="1:17" x14ac:dyDescent="0.35">
      <c r="A147" t="s">
        <v>44</v>
      </c>
      <c r="B147" t="s">
        <v>35</v>
      </c>
      <c r="C147" t="s">
        <v>40</v>
      </c>
      <c r="D147" t="s">
        <v>20</v>
      </c>
      <c r="E147">
        <v>2005</v>
      </c>
      <c r="F147">
        <v>2005</v>
      </c>
      <c r="G147" t="s">
        <v>25</v>
      </c>
      <c r="H147">
        <v>3</v>
      </c>
      <c r="I147">
        <v>2</v>
      </c>
      <c r="J147">
        <v>3200</v>
      </c>
      <c r="K147">
        <v>250</v>
      </c>
      <c r="L147">
        <v>30</v>
      </c>
      <c r="M147" t="s">
        <v>22</v>
      </c>
      <c r="N147" t="s">
        <v>23</v>
      </c>
      <c r="O147" t="s">
        <v>32</v>
      </c>
      <c r="P147">
        <v>7</v>
      </c>
      <c r="Q147" t="s">
        <v>28</v>
      </c>
    </row>
    <row r="148" spans="1:17" x14ac:dyDescent="0.35">
      <c r="A148" t="s">
        <v>44</v>
      </c>
      <c r="B148" t="s">
        <v>18</v>
      </c>
      <c r="C148" t="s">
        <v>40</v>
      </c>
      <c r="D148" t="s">
        <v>20</v>
      </c>
      <c r="E148">
        <v>1988</v>
      </c>
      <c r="F148">
        <v>1988</v>
      </c>
      <c r="H148">
        <v>2</v>
      </c>
      <c r="I148">
        <v>0</v>
      </c>
      <c r="J148">
        <v>3200</v>
      </c>
      <c r="K148">
        <v>250</v>
      </c>
      <c r="L148">
        <v>90</v>
      </c>
      <c r="M148" t="s">
        <v>26</v>
      </c>
      <c r="N148" t="s">
        <v>32</v>
      </c>
      <c r="O148" t="s">
        <v>32</v>
      </c>
      <c r="P148">
        <v>15</v>
      </c>
      <c r="Q148" t="s">
        <v>28</v>
      </c>
    </row>
    <row r="149" spans="1:17" x14ac:dyDescent="0.35">
      <c r="A149" t="s">
        <v>44</v>
      </c>
      <c r="B149" t="s">
        <v>35</v>
      </c>
      <c r="C149" t="s">
        <v>40</v>
      </c>
      <c r="D149" t="s">
        <v>20</v>
      </c>
      <c r="E149">
        <v>2015</v>
      </c>
      <c r="F149">
        <v>2015</v>
      </c>
      <c r="G149" t="s">
        <v>21</v>
      </c>
      <c r="H149">
        <v>1</v>
      </c>
      <c r="J149">
        <v>3200</v>
      </c>
      <c r="K149">
        <v>250</v>
      </c>
      <c r="Q149" t="s">
        <v>28</v>
      </c>
    </row>
    <row r="150" spans="1:17" x14ac:dyDescent="0.35">
      <c r="A150" t="s">
        <v>44</v>
      </c>
      <c r="B150" t="s">
        <v>48</v>
      </c>
      <c r="C150" t="s">
        <v>40</v>
      </c>
      <c r="D150" t="s">
        <v>20</v>
      </c>
      <c r="I150">
        <v>3</v>
      </c>
      <c r="J150">
        <v>3200</v>
      </c>
      <c r="K150">
        <v>250</v>
      </c>
      <c r="N150" t="s">
        <v>27</v>
      </c>
      <c r="O150" t="s">
        <v>23</v>
      </c>
    </row>
    <row r="151" spans="1:17" x14ac:dyDescent="0.35">
      <c r="A151" t="s">
        <v>53</v>
      </c>
      <c r="B151" t="s">
        <v>29</v>
      </c>
      <c r="C151" t="s">
        <v>33</v>
      </c>
      <c r="D151" t="s">
        <v>20</v>
      </c>
      <c r="E151">
        <v>2012</v>
      </c>
      <c r="F151">
        <v>2012</v>
      </c>
      <c r="G151" t="s">
        <v>21</v>
      </c>
      <c r="J151">
        <v>3200</v>
      </c>
      <c r="K151">
        <v>250</v>
      </c>
      <c r="L151">
        <v>80</v>
      </c>
      <c r="M151" t="s">
        <v>26</v>
      </c>
      <c r="Q151" t="s">
        <v>24</v>
      </c>
    </row>
    <row r="152" spans="1:17" x14ac:dyDescent="0.35">
      <c r="A152" t="s">
        <v>53</v>
      </c>
      <c r="B152" t="s">
        <v>29</v>
      </c>
      <c r="C152" t="s">
        <v>40</v>
      </c>
      <c r="D152" t="s">
        <v>20</v>
      </c>
      <c r="E152">
        <v>1989</v>
      </c>
      <c r="F152">
        <v>1989</v>
      </c>
      <c r="G152" t="s">
        <v>25</v>
      </c>
      <c r="H152">
        <v>1</v>
      </c>
      <c r="I152">
        <v>0</v>
      </c>
      <c r="J152">
        <v>3200</v>
      </c>
      <c r="K152">
        <v>250</v>
      </c>
      <c r="L152">
        <v>20</v>
      </c>
      <c r="M152" t="s">
        <v>22</v>
      </c>
      <c r="N152" t="s">
        <v>26</v>
      </c>
      <c r="O152" t="s">
        <v>26</v>
      </c>
      <c r="Q152" t="s">
        <v>28</v>
      </c>
    </row>
    <row r="153" spans="1:17" x14ac:dyDescent="0.35">
      <c r="A153" t="s">
        <v>53</v>
      </c>
      <c r="B153" t="s">
        <v>29</v>
      </c>
      <c r="C153" t="s">
        <v>19</v>
      </c>
      <c r="D153" t="s">
        <v>20</v>
      </c>
      <c r="E153">
        <v>2016</v>
      </c>
      <c r="F153">
        <v>2016</v>
      </c>
      <c r="G153" t="s">
        <v>25</v>
      </c>
      <c r="H153">
        <v>2</v>
      </c>
      <c r="I153">
        <v>4</v>
      </c>
      <c r="J153">
        <v>550</v>
      </c>
      <c r="K153">
        <v>1500</v>
      </c>
      <c r="L153">
        <v>50</v>
      </c>
      <c r="M153" t="s">
        <v>26</v>
      </c>
      <c r="N153" t="s">
        <v>23</v>
      </c>
      <c r="O153" t="s">
        <v>22</v>
      </c>
      <c r="P153">
        <v>85</v>
      </c>
      <c r="Q153" t="s">
        <v>24</v>
      </c>
    </row>
    <row r="154" spans="1:17" x14ac:dyDescent="0.35">
      <c r="A154" t="s">
        <v>53</v>
      </c>
      <c r="B154" t="s">
        <v>29</v>
      </c>
      <c r="C154" t="s">
        <v>33</v>
      </c>
      <c r="D154" t="s">
        <v>20</v>
      </c>
      <c r="E154">
        <v>2015</v>
      </c>
      <c r="F154">
        <v>2015</v>
      </c>
      <c r="G154" t="s">
        <v>25</v>
      </c>
      <c r="H154">
        <v>2</v>
      </c>
      <c r="J154">
        <v>3200</v>
      </c>
      <c r="K154">
        <v>250</v>
      </c>
      <c r="M154" t="s">
        <v>23</v>
      </c>
      <c r="N154" t="s">
        <v>22</v>
      </c>
      <c r="O154" t="s">
        <v>23</v>
      </c>
      <c r="P154">
        <v>100</v>
      </c>
      <c r="Q154" t="s">
        <v>24</v>
      </c>
    </row>
    <row r="155" spans="1:17" x14ac:dyDescent="0.35">
      <c r="A155" t="s">
        <v>53</v>
      </c>
      <c r="B155" t="s">
        <v>29</v>
      </c>
      <c r="C155" t="s">
        <v>19</v>
      </c>
      <c r="D155" t="s">
        <v>20</v>
      </c>
      <c r="G155" t="s">
        <v>21</v>
      </c>
      <c r="H155">
        <v>5</v>
      </c>
      <c r="I155">
        <v>9</v>
      </c>
      <c r="J155">
        <v>2000</v>
      </c>
      <c r="K155">
        <v>5000</v>
      </c>
      <c r="M155" t="s">
        <v>22</v>
      </c>
      <c r="N155" t="s">
        <v>26</v>
      </c>
      <c r="O155" t="s">
        <v>26</v>
      </c>
      <c r="P155">
        <v>25</v>
      </c>
      <c r="Q155" t="s">
        <v>24</v>
      </c>
    </row>
    <row r="156" spans="1:17" x14ac:dyDescent="0.35">
      <c r="A156" t="s">
        <v>53</v>
      </c>
      <c r="B156" t="s">
        <v>29</v>
      </c>
      <c r="C156" t="s">
        <v>19</v>
      </c>
      <c r="D156" t="s">
        <v>20</v>
      </c>
      <c r="E156">
        <v>2014</v>
      </c>
      <c r="F156">
        <v>2014</v>
      </c>
      <c r="G156" t="s">
        <v>25</v>
      </c>
      <c r="H156">
        <v>0</v>
      </c>
      <c r="J156">
        <v>3200</v>
      </c>
      <c r="K156">
        <v>250</v>
      </c>
      <c r="L156">
        <v>20</v>
      </c>
      <c r="M156" t="s">
        <v>26</v>
      </c>
      <c r="N156" t="s">
        <v>22</v>
      </c>
      <c r="O156" t="s">
        <v>23</v>
      </c>
      <c r="P156">
        <v>20</v>
      </c>
      <c r="Q156" t="s">
        <v>28</v>
      </c>
    </row>
    <row r="157" spans="1:17" x14ac:dyDescent="0.35">
      <c r="A157" t="s">
        <v>53</v>
      </c>
      <c r="B157" t="s">
        <v>29</v>
      </c>
      <c r="C157" t="s">
        <v>33</v>
      </c>
      <c r="D157" t="s">
        <v>20</v>
      </c>
      <c r="E157">
        <v>2014</v>
      </c>
      <c r="F157">
        <v>2014</v>
      </c>
      <c r="G157" t="s">
        <v>21</v>
      </c>
      <c r="H157">
        <v>0</v>
      </c>
      <c r="J157">
        <v>3200</v>
      </c>
      <c r="K157">
        <v>250</v>
      </c>
      <c r="M157" t="s">
        <v>22</v>
      </c>
      <c r="N157" t="s">
        <v>22</v>
      </c>
      <c r="O157" t="s">
        <v>23</v>
      </c>
      <c r="Q157" t="s">
        <v>24</v>
      </c>
    </row>
    <row r="158" spans="1:17" x14ac:dyDescent="0.35">
      <c r="A158" t="s">
        <v>53</v>
      </c>
      <c r="B158" t="s">
        <v>29</v>
      </c>
      <c r="C158" t="s">
        <v>55</v>
      </c>
      <c r="D158" t="s">
        <v>20</v>
      </c>
      <c r="E158">
        <v>2011</v>
      </c>
      <c r="F158">
        <v>2011</v>
      </c>
      <c r="G158" t="s">
        <v>25</v>
      </c>
      <c r="H158">
        <v>3</v>
      </c>
      <c r="I158">
        <v>0</v>
      </c>
      <c r="J158">
        <v>3200</v>
      </c>
      <c r="K158">
        <v>250</v>
      </c>
      <c r="L158">
        <v>30</v>
      </c>
      <c r="M158" t="s">
        <v>27</v>
      </c>
      <c r="N158" t="s">
        <v>22</v>
      </c>
      <c r="O158" t="s">
        <v>23</v>
      </c>
      <c r="P158">
        <v>15</v>
      </c>
      <c r="Q158" t="s">
        <v>28</v>
      </c>
    </row>
    <row r="159" spans="1:17" x14ac:dyDescent="0.35">
      <c r="A159" t="s">
        <v>53</v>
      </c>
      <c r="B159" t="s">
        <v>18</v>
      </c>
      <c r="C159" t="s">
        <v>19</v>
      </c>
      <c r="D159" t="s">
        <v>20</v>
      </c>
      <c r="E159">
        <v>2006</v>
      </c>
      <c r="F159">
        <v>2006</v>
      </c>
      <c r="G159" t="s">
        <v>21</v>
      </c>
      <c r="H159">
        <v>2</v>
      </c>
      <c r="J159">
        <v>1500</v>
      </c>
      <c r="K159">
        <v>2000</v>
      </c>
      <c r="L159">
        <v>60</v>
      </c>
      <c r="M159" t="s">
        <v>22</v>
      </c>
      <c r="N159" t="s">
        <v>22</v>
      </c>
      <c r="O159" t="s">
        <v>23</v>
      </c>
      <c r="Q159" t="s">
        <v>28</v>
      </c>
    </row>
    <row r="160" spans="1:17" x14ac:dyDescent="0.35">
      <c r="A160" t="s">
        <v>53</v>
      </c>
      <c r="B160" t="s">
        <v>18</v>
      </c>
      <c r="C160" t="s">
        <v>19</v>
      </c>
      <c r="D160" t="s">
        <v>20</v>
      </c>
      <c r="E160">
        <v>2010</v>
      </c>
      <c r="F160">
        <v>2010</v>
      </c>
      <c r="G160" t="s">
        <v>46</v>
      </c>
      <c r="H160">
        <v>2</v>
      </c>
      <c r="I160">
        <v>0</v>
      </c>
      <c r="J160">
        <v>450</v>
      </c>
      <c r="K160">
        <v>450</v>
      </c>
      <c r="L160">
        <v>75</v>
      </c>
      <c r="M160" t="s">
        <v>26</v>
      </c>
      <c r="N160" t="s">
        <v>22</v>
      </c>
      <c r="O160" t="s">
        <v>23</v>
      </c>
      <c r="P160">
        <v>100</v>
      </c>
      <c r="Q160" t="s">
        <v>24</v>
      </c>
    </row>
    <row r="161" spans="1:17" x14ac:dyDescent="0.35">
      <c r="A161" t="s">
        <v>53</v>
      </c>
      <c r="B161" t="s">
        <v>29</v>
      </c>
      <c r="C161" t="s">
        <v>19</v>
      </c>
      <c r="D161" t="s">
        <v>20</v>
      </c>
      <c r="E161">
        <v>2014</v>
      </c>
      <c r="F161">
        <v>2014</v>
      </c>
      <c r="G161" t="s">
        <v>25</v>
      </c>
      <c r="H161">
        <v>1</v>
      </c>
      <c r="I161">
        <v>1</v>
      </c>
      <c r="J161">
        <v>3200</v>
      </c>
      <c r="K161">
        <v>250</v>
      </c>
      <c r="L161">
        <v>80</v>
      </c>
      <c r="M161" t="s">
        <v>22</v>
      </c>
      <c r="N161" t="s">
        <v>26</v>
      </c>
      <c r="O161" t="s">
        <v>26</v>
      </c>
      <c r="P161">
        <v>50</v>
      </c>
      <c r="Q161" t="s">
        <v>28</v>
      </c>
    </row>
    <row r="162" spans="1:17" x14ac:dyDescent="0.35">
      <c r="A162" t="s">
        <v>53</v>
      </c>
      <c r="B162" t="s">
        <v>29</v>
      </c>
      <c r="C162" t="s">
        <v>19</v>
      </c>
      <c r="D162" t="s">
        <v>20</v>
      </c>
      <c r="E162">
        <v>2014</v>
      </c>
      <c r="F162">
        <v>2014</v>
      </c>
      <c r="G162" t="s">
        <v>21</v>
      </c>
      <c r="H162">
        <v>1</v>
      </c>
      <c r="I162">
        <v>0</v>
      </c>
      <c r="J162">
        <v>3200</v>
      </c>
      <c r="K162">
        <v>250</v>
      </c>
      <c r="L162">
        <v>80</v>
      </c>
      <c r="M162" t="s">
        <v>26</v>
      </c>
      <c r="N162" t="s">
        <v>22</v>
      </c>
      <c r="O162" t="s">
        <v>23</v>
      </c>
      <c r="Q162" t="s">
        <v>28</v>
      </c>
    </row>
    <row r="163" spans="1:17" x14ac:dyDescent="0.35">
      <c r="A163" t="s">
        <v>53</v>
      </c>
      <c r="B163" t="s">
        <v>18</v>
      </c>
      <c r="C163" t="s">
        <v>19</v>
      </c>
      <c r="D163" t="s">
        <v>37</v>
      </c>
      <c r="J163">
        <v>3200</v>
      </c>
      <c r="K163">
        <v>250</v>
      </c>
    </row>
    <row r="164" spans="1:17" x14ac:dyDescent="0.35">
      <c r="A164" t="s">
        <v>53</v>
      </c>
      <c r="B164" t="s">
        <v>56</v>
      </c>
      <c r="C164" t="s">
        <v>19</v>
      </c>
      <c r="D164" t="s">
        <v>20</v>
      </c>
      <c r="E164">
        <v>2011</v>
      </c>
      <c r="F164">
        <v>2014</v>
      </c>
      <c r="G164" t="s">
        <v>25</v>
      </c>
      <c r="H164">
        <v>1</v>
      </c>
      <c r="I164">
        <v>0</v>
      </c>
      <c r="J164">
        <v>700</v>
      </c>
      <c r="K164">
        <v>700</v>
      </c>
      <c r="L164">
        <v>75</v>
      </c>
      <c r="M164" t="s">
        <v>22</v>
      </c>
      <c r="N164" t="s">
        <v>22</v>
      </c>
      <c r="O164" t="s">
        <v>23</v>
      </c>
      <c r="P164">
        <v>10</v>
      </c>
      <c r="Q164" t="s">
        <v>28</v>
      </c>
    </row>
    <row r="165" spans="1:17" x14ac:dyDescent="0.35">
      <c r="A165" t="s">
        <v>53</v>
      </c>
      <c r="B165" t="s">
        <v>29</v>
      </c>
      <c r="C165" t="s">
        <v>36</v>
      </c>
      <c r="D165" t="s">
        <v>37</v>
      </c>
      <c r="E165">
        <v>1984</v>
      </c>
      <c r="F165">
        <v>1984</v>
      </c>
      <c r="G165" t="s">
        <v>21</v>
      </c>
      <c r="H165">
        <v>8</v>
      </c>
      <c r="I165">
        <v>8</v>
      </c>
      <c r="J165">
        <v>3200</v>
      </c>
      <c r="K165">
        <v>250</v>
      </c>
      <c r="L165">
        <v>80</v>
      </c>
      <c r="M165" t="s">
        <v>22</v>
      </c>
      <c r="N165" t="s">
        <v>22</v>
      </c>
      <c r="O165" t="s">
        <v>23</v>
      </c>
      <c r="Q165" t="s">
        <v>24</v>
      </c>
    </row>
    <row r="166" spans="1:17" x14ac:dyDescent="0.35">
      <c r="A166" t="s">
        <v>53</v>
      </c>
      <c r="B166" t="s">
        <v>35</v>
      </c>
      <c r="C166" t="s">
        <v>33</v>
      </c>
      <c r="D166" t="s">
        <v>37</v>
      </c>
      <c r="E166">
        <v>2006</v>
      </c>
      <c r="F166">
        <v>2007</v>
      </c>
      <c r="G166" t="s">
        <v>21</v>
      </c>
      <c r="H166">
        <v>10</v>
      </c>
      <c r="I166">
        <v>4</v>
      </c>
      <c r="J166">
        <v>2600</v>
      </c>
      <c r="K166">
        <v>3500</v>
      </c>
      <c r="L166">
        <v>75</v>
      </c>
      <c r="M166" t="s">
        <v>22</v>
      </c>
      <c r="N166" t="s">
        <v>27</v>
      </c>
      <c r="O166" t="s">
        <v>32</v>
      </c>
      <c r="P166">
        <v>15</v>
      </c>
      <c r="Q166" t="s">
        <v>28</v>
      </c>
    </row>
  </sheetData>
  <autoFilter ref="A1:Q166" xr:uid="{4CC43D81-65EA-4E23-AEAD-A8D8D4DE55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CC29-2E7F-406F-A015-7C5BFD5D3D98}">
  <dimension ref="A1:E39"/>
  <sheetViews>
    <sheetView topLeftCell="A19" workbookViewId="0">
      <selection activeCell="B42" sqref="B42"/>
    </sheetView>
  </sheetViews>
  <sheetFormatPr defaultRowHeight="14.5" x14ac:dyDescent="0.35"/>
  <cols>
    <col min="1" max="1" width="26.1796875" customWidth="1"/>
    <col min="2" max="3" width="32" bestFit="1" customWidth="1"/>
    <col min="4" max="4" width="23.7265625" customWidth="1"/>
  </cols>
  <sheetData>
    <row r="1" spans="1:5" ht="15" thickBot="1" x14ac:dyDescent="0.4"/>
    <row r="2" spans="1:5" ht="15" thickBot="1" x14ac:dyDescent="0.4">
      <c r="A2" s="4" t="s">
        <v>59</v>
      </c>
    </row>
    <row r="3" spans="1:5" x14ac:dyDescent="0.35">
      <c r="A3" t="s">
        <v>62</v>
      </c>
    </row>
    <row r="4" spans="1:5" ht="15" thickBot="1" x14ac:dyDescent="0.4"/>
    <row r="5" spans="1:5" x14ac:dyDescent="0.35">
      <c r="A5" s="1" t="s">
        <v>60</v>
      </c>
      <c r="B5" t="s">
        <v>61</v>
      </c>
      <c r="D5" s="8" t="s">
        <v>61</v>
      </c>
      <c r="E5" s="8"/>
    </row>
    <row r="6" spans="1:5" x14ac:dyDescent="0.35">
      <c r="A6" s="2" t="s">
        <v>47</v>
      </c>
      <c r="B6" s="3">
        <v>1300</v>
      </c>
      <c r="D6" s="5"/>
      <c r="E6" s="5"/>
    </row>
    <row r="7" spans="1:5" x14ac:dyDescent="0.35">
      <c r="A7" s="2" t="s">
        <v>43</v>
      </c>
      <c r="B7" s="3">
        <v>5100</v>
      </c>
      <c r="D7" s="5" t="s">
        <v>63</v>
      </c>
      <c r="E7" s="5">
        <v>31736.153846153848</v>
      </c>
    </row>
    <row r="8" spans="1:5" x14ac:dyDescent="0.35">
      <c r="A8" s="2" t="s">
        <v>51</v>
      </c>
      <c r="B8" s="3">
        <v>3200</v>
      </c>
      <c r="D8" s="5" t="s">
        <v>64</v>
      </c>
      <c r="E8" s="5">
        <v>13507.131997315322</v>
      </c>
    </row>
    <row r="9" spans="1:5" x14ac:dyDescent="0.35">
      <c r="A9" s="2" t="s">
        <v>54</v>
      </c>
      <c r="B9" s="3">
        <v>6400</v>
      </c>
      <c r="D9" s="5" t="s">
        <v>65</v>
      </c>
      <c r="E9" s="5">
        <v>6400</v>
      </c>
    </row>
    <row r="10" spans="1:5" x14ac:dyDescent="0.35">
      <c r="A10" s="2" t="s">
        <v>18</v>
      </c>
      <c r="B10" s="3">
        <v>82900</v>
      </c>
      <c r="D10" s="5" t="s">
        <v>66</v>
      </c>
      <c r="E10" s="5">
        <v>6400</v>
      </c>
    </row>
    <row r="11" spans="1:5" x14ac:dyDescent="0.35">
      <c r="A11" s="2" t="s">
        <v>49</v>
      </c>
      <c r="B11" s="3">
        <v>1400</v>
      </c>
      <c r="D11" s="5" t="s">
        <v>67</v>
      </c>
      <c r="E11" s="5">
        <v>48700.657000780717</v>
      </c>
    </row>
    <row r="12" spans="1:5" x14ac:dyDescent="0.35">
      <c r="A12" s="2" t="s">
        <v>30</v>
      </c>
      <c r="B12" s="3">
        <v>42400</v>
      </c>
      <c r="D12" s="5" t="s">
        <v>68</v>
      </c>
      <c r="E12" s="5">
        <v>2371753992.3076921</v>
      </c>
    </row>
    <row r="13" spans="1:5" x14ac:dyDescent="0.35">
      <c r="A13" s="2" t="s">
        <v>34</v>
      </c>
      <c r="B13" s="3">
        <v>900</v>
      </c>
      <c r="D13" s="5" t="s">
        <v>69</v>
      </c>
      <c r="E13" s="5">
        <v>1.3098548504635228</v>
      </c>
    </row>
    <row r="14" spans="1:5" x14ac:dyDescent="0.35">
      <c r="A14" s="2" t="s">
        <v>56</v>
      </c>
      <c r="B14" s="3">
        <v>700</v>
      </c>
      <c r="D14" s="5" t="s">
        <v>70</v>
      </c>
      <c r="E14" s="5">
        <v>1.5698939291465579</v>
      </c>
    </row>
    <row r="15" spans="1:5" x14ac:dyDescent="0.35">
      <c r="A15" s="2" t="s">
        <v>35</v>
      </c>
      <c r="B15" s="3">
        <v>106900</v>
      </c>
      <c r="D15" s="5" t="s">
        <v>71</v>
      </c>
      <c r="E15" s="5">
        <v>145070</v>
      </c>
    </row>
    <row r="16" spans="1:5" x14ac:dyDescent="0.35">
      <c r="A16" s="2" t="s">
        <v>29</v>
      </c>
      <c r="B16" s="3">
        <v>145770</v>
      </c>
      <c r="D16" s="5" t="s">
        <v>72</v>
      </c>
      <c r="E16" s="5">
        <v>700</v>
      </c>
    </row>
    <row r="17" spans="1:5" x14ac:dyDescent="0.35">
      <c r="A17" s="2" t="s">
        <v>48</v>
      </c>
      <c r="B17" s="3">
        <v>9200</v>
      </c>
      <c r="D17" s="5" t="s">
        <v>73</v>
      </c>
      <c r="E17" s="5">
        <v>145770</v>
      </c>
    </row>
    <row r="18" spans="1:5" x14ac:dyDescent="0.35">
      <c r="A18" s="2" t="s">
        <v>50</v>
      </c>
      <c r="B18" s="3">
        <v>6400</v>
      </c>
      <c r="D18" s="5" t="s">
        <v>74</v>
      </c>
      <c r="E18" s="5">
        <v>412570</v>
      </c>
    </row>
    <row r="19" spans="1:5" ht="15" thickBot="1" x14ac:dyDescent="0.4">
      <c r="A19" s="2" t="s">
        <v>58</v>
      </c>
      <c r="B19" s="3">
        <v>412570</v>
      </c>
      <c r="D19" s="6" t="s">
        <v>75</v>
      </c>
      <c r="E19" s="6">
        <v>13</v>
      </c>
    </row>
    <row r="22" spans="1:5" x14ac:dyDescent="0.35">
      <c r="A22" t="s">
        <v>80</v>
      </c>
      <c r="B22">
        <f>AVERAGE(B6:B18)</f>
        <v>31736.153846153848</v>
      </c>
    </row>
    <row r="23" spans="1:5" x14ac:dyDescent="0.35">
      <c r="A23" t="s">
        <v>89</v>
      </c>
      <c r="B23">
        <f>SQRT(VAR(B6:B18)/COUNTA(B6:B18))</f>
        <v>13507.131997315322</v>
      </c>
    </row>
    <row r="24" spans="1:5" x14ac:dyDescent="0.35">
      <c r="A24" t="s">
        <v>81</v>
      </c>
      <c r="B24">
        <f>MEDIAN(B6:B18)</f>
        <v>6400</v>
      </c>
    </row>
    <row r="25" spans="1:5" x14ac:dyDescent="0.35">
      <c r="A25" t="s">
        <v>82</v>
      </c>
      <c r="B25">
        <f>MODE(B6:B18)</f>
        <v>6400</v>
      </c>
    </row>
    <row r="26" spans="1:5" x14ac:dyDescent="0.35">
      <c r="A26" t="s">
        <v>83</v>
      </c>
      <c r="B26">
        <f>STDEV(B6:B18)</f>
        <v>48700.657000780717</v>
      </c>
    </row>
    <row r="27" spans="1:5" x14ac:dyDescent="0.35">
      <c r="A27" t="s">
        <v>84</v>
      </c>
      <c r="B27">
        <f>VAR(B6:B18)</f>
        <v>2371753992.3076921</v>
      </c>
    </row>
    <row r="28" spans="1:5" x14ac:dyDescent="0.35">
      <c r="A28" t="s">
        <v>69</v>
      </c>
      <c r="B28">
        <f>KURT(B6:B18)</f>
        <v>1.3098548504635228</v>
      </c>
    </row>
    <row r="29" spans="1:5" x14ac:dyDescent="0.35">
      <c r="A29" t="s">
        <v>85</v>
      </c>
      <c r="B29">
        <f>SKEW(B6:B18)</f>
        <v>1.5698939291465579</v>
      </c>
    </row>
    <row r="30" spans="1:5" x14ac:dyDescent="0.35">
      <c r="A30" t="s">
        <v>86</v>
      </c>
      <c r="B30">
        <f>MAX(B6:B18)-MIN(B6:B18)</f>
        <v>145070</v>
      </c>
    </row>
    <row r="31" spans="1:5" x14ac:dyDescent="0.35">
      <c r="A31" t="s">
        <v>88</v>
      </c>
      <c r="B31">
        <f>MIN(B6:B18)</f>
        <v>700</v>
      </c>
    </row>
    <row r="32" spans="1:5" x14ac:dyDescent="0.35">
      <c r="A32" t="s">
        <v>87</v>
      </c>
      <c r="B32">
        <f>MAX(B6:B18)</f>
        <v>145770</v>
      </c>
    </row>
    <row r="33" spans="1:2" x14ac:dyDescent="0.35">
      <c r="A33" t="s">
        <v>90</v>
      </c>
      <c r="B33">
        <f>SUM(B6:B18)</f>
        <v>412570</v>
      </c>
    </row>
    <row r="34" spans="1:2" x14ac:dyDescent="0.35">
      <c r="A34" t="s">
        <v>91</v>
      </c>
      <c r="B34">
        <f>COUNTA(B6:B18)</f>
        <v>13</v>
      </c>
    </row>
    <row r="35" spans="1:2" x14ac:dyDescent="0.35">
      <c r="A35" t="s">
        <v>92</v>
      </c>
      <c r="B35">
        <f>QUARTILE(B6:B18,1)</f>
        <v>1400</v>
      </c>
    </row>
    <row r="36" spans="1:2" x14ac:dyDescent="0.35">
      <c r="A36" t="s">
        <v>93</v>
      </c>
      <c r="B36">
        <f>QUARTILE(B7:B19,2)</f>
        <v>6400</v>
      </c>
    </row>
    <row r="37" spans="1:2" x14ac:dyDescent="0.35">
      <c r="A37" t="s">
        <v>94</v>
      </c>
      <c r="B37">
        <f>QUARTILE(B8:B20,3)</f>
        <v>88900</v>
      </c>
    </row>
    <row r="38" spans="1:2" x14ac:dyDescent="0.35">
      <c r="A38" t="s">
        <v>95</v>
      </c>
      <c r="B38">
        <f>QUARTILE(B9:B21,4)</f>
        <v>412570</v>
      </c>
    </row>
    <row r="39" spans="1:2" x14ac:dyDescent="0.35">
      <c r="A39" t="s">
        <v>96</v>
      </c>
      <c r="B39">
        <f>PERCENTILE(B6:B18,0.1)</f>
        <v>980.00000000000011</v>
      </c>
    </row>
  </sheetData>
  <phoneticPr fontId="19" type="noConversion"/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6207-90C2-40F6-9684-782342768CCF}">
  <dimension ref="A1:H37"/>
  <sheetViews>
    <sheetView tabSelected="1" topLeftCell="A13" workbookViewId="0">
      <selection activeCell="C7" sqref="C7"/>
    </sheetView>
  </sheetViews>
  <sheetFormatPr defaultRowHeight="14.5" x14ac:dyDescent="0.35"/>
  <cols>
    <col min="1" max="1" width="20.54296875" customWidth="1"/>
    <col min="2" max="2" width="22.1796875" bestFit="1" customWidth="1"/>
    <col min="3" max="3" width="32" bestFit="1" customWidth="1"/>
    <col min="4" max="4" width="15.90625" customWidth="1"/>
    <col min="5" max="5" width="29.08984375" customWidth="1"/>
    <col min="6" max="6" width="14.08984375" customWidth="1"/>
    <col min="7" max="7" width="18.08984375" customWidth="1"/>
  </cols>
  <sheetData>
    <row r="1" spans="1:5" ht="15" thickBot="1" x14ac:dyDescent="0.4"/>
    <row r="2" spans="1:5" ht="15" thickBot="1" x14ac:dyDescent="0.4">
      <c r="A2" s="4" t="s">
        <v>76</v>
      </c>
    </row>
    <row r="5" spans="1:5" x14ac:dyDescent="0.35">
      <c r="A5" s="1" t="s">
        <v>57</v>
      </c>
      <c r="B5" t="s">
        <v>77</v>
      </c>
      <c r="C5" t="s">
        <v>61</v>
      </c>
      <c r="D5" t="s">
        <v>78</v>
      </c>
      <c r="E5" t="s">
        <v>79</v>
      </c>
    </row>
    <row r="6" spans="1:5" x14ac:dyDescent="0.35">
      <c r="A6" s="2" t="s">
        <v>47</v>
      </c>
      <c r="B6" s="3">
        <v>10</v>
      </c>
      <c r="C6" s="3">
        <v>1300</v>
      </c>
      <c r="D6" s="3">
        <v>2400</v>
      </c>
      <c r="E6" s="3">
        <v>25</v>
      </c>
    </row>
    <row r="7" spans="1:5" x14ac:dyDescent="0.35">
      <c r="A7" s="2" t="s">
        <v>43</v>
      </c>
      <c r="B7" s="3">
        <v>32</v>
      </c>
      <c r="C7" s="3">
        <v>5100</v>
      </c>
      <c r="D7" s="3">
        <v>580</v>
      </c>
      <c r="E7" s="3">
        <v>5</v>
      </c>
    </row>
    <row r="8" spans="1:5" x14ac:dyDescent="0.35">
      <c r="A8" s="2" t="s">
        <v>51</v>
      </c>
      <c r="B8" s="3">
        <v>1</v>
      </c>
      <c r="C8" s="3">
        <v>3200</v>
      </c>
      <c r="D8" s="3">
        <v>250</v>
      </c>
      <c r="E8" s="3">
        <v>5</v>
      </c>
    </row>
    <row r="9" spans="1:5" x14ac:dyDescent="0.35">
      <c r="A9" s="2" t="s">
        <v>54</v>
      </c>
      <c r="B9" s="3">
        <v>6</v>
      </c>
      <c r="C9" s="3">
        <v>6400</v>
      </c>
      <c r="D9" s="3">
        <v>500</v>
      </c>
      <c r="E9" s="3">
        <v>20</v>
      </c>
    </row>
    <row r="10" spans="1:5" x14ac:dyDescent="0.35">
      <c r="A10" s="2" t="s">
        <v>18</v>
      </c>
      <c r="B10" s="3">
        <v>78</v>
      </c>
      <c r="C10" s="3">
        <v>82900</v>
      </c>
      <c r="D10" s="3">
        <v>10680</v>
      </c>
      <c r="E10" s="3">
        <v>1146</v>
      </c>
    </row>
    <row r="11" spans="1:5" x14ac:dyDescent="0.35">
      <c r="A11" s="2" t="s">
        <v>49</v>
      </c>
      <c r="B11" s="3"/>
      <c r="C11" s="3">
        <v>1400</v>
      </c>
      <c r="D11" s="3">
        <v>250</v>
      </c>
      <c r="E11" s="3"/>
    </row>
    <row r="12" spans="1:5" x14ac:dyDescent="0.35">
      <c r="A12" s="2" t="s">
        <v>30</v>
      </c>
      <c r="B12" s="3">
        <v>23</v>
      </c>
      <c r="C12" s="3">
        <v>42400</v>
      </c>
      <c r="D12" s="3">
        <v>10660</v>
      </c>
      <c r="E12" s="3">
        <v>1685</v>
      </c>
    </row>
    <row r="13" spans="1:5" x14ac:dyDescent="0.35">
      <c r="A13" s="2" t="s">
        <v>34</v>
      </c>
      <c r="B13" s="3">
        <v>2</v>
      </c>
      <c r="C13" s="3">
        <v>900</v>
      </c>
      <c r="D13" s="3">
        <v>900</v>
      </c>
      <c r="E13" s="3">
        <v>75</v>
      </c>
    </row>
    <row r="14" spans="1:5" x14ac:dyDescent="0.35">
      <c r="A14" s="2" t="s">
        <v>56</v>
      </c>
      <c r="B14" s="3">
        <v>1</v>
      </c>
      <c r="C14" s="3">
        <v>700</v>
      </c>
      <c r="D14" s="3">
        <v>700</v>
      </c>
      <c r="E14" s="3">
        <v>10</v>
      </c>
    </row>
    <row r="15" spans="1:5" x14ac:dyDescent="0.35">
      <c r="A15" s="2" t="s">
        <v>35</v>
      </c>
      <c r="B15" s="3">
        <v>174</v>
      </c>
      <c r="C15" s="3">
        <v>106900</v>
      </c>
      <c r="D15" s="3">
        <v>77150</v>
      </c>
      <c r="E15" s="3">
        <v>314</v>
      </c>
    </row>
    <row r="16" spans="1:5" x14ac:dyDescent="0.35">
      <c r="A16" s="2" t="s">
        <v>29</v>
      </c>
      <c r="B16" s="3">
        <v>159</v>
      </c>
      <c r="C16" s="3">
        <v>145770</v>
      </c>
      <c r="D16" s="3">
        <v>36400</v>
      </c>
      <c r="E16" s="3">
        <v>2116</v>
      </c>
    </row>
    <row r="17" spans="1:8" x14ac:dyDescent="0.35">
      <c r="A17" s="2" t="s">
        <v>48</v>
      </c>
      <c r="B17" s="3">
        <v>0</v>
      </c>
      <c r="C17" s="3">
        <v>9200</v>
      </c>
      <c r="D17" s="3">
        <v>1000</v>
      </c>
      <c r="E17" s="3">
        <v>30</v>
      </c>
    </row>
    <row r="18" spans="1:8" x14ac:dyDescent="0.35">
      <c r="A18" s="2" t="s">
        <v>50</v>
      </c>
      <c r="B18" s="3">
        <v>4</v>
      </c>
      <c r="C18" s="3">
        <v>6400</v>
      </c>
      <c r="D18" s="3">
        <v>500</v>
      </c>
      <c r="E18" s="3">
        <v>17</v>
      </c>
    </row>
    <row r="19" spans="1:8" x14ac:dyDescent="0.35">
      <c r="A19" s="2" t="s">
        <v>58</v>
      </c>
      <c r="B19" s="3">
        <v>490</v>
      </c>
      <c r="C19" s="3">
        <v>412570</v>
      </c>
      <c r="D19" s="3">
        <v>141970</v>
      </c>
      <c r="E19" s="3">
        <v>5448</v>
      </c>
    </row>
    <row r="22" spans="1:8" ht="15" thickBot="1" x14ac:dyDescent="0.4"/>
    <row r="23" spans="1:8" x14ac:dyDescent="0.35">
      <c r="A23" s="7" t="s">
        <v>77</v>
      </c>
      <c r="B23" s="7"/>
      <c r="C23" s="7" t="s">
        <v>61</v>
      </c>
      <c r="D23" s="7"/>
      <c r="E23" s="7" t="s">
        <v>78</v>
      </c>
      <c r="F23" s="7"/>
      <c r="G23" s="7" t="s">
        <v>79</v>
      </c>
      <c r="H23" s="7"/>
    </row>
    <row r="24" spans="1:8" x14ac:dyDescent="0.35">
      <c r="A24" s="5"/>
      <c r="B24" s="5"/>
      <c r="C24" s="5"/>
      <c r="D24" s="5"/>
      <c r="E24" s="5"/>
      <c r="F24" s="5"/>
      <c r="G24" s="5"/>
      <c r="H24" s="5"/>
    </row>
    <row r="25" spans="1:8" x14ac:dyDescent="0.35">
      <c r="A25" s="5" t="s">
        <v>63</v>
      </c>
      <c r="B25" s="5">
        <v>40.833333333333336</v>
      </c>
      <c r="C25" s="5" t="s">
        <v>63</v>
      </c>
      <c r="D25" s="5">
        <v>31736.153846153848</v>
      </c>
      <c r="E25" s="5" t="s">
        <v>63</v>
      </c>
      <c r="F25" s="5">
        <v>10920.76923076923</v>
      </c>
      <c r="G25" s="5" t="s">
        <v>63</v>
      </c>
      <c r="H25" s="5">
        <v>454</v>
      </c>
    </row>
    <row r="26" spans="1:8" x14ac:dyDescent="0.35">
      <c r="A26" s="5" t="s">
        <v>64</v>
      </c>
      <c r="B26" s="5">
        <v>18.120737046574877</v>
      </c>
      <c r="C26" s="5" t="s">
        <v>64</v>
      </c>
      <c r="D26" s="5">
        <v>13507.131997315322</v>
      </c>
      <c r="E26" s="5" t="s">
        <v>64</v>
      </c>
      <c r="F26" s="5">
        <v>6182.7822819150069</v>
      </c>
      <c r="G26" s="5" t="s">
        <v>64</v>
      </c>
      <c r="H26" s="5">
        <v>217.82655735908119</v>
      </c>
    </row>
    <row r="27" spans="1:8" x14ac:dyDescent="0.35">
      <c r="A27" s="5" t="s">
        <v>65</v>
      </c>
      <c r="B27" s="5">
        <v>8</v>
      </c>
      <c r="C27" s="5" t="s">
        <v>65</v>
      </c>
      <c r="D27" s="5">
        <v>6400</v>
      </c>
      <c r="E27" s="5" t="s">
        <v>65</v>
      </c>
      <c r="F27" s="5">
        <v>900</v>
      </c>
      <c r="G27" s="5" t="s">
        <v>65</v>
      </c>
      <c r="H27" s="5">
        <v>27.5</v>
      </c>
    </row>
    <row r="28" spans="1:8" x14ac:dyDescent="0.35">
      <c r="A28" s="5" t="s">
        <v>66</v>
      </c>
      <c r="B28" s="5">
        <v>1</v>
      </c>
      <c r="C28" s="5" t="s">
        <v>66</v>
      </c>
      <c r="D28" s="5">
        <v>6400</v>
      </c>
      <c r="E28" s="5" t="s">
        <v>66</v>
      </c>
      <c r="F28" s="5">
        <v>250</v>
      </c>
      <c r="G28" s="5" t="s">
        <v>66</v>
      </c>
      <c r="H28" s="5">
        <v>5</v>
      </c>
    </row>
    <row r="29" spans="1:8" x14ac:dyDescent="0.35">
      <c r="A29" s="5" t="s">
        <v>67</v>
      </c>
      <c r="B29" s="5">
        <v>62.772074470526576</v>
      </c>
      <c r="C29" s="5" t="s">
        <v>67</v>
      </c>
      <c r="D29" s="5">
        <v>48700.657000780717</v>
      </c>
      <c r="E29" s="5" t="s">
        <v>67</v>
      </c>
      <c r="F29" s="5">
        <v>22292.338542474805</v>
      </c>
      <c r="G29" s="5" t="s">
        <v>67</v>
      </c>
      <c r="H29" s="5">
        <v>754.57332916748987</v>
      </c>
    </row>
    <row r="30" spans="1:8" x14ac:dyDescent="0.35">
      <c r="A30" s="5" t="s">
        <v>68</v>
      </c>
      <c r="B30" s="5">
        <v>3940.3333333333339</v>
      </c>
      <c r="C30" s="5" t="s">
        <v>68</v>
      </c>
      <c r="D30" s="5">
        <v>2371753992.3076921</v>
      </c>
      <c r="E30" s="5" t="s">
        <v>68</v>
      </c>
      <c r="F30" s="5">
        <v>496948357.69230771</v>
      </c>
      <c r="G30" s="5" t="s">
        <v>68</v>
      </c>
      <c r="H30" s="5">
        <v>569380.90909090906</v>
      </c>
    </row>
    <row r="31" spans="1:8" x14ac:dyDescent="0.35">
      <c r="A31" s="5" t="s">
        <v>69</v>
      </c>
      <c r="B31" s="5">
        <v>1.302699660452209</v>
      </c>
      <c r="C31" s="5" t="s">
        <v>69</v>
      </c>
      <c r="D31" s="5">
        <v>1.3098548504635228</v>
      </c>
      <c r="E31" s="5" t="s">
        <v>69</v>
      </c>
      <c r="F31" s="5">
        <v>7.1038474723596945</v>
      </c>
      <c r="G31" s="5" t="s">
        <v>69</v>
      </c>
      <c r="H31" s="5">
        <v>1.0385927909872414</v>
      </c>
    </row>
    <row r="32" spans="1:8" x14ac:dyDescent="0.35">
      <c r="A32" s="5" t="s">
        <v>70</v>
      </c>
      <c r="B32" s="5">
        <v>1.6238953042769995</v>
      </c>
      <c r="C32" s="5" t="s">
        <v>70</v>
      </c>
      <c r="D32" s="5">
        <v>1.5698939291465579</v>
      </c>
      <c r="E32" s="5" t="s">
        <v>70</v>
      </c>
      <c r="F32" s="5">
        <v>2.6454447775805354</v>
      </c>
      <c r="G32" s="5" t="s">
        <v>70</v>
      </c>
      <c r="H32" s="5">
        <v>1.5594051457169875</v>
      </c>
    </row>
    <row r="33" spans="1:8" x14ac:dyDescent="0.35">
      <c r="A33" s="5" t="s">
        <v>71</v>
      </c>
      <c r="B33" s="5">
        <v>174</v>
      </c>
      <c r="C33" s="5" t="s">
        <v>71</v>
      </c>
      <c r="D33" s="5">
        <v>145070</v>
      </c>
      <c r="E33" s="5" t="s">
        <v>71</v>
      </c>
      <c r="F33" s="5">
        <v>76900</v>
      </c>
      <c r="G33" s="5" t="s">
        <v>71</v>
      </c>
      <c r="H33" s="5">
        <v>2111</v>
      </c>
    </row>
    <row r="34" spans="1:8" x14ac:dyDescent="0.35">
      <c r="A34" s="5" t="s">
        <v>72</v>
      </c>
      <c r="B34" s="5">
        <v>0</v>
      </c>
      <c r="C34" s="5" t="s">
        <v>72</v>
      </c>
      <c r="D34" s="5">
        <v>700</v>
      </c>
      <c r="E34" s="5" t="s">
        <v>72</v>
      </c>
      <c r="F34" s="5">
        <v>250</v>
      </c>
      <c r="G34" s="5" t="s">
        <v>72</v>
      </c>
      <c r="H34" s="5">
        <v>5</v>
      </c>
    </row>
    <row r="35" spans="1:8" x14ac:dyDescent="0.35">
      <c r="A35" s="5" t="s">
        <v>73</v>
      </c>
      <c r="B35" s="5">
        <v>174</v>
      </c>
      <c r="C35" s="5" t="s">
        <v>73</v>
      </c>
      <c r="D35" s="5">
        <v>145770</v>
      </c>
      <c r="E35" s="5" t="s">
        <v>73</v>
      </c>
      <c r="F35" s="5">
        <v>77150</v>
      </c>
      <c r="G35" s="5" t="s">
        <v>73</v>
      </c>
      <c r="H35" s="5">
        <v>2116</v>
      </c>
    </row>
    <row r="36" spans="1:8" x14ac:dyDescent="0.35">
      <c r="A36" s="5" t="s">
        <v>74</v>
      </c>
      <c r="B36" s="5">
        <v>490</v>
      </c>
      <c r="C36" s="5" t="s">
        <v>74</v>
      </c>
      <c r="D36" s="5">
        <v>412570</v>
      </c>
      <c r="E36" s="5" t="s">
        <v>74</v>
      </c>
      <c r="F36" s="5">
        <v>141970</v>
      </c>
      <c r="G36" s="5" t="s">
        <v>74</v>
      </c>
      <c r="H36" s="5">
        <v>5448</v>
      </c>
    </row>
    <row r="37" spans="1:8" ht="15" thickBot="1" x14ac:dyDescent="0.4">
      <c r="A37" s="6" t="s">
        <v>75</v>
      </c>
      <c r="B37" s="6">
        <v>12</v>
      </c>
      <c r="C37" s="6" t="s">
        <v>75</v>
      </c>
      <c r="D37" s="6">
        <v>13</v>
      </c>
      <c r="E37" s="6" t="s">
        <v>75</v>
      </c>
      <c r="F37" s="6">
        <v>13</v>
      </c>
      <c r="G37" s="6" t="s">
        <v>75</v>
      </c>
      <c r="H3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Survey-Bisnis</vt:lpstr>
      <vt:lpstr>Deskriptif-Satu-Variable</vt:lpstr>
      <vt:lpstr>Deskriptif-Multi-Variable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Bakti</dc:creator>
  <cp:lastModifiedBy>Bakti</cp:lastModifiedBy>
  <dcterms:created xsi:type="dcterms:W3CDTF">2020-02-18T04:07:37Z</dcterms:created>
  <dcterms:modified xsi:type="dcterms:W3CDTF">2020-03-03T03:30:10Z</dcterms:modified>
</cp:coreProperties>
</file>