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Ex1.xml" ContentType="application/vnd.ms-office.chartex+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yerassylbakyt/Desktop/DD MBAN (Boston)/"/>
    </mc:Choice>
  </mc:AlternateContent>
  <xr:revisionPtr revIDLastSave="0" documentId="8_{CEDCCC63-F49B-4740-918F-16CE0CA2D76E}" xr6:coauthVersionLast="47" xr6:coauthVersionMax="47" xr10:uidLastSave="{00000000-0000-0000-0000-000000000000}"/>
  <bookViews>
    <workbookView xWindow="0" yWindow="500" windowWidth="28800" windowHeight="15800" activeTab="2" xr2:uid="{00000000-000D-0000-FFFF-FFFF00000000}"/>
  </bookViews>
  <sheets>
    <sheet name="Letter Shareholders" sheetId="6" r:id="rId1"/>
    <sheet name="Dashboard I" sheetId="9" r:id="rId2"/>
    <sheet name="Dashboard II" sheetId="5" r:id="rId3"/>
    <sheet name="References" sheetId="8" r:id="rId4"/>
  </sheets>
  <externalReferences>
    <externalReference r:id="rId5"/>
    <externalReference r:id="rId6"/>
    <externalReference r:id="rId7"/>
    <externalReference r:id="rId8"/>
  </externalReferences>
  <definedNames>
    <definedName name="_xlchart.v1.0" hidden="1">[1]Dashboard!$Q$22:$Q$27</definedName>
    <definedName name="_xlchart.v1.1" hidden="1">[1]Dashboard!$R$21</definedName>
    <definedName name="_xlchart.v1.2" hidden="1">[1]Dashboard!$R$22:$R$27</definedName>
    <definedName name="_xlnm.Print_Area" localSheetId="1">'Dashboard I'!$A$1:$M$65</definedName>
    <definedName name="_xlnm.Print_Area" localSheetId="2">'Dashboard II'!$A$1:$M$65</definedName>
    <definedName name="_xlnm.Print_Area" localSheetId="0">'Letter Shareholders'!$A$1:$M$60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64" i="5" l="1"/>
  <c r="Y65" i="5" s="1"/>
  <c r="AA62" i="5"/>
  <c r="AC80" i="5" l="1"/>
  <c r="Z57" i="5" l="1"/>
  <c r="AA57" i="5" s="1"/>
  <c r="Z56" i="5"/>
  <c r="AA56" i="5" s="1"/>
  <c r="Z55" i="5"/>
  <c r="AA55" i="5" s="1"/>
  <c r="Z54" i="5"/>
  <c r="AA54" i="5" s="1"/>
  <c r="Z53" i="5"/>
  <c r="AA53" i="5" s="1"/>
  <c r="Z52" i="5"/>
  <c r="AA52" i="5" s="1"/>
  <c r="Z51" i="5"/>
  <c r="AA51" i="5" s="1"/>
  <c r="Z50" i="5"/>
  <c r="AA50" i="5" s="1"/>
  <c r="Z49" i="5"/>
  <c r="AA49" i="5" s="1"/>
  <c r="Z48" i="5"/>
  <c r="AA48" i="5" s="1"/>
  <c r="Z43" i="5"/>
  <c r="AA43" i="5" s="1"/>
  <c r="Z42" i="5"/>
  <c r="AA42" i="5" s="1"/>
  <c r="Z41" i="5"/>
  <c r="AA41" i="5" s="1"/>
  <c r="Z40" i="5"/>
  <c r="AA40" i="5" s="1"/>
  <c r="Z39" i="5"/>
  <c r="AA39" i="5" s="1"/>
  <c r="Z38" i="5"/>
  <c r="AA38" i="5" s="1"/>
  <c r="Z37" i="5"/>
  <c r="AA37" i="5" s="1"/>
  <c r="Z36" i="5"/>
  <c r="AA36" i="5" s="1"/>
  <c r="Z35" i="5"/>
  <c r="AA35" i="5" s="1"/>
  <c r="Z34" i="5"/>
  <c r="AA34" i="5" s="1"/>
  <c r="Z9" i="9"/>
  <c r="Y9" i="9"/>
  <c r="X9" i="9"/>
  <c r="W9" i="9"/>
  <c r="V9" i="9"/>
  <c r="U9" i="9"/>
  <c r="T9" i="9"/>
  <c r="S9" i="9"/>
  <c r="R9" i="9"/>
  <c r="T22" i="5"/>
  <c r="T23" i="5"/>
  <c r="T24" i="5"/>
</calcChain>
</file>

<file path=xl/sharedStrings.xml><?xml version="1.0" encoding="utf-8"?>
<sst xmlns="http://schemas.openxmlformats.org/spreadsheetml/2006/main" count="119" uniqueCount="72">
  <si>
    <t>Year</t>
  </si>
  <si>
    <t>Date</t>
  </si>
  <si>
    <t>`</t>
  </si>
  <si>
    <t>Total</t>
  </si>
  <si>
    <t>Average</t>
  </si>
  <si>
    <t>Poor</t>
  </si>
  <si>
    <t>Good</t>
  </si>
  <si>
    <t>Excellent</t>
  </si>
  <si>
    <t>Category</t>
  </si>
  <si>
    <t>Pointer</t>
  </si>
  <si>
    <t>Thickness</t>
  </si>
  <si>
    <t>Reset</t>
  </si>
  <si>
    <t>Average Order Size ($)</t>
  </si>
  <si>
    <t>Waitr</t>
  </si>
  <si>
    <t>UberEats</t>
  </si>
  <si>
    <t>DoorDash</t>
  </si>
  <si>
    <t>Food delivery</t>
  </si>
  <si>
    <t>Company</t>
  </si>
  <si>
    <t xml:space="preserve">Average Daily Order </t>
  </si>
  <si>
    <t>Percentage</t>
  </si>
  <si>
    <t>Growth rate %</t>
  </si>
  <si>
    <t>Total customers/diners</t>
  </si>
  <si>
    <t>Partnerships with restaurants</t>
  </si>
  <si>
    <t>Market Share</t>
  </si>
  <si>
    <t>Others</t>
  </si>
  <si>
    <t>Close</t>
  </si>
  <si>
    <t>Adj Close</t>
  </si>
  <si>
    <t>Volume</t>
  </si>
  <si>
    <t>Delivery time for food deliveries</t>
  </si>
  <si>
    <t>Average Delivery time (min)</t>
  </si>
  <si>
    <t>15-25%</t>
  </si>
  <si>
    <t>30-45%</t>
  </si>
  <si>
    <t>Customers willing to wait</t>
  </si>
  <si>
    <t>Projected Revenue for the Food Delivery Industry</t>
  </si>
  <si>
    <t>Platform-to-Consumer Delivery</t>
  </si>
  <si>
    <t>Restaurant-to-Consumer Delivery</t>
  </si>
  <si>
    <t>Age groups</t>
  </si>
  <si>
    <t>18-29</t>
  </si>
  <si>
    <t>30-34</t>
  </si>
  <si>
    <t>45-60</t>
  </si>
  <si>
    <t>&gt;60</t>
  </si>
  <si>
    <t>Percent of Each Age Group that use a food delivery website/app in the past 90 days</t>
  </si>
  <si>
    <t>Food delivery app usage</t>
  </si>
  <si>
    <t>Market Share of Food Deliveries</t>
  </si>
  <si>
    <t>Financial Report for Waitr</t>
  </si>
  <si>
    <t>Total diners for the food deliveries</t>
  </si>
  <si>
    <t>Average Order Size per Food Delivery</t>
  </si>
  <si>
    <t>Average Daily Order Growth (2019-2020)</t>
  </si>
  <si>
    <t>Share Price Behavior (2021)</t>
  </si>
  <si>
    <t>Doordash</t>
  </si>
  <si>
    <t>Share Price Behavior</t>
  </si>
  <si>
    <t>STATEMENT OF OPERATIONS DATA:</t>
  </si>
  <si>
    <t>    Revenue</t>
  </si>
  <si>
    <t>Total assets</t>
  </si>
  <si>
    <t>    Total costs and expenses(a)</t>
  </si>
  <si>
    <t>Total liabilities</t>
  </si>
  <si>
    <t>    Income (loss) from operations(a)</t>
  </si>
  <si>
    <t>Totas stakeholder's equity</t>
  </si>
  <si>
    <t>    Other expenses (income) and losses (gains), net(b)</t>
  </si>
  <si>
    <t>    Net income (loss)(a)(b)</t>
  </si>
  <si>
    <t>BALANCE SHEET DATA (at end of period)</t>
  </si>
  <si>
    <t>L/A ratio for Waitr</t>
  </si>
  <si>
    <t>Revenue</t>
  </si>
  <si>
    <t>Waitr Rating</t>
  </si>
  <si>
    <t>Applying to the model</t>
  </si>
  <si>
    <t xml:space="preserve">Max </t>
  </si>
  <si>
    <t>Min</t>
  </si>
  <si>
    <t>Average Rating by Diners at Waitr</t>
  </si>
  <si>
    <t>Comission charged to Restaurants</t>
  </si>
  <si>
    <t>Right estimates*</t>
  </si>
  <si>
    <t>Number of Partnerships with Restaurants</t>
  </si>
  <si>
    <t>Total Revenue fo Waitr between 2016 - 2020 (Waitr)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</si>
</sst>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quot;$&quot;* #,##0.00_);_(&quot;$&quot;* \(#,##0.00\);_(&quot;$&quot;* &quot;-&quot;??_);_(@_)"/>
    <numFmt numFmtId="165" formatCode="0.0"/>
    <numFmt numFmtId="166" formatCode="[$-409]mmm\-yy;@"/>
    <numFmt numFmtId="167" formatCode="_(* #,##0_);_(* \(#,##0\);_(* &quot;-&quot;??_);_(@_)"/>
    <numFmt numFmtId="168" formatCode="_-* #,##0.00_-;\-* #,##0.00_-;_-* &quot;-&quot;??_-;_-@_-"/>
    <numFmt numFmtId="169" formatCode="0.0%"/>
    <numFmt numFmtId="170" formatCode="[$$-47C]#,##0.0"/>
  </numFmts>
  <fonts count="22" x14ac:knownFonts="1">
    <font>
      <sz val="11"/>
      <color theme="1"/>
      <name val="Calibri"/>
      <family val="2"/>
      <scheme val="minor"/>
    </font>
    <font>
      <sz val="11"/>
      <color theme="1"/>
      <name val="Calibri"/>
      <family val="2"/>
      <scheme val="minor"/>
    </font>
    <font>
      <b/>
      <sz val="14"/>
      <color rgb="FF000000"/>
      <name val="Arial"/>
      <family val="2"/>
    </font>
    <font>
      <b/>
      <sz val="12"/>
      <color rgb="FF000000"/>
      <name val="Arial"/>
      <family val="2"/>
    </font>
    <font>
      <sz val="12"/>
      <color rgb="FF000000"/>
      <name val="Arial"/>
      <family val="2"/>
    </font>
    <font>
      <sz val="10"/>
      <color rgb="FF000000"/>
      <name val="Arial"/>
      <family val="2"/>
    </font>
    <font>
      <sz val="11"/>
      <color theme="1"/>
      <name val="Calibri"/>
      <family val="2"/>
      <charset val="129"/>
      <scheme val="minor"/>
    </font>
    <font>
      <b/>
      <sz val="11"/>
      <color theme="1"/>
      <name val="Calibri"/>
      <family val="2"/>
      <scheme val="minor"/>
    </font>
    <font>
      <sz val="14"/>
      <color theme="1"/>
      <name val="Calibri"/>
      <family val="2"/>
      <scheme val="minor"/>
    </font>
    <font>
      <sz val="12"/>
      <color rgb="FF000000"/>
      <name val="Calibri"/>
      <family val="2"/>
      <scheme val="minor"/>
    </font>
    <font>
      <b/>
      <sz val="12"/>
      <color theme="1"/>
      <name val="Calibri"/>
      <family val="2"/>
      <scheme val="minor"/>
    </font>
    <font>
      <sz val="12"/>
      <color theme="1"/>
      <name val="Arial"/>
      <family val="2"/>
    </font>
    <font>
      <b/>
      <sz val="12"/>
      <color theme="1"/>
      <name val="Arial"/>
      <family val="2"/>
    </font>
    <font>
      <b/>
      <sz val="12"/>
      <name val="Arial"/>
      <family val="2"/>
    </font>
    <font>
      <sz val="12"/>
      <name val="Arial"/>
      <family val="2"/>
    </font>
    <font>
      <sz val="9"/>
      <color rgb="FF000000"/>
      <name val="Times New Roman"/>
      <family val="1"/>
    </font>
    <font>
      <sz val="8"/>
      <name val="Calibri"/>
      <family val="2"/>
      <scheme val="minor"/>
    </font>
    <font>
      <b/>
      <sz val="12"/>
      <color rgb="FF000000"/>
      <name val="Calibri"/>
      <family val="2"/>
      <scheme val="minor"/>
    </font>
    <font>
      <b/>
      <sz val="14"/>
      <color rgb="FF000000"/>
      <name val="Calibri"/>
      <family val="2"/>
      <scheme val="minor"/>
    </font>
    <font>
      <sz val="14"/>
      <color rgb="FF000000"/>
      <name val="Calibri"/>
      <family val="2"/>
      <scheme val="minor"/>
    </font>
    <font>
      <sz val="14"/>
      <color theme="1"/>
      <name val="Arial"/>
      <family val="2"/>
    </font>
    <font>
      <sz val="14"/>
      <color rgb="FF000000"/>
      <name val="Arial"/>
      <family val="2"/>
    </font>
  </fonts>
  <fills count="7">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E96C6C"/>
        <bgColor indexed="64"/>
      </patternFill>
    </fill>
    <fill>
      <patternFill patternType="solid">
        <fgColor theme="2" tint="-9.9978637043366805E-2"/>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8">
    <xf numFmtId="0" fontId="0" fillId="0" borderId="0"/>
    <xf numFmtId="9" fontId="1" fillId="0" borderId="0" applyFont="0" applyFill="0" applyBorder="0" applyAlignment="0" applyProtection="0"/>
    <xf numFmtId="0" fontId="5" fillId="0" borderId="0"/>
    <xf numFmtId="164" fontId="1" fillId="0" borderId="0" applyFont="0" applyFill="0" applyBorder="0" applyAlignment="0" applyProtection="0"/>
    <xf numFmtId="0" fontId="6" fillId="0" borderId="0"/>
    <xf numFmtId="168" fontId="6" fillId="0" borderId="0" applyFont="0" applyFill="0" applyBorder="0" applyAlignment="0" applyProtection="0"/>
    <xf numFmtId="9" fontId="6" fillId="0" borderId="0" applyFont="0" applyFill="0" applyBorder="0" applyAlignment="0" applyProtection="0"/>
    <xf numFmtId="43" fontId="1" fillId="0" borderId="0" applyFont="0" applyFill="0" applyBorder="0" applyAlignment="0" applyProtection="0"/>
  </cellStyleXfs>
  <cellXfs count="216">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4" fillId="0" borderId="0" xfId="0" applyFont="1" applyBorder="1"/>
    <xf numFmtId="9" fontId="4" fillId="0" borderId="0" xfId="0" applyNumberFormat="1" applyFont="1"/>
    <xf numFmtId="3" fontId="4" fillId="0" borderId="0" xfId="0" applyNumberFormat="1" applyFont="1"/>
    <xf numFmtId="10" fontId="4" fillId="0" borderId="0" xfId="0" applyNumberFormat="1" applyFont="1"/>
    <xf numFmtId="9" fontId="4" fillId="0" borderId="0" xfId="1" applyNumberFormat="1" applyFont="1"/>
    <xf numFmtId="0" fontId="8" fillId="0" borderId="0" xfId="0" applyFont="1"/>
    <xf numFmtId="164" fontId="4" fillId="0" borderId="0" xfId="3" applyFont="1"/>
    <xf numFmtId="0" fontId="7" fillId="0" borderId="0" xfId="0" applyFont="1"/>
    <xf numFmtId="1" fontId="4" fillId="0" borderId="0" xfId="0" applyNumberFormat="1" applyFont="1"/>
    <xf numFmtId="1" fontId="0" fillId="0" borderId="0" xfId="0" applyNumberFormat="1"/>
    <xf numFmtId="0" fontId="11" fillId="0" borderId="0" xfId="0" applyFont="1"/>
    <xf numFmtId="166" fontId="4" fillId="0" borderId="0" xfId="2" applyNumberFormat="1" applyFont="1"/>
    <xf numFmtId="165" fontId="4" fillId="0" borderId="0" xfId="2" applyNumberFormat="1" applyFont="1"/>
    <xf numFmtId="2" fontId="4" fillId="0" borderId="0" xfId="2" applyNumberFormat="1" applyFont="1"/>
    <xf numFmtId="0" fontId="12" fillId="2" borderId="0" xfId="0" applyFont="1" applyFill="1" applyAlignment="1">
      <alignment horizontal="centerContinuous" vertical="center"/>
    </xf>
    <xf numFmtId="0" fontId="12" fillId="0" borderId="0" xfId="0" applyFont="1"/>
    <xf numFmtId="0" fontId="11" fillId="2" borderId="0" xfId="0" applyFont="1" applyFill="1" applyAlignment="1">
      <alignment horizontal="centerContinuous" vertical="center"/>
    </xf>
    <xf numFmtId="9" fontId="4" fillId="0" borderId="0" xfId="1" applyFont="1" applyBorder="1"/>
    <xf numFmtId="167" fontId="11" fillId="0" borderId="0" xfId="0" applyNumberFormat="1" applyFont="1"/>
    <xf numFmtId="0" fontId="11" fillId="0" borderId="1" xfId="0" applyFont="1" applyBorder="1"/>
    <xf numFmtId="0" fontId="11" fillId="0" borderId="2" xfId="0" applyFont="1" applyBorder="1"/>
    <xf numFmtId="0" fontId="11" fillId="0" borderId="3" xfId="0" applyFont="1" applyBorder="1"/>
    <xf numFmtId="0" fontId="11" fillId="0" borderId="4" xfId="0" applyFont="1" applyBorder="1"/>
    <xf numFmtId="0" fontId="11" fillId="0" borderId="0" xfId="0" applyFont="1" applyBorder="1"/>
    <xf numFmtId="0" fontId="11" fillId="0" borderId="5" xfId="0" applyFont="1" applyBorder="1"/>
    <xf numFmtId="0" fontId="11" fillId="0" borderId="0" xfId="0" applyFont="1" applyAlignment="1">
      <alignment horizontal="right"/>
    </xf>
    <xf numFmtId="0" fontId="11" fillId="0" borderId="6" xfId="0" applyFont="1" applyBorder="1"/>
    <xf numFmtId="0" fontId="11" fillId="0" borderId="7" xfId="0" applyFont="1" applyBorder="1"/>
    <xf numFmtId="0" fontId="11" fillId="0" borderId="8" xfId="0" applyFont="1" applyBorder="1"/>
    <xf numFmtId="167" fontId="11" fillId="0" borderId="0" xfId="7" applyNumberFormat="1" applyFont="1"/>
    <xf numFmtId="0" fontId="12" fillId="0" borderId="0" xfId="0" applyFont="1" applyBorder="1"/>
    <xf numFmtId="0" fontId="12" fillId="0" borderId="5" xfId="0" applyFont="1" applyBorder="1"/>
    <xf numFmtId="0" fontId="3" fillId="0" borderId="4" xfId="0" applyFont="1" applyBorder="1"/>
    <xf numFmtId="0" fontId="3" fillId="0" borderId="0" xfId="0" applyFont="1" applyBorder="1"/>
    <xf numFmtId="0" fontId="4" fillId="0" borderId="4" xfId="0" applyFont="1" applyBorder="1"/>
    <xf numFmtId="167" fontId="4" fillId="0" borderId="0" xfId="7" applyNumberFormat="1" applyFont="1" applyBorder="1"/>
    <xf numFmtId="0" fontId="4" fillId="0" borderId="6" xfId="0" applyFont="1" applyBorder="1"/>
    <xf numFmtId="167" fontId="4" fillId="0" borderId="7" xfId="7" applyNumberFormat="1" applyFont="1" applyBorder="1"/>
    <xf numFmtId="167" fontId="11" fillId="0" borderId="0" xfId="7" applyNumberFormat="1" applyFont="1" applyBorder="1"/>
    <xf numFmtId="169" fontId="11" fillId="0" borderId="0" xfId="1" applyNumberFormat="1" applyFont="1"/>
    <xf numFmtId="169" fontId="11" fillId="0" borderId="5" xfId="1" applyNumberFormat="1" applyFont="1" applyBorder="1"/>
    <xf numFmtId="167" fontId="11" fillId="0" borderId="7" xfId="7" applyNumberFormat="1" applyFont="1" applyBorder="1"/>
    <xf numFmtId="169" fontId="11" fillId="0" borderId="8" xfId="1" applyNumberFormat="1" applyFont="1" applyBorder="1"/>
    <xf numFmtId="0" fontId="3" fillId="0" borderId="1" xfId="0" applyFont="1" applyBorder="1"/>
    <xf numFmtId="0" fontId="3" fillId="0" borderId="3" xfId="0" applyFont="1" applyBorder="1"/>
    <xf numFmtId="164" fontId="4" fillId="0" borderId="5" xfId="3" applyFont="1" applyBorder="1"/>
    <xf numFmtId="164" fontId="4" fillId="0" borderId="8" xfId="3" applyFont="1" applyBorder="1"/>
    <xf numFmtId="0" fontId="3" fillId="0" borderId="5" xfId="0" applyFont="1" applyBorder="1"/>
    <xf numFmtId="167" fontId="4" fillId="0" borderId="5" xfId="7" applyNumberFormat="1" applyFont="1" applyBorder="1"/>
    <xf numFmtId="167" fontId="4" fillId="0" borderId="8" xfId="7" applyNumberFormat="1" applyFont="1" applyBorder="1"/>
    <xf numFmtId="9" fontId="4" fillId="0" borderId="5" xfId="1" applyFont="1" applyBorder="1"/>
    <xf numFmtId="9" fontId="4" fillId="0" borderId="8" xfId="1" applyFont="1" applyBorder="1"/>
    <xf numFmtId="0" fontId="9" fillId="0" borderId="0" xfId="0" applyFont="1"/>
    <xf numFmtId="14" fontId="0" fillId="0" borderId="0" xfId="0" applyNumberFormat="1"/>
    <xf numFmtId="14" fontId="9" fillId="0" borderId="0" xfId="0" applyNumberFormat="1" applyFont="1"/>
    <xf numFmtId="9" fontId="9" fillId="0" borderId="0" xfId="0" applyNumberFormat="1" applyFont="1"/>
    <xf numFmtId="9" fontId="0" fillId="0" borderId="0" xfId="1" applyFont="1"/>
    <xf numFmtId="9" fontId="4" fillId="0" borderId="5" xfId="0" applyNumberFormat="1" applyFont="1" applyBorder="1"/>
    <xf numFmtId="9" fontId="4" fillId="0" borderId="8" xfId="0" applyNumberFormat="1" applyFont="1" applyBorder="1" applyAlignment="1">
      <alignment horizontal="left"/>
    </xf>
    <xf numFmtId="3" fontId="4" fillId="0" borderId="5" xfId="0" applyNumberFormat="1" applyFont="1" applyBorder="1"/>
    <xf numFmtId="0" fontId="4" fillId="0" borderId="5" xfId="0" applyFont="1" applyBorder="1"/>
    <xf numFmtId="3" fontId="4" fillId="0" borderId="8" xfId="0" applyNumberFormat="1" applyFont="1" applyBorder="1"/>
    <xf numFmtId="166" fontId="4" fillId="0" borderId="0" xfId="2" applyNumberFormat="1" applyFont="1" applyBorder="1"/>
    <xf numFmtId="165" fontId="4" fillId="0" borderId="0" xfId="2" applyNumberFormat="1" applyFont="1" applyBorder="1"/>
    <xf numFmtId="2" fontId="4" fillId="0" borderId="0" xfId="2" applyNumberFormat="1" applyFont="1" applyBorder="1"/>
    <xf numFmtId="1" fontId="11" fillId="0" borderId="0" xfId="0" applyNumberFormat="1" applyFont="1" applyBorder="1"/>
    <xf numFmtId="169" fontId="11" fillId="0" borderId="0" xfId="1" applyNumberFormat="1" applyFont="1" applyBorder="1"/>
    <xf numFmtId="1" fontId="4" fillId="0" borderId="0" xfId="0" applyNumberFormat="1" applyFont="1" applyBorder="1"/>
    <xf numFmtId="9" fontId="11" fillId="0" borderId="0" xfId="1" applyFont="1" applyBorder="1"/>
    <xf numFmtId="3" fontId="4" fillId="0" borderId="0" xfId="0" applyNumberFormat="1" applyFont="1" applyBorder="1"/>
    <xf numFmtId="9" fontId="4" fillId="0" borderId="0" xfId="1" applyNumberFormat="1" applyFont="1" applyBorder="1"/>
    <xf numFmtId="10" fontId="4" fillId="0" borderId="0" xfId="0" applyNumberFormat="1" applyFont="1" applyBorder="1"/>
    <xf numFmtId="0" fontId="11" fillId="0" borderId="0" xfId="0" applyFont="1" applyBorder="1" applyAlignment="1">
      <alignment horizontal="right"/>
    </xf>
    <xf numFmtId="9" fontId="4" fillId="0" borderId="0" xfId="0" applyNumberFormat="1" applyFont="1" applyBorder="1"/>
    <xf numFmtId="9" fontId="4" fillId="0" borderId="0" xfId="0" applyNumberFormat="1" applyFont="1" applyBorder="1" applyAlignment="1">
      <alignment horizontal="left"/>
    </xf>
    <xf numFmtId="167" fontId="12" fillId="0" borderId="0" xfId="5" applyNumberFormat="1" applyFont="1" applyFill="1" applyBorder="1"/>
    <xf numFmtId="169" fontId="12" fillId="0" borderId="0" xfId="6" applyNumberFormat="1" applyFont="1" applyFill="1" applyBorder="1"/>
    <xf numFmtId="0" fontId="0" fillId="0" borderId="1" xfId="0" applyBorder="1"/>
    <xf numFmtId="0" fontId="10" fillId="0" borderId="2" xfId="0" applyFont="1" applyBorder="1"/>
    <xf numFmtId="0" fontId="10" fillId="0" borderId="3" xfId="0" applyFont="1" applyBorder="1"/>
    <xf numFmtId="0" fontId="10" fillId="0" borderId="4" xfId="0" applyFont="1" applyBorder="1"/>
    <xf numFmtId="3" fontId="0" fillId="0" borderId="0" xfId="0" applyNumberFormat="1"/>
    <xf numFmtId="3" fontId="0" fillId="0" borderId="5" xfId="0" applyNumberFormat="1" applyBorder="1"/>
    <xf numFmtId="0" fontId="10" fillId="0" borderId="6" xfId="0" applyFont="1" applyBorder="1"/>
    <xf numFmtId="3" fontId="0" fillId="0" borderId="7" xfId="0" applyNumberFormat="1" applyBorder="1"/>
    <xf numFmtId="3" fontId="0" fillId="0" borderId="8" xfId="0" applyNumberFormat="1" applyBorder="1"/>
    <xf numFmtId="9" fontId="11" fillId="0" borderId="8" xfId="1" applyFont="1" applyBorder="1"/>
    <xf numFmtId="1" fontId="3" fillId="0" borderId="11" xfId="0" applyNumberFormat="1" applyFont="1" applyBorder="1" applyAlignment="1">
      <alignment horizontal="center" wrapText="1"/>
    </xf>
    <xf numFmtId="0" fontId="3" fillId="0" borderId="9" xfId="0" applyFont="1" applyBorder="1" applyAlignment="1">
      <alignment horizontal="center" vertical="center" wrapText="1"/>
    </xf>
    <xf numFmtId="0" fontId="4" fillId="0" borderId="12" xfId="0" applyFont="1" applyBorder="1"/>
    <xf numFmtId="0" fontId="4" fillId="0" borderId="13" xfId="0" applyFont="1" applyBorder="1"/>
    <xf numFmtId="0" fontId="11" fillId="0" borderId="0" xfId="0" applyFont="1" applyFill="1"/>
    <xf numFmtId="0" fontId="11" fillId="0" borderId="0" xfId="0" applyFont="1" applyFill="1" applyBorder="1"/>
    <xf numFmtId="0" fontId="12" fillId="0" borderId="0" xfId="0" applyFont="1" applyFill="1" applyBorder="1"/>
    <xf numFmtId="0" fontId="3" fillId="0" borderId="0" xfId="0" applyFont="1" applyFill="1" applyBorder="1"/>
    <xf numFmtId="0" fontId="4" fillId="0" borderId="0" xfId="0" applyFont="1" applyFill="1" applyBorder="1"/>
    <xf numFmtId="9" fontId="4" fillId="0" borderId="0" xfId="1" applyFont="1" applyFill="1" applyBorder="1"/>
    <xf numFmtId="167" fontId="11" fillId="0" borderId="0" xfId="7" applyNumberFormat="1" applyFont="1" applyFill="1" applyBorder="1"/>
    <xf numFmtId="0" fontId="12" fillId="0" borderId="0" xfId="0" applyFont="1" applyBorder="1" applyAlignment="1">
      <alignment vertical="center"/>
    </xf>
    <xf numFmtId="167" fontId="11" fillId="0" borderId="5" xfId="7" applyNumberFormat="1" applyFont="1" applyBorder="1"/>
    <xf numFmtId="0" fontId="12" fillId="0" borderId="0" xfId="0" applyFont="1" applyBorder="1" applyAlignment="1">
      <alignment horizontal="center" vertical="center"/>
    </xf>
    <xf numFmtId="0" fontId="0" fillId="0" borderId="2" xfId="0" applyBorder="1"/>
    <xf numFmtId="14" fontId="0" fillId="0" borderId="4" xfId="0" applyNumberFormat="1" applyBorder="1"/>
    <xf numFmtId="0" fontId="0" fillId="0" borderId="0" xfId="0" applyBorder="1"/>
    <xf numFmtId="0" fontId="0" fillId="0" borderId="5" xfId="0" applyBorder="1"/>
    <xf numFmtId="9" fontId="0" fillId="0" borderId="0" xfId="1" applyFont="1" applyBorder="1"/>
    <xf numFmtId="2" fontId="0" fillId="0" borderId="5" xfId="3" applyNumberFormat="1" applyFont="1" applyBorder="1"/>
    <xf numFmtId="14" fontId="0" fillId="0" borderId="6" xfId="0" applyNumberFormat="1" applyBorder="1"/>
    <xf numFmtId="0" fontId="0" fillId="0" borderId="7" xfId="0" applyBorder="1"/>
    <xf numFmtId="9" fontId="0" fillId="0" borderId="7" xfId="1" applyFont="1" applyBorder="1"/>
    <xf numFmtId="2" fontId="0" fillId="0" borderId="8" xfId="3" applyNumberFormat="1" applyFont="1" applyBorder="1"/>
    <xf numFmtId="0" fontId="7" fillId="0" borderId="1" xfId="0" applyFont="1" applyBorder="1"/>
    <xf numFmtId="0" fontId="7" fillId="0" borderId="2" xfId="0" applyFont="1" applyBorder="1"/>
    <xf numFmtId="1" fontId="0" fillId="0" borderId="0" xfId="0" applyNumberFormat="1" applyBorder="1"/>
    <xf numFmtId="2" fontId="0" fillId="0" borderId="5" xfId="0" applyNumberFormat="1" applyBorder="1"/>
    <xf numFmtId="1" fontId="0" fillId="0" borderId="7" xfId="0" applyNumberFormat="1" applyBorder="1"/>
    <xf numFmtId="2" fontId="0" fillId="0" borderId="8" xfId="0" applyNumberFormat="1" applyBorder="1"/>
    <xf numFmtId="0" fontId="10" fillId="0" borderId="0" xfId="0" applyFont="1" applyBorder="1"/>
    <xf numFmtId="0" fontId="3" fillId="0" borderId="0" xfId="4" applyFont="1" applyFill="1" applyBorder="1" applyAlignment="1">
      <alignment horizontal="left"/>
    </xf>
    <xf numFmtId="167" fontId="11" fillId="0" borderId="0" xfId="4" applyNumberFormat="1" applyFont="1" applyFill="1" applyBorder="1"/>
    <xf numFmtId="0" fontId="11" fillId="0" borderId="0" xfId="4" applyFont="1" applyFill="1" applyBorder="1"/>
    <xf numFmtId="0" fontId="12" fillId="0" borderId="0" xfId="4" applyFont="1" applyFill="1" applyBorder="1" applyAlignment="1">
      <alignment horizontal="left" vertical="top" wrapText="1"/>
    </xf>
    <xf numFmtId="0" fontId="12" fillId="0" borderId="0" xfId="4" applyFont="1" applyFill="1" applyBorder="1"/>
    <xf numFmtId="0" fontId="3" fillId="0" borderId="0" xfId="4" applyFont="1" applyFill="1" applyBorder="1" applyAlignment="1">
      <alignment vertical="top" wrapText="1"/>
    </xf>
    <xf numFmtId="0" fontId="11" fillId="0" borderId="0" xfId="4" applyFont="1" applyFill="1" applyBorder="1" applyAlignment="1">
      <alignment horizontal="right" vertical="center"/>
    </xf>
    <xf numFmtId="0" fontId="3" fillId="0" borderId="0" xfId="4" applyFont="1" applyFill="1" applyBorder="1" applyAlignment="1">
      <alignment horizontal="left" vertical="top"/>
    </xf>
    <xf numFmtId="0" fontId="3" fillId="0" borderId="0" xfId="4" applyFont="1" applyFill="1" applyBorder="1" applyAlignment="1">
      <alignment horizontal="right" vertical="top" wrapText="1"/>
    </xf>
    <xf numFmtId="0" fontId="12" fillId="0" borderId="0" xfId="4" applyFont="1" applyFill="1" applyBorder="1" applyAlignment="1">
      <alignment horizontal="left"/>
    </xf>
    <xf numFmtId="0" fontId="11" fillId="0" borderId="0" xfId="4" applyFont="1" applyFill="1" applyBorder="1" applyAlignment="1">
      <alignment horizontal="left"/>
    </xf>
    <xf numFmtId="3" fontId="11" fillId="0" borderId="0" xfId="4" applyNumberFormat="1" applyFont="1" applyFill="1" applyBorder="1"/>
    <xf numFmtId="0" fontId="13" fillId="0" borderId="0" xfId="4" applyFont="1" applyFill="1" applyBorder="1" applyAlignment="1">
      <alignment horizontal="left" vertical="top" wrapText="1"/>
    </xf>
    <xf numFmtId="0" fontId="14" fillId="0" borderId="0" xfId="4" applyFont="1" applyFill="1" applyBorder="1" applyAlignment="1">
      <alignment horizontal="left" vertical="top" wrapText="1"/>
    </xf>
    <xf numFmtId="170" fontId="11" fillId="0" borderId="0" xfId="4" applyNumberFormat="1" applyFont="1" applyFill="1" applyBorder="1"/>
    <xf numFmtId="166" fontId="4" fillId="0" borderId="0" xfId="2" applyNumberFormat="1" applyFont="1" applyFill="1" applyBorder="1"/>
    <xf numFmtId="165" fontId="4" fillId="0" borderId="0" xfId="2" applyNumberFormat="1" applyFont="1" applyFill="1" applyBorder="1"/>
    <xf numFmtId="2" fontId="4" fillId="0" borderId="0" xfId="2" applyNumberFormat="1" applyFont="1" applyFill="1" applyBorder="1"/>
    <xf numFmtId="0" fontId="15" fillId="0" borderId="0" xfId="0" applyFont="1"/>
    <xf numFmtId="0" fontId="17" fillId="0" borderId="1" xfId="0" applyFont="1" applyBorder="1"/>
    <xf numFmtId="0" fontId="17" fillId="0" borderId="2" xfId="0" applyFont="1" applyBorder="1"/>
    <xf numFmtId="0" fontId="17" fillId="0" borderId="3" xfId="0" applyFont="1" applyBorder="1"/>
    <xf numFmtId="0" fontId="17" fillId="0" borderId="4" xfId="0" applyFont="1" applyBorder="1"/>
    <xf numFmtId="3" fontId="9" fillId="0" borderId="0" xfId="0" applyNumberFormat="1" applyFont="1" applyBorder="1"/>
    <xf numFmtId="3" fontId="9" fillId="0" borderId="5" xfId="0" applyNumberFormat="1" applyFont="1" applyBorder="1"/>
    <xf numFmtId="0" fontId="17" fillId="0" borderId="6" xfId="0" applyFont="1" applyBorder="1"/>
    <xf numFmtId="3" fontId="9" fillId="0" borderId="7" xfId="0" applyNumberFormat="1" applyFont="1" applyBorder="1"/>
    <xf numFmtId="3" fontId="9" fillId="0" borderId="8" xfId="0" applyNumberFormat="1" applyFont="1" applyBorder="1"/>
    <xf numFmtId="3" fontId="17" fillId="0" borderId="1" xfId="0" applyNumberFormat="1" applyFont="1" applyBorder="1"/>
    <xf numFmtId="3" fontId="17" fillId="0" borderId="4" xfId="0" applyNumberFormat="1" applyFont="1" applyBorder="1"/>
    <xf numFmtId="3" fontId="17" fillId="0" borderId="6" xfId="0" applyNumberFormat="1" applyFont="1" applyBorder="1"/>
    <xf numFmtId="0" fontId="3" fillId="0" borderId="4" xfId="0" applyFont="1" applyBorder="1" applyAlignment="1">
      <alignment horizontal="right"/>
    </xf>
    <xf numFmtId="0" fontId="3" fillId="0" borderId="5" xfId="0" applyFont="1" applyBorder="1" applyAlignment="1">
      <alignment horizontal="right"/>
    </xf>
    <xf numFmtId="0" fontId="4" fillId="0" borderId="4" xfId="0" applyFont="1" applyBorder="1" applyAlignment="1">
      <alignment horizontal="right"/>
    </xf>
    <xf numFmtId="3" fontId="4" fillId="0" borderId="5" xfId="0" applyNumberFormat="1" applyFont="1" applyBorder="1" applyAlignment="1">
      <alignment horizontal="right"/>
    </xf>
    <xf numFmtId="0" fontId="4" fillId="0" borderId="6" xfId="0" applyFont="1" applyBorder="1" applyAlignment="1">
      <alignment horizontal="right"/>
    </xf>
    <xf numFmtId="3" fontId="4" fillId="0" borderId="8" xfId="0" applyNumberFormat="1" applyFont="1" applyBorder="1" applyAlignment="1">
      <alignment horizontal="right"/>
    </xf>
    <xf numFmtId="0" fontId="11" fillId="0" borderId="15" xfId="0" applyFont="1" applyBorder="1"/>
    <xf numFmtId="165" fontId="4" fillId="0" borderId="15" xfId="2" applyNumberFormat="1" applyFont="1" applyBorder="1"/>
    <xf numFmtId="2" fontId="4" fillId="0" borderId="15" xfId="2" applyNumberFormat="1" applyFont="1" applyBorder="1"/>
    <xf numFmtId="166" fontId="4" fillId="0" borderId="15" xfId="2" applyNumberFormat="1" applyFont="1" applyBorder="1"/>
    <xf numFmtId="1" fontId="3" fillId="0" borderId="15" xfId="0" applyNumberFormat="1" applyFont="1" applyBorder="1"/>
    <xf numFmtId="0" fontId="4" fillId="0" borderId="15" xfId="0" applyFont="1" applyBorder="1"/>
    <xf numFmtId="0" fontId="3" fillId="0" borderId="15" xfId="0" applyFont="1" applyBorder="1"/>
    <xf numFmtId="1" fontId="4" fillId="0" borderId="15" xfId="0" applyNumberFormat="1" applyFont="1" applyBorder="1"/>
    <xf numFmtId="0" fontId="11" fillId="0" borderId="0" xfId="0" applyFont="1" applyFill="1" applyBorder="1" applyAlignment="1">
      <alignment horizontal="centerContinuous" vertical="center"/>
    </xf>
    <xf numFmtId="9" fontId="4" fillId="0" borderId="8" xfId="0" applyNumberFormat="1" applyFont="1" applyBorder="1" applyAlignment="1">
      <alignment horizontal="right"/>
    </xf>
    <xf numFmtId="167" fontId="4" fillId="0" borderId="0" xfId="7" applyNumberFormat="1" applyFont="1" applyFill="1" applyBorder="1"/>
    <xf numFmtId="9" fontId="11" fillId="0" borderId="0" xfId="1" applyFont="1" applyFill="1" applyBorder="1"/>
    <xf numFmtId="165" fontId="11" fillId="0" borderId="0" xfId="0" applyNumberFormat="1" applyFont="1" applyFill="1" applyBorder="1"/>
    <xf numFmtId="9" fontId="11" fillId="0" borderId="0" xfId="0" applyNumberFormat="1" applyFont="1" applyFill="1" applyBorder="1"/>
    <xf numFmtId="1" fontId="11" fillId="0" borderId="0" xfId="0" applyNumberFormat="1" applyFont="1" applyFill="1" applyBorder="1"/>
    <xf numFmtId="1" fontId="4" fillId="0" borderId="0" xfId="2" applyNumberFormat="1" applyFont="1" applyFill="1" applyBorder="1"/>
    <xf numFmtId="9" fontId="4" fillId="0" borderId="0" xfId="0" applyNumberFormat="1" applyFont="1" applyFill="1" applyBorder="1"/>
    <xf numFmtId="0" fontId="4" fillId="3" borderId="4" xfId="0" applyFont="1" applyFill="1" applyBorder="1"/>
    <xf numFmtId="167" fontId="4" fillId="3" borderId="0" xfId="7" applyNumberFormat="1" applyFont="1" applyFill="1" applyBorder="1"/>
    <xf numFmtId="167" fontId="4" fillId="3" borderId="5" xfId="7" applyNumberFormat="1" applyFont="1" applyFill="1" applyBorder="1"/>
    <xf numFmtId="0" fontId="4" fillId="3" borderId="6" xfId="0" applyFont="1" applyFill="1" applyBorder="1"/>
    <xf numFmtId="167" fontId="4" fillId="3" borderId="7" xfId="7" applyNumberFormat="1" applyFont="1" applyFill="1" applyBorder="1"/>
    <xf numFmtId="167" fontId="4" fillId="3" borderId="8" xfId="7" applyNumberFormat="1" applyFont="1" applyFill="1" applyBorder="1"/>
    <xf numFmtId="0" fontId="3" fillId="4" borderId="4" xfId="0" applyFont="1" applyFill="1" applyBorder="1"/>
    <xf numFmtId="0" fontId="3" fillId="4" borderId="0" xfId="0" applyFont="1" applyFill="1" applyBorder="1"/>
    <xf numFmtId="0" fontId="3" fillId="4" borderId="5" xfId="0" applyFont="1" applyFill="1" applyBorder="1"/>
    <xf numFmtId="3" fontId="19" fillId="0" borderId="0" xfId="0" applyNumberFormat="1" applyFont="1" applyBorder="1"/>
    <xf numFmtId="0" fontId="18" fillId="5" borderId="1" xfId="0" applyFont="1" applyFill="1" applyBorder="1"/>
    <xf numFmtId="3" fontId="21" fillId="5" borderId="2" xfId="0" applyNumberFormat="1" applyFont="1" applyFill="1" applyBorder="1" applyAlignment="1">
      <alignment horizontal="center" vertical="center"/>
    </xf>
    <xf numFmtId="0" fontId="20" fillId="5" borderId="2" xfId="0" applyFont="1" applyFill="1" applyBorder="1" applyAlignment="1">
      <alignment horizontal="center" vertical="center"/>
    </xf>
    <xf numFmtId="0" fontId="18" fillId="5" borderId="2" xfId="0" applyFont="1" applyFill="1" applyBorder="1"/>
    <xf numFmtId="0" fontId="18" fillId="5" borderId="3" xfId="0" applyFont="1" applyFill="1" applyBorder="1"/>
    <xf numFmtId="3" fontId="19" fillId="6" borderId="0" xfId="0" applyNumberFormat="1" applyFont="1" applyFill="1" applyBorder="1"/>
    <xf numFmtId="3" fontId="19" fillId="6" borderId="5" xfId="0" applyNumberFormat="1" applyFont="1" applyFill="1" applyBorder="1"/>
    <xf numFmtId="3" fontId="19" fillId="0" borderId="5" xfId="0" applyNumberFormat="1" applyFont="1" applyBorder="1"/>
    <xf numFmtId="3" fontId="19" fillId="6" borderId="7" xfId="0" applyNumberFormat="1" applyFont="1" applyFill="1" applyBorder="1"/>
    <xf numFmtId="3" fontId="19" fillId="6" borderId="8" xfId="0" applyNumberFormat="1" applyFont="1" applyFill="1" applyBorder="1"/>
    <xf numFmtId="0" fontId="18" fillId="6" borderId="4" xfId="0" applyFont="1" applyFill="1" applyBorder="1" applyAlignment="1">
      <alignment horizontal="center"/>
    </xf>
    <xf numFmtId="0" fontId="18" fillId="6" borderId="0" xfId="0" applyFont="1" applyFill="1" applyBorder="1" applyAlignment="1">
      <alignment horizontal="center"/>
    </xf>
    <xf numFmtId="0" fontId="18" fillId="0" borderId="4" xfId="0" applyFont="1" applyBorder="1" applyAlignment="1">
      <alignment horizontal="center"/>
    </xf>
    <xf numFmtId="0" fontId="18" fillId="0" borderId="0" xfId="0" applyFont="1" applyBorder="1" applyAlignment="1">
      <alignment horizontal="center"/>
    </xf>
    <xf numFmtId="0" fontId="18" fillId="0" borderId="4" xfId="0" applyFont="1" applyBorder="1" applyAlignment="1">
      <alignment horizontal="left"/>
    </xf>
    <xf numFmtId="0" fontId="18" fillId="0" borderId="0" xfId="0" applyFont="1" applyBorder="1" applyAlignment="1">
      <alignment horizontal="left"/>
    </xf>
    <xf numFmtId="0" fontId="18" fillId="6" borderId="6" xfId="0" applyFont="1" applyFill="1" applyBorder="1" applyAlignment="1">
      <alignment horizontal="center"/>
    </xf>
    <xf numFmtId="0" fontId="18" fillId="6" borderId="7" xfId="0" applyFont="1" applyFill="1" applyBorder="1" applyAlignment="1">
      <alignment horizontal="center"/>
    </xf>
    <xf numFmtId="0" fontId="3" fillId="0" borderId="1" xfId="0" applyFont="1" applyBorder="1" applyAlignment="1">
      <alignment horizontal="center" vertical="center"/>
    </xf>
    <xf numFmtId="0" fontId="3" fillId="0" borderId="3" xfId="0" applyFont="1" applyBorder="1" applyAlignment="1">
      <alignment horizontal="center" vertical="center"/>
    </xf>
    <xf numFmtId="0" fontId="3" fillId="4" borderId="1" xfId="0" applyFont="1" applyFill="1" applyBorder="1" applyAlignment="1">
      <alignment horizontal="center"/>
    </xf>
    <xf numFmtId="0" fontId="3" fillId="4" borderId="2" xfId="0" applyFont="1" applyFill="1" applyBorder="1" applyAlignment="1">
      <alignment horizontal="center"/>
    </xf>
    <xf numFmtId="0" fontId="3" fillId="4" borderId="3" xfId="0" applyFont="1" applyFill="1" applyBorder="1" applyAlignment="1">
      <alignment horizontal="center"/>
    </xf>
    <xf numFmtId="0" fontId="12" fillId="0" borderId="1" xfId="0" applyFont="1" applyBorder="1" applyAlignment="1">
      <alignment horizontal="center" vertical="center"/>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3" fillId="0" borderId="10" xfId="0" applyFont="1" applyBorder="1" applyAlignment="1">
      <alignment horizontal="center"/>
    </xf>
    <xf numFmtId="0" fontId="3" fillId="0" borderId="14" xfId="0" applyFont="1" applyBorder="1" applyAlignment="1">
      <alignment horizontal="center"/>
    </xf>
    <xf numFmtId="0" fontId="3" fillId="0" borderId="11" xfId="0" applyFont="1" applyBorder="1" applyAlignment="1">
      <alignment horizontal="center"/>
    </xf>
  </cellXfs>
  <cellStyles count="8">
    <cellStyle name="Comma" xfId="7" builtinId="3"/>
    <cellStyle name="Currency" xfId="3" builtinId="4"/>
    <cellStyle name="Normal" xfId="0" builtinId="0"/>
    <cellStyle name="Normal 2" xfId="2" xr:uid="{B5331CDC-5C39-4A41-9EDB-F92C951065D7}"/>
    <cellStyle name="Percent" xfId="1" builtinId="5"/>
    <cellStyle name="千位分隔 2" xfId="5" xr:uid="{CFDC4E07-9E5F-2F43-99D3-5F53A75E6129}"/>
    <cellStyle name="常规 2" xfId="4" xr:uid="{3B0F204B-F88D-CB49-A504-D4E2AA26E434}"/>
    <cellStyle name="百分比 2" xfId="6" xr:uid="{261A4BA8-D46D-9E42-9195-8B9E6D22AA9D}"/>
  </cellStyles>
  <dxfs count="0"/>
  <tableStyles count="0" defaultTableStyle="TableStyleMedium2" defaultPivotStyle="PivotStyleMedium9"/>
  <colors>
    <mruColors>
      <color rgb="FFE96C6C"/>
      <color rgb="FFA00003"/>
      <color rgb="FFFF0001"/>
      <color rgb="FFE00000"/>
      <color rgb="FFF0BCBB"/>
      <color rgb="FFE269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'[2]Sector growth'!$A$4</c:f>
              <c:strCache>
                <c:ptCount val="1"/>
                <c:pt idx="0">
                  <c:v>Total</c:v>
                </c:pt>
              </c:strCache>
            </c:strRef>
          </c:tx>
          <c:spPr>
            <a:solidFill>
              <a:schemeClr val="bg2">
                <a:lumMod val="90000"/>
              </a:schemeClr>
            </a:solidFill>
            <a:ln>
              <a:noFill/>
            </a:ln>
            <a:effectLst/>
          </c:spPr>
          <c:invertIfNegative val="0"/>
          <c:cat>
            <c:numRef>
              <c:f>'[2]Sector growth'!$B$1:$J$1</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'[2]Sector growth'!$B$4:$J$4</c:f>
              <c:numCache>
                <c:formatCode>General</c:formatCode>
                <c:ptCount val="9"/>
                <c:pt idx="0">
                  <c:v>18210</c:v>
                </c:pt>
                <c:pt idx="1">
                  <c:v>20146</c:v>
                </c:pt>
                <c:pt idx="2">
                  <c:v>22357</c:v>
                </c:pt>
                <c:pt idx="3">
                  <c:v>28455</c:v>
                </c:pt>
                <c:pt idx="4">
                  <c:v>31362</c:v>
                </c:pt>
                <c:pt idx="5">
                  <c:v>34256</c:v>
                </c:pt>
                <c:pt idx="6">
                  <c:v>36991</c:v>
                </c:pt>
                <c:pt idx="7">
                  <c:v>39435</c:v>
                </c:pt>
                <c:pt idx="8">
                  <c:v>41504</c:v>
                </c:pt>
              </c:numCache>
            </c:numRef>
          </c:val>
          <c:extLst>
            <c:ext xmlns:c16="http://schemas.microsoft.com/office/drawing/2014/chart" uri="{C3380CC4-5D6E-409C-BE32-E72D297353CC}">
              <c16:uniqueId val="{00000000-A335-9B44-916D-15AF7E799FA3}"/>
            </c:ext>
          </c:extLst>
        </c:ser>
        <c:dLbls>
          <c:showLegendKey val="0"/>
          <c:showVal val="0"/>
          <c:showCatName val="0"/>
          <c:showSerName val="0"/>
          <c:showPercent val="0"/>
          <c:showBubbleSize val="0"/>
        </c:dLbls>
        <c:gapWidth val="128"/>
        <c:overlap val="100"/>
        <c:axId val="1977185711"/>
        <c:axId val="1976975135"/>
      </c:barChart>
      <c:barChart>
        <c:barDir val="col"/>
        <c:grouping val="stacked"/>
        <c:varyColors val="0"/>
        <c:ser>
          <c:idx val="1"/>
          <c:order val="1"/>
          <c:tx>
            <c:strRef>
              <c:f>'[2]Sector growth'!$A$2</c:f>
              <c:strCache>
                <c:ptCount val="1"/>
                <c:pt idx="0">
                  <c:v>Platform-to-Consumer Delivery</c:v>
                </c:pt>
              </c:strCache>
            </c:strRef>
          </c:tx>
          <c:spPr>
            <a:solidFill>
              <a:srgbClr val="C00000"/>
            </a:solidFill>
            <a:ln>
              <a:noFill/>
            </a:ln>
            <a:effectLst/>
          </c:spPr>
          <c:invertIfNegative val="0"/>
          <c:val>
            <c:numRef>
              <c:f>'[2]Sector growth'!$B$2:$J$2</c:f>
              <c:numCache>
                <c:formatCode>General</c:formatCode>
                <c:ptCount val="9"/>
                <c:pt idx="0">
                  <c:v>6871</c:v>
                </c:pt>
                <c:pt idx="1">
                  <c:v>7786</c:v>
                </c:pt>
                <c:pt idx="2">
                  <c:v>8805</c:v>
                </c:pt>
                <c:pt idx="3">
                  <c:v>11542</c:v>
                </c:pt>
                <c:pt idx="4">
                  <c:v>12880</c:v>
                </c:pt>
                <c:pt idx="5">
                  <c:v>14210</c:v>
                </c:pt>
                <c:pt idx="6">
                  <c:v>15465</c:v>
                </c:pt>
                <c:pt idx="7">
                  <c:v>16583</c:v>
                </c:pt>
                <c:pt idx="8">
                  <c:v>17528</c:v>
                </c:pt>
              </c:numCache>
            </c:numRef>
          </c:val>
          <c:extLst>
            <c:ext xmlns:c16="http://schemas.microsoft.com/office/drawing/2014/chart" uri="{C3380CC4-5D6E-409C-BE32-E72D297353CC}">
              <c16:uniqueId val="{00000001-A335-9B44-916D-15AF7E799FA3}"/>
            </c:ext>
          </c:extLst>
        </c:ser>
        <c:dLbls>
          <c:showLegendKey val="0"/>
          <c:showVal val="0"/>
          <c:showCatName val="0"/>
          <c:showSerName val="0"/>
          <c:showPercent val="0"/>
          <c:showBubbleSize val="0"/>
        </c:dLbls>
        <c:gapWidth val="357"/>
        <c:overlap val="-23"/>
        <c:axId val="1938047711"/>
        <c:axId val="1938449743"/>
      </c:barChart>
      <c:catAx>
        <c:axId val="197718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crossAx val="1976975135"/>
        <c:crosses val="autoZero"/>
        <c:auto val="1"/>
        <c:lblAlgn val="ctr"/>
        <c:lblOffset val="100"/>
        <c:noMultiLvlLbl val="0"/>
      </c:catAx>
      <c:valAx>
        <c:axId val="1976975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crossAx val="1977185711"/>
        <c:crosses val="autoZero"/>
        <c:crossBetween val="between"/>
      </c:valAx>
      <c:valAx>
        <c:axId val="1938449743"/>
        <c:scaling>
          <c:orientation val="minMax"/>
        </c:scaling>
        <c:delete val="1"/>
        <c:axPos val="r"/>
        <c:numFmt formatCode="General" sourceLinked="1"/>
        <c:majorTickMark val="out"/>
        <c:minorTickMark val="none"/>
        <c:tickLblPos val="nextTo"/>
        <c:crossAx val="1938047711"/>
        <c:crosses val="max"/>
        <c:crossBetween val="between"/>
      </c:valAx>
      <c:catAx>
        <c:axId val="1938047711"/>
        <c:scaling>
          <c:orientation val="minMax"/>
        </c:scaling>
        <c:delete val="1"/>
        <c:axPos val="b"/>
        <c:majorTickMark val="out"/>
        <c:minorTickMark val="none"/>
        <c:tickLblPos val="nextTo"/>
        <c:crossAx val="19384497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KZ"/>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strRef>
              <c:f>[4]Dashboard!$R$65</c:f>
              <c:strCache>
                <c:ptCount val="1"/>
                <c:pt idx="0">
                  <c:v>Category</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1-7EF0-F841-8F21-49E3DBEBAF88}"/>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7EF0-F841-8F21-49E3DBEBAF88}"/>
              </c:ext>
            </c:extLst>
          </c:dPt>
          <c:dPt>
            <c:idx val="2"/>
            <c:bubble3D val="0"/>
            <c:spPr>
              <a:solidFill>
                <a:srgbClr val="92D050"/>
              </a:solidFill>
              <a:ln w="19050">
                <a:solidFill>
                  <a:schemeClr val="lt1"/>
                </a:solidFill>
              </a:ln>
              <a:effectLst/>
            </c:spPr>
            <c:extLst>
              <c:ext xmlns:c16="http://schemas.microsoft.com/office/drawing/2014/chart" uri="{C3380CC4-5D6E-409C-BE32-E72D297353CC}">
                <c16:uniqueId val="{00000005-7EF0-F841-8F21-49E3DBEBAF88}"/>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7EF0-F841-8F21-49E3DBEBAF88}"/>
              </c:ext>
            </c:extLst>
          </c:dPt>
          <c:dPt>
            <c:idx val="4"/>
            <c:bubble3D val="0"/>
            <c:spPr>
              <a:noFill/>
              <a:ln w="19050">
                <a:solidFill>
                  <a:schemeClr val="lt1"/>
                </a:solidFill>
              </a:ln>
              <a:effectLst/>
            </c:spPr>
            <c:extLst>
              <c:ext xmlns:c16="http://schemas.microsoft.com/office/drawing/2014/chart" uri="{C3380CC4-5D6E-409C-BE32-E72D297353CC}">
                <c16:uniqueId val="{00000009-7EF0-F841-8F21-49E3DBEBAF88}"/>
              </c:ext>
            </c:extLst>
          </c:dPt>
          <c:val>
            <c:numRef>
              <c:f>[4]Dashboard!$R$66:$R$70</c:f>
              <c:numCache>
                <c:formatCode>General</c:formatCode>
                <c:ptCount val="5"/>
                <c:pt idx="0">
                  <c:v>25</c:v>
                </c:pt>
                <c:pt idx="1">
                  <c:v>50</c:v>
                </c:pt>
                <c:pt idx="2">
                  <c:v>15</c:v>
                </c:pt>
                <c:pt idx="3">
                  <c:v>10</c:v>
                </c:pt>
                <c:pt idx="4">
                  <c:v>100</c:v>
                </c:pt>
              </c:numCache>
            </c:numRef>
          </c:val>
          <c:extLst>
            <c:ext xmlns:c16="http://schemas.microsoft.com/office/drawing/2014/chart" uri="{C3380CC4-5D6E-409C-BE32-E72D297353CC}">
              <c16:uniqueId val="{0000000A-7EF0-F841-8F21-49E3DBEBAF88}"/>
            </c:ext>
          </c:extLst>
        </c:ser>
        <c:dLbls>
          <c:showLegendKey val="0"/>
          <c:showVal val="0"/>
          <c:showCatName val="0"/>
          <c:showSerName val="0"/>
          <c:showPercent val="0"/>
          <c:showBubbleSize val="0"/>
          <c:showLeaderLines val="1"/>
        </c:dLbls>
        <c:firstSliceAng val="270"/>
        <c:holeSize val="72"/>
      </c:doughnutChart>
      <c:pieChart>
        <c:varyColors val="1"/>
        <c:ser>
          <c:idx val="1"/>
          <c:order val="1"/>
          <c:tx>
            <c:strRef>
              <c:f>[4]Dashboard!$T$66:$T$69</c:f>
              <c:strCache>
                <c:ptCount val="1"/>
                <c:pt idx="0">
                  <c:v>96 2 102 200</c:v>
                </c:pt>
              </c:strCache>
            </c:strRef>
          </c:tx>
          <c:dPt>
            <c:idx val="0"/>
            <c:bubble3D val="0"/>
            <c:spPr>
              <a:noFill/>
              <a:ln w="19050">
                <a:solidFill>
                  <a:schemeClr val="lt1"/>
                </a:solidFill>
              </a:ln>
              <a:effectLst/>
            </c:spPr>
            <c:extLst>
              <c:ext xmlns:c16="http://schemas.microsoft.com/office/drawing/2014/chart" uri="{C3380CC4-5D6E-409C-BE32-E72D297353CC}">
                <c16:uniqueId val="{0000000C-7EF0-F841-8F21-49E3DBEBAF88}"/>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E-7EF0-F841-8F21-49E3DBEBAF88}"/>
              </c:ext>
            </c:extLst>
          </c:dPt>
          <c:dPt>
            <c:idx val="2"/>
            <c:bubble3D val="0"/>
            <c:spPr>
              <a:noFill/>
              <a:ln w="19050">
                <a:solidFill>
                  <a:schemeClr val="lt1"/>
                </a:solidFill>
              </a:ln>
              <a:effectLst/>
            </c:spPr>
            <c:extLst>
              <c:ext xmlns:c16="http://schemas.microsoft.com/office/drawing/2014/chart" uri="{C3380CC4-5D6E-409C-BE32-E72D297353CC}">
                <c16:uniqueId val="{00000010-7EF0-F841-8F21-49E3DBEBAF88}"/>
              </c:ext>
            </c:extLst>
          </c:dPt>
          <c:val>
            <c:numRef>
              <c:f>[4]Dashboard!$T$66:$T$68</c:f>
              <c:numCache>
                <c:formatCode>General</c:formatCode>
                <c:ptCount val="3"/>
                <c:pt idx="0">
                  <c:v>96</c:v>
                </c:pt>
                <c:pt idx="1">
                  <c:v>2</c:v>
                </c:pt>
                <c:pt idx="2">
                  <c:v>102</c:v>
                </c:pt>
              </c:numCache>
            </c:numRef>
          </c:val>
          <c:extLst>
            <c:ext xmlns:c16="http://schemas.microsoft.com/office/drawing/2014/chart" uri="{C3380CC4-5D6E-409C-BE32-E72D297353CC}">
              <c16:uniqueId val="{00000011-7EF0-F841-8F21-49E3DBEBAF88}"/>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Z"/>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'Dashboard II'!$R$66</c:f>
              <c:strCache>
                <c:ptCount val="1"/>
                <c:pt idx="0">
                  <c:v>Comission charged to Restaurants</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03-031F-BE4C-AF21-AFD14F53D078}"/>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2-031F-BE4C-AF21-AFD14F53D078}"/>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4-031F-BE4C-AF21-AFD14F53D07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KZ"/>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II'!$Q$67:$Q$69</c:f>
              <c:strCache>
                <c:ptCount val="3"/>
                <c:pt idx="0">
                  <c:v>Waitr</c:v>
                </c:pt>
                <c:pt idx="1">
                  <c:v>UberEats</c:v>
                </c:pt>
                <c:pt idx="2">
                  <c:v>DoorDash</c:v>
                </c:pt>
              </c:strCache>
            </c:strRef>
          </c:cat>
          <c:val>
            <c:numRef>
              <c:f>'Dashboard II'!$R$67:$R$69</c:f>
              <c:numCache>
                <c:formatCode>0%</c:formatCode>
                <c:ptCount val="3"/>
                <c:pt idx="0">
                  <c:v>0.25013000000000002</c:v>
                </c:pt>
                <c:pt idx="1">
                  <c:v>0.47249999999999998</c:v>
                </c:pt>
                <c:pt idx="2">
                  <c:v>0.25130000000000002</c:v>
                </c:pt>
              </c:numCache>
            </c:numRef>
          </c:val>
          <c:extLst>
            <c:ext xmlns:c16="http://schemas.microsoft.com/office/drawing/2014/chart" uri="{C3380CC4-5D6E-409C-BE32-E72D297353CC}">
              <c16:uniqueId val="{00000000-031F-BE4C-AF21-AFD14F53D078}"/>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Z"/>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'Dashboard II'!$AA$32</c:f>
              <c:strCache>
                <c:ptCount val="1"/>
                <c:pt idx="0">
                  <c:v>Waitr</c:v>
                </c:pt>
              </c:strCache>
            </c:strRef>
          </c:tx>
          <c:spPr>
            <a:ln w="28575" cap="rnd">
              <a:solidFill>
                <a:srgbClr val="E00000"/>
              </a:solidFill>
              <a:round/>
            </a:ln>
            <a:effectLst/>
          </c:spPr>
          <c:marker>
            <c:symbol val="circle"/>
            <c:size val="5"/>
            <c:spPr>
              <a:solidFill>
                <a:srgbClr val="FF0000"/>
              </a:solidFill>
              <a:ln w="9525">
                <a:noFill/>
              </a:ln>
              <a:effectLst/>
            </c:spPr>
          </c:marker>
          <c:cat>
            <c:numRef>
              <c:f>'Dashboard II'!$V$34:$V$43</c:f>
              <c:numCache>
                <c:formatCode>m/d/yy</c:formatCode>
                <c:ptCount val="10"/>
                <c:pt idx="0">
                  <c:v>44228</c:v>
                </c:pt>
                <c:pt idx="1">
                  <c:v>44256</c:v>
                </c:pt>
                <c:pt idx="2">
                  <c:v>44287</c:v>
                </c:pt>
                <c:pt idx="3">
                  <c:v>44317</c:v>
                </c:pt>
                <c:pt idx="4">
                  <c:v>44348</c:v>
                </c:pt>
                <c:pt idx="5">
                  <c:v>44378</c:v>
                </c:pt>
                <c:pt idx="6">
                  <c:v>44409</c:v>
                </c:pt>
                <c:pt idx="7">
                  <c:v>44440</c:v>
                </c:pt>
                <c:pt idx="8">
                  <c:v>44470</c:v>
                </c:pt>
                <c:pt idx="9">
                  <c:v>44501</c:v>
                </c:pt>
              </c:numCache>
            </c:numRef>
          </c:cat>
          <c:val>
            <c:numRef>
              <c:f>'Dashboard II'!$AA$34:$AA$43</c:f>
              <c:numCache>
                <c:formatCode>0.00</c:formatCode>
                <c:ptCount val="10"/>
                <c:pt idx="0">
                  <c:v>0.89830508474576276</c:v>
                </c:pt>
                <c:pt idx="1">
                  <c:v>0.92138364779874216</c:v>
                </c:pt>
                <c:pt idx="2">
                  <c:v>0.83959044368600677</c:v>
                </c:pt>
                <c:pt idx="3">
                  <c:v>0.82520325203252021</c:v>
                </c:pt>
                <c:pt idx="4">
                  <c:v>0.87684729064039424</c:v>
                </c:pt>
                <c:pt idx="5">
                  <c:v>0.9606741573033708</c:v>
                </c:pt>
                <c:pt idx="6">
                  <c:v>0.76608187134502925</c:v>
                </c:pt>
                <c:pt idx="7">
                  <c:v>0.67557251908396942</c:v>
                </c:pt>
                <c:pt idx="8">
                  <c:v>2.1920903954802258</c:v>
                </c:pt>
                <c:pt idx="9">
                  <c:v>0.53608247422680411</c:v>
                </c:pt>
              </c:numCache>
            </c:numRef>
          </c:val>
          <c:smooth val="0"/>
          <c:extLst>
            <c:ext xmlns:c16="http://schemas.microsoft.com/office/drawing/2014/chart" uri="{C3380CC4-5D6E-409C-BE32-E72D297353CC}">
              <c16:uniqueId val="{00000000-785E-5948-A90E-ABAB0668FBC2}"/>
            </c:ext>
          </c:extLst>
        </c:ser>
        <c:ser>
          <c:idx val="1"/>
          <c:order val="1"/>
          <c:tx>
            <c:strRef>
              <c:f>'Dashboard II'!$AA$46</c:f>
              <c:strCache>
                <c:ptCount val="1"/>
                <c:pt idx="0">
                  <c:v>Doordash</c:v>
                </c:pt>
              </c:strCache>
            </c:strRef>
          </c:tx>
          <c:spPr>
            <a:ln w="28575" cap="rnd">
              <a:solidFill>
                <a:srgbClr val="0070C0"/>
              </a:solidFill>
              <a:round/>
            </a:ln>
            <a:effectLst/>
          </c:spPr>
          <c:marker>
            <c:symbol val="circle"/>
            <c:size val="5"/>
            <c:spPr>
              <a:solidFill>
                <a:schemeClr val="accent1"/>
              </a:solidFill>
              <a:ln w="9525">
                <a:noFill/>
              </a:ln>
              <a:effectLst/>
            </c:spPr>
          </c:marker>
          <c:val>
            <c:numRef>
              <c:f>'Dashboard II'!$AA$48:$AA$57</c:f>
              <c:numCache>
                <c:formatCode>0.00</c:formatCode>
                <c:ptCount val="10"/>
                <c:pt idx="0">
                  <c:v>0.87695970141336566</c:v>
                </c:pt>
                <c:pt idx="1">
                  <c:v>0.7736739697423457</c:v>
                </c:pt>
                <c:pt idx="2">
                  <c:v>1.0918172236781352</c:v>
                </c:pt>
                <c:pt idx="3">
                  <c:v>1.0496612495587239</c:v>
                </c:pt>
                <c:pt idx="4">
                  <c:v>1.186651604915169</c:v>
                </c:pt>
                <c:pt idx="5">
                  <c:v>0.9773453207273558</c:v>
                </c:pt>
                <c:pt idx="6">
                  <c:v>1.0981697268184525</c:v>
                </c:pt>
                <c:pt idx="7">
                  <c:v>1.0761755614266111</c:v>
                </c:pt>
                <c:pt idx="8">
                  <c:v>0.9457229186469156</c:v>
                </c:pt>
                <c:pt idx="9">
                  <c:v>1.0341889317116693</c:v>
                </c:pt>
              </c:numCache>
            </c:numRef>
          </c:val>
          <c:smooth val="0"/>
          <c:extLst>
            <c:ext xmlns:c16="http://schemas.microsoft.com/office/drawing/2014/chart" uri="{C3380CC4-5D6E-409C-BE32-E72D297353CC}">
              <c16:uniqueId val="{00000003-785E-5948-A90E-ABAB0668FBC2}"/>
            </c:ext>
          </c:extLst>
        </c:ser>
        <c:dLbls>
          <c:showLegendKey val="0"/>
          <c:showVal val="0"/>
          <c:showCatName val="0"/>
          <c:showSerName val="0"/>
          <c:showPercent val="0"/>
          <c:showBubbleSize val="0"/>
        </c:dLbls>
        <c:marker val="1"/>
        <c:smooth val="0"/>
        <c:axId val="1736879103"/>
        <c:axId val="1572014079"/>
      </c:lineChart>
      <c:dateAx>
        <c:axId val="1736879103"/>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crossAx val="1572014079"/>
        <c:crosses val="autoZero"/>
        <c:auto val="1"/>
        <c:lblOffset val="100"/>
        <c:baseTimeUnit val="months"/>
      </c:dateAx>
      <c:valAx>
        <c:axId val="1572014079"/>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crossAx val="1736879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Z"/>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'[2]Sector growth'!$A$4</c:f>
              <c:strCache>
                <c:ptCount val="1"/>
                <c:pt idx="0">
                  <c:v>Total</c:v>
                </c:pt>
              </c:strCache>
            </c:strRef>
          </c:tx>
          <c:spPr>
            <a:solidFill>
              <a:schemeClr val="bg2">
                <a:lumMod val="90000"/>
              </a:schemeClr>
            </a:solidFill>
            <a:ln>
              <a:noFill/>
            </a:ln>
            <a:effectLst/>
          </c:spPr>
          <c:invertIfNegative val="0"/>
          <c:cat>
            <c:numRef>
              <c:f>'[2]Sector growth'!$B$1:$J$1</c:f>
              <c:numCache>
                <c:formatCode>General</c:formatCode>
                <c:ptCount val="9"/>
                <c:pt idx="0">
                  <c:v>2017</c:v>
                </c:pt>
                <c:pt idx="1">
                  <c:v>2018</c:v>
                </c:pt>
                <c:pt idx="2">
                  <c:v>2019</c:v>
                </c:pt>
                <c:pt idx="3">
                  <c:v>2020</c:v>
                </c:pt>
                <c:pt idx="4">
                  <c:v>2021</c:v>
                </c:pt>
                <c:pt idx="5">
                  <c:v>2022</c:v>
                </c:pt>
                <c:pt idx="6">
                  <c:v>2023</c:v>
                </c:pt>
                <c:pt idx="7">
                  <c:v>2024</c:v>
                </c:pt>
                <c:pt idx="8">
                  <c:v>2025</c:v>
                </c:pt>
              </c:numCache>
            </c:numRef>
          </c:cat>
          <c:val>
            <c:numRef>
              <c:f>'[2]Sector growth'!$B$4:$J$4</c:f>
              <c:numCache>
                <c:formatCode>General</c:formatCode>
                <c:ptCount val="9"/>
                <c:pt idx="0">
                  <c:v>18210</c:v>
                </c:pt>
                <c:pt idx="1">
                  <c:v>20146</c:v>
                </c:pt>
                <c:pt idx="2">
                  <c:v>22357</c:v>
                </c:pt>
                <c:pt idx="3">
                  <c:v>28455</c:v>
                </c:pt>
                <c:pt idx="4">
                  <c:v>31362</c:v>
                </c:pt>
                <c:pt idx="5">
                  <c:v>34256</c:v>
                </c:pt>
                <c:pt idx="6">
                  <c:v>36991</c:v>
                </c:pt>
                <c:pt idx="7">
                  <c:v>39435</c:v>
                </c:pt>
                <c:pt idx="8">
                  <c:v>41504</c:v>
                </c:pt>
              </c:numCache>
            </c:numRef>
          </c:val>
          <c:extLst>
            <c:ext xmlns:c16="http://schemas.microsoft.com/office/drawing/2014/chart" uri="{C3380CC4-5D6E-409C-BE32-E72D297353CC}">
              <c16:uniqueId val="{00000000-658C-024D-AD9E-A5DFBF5C9007}"/>
            </c:ext>
          </c:extLst>
        </c:ser>
        <c:dLbls>
          <c:showLegendKey val="0"/>
          <c:showVal val="0"/>
          <c:showCatName val="0"/>
          <c:showSerName val="0"/>
          <c:showPercent val="0"/>
          <c:showBubbleSize val="0"/>
        </c:dLbls>
        <c:gapWidth val="128"/>
        <c:overlap val="100"/>
        <c:axId val="1977185711"/>
        <c:axId val="1976975135"/>
      </c:barChart>
      <c:barChart>
        <c:barDir val="col"/>
        <c:grouping val="stacked"/>
        <c:varyColors val="0"/>
        <c:ser>
          <c:idx val="1"/>
          <c:order val="1"/>
          <c:tx>
            <c:strRef>
              <c:f>'[2]Sector growth'!$A$2</c:f>
              <c:strCache>
                <c:ptCount val="1"/>
                <c:pt idx="0">
                  <c:v>Platform-to-Consumer Delivery</c:v>
                </c:pt>
              </c:strCache>
            </c:strRef>
          </c:tx>
          <c:spPr>
            <a:solidFill>
              <a:srgbClr val="C00000"/>
            </a:solidFill>
            <a:ln>
              <a:noFill/>
            </a:ln>
            <a:effectLst/>
          </c:spPr>
          <c:invertIfNegative val="0"/>
          <c:val>
            <c:numRef>
              <c:f>'[2]Sector growth'!$B$2:$J$2</c:f>
              <c:numCache>
                <c:formatCode>General</c:formatCode>
                <c:ptCount val="9"/>
                <c:pt idx="0">
                  <c:v>6871</c:v>
                </c:pt>
                <c:pt idx="1">
                  <c:v>7786</c:v>
                </c:pt>
                <c:pt idx="2">
                  <c:v>8805</c:v>
                </c:pt>
                <c:pt idx="3">
                  <c:v>11542</c:v>
                </c:pt>
                <c:pt idx="4">
                  <c:v>12880</c:v>
                </c:pt>
                <c:pt idx="5">
                  <c:v>14210</c:v>
                </c:pt>
                <c:pt idx="6">
                  <c:v>15465</c:v>
                </c:pt>
                <c:pt idx="7">
                  <c:v>16583</c:v>
                </c:pt>
                <c:pt idx="8">
                  <c:v>17528</c:v>
                </c:pt>
              </c:numCache>
            </c:numRef>
          </c:val>
          <c:extLst>
            <c:ext xmlns:c16="http://schemas.microsoft.com/office/drawing/2014/chart" uri="{C3380CC4-5D6E-409C-BE32-E72D297353CC}">
              <c16:uniqueId val="{00000001-658C-024D-AD9E-A5DFBF5C9007}"/>
            </c:ext>
          </c:extLst>
        </c:ser>
        <c:dLbls>
          <c:showLegendKey val="0"/>
          <c:showVal val="0"/>
          <c:showCatName val="0"/>
          <c:showSerName val="0"/>
          <c:showPercent val="0"/>
          <c:showBubbleSize val="0"/>
        </c:dLbls>
        <c:gapWidth val="357"/>
        <c:overlap val="-23"/>
        <c:axId val="1938047711"/>
        <c:axId val="1938449743"/>
      </c:barChart>
      <c:catAx>
        <c:axId val="1977185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crossAx val="1976975135"/>
        <c:crosses val="autoZero"/>
        <c:auto val="1"/>
        <c:lblAlgn val="ctr"/>
        <c:lblOffset val="100"/>
        <c:noMultiLvlLbl val="0"/>
      </c:catAx>
      <c:valAx>
        <c:axId val="19769751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crossAx val="1977185711"/>
        <c:crosses val="autoZero"/>
        <c:crossBetween val="between"/>
      </c:valAx>
      <c:valAx>
        <c:axId val="1938449743"/>
        <c:scaling>
          <c:orientation val="minMax"/>
        </c:scaling>
        <c:delete val="1"/>
        <c:axPos val="r"/>
        <c:numFmt formatCode="General" sourceLinked="1"/>
        <c:majorTickMark val="out"/>
        <c:minorTickMark val="none"/>
        <c:tickLblPos val="nextTo"/>
        <c:crossAx val="1938047711"/>
        <c:crosses val="max"/>
        <c:crossBetween val="between"/>
      </c:valAx>
      <c:catAx>
        <c:axId val="1938047711"/>
        <c:scaling>
          <c:orientation val="minMax"/>
        </c:scaling>
        <c:delete val="1"/>
        <c:axPos val="b"/>
        <c:majorTickMark val="out"/>
        <c:minorTickMark val="none"/>
        <c:tickLblPos val="nextTo"/>
        <c:crossAx val="19384497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Z"/>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 I'!$R$29</c:f>
              <c:strCache>
                <c:ptCount val="1"/>
                <c:pt idx="0">
                  <c:v>Percent of Each Age Group that use a food delivery website/app in the past 90 days</c:v>
                </c:pt>
              </c:strCache>
            </c:strRef>
          </c:tx>
          <c:spPr>
            <a:solidFill>
              <a:srgbClr val="C00000"/>
            </a:solidFill>
            <a:ln>
              <a:noFill/>
            </a:ln>
            <a:effectLst/>
          </c:spPr>
          <c:invertIfNegative val="0"/>
          <c:cat>
            <c:strRef>
              <c:f>'Dashboard I'!$Q$30:$Q$33</c:f>
              <c:strCache>
                <c:ptCount val="4"/>
                <c:pt idx="0">
                  <c:v>18-29</c:v>
                </c:pt>
                <c:pt idx="1">
                  <c:v>30-34</c:v>
                </c:pt>
                <c:pt idx="2">
                  <c:v>45-60</c:v>
                </c:pt>
                <c:pt idx="3">
                  <c:v>&gt;60</c:v>
                </c:pt>
              </c:strCache>
            </c:strRef>
          </c:cat>
          <c:val>
            <c:numRef>
              <c:f>'Dashboard I'!$R$30:$R$33</c:f>
              <c:numCache>
                <c:formatCode>0%</c:formatCode>
                <c:ptCount val="4"/>
                <c:pt idx="0">
                  <c:v>0.63</c:v>
                </c:pt>
                <c:pt idx="1">
                  <c:v>0.51</c:v>
                </c:pt>
                <c:pt idx="2">
                  <c:v>0.28999999999999998</c:v>
                </c:pt>
                <c:pt idx="3">
                  <c:v>0.14000000000000001</c:v>
                </c:pt>
              </c:numCache>
            </c:numRef>
          </c:val>
          <c:extLst>
            <c:ext xmlns:c16="http://schemas.microsoft.com/office/drawing/2014/chart" uri="{C3380CC4-5D6E-409C-BE32-E72D297353CC}">
              <c16:uniqueId val="{00000000-C07D-2A4C-8EFF-4F8C47F73A36}"/>
            </c:ext>
          </c:extLst>
        </c:ser>
        <c:dLbls>
          <c:showLegendKey val="0"/>
          <c:showVal val="0"/>
          <c:showCatName val="0"/>
          <c:showSerName val="0"/>
          <c:showPercent val="0"/>
          <c:showBubbleSize val="0"/>
        </c:dLbls>
        <c:gapWidth val="219"/>
        <c:overlap val="-27"/>
        <c:axId val="942757408"/>
        <c:axId val="960885760"/>
      </c:barChart>
      <c:catAx>
        <c:axId val="94275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Z"/>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crossAx val="960885760"/>
        <c:crosses val="autoZero"/>
        <c:auto val="0"/>
        <c:lblAlgn val="ctr"/>
        <c:lblOffset val="100"/>
        <c:noMultiLvlLbl val="0"/>
      </c:catAx>
      <c:valAx>
        <c:axId val="9608857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Z"/>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crossAx val="94275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Z"/>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81887879221054"/>
          <c:y val="0.10765034342250461"/>
          <c:w val="0.8262150220913107"/>
          <c:h val="0.74613473767168415"/>
        </c:manualLayout>
      </c:layout>
      <c:barChart>
        <c:barDir val="col"/>
        <c:grouping val="clustered"/>
        <c:varyColors val="0"/>
        <c:ser>
          <c:idx val="0"/>
          <c:order val="0"/>
          <c:tx>
            <c:strRef>
              <c:f>'Dashboard I'!$R$29</c:f>
              <c:strCache>
                <c:ptCount val="1"/>
                <c:pt idx="0">
                  <c:v>Percent of Each Age Group that use a food delivery website/app in the past 90 days</c:v>
                </c:pt>
              </c:strCache>
            </c:strRef>
          </c:tx>
          <c:spPr>
            <a:solidFill>
              <a:srgbClr val="C00000"/>
            </a:solidFill>
            <a:ln>
              <a:noFill/>
            </a:ln>
            <a:effectLst/>
          </c:spPr>
          <c:invertIfNegative val="0"/>
          <c:cat>
            <c:strRef>
              <c:f>'Dashboard I'!$Q$30:$Q$33</c:f>
              <c:strCache>
                <c:ptCount val="4"/>
                <c:pt idx="0">
                  <c:v>18-29</c:v>
                </c:pt>
                <c:pt idx="1">
                  <c:v>30-34</c:v>
                </c:pt>
                <c:pt idx="2">
                  <c:v>45-60</c:v>
                </c:pt>
                <c:pt idx="3">
                  <c:v>&gt;60</c:v>
                </c:pt>
              </c:strCache>
            </c:strRef>
          </c:cat>
          <c:val>
            <c:numRef>
              <c:f>'Dashboard I'!$R$30:$R$33</c:f>
              <c:numCache>
                <c:formatCode>0%</c:formatCode>
                <c:ptCount val="4"/>
                <c:pt idx="0">
                  <c:v>0.63</c:v>
                </c:pt>
                <c:pt idx="1">
                  <c:v>0.51</c:v>
                </c:pt>
                <c:pt idx="2">
                  <c:v>0.28999999999999998</c:v>
                </c:pt>
                <c:pt idx="3">
                  <c:v>0.14000000000000001</c:v>
                </c:pt>
              </c:numCache>
            </c:numRef>
          </c:val>
          <c:extLst>
            <c:ext xmlns:c16="http://schemas.microsoft.com/office/drawing/2014/chart" uri="{C3380CC4-5D6E-409C-BE32-E72D297353CC}">
              <c16:uniqueId val="{00000000-3993-9A41-8158-FFF34AAE6D2A}"/>
            </c:ext>
          </c:extLst>
        </c:ser>
        <c:dLbls>
          <c:showLegendKey val="0"/>
          <c:showVal val="0"/>
          <c:showCatName val="0"/>
          <c:showSerName val="0"/>
          <c:showPercent val="0"/>
          <c:showBubbleSize val="0"/>
        </c:dLbls>
        <c:gapWidth val="219"/>
        <c:overlap val="-27"/>
        <c:axId val="942757408"/>
        <c:axId val="960885760"/>
      </c:barChart>
      <c:catAx>
        <c:axId val="942757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Z"/>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crossAx val="960885760"/>
        <c:crosses val="autoZero"/>
        <c:auto val="0"/>
        <c:lblAlgn val="ctr"/>
        <c:lblOffset val="100"/>
        <c:noMultiLvlLbl val="0"/>
      </c:catAx>
      <c:valAx>
        <c:axId val="9608857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Z"/>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crossAx val="94275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Z"/>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'Dashboard I'!$R$40</c:f>
              <c:strCache>
                <c:ptCount val="1"/>
                <c:pt idx="0">
                  <c:v>Market Share</c:v>
                </c:pt>
              </c:strCache>
            </c:strRef>
          </c:tx>
          <c:spPr>
            <a:ln>
              <a:noFill/>
            </a:ln>
          </c:spPr>
          <c:dPt>
            <c:idx val="0"/>
            <c:bubble3D val="0"/>
            <c:spPr>
              <a:solidFill>
                <a:srgbClr val="FF0000"/>
              </a:solidFill>
              <a:ln w="19050">
                <a:noFill/>
              </a:ln>
              <a:effectLst/>
            </c:spPr>
            <c:extLst>
              <c:ext xmlns:c16="http://schemas.microsoft.com/office/drawing/2014/chart" uri="{C3380CC4-5D6E-409C-BE32-E72D297353CC}">
                <c16:uniqueId val="{00000003-2D6A-554E-86D6-E0F430D3A3D5}"/>
              </c:ext>
            </c:extLst>
          </c:dPt>
          <c:dPt>
            <c:idx val="1"/>
            <c:bubble3D val="0"/>
            <c:spPr>
              <a:solidFill>
                <a:schemeClr val="tx1"/>
              </a:solidFill>
              <a:ln w="19050">
                <a:noFill/>
              </a:ln>
              <a:effectLst/>
            </c:spPr>
            <c:extLst>
              <c:ext xmlns:c16="http://schemas.microsoft.com/office/drawing/2014/chart" uri="{C3380CC4-5D6E-409C-BE32-E72D297353CC}">
                <c16:uniqueId val="{00000005-2D6A-554E-86D6-E0F430D3A3D5}"/>
              </c:ext>
            </c:extLst>
          </c:dPt>
          <c:dPt>
            <c:idx val="2"/>
            <c:bubble3D val="0"/>
            <c:spPr>
              <a:solidFill>
                <a:schemeClr val="accent5">
                  <a:lumMod val="75000"/>
                </a:schemeClr>
              </a:solidFill>
              <a:ln w="19050">
                <a:noFill/>
              </a:ln>
              <a:effectLst/>
            </c:spPr>
            <c:extLst>
              <c:ext xmlns:c16="http://schemas.microsoft.com/office/drawing/2014/chart" uri="{C3380CC4-5D6E-409C-BE32-E72D297353CC}">
                <c16:uniqueId val="{00000004-2D6A-554E-86D6-E0F430D3A3D5}"/>
              </c:ext>
            </c:extLst>
          </c:dPt>
          <c:dPt>
            <c:idx val="3"/>
            <c:bubble3D val="0"/>
            <c:spPr>
              <a:solidFill>
                <a:schemeClr val="bg1">
                  <a:lumMod val="85000"/>
                </a:schemeClr>
              </a:solidFill>
              <a:ln w="19050">
                <a:noFill/>
              </a:ln>
              <a:effectLst/>
            </c:spPr>
            <c:extLst>
              <c:ext xmlns:c16="http://schemas.microsoft.com/office/drawing/2014/chart" uri="{C3380CC4-5D6E-409C-BE32-E72D297353CC}">
                <c16:uniqueId val="{00000006-2D6A-554E-86D6-E0F430D3A3D5}"/>
              </c:ext>
            </c:extLst>
          </c:dPt>
          <c:cat>
            <c:strRef>
              <c:f>'Dashboard I'!$Q$41:$Q$44</c:f>
              <c:strCache>
                <c:ptCount val="4"/>
                <c:pt idx="0">
                  <c:v>Waitr</c:v>
                </c:pt>
                <c:pt idx="1">
                  <c:v>UberEats</c:v>
                </c:pt>
                <c:pt idx="2">
                  <c:v>DoorDash</c:v>
                </c:pt>
                <c:pt idx="3">
                  <c:v>Others</c:v>
                </c:pt>
              </c:strCache>
            </c:strRef>
          </c:cat>
          <c:val>
            <c:numRef>
              <c:f>'Dashboard I'!$R$41:$R$44</c:f>
              <c:numCache>
                <c:formatCode>0%</c:formatCode>
                <c:ptCount val="4"/>
                <c:pt idx="0">
                  <c:v>0.01</c:v>
                </c:pt>
                <c:pt idx="1">
                  <c:v>0.23</c:v>
                </c:pt>
                <c:pt idx="2">
                  <c:v>0.56000000000000005</c:v>
                </c:pt>
                <c:pt idx="3">
                  <c:v>0.2</c:v>
                </c:pt>
              </c:numCache>
            </c:numRef>
          </c:val>
          <c:extLst>
            <c:ext xmlns:c16="http://schemas.microsoft.com/office/drawing/2014/chart" uri="{C3380CC4-5D6E-409C-BE32-E72D297353CC}">
              <c16:uniqueId val="{00000000-2D6A-554E-86D6-E0F430D3A3D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Z"/>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Z"/>
        </a:p>
      </c:txPr>
    </c:title>
    <c:autoTitleDeleted val="0"/>
    <c:plotArea>
      <c:layout/>
      <c:pieChart>
        <c:varyColors val="1"/>
        <c:ser>
          <c:idx val="0"/>
          <c:order val="0"/>
          <c:tx>
            <c:strRef>
              <c:f>'Dashboard I'!$R$40</c:f>
              <c:strCache>
                <c:ptCount val="1"/>
                <c:pt idx="0">
                  <c:v>Market Share</c:v>
                </c:pt>
              </c:strCache>
            </c:strRef>
          </c:tx>
          <c:spPr>
            <a:ln>
              <a:noFill/>
            </a:ln>
          </c:spPr>
          <c:dPt>
            <c:idx val="0"/>
            <c:bubble3D val="0"/>
            <c:spPr>
              <a:solidFill>
                <a:srgbClr val="FF0000"/>
              </a:solidFill>
              <a:ln w="19050">
                <a:noFill/>
              </a:ln>
              <a:effectLst/>
            </c:spPr>
            <c:extLst>
              <c:ext xmlns:c16="http://schemas.microsoft.com/office/drawing/2014/chart" uri="{C3380CC4-5D6E-409C-BE32-E72D297353CC}">
                <c16:uniqueId val="{00000001-8849-0A4B-89D2-B584F593234D}"/>
              </c:ext>
            </c:extLst>
          </c:dPt>
          <c:dPt>
            <c:idx val="1"/>
            <c:bubble3D val="0"/>
            <c:spPr>
              <a:solidFill>
                <a:schemeClr val="tx1"/>
              </a:solidFill>
              <a:ln w="19050">
                <a:noFill/>
              </a:ln>
              <a:effectLst/>
            </c:spPr>
            <c:extLst>
              <c:ext xmlns:c16="http://schemas.microsoft.com/office/drawing/2014/chart" uri="{C3380CC4-5D6E-409C-BE32-E72D297353CC}">
                <c16:uniqueId val="{00000003-8849-0A4B-89D2-B584F593234D}"/>
              </c:ext>
            </c:extLst>
          </c:dPt>
          <c:dPt>
            <c:idx val="2"/>
            <c:bubble3D val="0"/>
            <c:spPr>
              <a:solidFill>
                <a:schemeClr val="accent5">
                  <a:lumMod val="75000"/>
                </a:schemeClr>
              </a:solidFill>
              <a:ln w="19050">
                <a:noFill/>
              </a:ln>
              <a:effectLst/>
            </c:spPr>
            <c:extLst>
              <c:ext xmlns:c16="http://schemas.microsoft.com/office/drawing/2014/chart" uri="{C3380CC4-5D6E-409C-BE32-E72D297353CC}">
                <c16:uniqueId val="{00000005-8849-0A4B-89D2-B584F593234D}"/>
              </c:ext>
            </c:extLst>
          </c:dPt>
          <c:dPt>
            <c:idx val="3"/>
            <c:bubble3D val="0"/>
            <c:spPr>
              <a:solidFill>
                <a:schemeClr val="bg1">
                  <a:lumMod val="85000"/>
                </a:schemeClr>
              </a:solidFill>
              <a:ln w="19050">
                <a:noFill/>
              </a:ln>
              <a:effectLst/>
            </c:spPr>
            <c:extLst>
              <c:ext xmlns:c16="http://schemas.microsoft.com/office/drawing/2014/chart" uri="{C3380CC4-5D6E-409C-BE32-E72D297353CC}">
                <c16:uniqueId val="{00000007-8849-0A4B-89D2-B584F593234D}"/>
              </c:ext>
            </c:extLst>
          </c:dPt>
          <c:cat>
            <c:strRef>
              <c:f>'Dashboard I'!$Q$41:$Q$44</c:f>
              <c:strCache>
                <c:ptCount val="4"/>
                <c:pt idx="0">
                  <c:v>Waitr</c:v>
                </c:pt>
                <c:pt idx="1">
                  <c:v>UberEats</c:v>
                </c:pt>
                <c:pt idx="2">
                  <c:v>DoorDash</c:v>
                </c:pt>
                <c:pt idx="3">
                  <c:v>Others</c:v>
                </c:pt>
              </c:strCache>
            </c:strRef>
          </c:cat>
          <c:val>
            <c:numRef>
              <c:f>'Dashboard I'!$R$41:$R$44</c:f>
              <c:numCache>
                <c:formatCode>0%</c:formatCode>
                <c:ptCount val="4"/>
                <c:pt idx="0">
                  <c:v>0.01</c:v>
                </c:pt>
                <c:pt idx="1">
                  <c:v>0.23</c:v>
                </c:pt>
                <c:pt idx="2">
                  <c:v>0.56000000000000005</c:v>
                </c:pt>
                <c:pt idx="3">
                  <c:v>0.2</c:v>
                </c:pt>
              </c:numCache>
            </c:numRef>
          </c:val>
          <c:extLst>
            <c:ext xmlns:c16="http://schemas.microsoft.com/office/drawing/2014/chart" uri="{C3380CC4-5D6E-409C-BE32-E72D297353CC}">
              <c16:uniqueId val="{00000008-8849-0A4B-89D2-B584F593234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Z"/>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'Dashboard II'!$R$2</c:f>
              <c:strCache>
                <c:ptCount val="1"/>
                <c:pt idx="0">
                  <c:v>Average Order Size ($)</c:v>
                </c:pt>
              </c:strCache>
            </c:strRef>
          </c:tx>
          <c:spPr>
            <a:solidFill>
              <a:schemeClr val="bg1">
                <a:lumMod val="95000"/>
              </a:schemeClr>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6-F40C-354F-8599-EBFAAD4DDD9A}"/>
              </c:ext>
            </c:extLst>
          </c:dPt>
          <c:dPt>
            <c:idx val="1"/>
            <c:invertIfNegative val="0"/>
            <c:bubble3D val="0"/>
            <c:spPr>
              <a:solidFill>
                <a:schemeClr val="tx1"/>
              </a:solidFill>
              <a:ln>
                <a:noFill/>
              </a:ln>
              <a:effectLst/>
            </c:spPr>
            <c:extLst>
              <c:ext xmlns:c16="http://schemas.microsoft.com/office/drawing/2014/chart" uri="{C3380CC4-5D6E-409C-BE32-E72D297353CC}">
                <c16:uniqueId val="{00000003-8545-5840-A096-2459F434A540}"/>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5-F40C-354F-8599-EBFAAD4DDD9A}"/>
              </c:ext>
            </c:extLst>
          </c:dPt>
          <c:dPt>
            <c:idx val="4"/>
            <c:invertIfNegative val="0"/>
            <c:bubble3D val="0"/>
            <c:spPr>
              <a:solidFill>
                <a:srgbClr val="FF0000"/>
              </a:solidFill>
              <a:ln>
                <a:noFill/>
              </a:ln>
              <a:effectLst/>
            </c:spPr>
            <c:extLst>
              <c:ext xmlns:c16="http://schemas.microsoft.com/office/drawing/2014/chart" uri="{C3380CC4-5D6E-409C-BE32-E72D297353CC}">
                <c16:uniqueId val="{00000002-8545-5840-A096-2459F434A540}"/>
              </c:ext>
            </c:extLst>
          </c:dPt>
          <c:cat>
            <c:strRef>
              <c:f>'Dashboard II'!$Q$3:$Q$5</c:f>
              <c:strCache>
                <c:ptCount val="3"/>
                <c:pt idx="0">
                  <c:v>Waitr</c:v>
                </c:pt>
                <c:pt idx="1">
                  <c:v>UberEats</c:v>
                </c:pt>
                <c:pt idx="2">
                  <c:v>DoorDash</c:v>
                </c:pt>
              </c:strCache>
            </c:strRef>
          </c:cat>
          <c:val>
            <c:numRef>
              <c:f>'Dashboard II'!$R$3:$R$5</c:f>
              <c:numCache>
                <c:formatCode>_("$"* #,##0.00_);_("$"* \(#,##0.00\);_("$"* "-"??_);_(@_)</c:formatCode>
                <c:ptCount val="3"/>
                <c:pt idx="0">
                  <c:v>41.86</c:v>
                </c:pt>
                <c:pt idx="1">
                  <c:v>40</c:v>
                </c:pt>
                <c:pt idx="2">
                  <c:v>37.28</c:v>
                </c:pt>
              </c:numCache>
            </c:numRef>
          </c:val>
          <c:extLst>
            <c:ext xmlns:c16="http://schemas.microsoft.com/office/drawing/2014/chart" uri="{C3380CC4-5D6E-409C-BE32-E72D297353CC}">
              <c16:uniqueId val="{00000000-8545-5840-A096-2459F434A540}"/>
            </c:ext>
          </c:extLst>
        </c:ser>
        <c:dLbls>
          <c:showLegendKey val="0"/>
          <c:showVal val="0"/>
          <c:showCatName val="0"/>
          <c:showSerName val="0"/>
          <c:showPercent val="0"/>
          <c:showBubbleSize val="0"/>
        </c:dLbls>
        <c:gapWidth val="182"/>
        <c:axId val="80043167"/>
        <c:axId val="1236236527"/>
      </c:barChart>
      <c:catAx>
        <c:axId val="80043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Z"/>
          </a:p>
        </c:txPr>
        <c:crossAx val="1236236527"/>
        <c:crosses val="autoZero"/>
        <c:auto val="1"/>
        <c:lblAlgn val="ctr"/>
        <c:lblOffset val="100"/>
        <c:noMultiLvlLbl val="0"/>
      </c:catAx>
      <c:valAx>
        <c:axId val="1236236527"/>
        <c:scaling>
          <c:orientation val="minMax"/>
        </c:scaling>
        <c:delete val="0"/>
        <c:axPos val="b"/>
        <c:numFmt formatCode="_(&quot;$&quot;* #,##0_);_(&quot;$&quot;* \(#,##0\);_(&quot;$&quot;* &quot;-&quot;_);_(@_)"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crossAx val="80043167"/>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KZ"/>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41568667552917"/>
          <c:y val="0.18600290840345254"/>
          <c:w val="0.85401288475304227"/>
          <c:h val="0.65918795611363612"/>
        </c:manualLayout>
      </c:layout>
      <c:barChart>
        <c:barDir val="col"/>
        <c:grouping val="clustered"/>
        <c:varyColors val="0"/>
        <c:ser>
          <c:idx val="0"/>
          <c:order val="0"/>
          <c:tx>
            <c:strRef>
              <c:f>'Dashboard II'!$Q$34</c:f>
              <c:strCache>
                <c:ptCount val="1"/>
                <c:pt idx="0">
                  <c:v>Waitr</c:v>
                </c:pt>
              </c:strCache>
            </c:strRef>
          </c:tx>
          <c:spPr>
            <a:solidFill>
              <a:srgbClr val="FF0000"/>
            </a:solidFill>
            <a:ln>
              <a:noFill/>
            </a:ln>
            <a:effectLst/>
          </c:spPr>
          <c:invertIfNegative val="0"/>
          <c:cat>
            <c:strRef>
              <c:f>'Dashboard II'!$R$32:$T$33</c:f>
              <c:strCache>
                <c:ptCount val="3"/>
                <c:pt idx="0">
                  <c:v>2018</c:v>
                </c:pt>
                <c:pt idx="1">
                  <c:v>2019</c:v>
                </c:pt>
                <c:pt idx="2">
                  <c:v>2020</c:v>
                </c:pt>
              </c:strCache>
            </c:strRef>
          </c:cat>
          <c:val>
            <c:numRef>
              <c:f>'Dashboard II'!$R$34:$T$34</c:f>
              <c:numCache>
                <c:formatCode>_(* #,##0_);_(* \(#,##0\);_(* "-"??_);_(@_)</c:formatCode>
                <c:ptCount val="3"/>
                <c:pt idx="0">
                  <c:v>1865194</c:v>
                </c:pt>
                <c:pt idx="1">
                  <c:v>2352007</c:v>
                </c:pt>
                <c:pt idx="2">
                  <c:v>989000</c:v>
                </c:pt>
              </c:numCache>
            </c:numRef>
          </c:val>
          <c:extLst>
            <c:ext xmlns:c16="http://schemas.microsoft.com/office/drawing/2014/chart" uri="{C3380CC4-5D6E-409C-BE32-E72D297353CC}">
              <c16:uniqueId val="{00000000-2711-984B-A755-8D06C33DBB58}"/>
            </c:ext>
          </c:extLst>
        </c:ser>
        <c:ser>
          <c:idx val="1"/>
          <c:order val="1"/>
          <c:tx>
            <c:strRef>
              <c:f>'Dashboard II'!$Q$35</c:f>
              <c:strCache>
                <c:ptCount val="1"/>
                <c:pt idx="0">
                  <c:v>UberEats</c:v>
                </c:pt>
              </c:strCache>
            </c:strRef>
          </c:tx>
          <c:spPr>
            <a:solidFill>
              <a:schemeClr val="tx1"/>
            </a:solidFill>
            <a:ln>
              <a:noFill/>
            </a:ln>
            <a:effectLst/>
          </c:spPr>
          <c:invertIfNegative val="0"/>
          <c:cat>
            <c:strRef>
              <c:f>'Dashboard II'!$R$32:$T$33</c:f>
              <c:strCache>
                <c:ptCount val="3"/>
                <c:pt idx="0">
                  <c:v>2018</c:v>
                </c:pt>
                <c:pt idx="1">
                  <c:v>2019</c:v>
                </c:pt>
                <c:pt idx="2">
                  <c:v>2020</c:v>
                </c:pt>
              </c:strCache>
            </c:strRef>
          </c:cat>
          <c:val>
            <c:numRef>
              <c:f>'Dashboard II'!$R$35:$T$35</c:f>
              <c:numCache>
                <c:formatCode>_(* #,##0_);_(* \(#,##0\);_(* "-"??_);_(@_)</c:formatCode>
                <c:ptCount val="3"/>
                <c:pt idx="0">
                  <c:v>15000000</c:v>
                </c:pt>
                <c:pt idx="1">
                  <c:v>21000000</c:v>
                </c:pt>
                <c:pt idx="2">
                  <c:v>66000000</c:v>
                </c:pt>
              </c:numCache>
            </c:numRef>
          </c:val>
          <c:extLst>
            <c:ext xmlns:c16="http://schemas.microsoft.com/office/drawing/2014/chart" uri="{C3380CC4-5D6E-409C-BE32-E72D297353CC}">
              <c16:uniqueId val="{00000001-2711-984B-A755-8D06C33DBB58}"/>
            </c:ext>
          </c:extLst>
        </c:ser>
        <c:ser>
          <c:idx val="2"/>
          <c:order val="2"/>
          <c:tx>
            <c:strRef>
              <c:f>'Dashboard II'!$Q$36</c:f>
              <c:strCache>
                <c:ptCount val="1"/>
                <c:pt idx="0">
                  <c:v>DoorDash</c:v>
                </c:pt>
              </c:strCache>
            </c:strRef>
          </c:tx>
          <c:spPr>
            <a:solidFill>
              <a:srgbClr val="0070C0"/>
            </a:solidFill>
            <a:ln>
              <a:noFill/>
            </a:ln>
            <a:effectLst/>
          </c:spPr>
          <c:invertIfNegative val="0"/>
          <c:cat>
            <c:strRef>
              <c:f>'Dashboard II'!$R$32:$T$33</c:f>
              <c:strCache>
                <c:ptCount val="3"/>
                <c:pt idx="0">
                  <c:v>2018</c:v>
                </c:pt>
                <c:pt idx="1">
                  <c:v>2019</c:v>
                </c:pt>
                <c:pt idx="2">
                  <c:v>2020</c:v>
                </c:pt>
              </c:strCache>
            </c:strRef>
          </c:cat>
          <c:val>
            <c:numRef>
              <c:f>'Dashboard II'!$R$36:$T$36</c:f>
              <c:numCache>
                <c:formatCode>_(* #,##0_);_(* \(#,##0\);_(* "-"??_);_(@_)</c:formatCode>
                <c:ptCount val="3"/>
                <c:pt idx="0">
                  <c:v>4000000</c:v>
                </c:pt>
                <c:pt idx="1">
                  <c:v>10000000</c:v>
                </c:pt>
                <c:pt idx="2">
                  <c:v>20000000</c:v>
                </c:pt>
              </c:numCache>
            </c:numRef>
          </c:val>
          <c:extLst>
            <c:ext xmlns:c16="http://schemas.microsoft.com/office/drawing/2014/chart" uri="{C3380CC4-5D6E-409C-BE32-E72D297353CC}">
              <c16:uniqueId val="{00000002-2711-984B-A755-8D06C33DBB58}"/>
            </c:ext>
          </c:extLst>
        </c:ser>
        <c:dLbls>
          <c:showLegendKey val="0"/>
          <c:showVal val="0"/>
          <c:showCatName val="0"/>
          <c:showSerName val="0"/>
          <c:showPercent val="0"/>
          <c:showBubbleSize val="0"/>
        </c:dLbls>
        <c:gapWidth val="150"/>
        <c:axId val="1546901071"/>
        <c:axId val="976210832"/>
      </c:barChart>
      <c:catAx>
        <c:axId val="1546901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crossAx val="976210832"/>
        <c:crosses val="autoZero"/>
        <c:auto val="1"/>
        <c:lblAlgn val="ctr"/>
        <c:lblOffset val="100"/>
        <c:noMultiLvlLbl val="0"/>
      </c:catAx>
      <c:valAx>
        <c:axId val="976210832"/>
        <c:scaling>
          <c:orientation val="minMax"/>
          <c:max val="70000000"/>
          <c:min val="0"/>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crossAx val="1546901071"/>
        <c:crosses val="autoZero"/>
        <c:crossBetween val="between"/>
        <c:dispUnits>
          <c:builtInUnit val="millions"/>
          <c:dispUnitsLbl>
            <c:layout>
              <c:manualLayout>
                <c:xMode val="edge"/>
                <c:yMode val="edge"/>
                <c:x val="1.8181818181818181E-2"/>
                <c:y val="5.9695348413847736E-2"/>
              </c:manualLayout>
            </c:layout>
            <c:tx>
              <c:rich>
                <a:bodyPr rot="0" spcFirstLastPara="1" vertOverflow="ellipsis" wrap="square" anchor="b" anchorCtr="0"/>
                <a:lstStyle/>
                <a:p>
                  <a:pPr>
                    <a:defRPr sz="1000" b="0" i="0" u="none" strike="noStrike" kern="1200" baseline="0">
                      <a:solidFill>
                        <a:schemeClr val="tx1">
                          <a:lumMod val="65000"/>
                          <a:lumOff val="35000"/>
                        </a:schemeClr>
                      </a:solidFill>
                      <a:latin typeface="+mn-lt"/>
                      <a:ea typeface="+mn-ea"/>
                      <a:cs typeface="+mn-cs"/>
                    </a:defRPr>
                  </a:pPr>
                  <a:r>
                    <a:rPr lang="en-US"/>
                    <a:t>In Millions</a:t>
                  </a:r>
                </a:p>
              </c:rich>
            </c:tx>
            <c:spPr>
              <a:noFill/>
              <a:ln>
                <a:noFill/>
              </a:ln>
              <a:effectLst/>
            </c:spPr>
            <c:txPr>
              <a:bodyPr rot="0" spcFirstLastPara="1" vertOverflow="ellipsis" wrap="square" anchor="b" anchorCtr="0"/>
              <a:lstStyle/>
              <a:p>
                <a:pPr>
                  <a:defRPr sz="1000" b="0" i="0" u="none" strike="noStrike" kern="1200" baseline="0">
                    <a:solidFill>
                      <a:schemeClr val="tx1">
                        <a:lumMod val="65000"/>
                        <a:lumOff val="35000"/>
                      </a:schemeClr>
                    </a:solidFill>
                    <a:latin typeface="+mn-lt"/>
                    <a:ea typeface="+mn-ea"/>
                    <a:cs typeface="+mn-cs"/>
                  </a:defRPr>
                </a:pPr>
                <a:endParaRPr lang="en-KZ"/>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KZ"/>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'[3]Fin data'!$H$2</c:f>
              <c:strCache>
                <c:ptCount val="1"/>
                <c:pt idx="0">
                  <c:v>Total assets</c:v>
                </c:pt>
              </c:strCache>
            </c:strRef>
          </c:tx>
          <c:spPr>
            <a:solidFill>
              <a:schemeClr val="accent6">
                <a:lumMod val="60000"/>
                <a:lumOff val="40000"/>
              </a:schemeClr>
            </a:solidFill>
            <a:ln>
              <a:noFill/>
            </a:ln>
            <a:effectLst/>
          </c:spPr>
          <c:invertIfNegative val="0"/>
          <c:cat>
            <c:numRef>
              <c:f>'[3]Fin data'!$I$1:$M$1</c:f>
              <c:numCache>
                <c:formatCode>General</c:formatCode>
                <c:ptCount val="5"/>
                <c:pt idx="0">
                  <c:v>2020</c:v>
                </c:pt>
                <c:pt idx="1">
                  <c:v>2019</c:v>
                </c:pt>
                <c:pt idx="2">
                  <c:v>2018</c:v>
                </c:pt>
                <c:pt idx="3">
                  <c:v>2017</c:v>
                </c:pt>
                <c:pt idx="4">
                  <c:v>2016</c:v>
                </c:pt>
              </c:numCache>
            </c:numRef>
          </c:cat>
          <c:val>
            <c:numRef>
              <c:f>'[3]Fin data'!$I$2:$M$2</c:f>
              <c:numCache>
                <c:formatCode>General</c:formatCode>
                <c:ptCount val="5"/>
                <c:pt idx="0">
                  <c:v>232232</c:v>
                </c:pt>
                <c:pt idx="1">
                  <c:v>178973</c:v>
                </c:pt>
                <c:pt idx="2">
                  <c:v>226552</c:v>
                </c:pt>
                <c:pt idx="3">
                  <c:v>11407</c:v>
                </c:pt>
                <c:pt idx="4">
                  <c:v>7815</c:v>
                </c:pt>
              </c:numCache>
            </c:numRef>
          </c:val>
          <c:extLst>
            <c:ext xmlns:c16="http://schemas.microsoft.com/office/drawing/2014/chart" uri="{C3380CC4-5D6E-409C-BE32-E72D297353CC}">
              <c16:uniqueId val="{00000000-8EFD-AD42-90DC-138B146C8841}"/>
            </c:ext>
          </c:extLst>
        </c:ser>
        <c:ser>
          <c:idx val="1"/>
          <c:order val="1"/>
          <c:tx>
            <c:strRef>
              <c:f>'[3]Fin data'!$H$3</c:f>
              <c:strCache>
                <c:ptCount val="1"/>
                <c:pt idx="0">
                  <c:v>Total liabilities</c:v>
                </c:pt>
              </c:strCache>
            </c:strRef>
          </c:tx>
          <c:spPr>
            <a:solidFill>
              <a:schemeClr val="accent2"/>
            </a:solidFill>
            <a:ln>
              <a:noFill/>
            </a:ln>
            <a:effectLst/>
          </c:spPr>
          <c:invertIfNegative val="0"/>
          <c:cat>
            <c:numRef>
              <c:f>'[3]Fin data'!$I$1:$M$1</c:f>
              <c:numCache>
                <c:formatCode>General</c:formatCode>
                <c:ptCount val="5"/>
                <c:pt idx="0">
                  <c:v>2020</c:v>
                </c:pt>
                <c:pt idx="1">
                  <c:v>2019</c:v>
                </c:pt>
                <c:pt idx="2">
                  <c:v>2018</c:v>
                </c:pt>
                <c:pt idx="3">
                  <c:v>2017</c:v>
                </c:pt>
                <c:pt idx="4">
                  <c:v>2016</c:v>
                </c:pt>
              </c:numCache>
            </c:numRef>
          </c:cat>
          <c:val>
            <c:numRef>
              <c:f>'[3]Fin data'!$I$3:$M$3</c:f>
              <c:numCache>
                <c:formatCode>General</c:formatCode>
                <c:ptCount val="5"/>
                <c:pt idx="0">
                  <c:v>178973</c:v>
                </c:pt>
                <c:pt idx="1">
                  <c:v>173570</c:v>
                </c:pt>
                <c:pt idx="2">
                  <c:v>114566</c:v>
                </c:pt>
                <c:pt idx="3">
                  <c:v>12917</c:v>
                </c:pt>
                <c:pt idx="4">
                  <c:v>1432</c:v>
                </c:pt>
              </c:numCache>
            </c:numRef>
          </c:val>
          <c:extLst>
            <c:ext xmlns:c16="http://schemas.microsoft.com/office/drawing/2014/chart" uri="{C3380CC4-5D6E-409C-BE32-E72D297353CC}">
              <c16:uniqueId val="{00000001-8EFD-AD42-90DC-138B146C8841}"/>
            </c:ext>
          </c:extLst>
        </c:ser>
        <c:dLbls>
          <c:showLegendKey val="0"/>
          <c:showVal val="0"/>
          <c:showCatName val="0"/>
          <c:showSerName val="0"/>
          <c:showPercent val="0"/>
          <c:showBubbleSize val="0"/>
        </c:dLbls>
        <c:gapWidth val="219"/>
        <c:overlap val="-27"/>
        <c:axId val="1945033695"/>
        <c:axId val="1944987535"/>
      </c:barChart>
      <c:dateAx>
        <c:axId val="194503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crossAx val="1944987535"/>
        <c:crosses val="autoZero"/>
        <c:auto val="0"/>
        <c:lblOffset val="100"/>
        <c:baseTimeUnit val="days"/>
        <c:majorUnit val="1"/>
      </c:dateAx>
      <c:valAx>
        <c:axId val="194498753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crossAx val="1945033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KZ"/>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plotArea>
      <cx:plotAreaRegion>
        <cx:series layoutId="waterfall" uniqueId="{446A6A26-347E-7A40-B4E1-27D00FBC95A7}">
          <cx:tx>
            <cx:txData>
              <cx:f>_xlchart.v1.1</cx:f>
              <cx:v>Subscribers, millions</cx:v>
            </cx:txData>
          </cx:tx>
          <cx:spPr>
            <a:solidFill>
              <a:srgbClr val="FF0000"/>
            </a:solidFill>
          </cx:spPr>
          <cx:dataLabels pos="outEnd">
            <cx:visibility seriesName="0" categoryName="0" value="1"/>
          </cx:dataLabels>
          <cx:dataId val="0"/>
          <cx:layoutPr>
            <cx:subtotals>
              <cx:idx val="5"/>
            </cx:subtotals>
          </cx:layoutPr>
        </cx:series>
      </cx:plotAreaRegion>
      <cx:axis id="0" hidden="1">
        <cx:catScaling gapWidth="0.5"/>
        <cx:tickLabels/>
      </cx:axis>
      <cx:axis id="1">
        <cx:valScaling/>
        <cx:tickLabels/>
      </cx:axis>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image" Target="../media/image1.jpeg"/><Relationship Id="rId7" Type="http://schemas.microsoft.com/office/2014/relationships/chartEx" Target="../charts/chartEx1.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9.xml"/><Relationship Id="rId5" Type="http://schemas.openxmlformats.org/officeDocument/2006/relationships/image" Target="../media/image3.jpeg"/><Relationship Id="rId10" Type="http://schemas.openxmlformats.org/officeDocument/2006/relationships/chart" Target="../charts/chart12.xml"/><Relationship Id="rId4" Type="http://schemas.openxmlformats.org/officeDocument/2006/relationships/image" Target="../media/image2.png"/><Relationship Id="rId9"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575733</xdr:colOff>
      <xdr:row>1</xdr:row>
      <xdr:rowOff>16933</xdr:rowOff>
    </xdr:from>
    <xdr:to>
      <xdr:col>12</xdr:col>
      <xdr:colOff>520348</xdr:colOff>
      <xdr:row>50</xdr:row>
      <xdr:rowOff>167569</xdr:rowOff>
    </xdr:to>
    <xdr:sp macro="" textlink="">
      <xdr:nvSpPr>
        <xdr:cNvPr id="2" name="TextBox 1">
          <a:extLst>
            <a:ext uri="{FF2B5EF4-FFF2-40B4-BE49-F238E27FC236}">
              <a16:creationId xmlns:a16="http://schemas.microsoft.com/office/drawing/2014/main" id="{AC9F84B9-7F3D-EC4A-8F32-7C76B8CCE944}"/>
            </a:ext>
          </a:extLst>
        </xdr:cNvPr>
        <xdr:cNvSpPr txBox="1"/>
      </xdr:nvSpPr>
      <xdr:spPr>
        <a:xfrm>
          <a:off x="575733" y="255058"/>
          <a:ext cx="9892948" cy="118187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November</a:t>
          </a:r>
          <a:r>
            <a:rPr lang="en-US" sz="1100" baseline="0"/>
            <a:t> 24, 2021</a:t>
          </a:r>
        </a:p>
        <a:p>
          <a:endParaRPr lang="en-US" sz="1100" baseline="0"/>
        </a:p>
        <a:p>
          <a:r>
            <a:rPr lang="en-US" sz="1100" baseline="0"/>
            <a:t>To our shareholders,</a:t>
          </a:r>
        </a:p>
        <a:p>
          <a:endParaRPr lang="en-US" sz="1100" baseline="0"/>
        </a:p>
        <a:p>
          <a:r>
            <a:rPr lang="en-US" sz="1100" baseline="0"/>
            <a:t>The mission for Waitr is to expand the local food culture to communities across the United States by supporting local restaurant menus. Our goal has always been to cater to merchants, Diners and Drivers to ensure value creation for all parties. In 2020 the company faced challenges due to the global COVID-19 outbreak in March 2020. </a:t>
          </a:r>
        </a:p>
        <a:p>
          <a:endParaRPr lang="en-US" sz="1100" baseline="0"/>
        </a:p>
        <a:p>
          <a:r>
            <a:rPr lang="en-US" sz="1100" baseline="0"/>
            <a:t>In order for the business to remain strong through these unforeseen circumstances, the company expanded services such as same-day groceries and alcohol delivery services to keep customers engaged and increase customer satisfaction with our services. We also diversified our product offering to include tableside service technology for restaurants and not only food delivery. This also aided merchants to keep our relationship strong and see how our partnership benefits both parties. With all these implementations, we see that Waitr has been able to gain profit from of approximately $ 15,000 comapred to a net income less we experienced last year of $ 291,000.</a:t>
          </a:r>
        </a:p>
        <a:p>
          <a:endParaRPr lang="en-US" sz="1100" baseline="0"/>
        </a:p>
        <a:p>
          <a:r>
            <a:rPr lang="en-US" sz="1100" baseline="0"/>
            <a:t>Despite the fact that our company only have 1 % market share compared to UberEats and DoorDash, we are relatively a new company and are getting buzz across various cities in the United States. Comparative analysis reveals that we should opt to focus on consumer segments between the ages of 18 - 29 to capture more market share in the future. </a:t>
          </a:r>
        </a:p>
        <a:p>
          <a:endParaRPr lang="en-US" sz="1100" baseline="0"/>
        </a:p>
        <a:p>
          <a:r>
            <a:rPr lang="en-US" sz="1100" b="1" baseline="0"/>
            <a:t>Below key business metrics from the year 2020:</a:t>
          </a:r>
        </a:p>
        <a:p>
          <a:endParaRPr lang="en-US" sz="1100" baseline="0"/>
        </a:p>
        <a:p>
          <a:r>
            <a:rPr lang="en-US" sz="1100" baseline="0"/>
            <a:t>- Highest avergae order size of 41 $ per food delivery compared to Uber Eats and Door Dash</a:t>
          </a:r>
        </a:p>
        <a:p>
          <a:r>
            <a:rPr lang="en-US" sz="1100" baseline="0"/>
            <a:t>- An increase in partnership with 2000 restaurants across the United States</a:t>
          </a:r>
        </a:p>
        <a:p>
          <a:r>
            <a:rPr lang="en-US" sz="1100" baseline="0"/>
            <a:t>- Lower financial risk in 2020 as the debt to assets ratio has decreased to 0.80</a:t>
          </a:r>
        </a:p>
        <a:p>
          <a:r>
            <a:rPr lang="en-US" sz="1100" baseline="0"/>
            <a:t>- Excellent reviews with an average diners rating of 4.8 / 5 </a:t>
          </a:r>
        </a:p>
        <a:p>
          <a:endParaRPr lang="en-US" sz="1100" baseline="0"/>
        </a:p>
        <a:p>
          <a:r>
            <a:rPr lang="en-US" sz="1100" baseline="0"/>
            <a:t>Moving further, Waitr will focus on key business metrics such as active diners, average daily orders, gross food sales and average order size to gain competitive advantage over food delivery companies such as Uber Eats and Door Dash. This is due to the fact that analysis shows that Uber Eats have had a huge jump in customer aquisition during the pandemic. Moreover, Waitr's average daily growth has room for improvement in 2021. On the bright side, the shareholder stock price has been quite stable over this current year of 2021 with a peak in October. Despite the slight decline in November, we are highly convinced that December will increase profits significantly due to the high season which will ensure your investment's worth.</a:t>
          </a:r>
        </a:p>
        <a:p>
          <a:endParaRPr lang="en-US" sz="1100" baseline="0"/>
        </a:p>
        <a:p>
          <a:r>
            <a:rPr lang="en-US" sz="1100" b="1" baseline="0"/>
            <a:t>Goals and recommendations:</a:t>
          </a:r>
        </a:p>
        <a:p>
          <a:endParaRPr lang="en-US" sz="1100" baseline="0"/>
        </a:p>
        <a:p>
          <a:r>
            <a:rPr lang="en-US" sz="1100" baseline="0"/>
            <a:t>- As it is projected growth in the food delivery business, we recommend to expanding into new markets and cities were we are not operating. This will increase brand recognition amongst new potential diners, merchants and drivers to join the team. Entering into big cities like for example Boston, MA with a big population and demand can help drive average daily orders and growth further. </a:t>
          </a:r>
        </a:p>
        <a:p>
          <a:endParaRPr lang="en-US" sz="1100" baseline="0"/>
        </a:p>
        <a:p>
          <a:r>
            <a:rPr lang="en-US" sz="1100" baseline="0"/>
            <a:t>- With an increase of young segments purchasing orders in the food delivery business, we recommend for an increase in investment toward technology. App and website user friendliness will help us to engage the younger segments even more now than before, which will boost our brand further in the market. </a:t>
          </a:r>
        </a:p>
        <a:p>
          <a:endParaRPr lang="en-US" sz="1100" baseline="0"/>
        </a:p>
        <a:p>
          <a:r>
            <a:rPr lang="en-US" sz="1100" baseline="0"/>
            <a:t>- We also recommend increasing the comission charge by 10 % in the big cities to boost our net profts further. As we are operating on the same level as Door Dash, we believe this will not pose as a risk, considering Uber Eats charge almost double the price. We recommend communicating to our partnered merchants the value creation that they gain from our partnerships and why higher commission will help us serve them even better. </a:t>
          </a:r>
        </a:p>
        <a:p>
          <a:endParaRPr lang="en-US" sz="1100" baseline="0"/>
        </a:p>
        <a:p>
          <a:r>
            <a:rPr lang="en-US" sz="1100" baseline="0"/>
            <a:t>- After closer analysis of the business processes and previous decisions of the company we identified that the company operates in lower cost areas with lower overall income regions. This opens a new opportunity to add to our business plan. Waitr can implement C2C strategies and let the local people sell their own food. As a result the company will operate not only with restaurants, but with people as well. To achieve that the company should coordinate the team to check and authorize licenses for individuals to provide their own homemade food to sell on the market. Furthermore, Waitr would need a quality control team to take care of the quality of food provided by these individuals and establish the pricing policy. Consequently, this can be applied to the big cities with big numbers of international employees and students who miss homemade food. </a:t>
          </a:r>
        </a:p>
        <a:p>
          <a:endParaRPr lang="en-US" sz="1100" baseline="0"/>
        </a:p>
        <a:p>
          <a:r>
            <a:rPr lang="en-US" sz="1100" baseline="0"/>
            <a:t>The advantage of implementing this strategy is that Waitr will provide extra earnings for individuals and create new product offerings that are in demand in the market.</a:t>
          </a:r>
        </a:p>
        <a:p>
          <a:endParaRPr lang="en-US" sz="1100" baseline="0"/>
        </a:p>
        <a:p>
          <a:r>
            <a:rPr lang="en-US" sz="1100"/>
            <a:t>Overall</a:t>
          </a:r>
          <a:r>
            <a:rPr lang="en-US" sz="1100" baseline="0"/>
            <a:t>, we are very pleased with what we have achieved so far even in the midst of the obstacles that the pandemic has posed on us.</a:t>
          </a:r>
        </a:p>
        <a:p>
          <a:endParaRPr lang="en-US" sz="1100" baseline="0"/>
        </a:p>
        <a:p>
          <a:r>
            <a:rPr lang="en-US" sz="1100" baseline="0"/>
            <a:t>We are very thankful to our employees, merchants, diners and investors for funding the business to fulfill our mission of expansion of the food culture.</a:t>
          </a:r>
        </a:p>
        <a:p>
          <a:endParaRPr lang="en-US" sz="1100" baseline="0"/>
        </a:p>
        <a:p>
          <a:r>
            <a:rPr lang="en-US" sz="1100" baseline="0"/>
            <a:t>Sincerely,</a:t>
          </a:r>
        </a:p>
        <a:p>
          <a:r>
            <a:rPr lang="en-US" sz="1100" baseline="0"/>
            <a:t>Bakyt Yerassyl</a:t>
          </a:r>
        </a:p>
        <a:p>
          <a:endParaRPr lang="en-US" sz="1100" baseline="0"/>
        </a:p>
        <a:p>
          <a:r>
            <a:rPr lang="en-US" sz="1100" baseline="0"/>
            <a:t>Darko Belinda</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33422</xdr:colOff>
      <xdr:row>2</xdr:row>
      <xdr:rowOff>31358</xdr:rowOff>
    </xdr:from>
    <xdr:to>
      <xdr:col>12</xdr:col>
      <xdr:colOff>751973</xdr:colOff>
      <xdr:row>18</xdr:row>
      <xdr:rowOff>172470</xdr:rowOff>
    </xdr:to>
    <xdr:graphicFrame macro="">
      <xdr:nvGraphicFramePr>
        <xdr:cNvPr id="16" name="Chart 15">
          <a:extLst>
            <a:ext uri="{FF2B5EF4-FFF2-40B4-BE49-F238E27FC236}">
              <a16:creationId xmlns:a16="http://schemas.microsoft.com/office/drawing/2014/main" id="{E9366AA2-803F-8644-9079-03280E9B49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155619</xdr:colOff>
      <xdr:row>10</xdr:row>
      <xdr:rowOff>166710</xdr:rowOff>
    </xdr:from>
    <xdr:to>
      <xdr:col>25</xdr:col>
      <xdr:colOff>420352</xdr:colOff>
      <xdr:row>25</xdr:row>
      <xdr:rowOff>26831</xdr:rowOff>
    </xdr:to>
    <xdr:graphicFrame macro="">
      <xdr:nvGraphicFramePr>
        <xdr:cNvPr id="17" name="Chart 16">
          <a:extLst>
            <a:ext uri="{FF2B5EF4-FFF2-40B4-BE49-F238E27FC236}">
              <a16:creationId xmlns:a16="http://schemas.microsoft.com/office/drawing/2014/main" id="{93E6EBBC-07DD-DE4B-B4B8-4E23A8A38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802106</xdr:colOff>
      <xdr:row>20</xdr:row>
      <xdr:rowOff>14811</xdr:rowOff>
    </xdr:from>
    <xdr:to>
      <xdr:col>6</xdr:col>
      <xdr:colOff>16710</xdr:colOff>
      <xdr:row>31</xdr:row>
      <xdr:rowOff>89584</xdr:rowOff>
    </xdr:to>
    <xdr:graphicFrame macro="">
      <xdr:nvGraphicFramePr>
        <xdr:cNvPr id="18" name="Chart 17">
          <a:extLst>
            <a:ext uri="{FF2B5EF4-FFF2-40B4-BE49-F238E27FC236}">
              <a16:creationId xmlns:a16="http://schemas.microsoft.com/office/drawing/2014/main" id="{BAAB36B6-D1EE-FF49-810C-C6648F3A01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506160</xdr:colOff>
      <xdr:row>27</xdr:row>
      <xdr:rowOff>119639</xdr:rowOff>
    </xdr:from>
    <xdr:to>
      <xdr:col>22</xdr:col>
      <xdr:colOff>231335</xdr:colOff>
      <xdr:row>35</xdr:row>
      <xdr:rowOff>185209</xdr:rowOff>
    </xdr:to>
    <xdr:graphicFrame macro="">
      <xdr:nvGraphicFramePr>
        <xdr:cNvPr id="19" name="Chart 18">
          <a:extLst>
            <a:ext uri="{FF2B5EF4-FFF2-40B4-BE49-F238E27FC236}">
              <a16:creationId xmlns:a16="http://schemas.microsoft.com/office/drawing/2014/main" id="{BF345F90-EFE3-0B46-861A-A9EFEF04A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53780</xdr:colOff>
      <xdr:row>20</xdr:row>
      <xdr:rowOff>31172</xdr:rowOff>
    </xdr:from>
    <xdr:to>
      <xdr:col>14</xdr:col>
      <xdr:colOff>501315</xdr:colOff>
      <xdr:row>32</xdr:row>
      <xdr:rowOff>16712</xdr:rowOff>
    </xdr:to>
    <xdr:graphicFrame macro="">
      <xdr:nvGraphicFramePr>
        <xdr:cNvPr id="20" name="Chart 19">
          <a:extLst>
            <a:ext uri="{FF2B5EF4-FFF2-40B4-BE49-F238E27FC236}">
              <a16:creationId xmlns:a16="http://schemas.microsoft.com/office/drawing/2014/main" id="{D83E6AA1-EFBF-014A-8083-07D93C5B60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0</xdr:colOff>
      <xdr:row>39</xdr:row>
      <xdr:rowOff>0</xdr:rowOff>
    </xdr:from>
    <xdr:to>
      <xdr:col>22</xdr:col>
      <xdr:colOff>923779</xdr:colOff>
      <xdr:row>52</xdr:row>
      <xdr:rowOff>42419</xdr:rowOff>
    </xdr:to>
    <xdr:graphicFrame macro="">
      <xdr:nvGraphicFramePr>
        <xdr:cNvPr id="22" name="Chart 21">
          <a:extLst>
            <a:ext uri="{FF2B5EF4-FFF2-40B4-BE49-F238E27FC236}">
              <a16:creationId xmlns:a16="http://schemas.microsoft.com/office/drawing/2014/main" id="{0820E758-C944-C44F-BB3E-CCE54D7D7A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xdr:col>
      <xdr:colOff>33421</xdr:colOff>
      <xdr:row>43</xdr:row>
      <xdr:rowOff>33421</xdr:rowOff>
    </xdr:from>
    <xdr:ext cx="10460789" cy="2846613"/>
    <xdr:sp macro="" textlink="">
      <xdr:nvSpPr>
        <xdr:cNvPr id="2" name="TextBox 1">
          <a:extLst>
            <a:ext uri="{FF2B5EF4-FFF2-40B4-BE49-F238E27FC236}">
              <a16:creationId xmlns:a16="http://schemas.microsoft.com/office/drawing/2014/main" id="{610E5589-8C6F-064F-9982-B83EE3AB101F}"/>
            </a:ext>
          </a:extLst>
        </xdr:cNvPr>
        <xdr:cNvSpPr txBox="1"/>
      </xdr:nvSpPr>
      <xdr:spPr>
        <a:xfrm>
          <a:off x="852237" y="9324474"/>
          <a:ext cx="10460789" cy="28466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a:t>The first</a:t>
          </a:r>
          <a:r>
            <a:rPr lang="en-US" sz="1600" baseline="0"/>
            <a:t> dashbord shows general information. about the industry and Waitr's financials while the second dashboard is a comparison of Waitr and two industry giants, DoorDash and Uber Eats. The food delivery industry exploded after 2020 and will permanently grow in upcoming 3 years according to the 1st graph. And only in 2020 the Waitr started to increase it's net income. Before that point the company was experiancing losses year-over-year.  The first histogram showing a trend, that delivery industry business swithing from traditional Restaurant - Customer way to Platform - Customer method. And  the company has 1% of market for the moment. However, the analysts are giving a good forecast on the future price of shares and advising people to buy it now. As 2020 started company managed to build their business processes and their influance going to increase in the nearest future. In the second dashboard the dynamics of key factors of Waitr were compared with Dordash and Uber Eats. Using relative indexes and percentages the performance of the company with other competitors. For the moment the numbers of Waitr are significantly smaller than Doordash or etc, hence the percentages were used to measure the dynamic of progress.  </a:t>
          </a:r>
          <a:endParaRPr lang="en-US" sz="16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552901</xdr:colOff>
      <xdr:row>3</xdr:row>
      <xdr:rowOff>175442</xdr:rowOff>
    </xdr:from>
    <xdr:to>
      <xdr:col>6</xdr:col>
      <xdr:colOff>351995</xdr:colOff>
      <xdr:row>15</xdr:row>
      <xdr:rowOff>160375</xdr:rowOff>
    </xdr:to>
    <xdr:graphicFrame macro="">
      <xdr:nvGraphicFramePr>
        <xdr:cNvPr id="2" name="Chart 1">
          <a:extLst>
            <a:ext uri="{FF2B5EF4-FFF2-40B4-BE49-F238E27FC236}">
              <a16:creationId xmlns:a16="http://schemas.microsoft.com/office/drawing/2014/main" id="{156920C7-ADBC-5341-8DBB-4364EC1436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198125</xdr:colOff>
      <xdr:row>17</xdr:row>
      <xdr:rowOff>83850</xdr:rowOff>
    </xdr:from>
    <xdr:to>
      <xdr:col>5</xdr:col>
      <xdr:colOff>713483</xdr:colOff>
      <xdr:row>20</xdr:row>
      <xdr:rowOff>57079</xdr:rowOff>
    </xdr:to>
    <xdr:sp macro="" textlink="">
      <xdr:nvSpPr>
        <xdr:cNvPr id="14" name="TextBox 13">
          <a:extLst>
            <a:ext uri="{FF2B5EF4-FFF2-40B4-BE49-F238E27FC236}">
              <a16:creationId xmlns:a16="http://schemas.microsoft.com/office/drawing/2014/main" id="{19D89FB9-80CB-654D-95C0-EA08E58B0F8F}"/>
            </a:ext>
          </a:extLst>
        </xdr:cNvPr>
        <xdr:cNvSpPr txBox="1"/>
      </xdr:nvSpPr>
      <xdr:spPr>
        <a:xfrm>
          <a:off x="3665653" y="3508569"/>
          <a:ext cx="1342999" cy="6010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FF0000"/>
              </a:solidFill>
            </a:rPr>
            <a:t>    -24</a:t>
          </a:r>
          <a:r>
            <a:rPr lang="en-US" sz="2400" b="1" baseline="0">
              <a:solidFill>
                <a:srgbClr val="FF0000"/>
              </a:solidFill>
            </a:rPr>
            <a:t> </a:t>
          </a:r>
          <a:r>
            <a:rPr lang="en-US" sz="2400" b="1">
              <a:solidFill>
                <a:srgbClr val="FF0000"/>
              </a:solidFill>
            </a:rPr>
            <a:t> %</a:t>
          </a:r>
        </a:p>
      </xdr:txBody>
    </xdr:sp>
    <xdr:clientData/>
  </xdr:twoCellAnchor>
  <xdr:twoCellAnchor>
    <xdr:from>
      <xdr:col>4</xdr:col>
      <xdr:colOff>257988</xdr:colOff>
      <xdr:row>21</xdr:row>
      <xdr:rowOff>60339</xdr:rowOff>
    </xdr:from>
    <xdr:to>
      <xdr:col>5</xdr:col>
      <xdr:colOff>770560</xdr:colOff>
      <xdr:row>23</xdr:row>
      <xdr:rowOff>199774</xdr:rowOff>
    </xdr:to>
    <xdr:sp macro="" textlink="">
      <xdr:nvSpPr>
        <xdr:cNvPr id="15" name="TextBox 14">
          <a:extLst>
            <a:ext uri="{FF2B5EF4-FFF2-40B4-BE49-F238E27FC236}">
              <a16:creationId xmlns:a16="http://schemas.microsoft.com/office/drawing/2014/main" id="{824C4416-B362-4743-ADC1-F8179B5E7E56}"/>
            </a:ext>
          </a:extLst>
        </xdr:cNvPr>
        <xdr:cNvSpPr txBox="1"/>
      </xdr:nvSpPr>
      <xdr:spPr>
        <a:xfrm>
          <a:off x="3725516" y="4312699"/>
          <a:ext cx="1340213" cy="5389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92D050"/>
              </a:solidFill>
            </a:rPr>
            <a:t>   133 %</a:t>
          </a:r>
        </a:p>
      </xdr:txBody>
    </xdr:sp>
    <xdr:clientData/>
  </xdr:twoCellAnchor>
  <xdr:twoCellAnchor>
    <xdr:from>
      <xdr:col>6</xdr:col>
      <xdr:colOff>774700</xdr:colOff>
      <xdr:row>4</xdr:row>
      <xdr:rowOff>49591</xdr:rowOff>
    </xdr:from>
    <xdr:to>
      <xdr:col>12</xdr:col>
      <xdr:colOff>711200</xdr:colOff>
      <xdr:row>15</xdr:row>
      <xdr:rowOff>114300</xdr:rowOff>
    </xdr:to>
    <xdr:graphicFrame macro="">
      <xdr:nvGraphicFramePr>
        <xdr:cNvPr id="9" name="Chart 8">
          <a:extLst>
            <a:ext uri="{FF2B5EF4-FFF2-40B4-BE49-F238E27FC236}">
              <a16:creationId xmlns:a16="http://schemas.microsoft.com/office/drawing/2014/main" id="{852716F5-14B8-D64E-8B02-C5452EDDB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267691</xdr:colOff>
      <xdr:row>24</xdr:row>
      <xdr:rowOff>184200</xdr:rowOff>
    </xdr:from>
    <xdr:to>
      <xdr:col>5</xdr:col>
      <xdr:colOff>780263</xdr:colOff>
      <xdr:row>27</xdr:row>
      <xdr:rowOff>123859</xdr:rowOff>
    </xdr:to>
    <xdr:sp macro="" textlink="">
      <xdr:nvSpPr>
        <xdr:cNvPr id="21" name="TextBox 20">
          <a:extLst>
            <a:ext uri="{FF2B5EF4-FFF2-40B4-BE49-F238E27FC236}">
              <a16:creationId xmlns:a16="http://schemas.microsoft.com/office/drawing/2014/main" id="{9F4B2381-F8F8-EC47-8CFC-D4AA5277E240}"/>
            </a:ext>
          </a:extLst>
        </xdr:cNvPr>
        <xdr:cNvSpPr txBox="1"/>
      </xdr:nvSpPr>
      <xdr:spPr>
        <a:xfrm>
          <a:off x="3735219" y="5050155"/>
          <a:ext cx="1340213" cy="5389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92D050"/>
              </a:solidFill>
            </a:rPr>
            <a:t>   210 %</a:t>
          </a:r>
        </a:p>
      </xdr:txBody>
    </xdr:sp>
    <xdr:clientData/>
  </xdr:twoCellAnchor>
  <xdr:twoCellAnchor editAs="oneCell">
    <xdr:from>
      <xdr:col>2</xdr:col>
      <xdr:colOff>15579</xdr:colOff>
      <xdr:row>17</xdr:row>
      <xdr:rowOff>164808</xdr:rowOff>
    </xdr:from>
    <xdr:to>
      <xdr:col>3</xdr:col>
      <xdr:colOff>599900</xdr:colOff>
      <xdr:row>19</xdr:row>
      <xdr:rowOff>184197</xdr:rowOff>
    </xdr:to>
    <xdr:pic>
      <xdr:nvPicPr>
        <xdr:cNvPr id="22" name="Picture 21" descr="Waitr Closes Three Payment Processing Acquisitions - Food On Demand">
          <a:extLst>
            <a:ext uri="{FF2B5EF4-FFF2-40B4-BE49-F238E27FC236}">
              <a16:creationId xmlns:a16="http://schemas.microsoft.com/office/drawing/2014/main" id="{9C29F8EC-97CA-1A46-ABC6-BF70EBCD31E1}"/>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1" t="20732" r="1134" b="15787"/>
        <a:stretch/>
      </xdr:blipFill>
      <xdr:spPr bwMode="auto">
        <a:xfrm>
          <a:off x="1663671" y="3645190"/>
          <a:ext cx="1041137" cy="4362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77557</xdr:colOff>
      <xdr:row>21</xdr:row>
      <xdr:rowOff>126031</xdr:rowOff>
    </xdr:from>
    <xdr:to>
      <xdr:col>3</xdr:col>
      <xdr:colOff>473871</xdr:colOff>
      <xdr:row>23</xdr:row>
      <xdr:rowOff>174504</xdr:rowOff>
    </xdr:to>
    <xdr:pic>
      <xdr:nvPicPr>
        <xdr:cNvPr id="23" name="Picture 22" descr="What is the cost of UberEats-like app development? | by Stfalcon.com |  Medium">
          <a:extLst>
            <a:ext uri="{FF2B5EF4-FFF2-40B4-BE49-F238E27FC236}">
              <a16:creationId xmlns:a16="http://schemas.microsoft.com/office/drawing/2014/main" id="{CB2CE65A-5466-7E4A-A1F0-18F2E14408BC}"/>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20375" t="16175" r="23591" b="14705"/>
        <a:stretch/>
      </xdr:blipFill>
      <xdr:spPr bwMode="auto">
        <a:xfrm>
          <a:off x="1725649" y="4440153"/>
          <a:ext cx="853130" cy="455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48473</xdr:colOff>
      <xdr:row>25</xdr:row>
      <xdr:rowOff>9695</xdr:rowOff>
    </xdr:from>
    <xdr:to>
      <xdr:col>3</xdr:col>
      <xdr:colOff>551428</xdr:colOff>
      <xdr:row>27</xdr:row>
      <xdr:rowOff>48473</xdr:rowOff>
    </xdr:to>
    <xdr:pic>
      <xdr:nvPicPr>
        <xdr:cNvPr id="24" name="Picture 23" descr="DoorDash Food Delivery &amp;amp; Takeout - From Restaurants Near You">
          <a:extLst>
            <a:ext uri="{FF2B5EF4-FFF2-40B4-BE49-F238E27FC236}">
              <a16:creationId xmlns:a16="http://schemas.microsoft.com/office/drawing/2014/main" id="{FE5B04CD-9946-6C41-96DF-6DE0E0644B15}"/>
            </a:ext>
          </a:extLst>
        </xdr:cNvPr>
        <xdr:cNvPicPr>
          <a:picLocks noChangeAspect="1" noChangeArrowheads="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25818" r="-2062" b="26675"/>
        <a:stretch/>
      </xdr:blipFill>
      <xdr:spPr bwMode="auto">
        <a:xfrm>
          <a:off x="1696565" y="5147863"/>
          <a:ext cx="959771" cy="4459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87587</xdr:colOff>
      <xdr:row>41</xdr:row>
      <xdr:rowOff>0</xdr:rowOff>
    </xdr:from>
    <xdr:to>
      <xdr:col>12</xdr:col>
      <xdr:colOff>705555</xdr:colOff>
      <xdr:row>51</xdr:row>
      <xdr:rowOff>155222</xdr:rowOff>
    </xdr:to>
    <xdr:graphicFrame macro="">
      <xdr:nvGraphicFramePr>
        <xdr:cNvPr id="27" name="Chart 26">
          <a:extLst>
            <a:ext uri="{FF2B5EF4-FFF2-40B4-BE49-F238E27FC236}">
              <a16:creationId xmlns:a16="http://schemas.microsoft.com/office/drawing/2014/main" id="{637FDDD0-36A6-3C41-BCBF-8D41C6FF9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606777</xdr:colOff>
      <xdr:row>41</xdr:row>
      <xdr:rowOff>28222</xdr:rowOff>
    </xdr:from>
    <xdr:to>
      <xdr:col>6</xdr:col>
      <xdr:colOff>225778</xdr:colOff>
      <xdr:row>51</xdr:row>
      <xdr:rowOff>127000</xdr:rowOff>
    </xdr:to>
    <mc:AlternateContent xmlns:mc="http://schemas.openxmlformats.org/markup-compatibility/2006">
      <mc:Choice xmlns:cx1="http://schemas.microsoft.com/office/drawing/2015/9/8/chartex" Requires="cx1">
        <xdr:graphicFrame macro="">
          <xdr:nvGraphicFramePr>
            <xdr:cNvPr id="28" name="Chart 27">
              <a:extLst>
                <a:ext uri="{FF2B5EF4-FFF2-40B4-BE49-F238E27FC236}">
                  <a16:creationId xmlns:a16="http://schemas.microsoft.com/office/drawing/2014/main" id="{A3495B17-6F39-4E45-B973-20D91B06BB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428977" y="8461022"/>
              <a:ext cx="3441701" cy="216887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592669</xdr:colOff>
      <xdr:row>53</xdr:row>
      <xdr:rowOff>33868</xdr:rowOff>
    </xdr:from>
    <xdr:to>
      <xdr:col>13</xdr:col>
      <xdr:colOff>203201</xdr:colOff>
      <xdr:row>66</xdr:row>
      <xdr:rowOff>1</xdr:rowOff>
    </xdr:to>
    <xdr:graphicFrame macro="">
      <xdr:nvGraphicFramePr>
        <xdr:cNvPr id="29" name="Chart 28">
          <a:extLst>
            <a:ext uri="{FF2B5EF4-FFF2-40B4-BE49-F238E27FC236}">
              <a16:creationId xmlns:a16="http://schemas.microsoft.com/office/drawing/2014/main" id="{627223ED-18A2-7147-9BFF-B0FE3559B2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412045</xdr:colOff>
      <xdr:row>60</xdr:row>
      <xdr:rowOff>2822</xdr:rowOff>
    </xdr:from>
    <xdr:to>
      <xdr:col>11</xdr:col>
      <xdr:colOff>13003</xdr:colOff>
      <xdr:row>62</xdr:row>
      <xdr:rowOff>87489</xdr:rowOff>
    </xdr:to>
    <xdr:sp macro="" textlink="">
      <xdr:nvSpPr>
        <xdr:cNvPr id="30" name="TextBox 29">
          <a:extLst>
            <a:ext uri="{FF2B5EF4-FFF2-40B4-BE49-F238E27FC236}">
              <a16:creationId xmlns:a16="http://schemas.microsoft.com/office/drawing/2014/main" id="{67527A91-C789-A04F-8B5F-16E4E0015C5E}"/>
            </a:ext>
          </a:extLst>
        </xdr:cNvPr>
        <xdr:cNvSpPr txBox="1"/>
      </xdr:nvSpPr>
      <xdr:spPr>
        <a:xfrm>
          <a:off x="7439378" y="12414955"/>
          <a:ext cx="1429758" cy="49106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accent6">
                  <a:lumMod val="75000"/>
                </a:schemeClr>
              </a:solidFill>
            </a:rPr>
            <a:t>   4.8/5</a:t>
          </a:r>
        </a:p>
      </xdr:txBody>
    </xdr:sp>
    <xdr:clientData/>
  </xdr:twoCellAnchor>
  <xdr:twoCellAnchor>
    <xdr:from>
      <xdr:col>0</xdr:col>
      <xdr:colOff>815163</xdr:colOff>
      <xdr:row>53</xdr:row>
      <xdr:rowOff>46074</xdr:rowOff>
    </xdr:from>
    <xdr:to>
      <xdr:col>6</xdr:col>
      <xdr:colOff>73837</xdr:colOff>
      <xdr:row>66</xdr:row>
      <xdr:rowOff>0</xdr:rowOff>
    </xdr:to>
    <xdr:graphicFrame macro="">
      <xdr:nvGraphicFramePr>
        <xdr:cNvPr id="37" name="Chart 36">
          <a:extLst>
            <a:ext uri="{FF2B5EF4-FFF2-40B4-BE49-F238E27FC236}">
              <a16:creationId xmlns:a16="http://schemas.microsoft.com/office/drawing/2014/main" id="{BFB82E4B-9A0D-3548-A993-501EED5AB7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60960</xdr:colOff>
      <xdr:row>30</xdr:row>
      <xdr:rowOff>20320</xdr:rowOff>
    </xdr:from>
    <xdr:to>
      <xdr:col>12</xdr:col>
      <xdr:colOff>609599</xdr:colOff>
      <xdr:row>39</xdr:row>
      <xdr:rowOff>203199</xdr:rowOff>
    </xdr:to>
    <xdr:graphicFrame macro="">
      <xdr:nvGraphicFramePr>
        <xdr:cNvPr id="38" name="Chart 37">
          <a:extLst>
            <a:ext uri="{FF2B5EF4-FFF2-40B4-BE49-F238E27FC236}">
              <a16:creationId xmlns:a16="http://schemas.microsoft.com/office/drawing/2014/main" id="{98C53EDC-9CD4-E54D-9A31-F6A9AD2DE0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12700</xdr:colOff>
      <xdr:row>0</xdr:row>
      <xdr:rowOff>88900</xdr:rowOff>
    </xdr:from>
    <xdr:to>
      <xdr:col>12</xdr:col>
      <xdr:colOff>419100</xdr:colOff>
      <xdr:row>41</xdr:row>
      <xdr:rowOff>38100</xdr:rowOff>
    </xdr:to>
    <xdr:sp macro="" textlink="">
      <xdr:nvSpPr>
        <xdr:cNvPr id="2" name="TextBox 1">
          <a:extLst>
            <a:ext uri="{FF2B5EF4-FFF2-40B4-BE49-F238E27FC236}">
              <a16:creationId xmlns:a16="http://schemas.microsoft.com/office/drawing/2014/main" id="{A20E917A-2CB3-3544-BCA2-476E79F11EC7}"/>
            </a:ext>
          </a:extLst>
        </xdr:cNvPr>
        <xdr:cNvSpPr txBox="1"/>
      </xdr:nvSpPr>
      <xdr:spPr>
        <a:xfrm>
          <a:off x="838200" y="88900"/>
          <a:ext cx="9486900" cy="775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References</a:t>
          </a:r>
        </a:p>
        <a:p>
          <a:endParaRPr lang="en-US" sz="1100"/>
        </a:p>
        <a:p>
          <a:r>
            <a:rPr lang="en-US" sz="1100"/>
            <a:t>1) Doordash revenue and Usage Statistics (2021). Business of Apps. (2021, November 12). Retrieved November 25, 2021, from https://www.businessofapps.com/data/doordash-statistics/. </a:t>
          </a:r>
        </a:p>
        <a:p>
          <a:endParaRPr lang="en-US" sz="1100"/>
        </a:p>
        <a:p>
          <a:r>
            <a:rPr lang="en-US" sz="1100"/>
            <a:t>2) DoorDash. (n.d.). Restaurant Industry Statistics to know in 2021. DoorDash for Merchants. Retrieved November 25, 2021, from https://get.doordash.com/restaurant-industry-statistics. </a:t>
          </a:r>
        </a:p>
        <a:p>
          <a:endParaRPr lang="en-US" sz="1100"/>
        </a:p>
        <a:p>
          <a:r>
            <a:rPr lang="en-US" sz="1100"/>
            <a:t>3) Food delivery apps: Usage and Demographics. Zion &amp;amp; Zion. (2021, March 31). Retrieved November 25, 2021, from https://www.zionandzion.com/research/food-delivery-apps-usage-and-demographics-winners-losers-and-laggards/. </a:t>
          </a:r>
        </a:p>
        <a:p>
          <a:endParaRPr lang="en-US" sz="1100"/>
        </a:p>
        <a:p>
          <a:r>
            <a:rPr lang="en-US" sz="1100"/>
            <a:t>4) Gessner, K. (2020, June 23). Takeout takeover: Uber eats now bigger than grubhub in 15 major U.S. cities. Bloomberg Second Measure. Retrieved November 25, 2021, from https://secondmeasure.com/datapoints/takeout-takeover-uber-eats-grubhub/. </a:t>
          </a:r>
        </a:p>
        <a:p>
          <a:endParaRPr lang="en-US" sz="1100"/>
        </a:p>
        <a:p>
          <a:r>
            <a:rPr lang="en-US" sz="1100"/>
            <a:t>5)How many people use Doordash in 2021? [new data]. Backlinko. (2021, June 29). Retrieved November 25, 2021, from https://backlinko.com/doordash-users. </a:t>
          </a:r>
        </a:p>
        <a:p>
          <a:endParaRPr lang="en-US" sz="1100"/>
        </a:p>
        <a:p>
          <a:pPr marL="0" indent="0"/>
          <a:r>
            <a:rPr lang="en-US" sz="1100"/>
            <a:t>6) Online food delivery - united states: Statista market forecast. Statista. (n.d.). Retrieved November 25, 2021, from https://www.statista.com/outlook/dmo/eservices/</a:t>
          </a:r>
          <a:r>
            <a:rPr lang="en-US" sz="1100" baseline="0">
              <a:solidFill>
                <a:schemeClr val="dk1"/>
              </a:solidFill>
              <a:latin typeface="+mn-lt"/>
              <a:ea typeface="+mn-ea"/>
              <a:cs typeface="+mn-cs"/>
            </a:rPr>
            <a:t>online-food-delivery/united-states#revenue. </a:t>
          </a:r>
        </a:p>
        <a:p>
          <a:endParaRPr lang="en-US" sz="1100"/>
        </a:p>
        <a:p>
          <a:r>
            <a:rPr lang="en-US" sz="1100"/>
            <a:t>7)Survey: People willing to pay more for food delivery ... US News. (n.d.). Retrieved November 25, 2021, from https://www.usnews.com/news/national-news/articles/2019-07-30/survey-people-willing-to-pay-more-for-food-delivery. </a:t>
          </a:r>
        </a:p>
        <a:p>
          <a:endParaRPr lang="en-US" sz="1100"/>
        </a:p>
        <a:p>
          <a:r>
            <a:rPr lang="en-US" sz="1100"/>
            <a:t>8) Uber eats revenue and Usage Statistics (2021). Business of Apps. (2021, November 11). Retrieved November 25, 2021, from https://www.businessofapps.com/data/uber-eats-statistics/. </a:t>
          </a:r>
        </a:p>
        <a:p>
          <a:r>
            <a:rPr lang="en-US" sz="1100"/>
            <a:t>Updated On: November 1, 2021 at 4:29 am/ by E. S. (2021, November 1). Uber eats revenue and usage statistics - [November 2021]. </a:t>
          </a:r>
        </a:p>
        <a:p>
          <a:endParaRPr lang="en-US" sz="1100"/>
        </a:p>
        <a:p>
          <a:r>
            <a:rPr lang="en-US" sz="1100"/>
            <a:t>9) AppsThatDeliver. Retrieved November 25, 2021, from https://appsthatdeliver.com/insights/uber-eats-statistics#Uber-Eats-key-statistics. </a:t>
          </a:r>
        </a:p>
        <a:p>
          <a:endParaRPr lang="en-US" sz="1100"/>
        </a:p>
        <a:p>
          <a:r>
            <a:rPr lang="en-US" sz="1100"/>
            <a:t>10) Viktor. (2021, August 26). The Food Delivery Business Model – A Complete Guide. productmint. Retrieved November 25, 2021, from https://productmint.com/the-food-delivery-business-model-a-complete-guide/. </a:t>
          </a:r>
        </a:p>
        <a:p>
          <a:endParaRPr lang="en-US" sz="1100"/>
        </a:p>
        <a:p>
          <a:r>
            <a:rPr lang="en-US" sz="1100"/>
            <a:t>11) Waitr For Restaurants. (n.d.). 30 days free with waitr. 30 Days Free with Waitr. Retrieved November 25, 2021, from https://restaurants.waitrapp.com/waitr-restaurant-partner-sign-up. </a:t>
          </a:r>
        </a:p>
        <a:p>
          <a:endParaRPr lang="en-US" sz="1100"/>
        </a:p>
        <a:p>
          <a:r>
            <a:rPr lang="en-US" sz="1100"/>
            <a:t>12) Waitr’s Annual Report taken from this website:</a:t>
          </a:r>
        </a:p>
        <a:p>
          <a:endParaRPr lang="en-US" sz="1100"/>
        </a:p>
        <a:p>
          <a:r>
            <a:rPr lang="en-US" sz="1100"/>
            <a:t>https://www.sec.gov/ix?doc=/Archives/edgar/data/1653247/000156459021011498/wtrh-10k_20201231.htm#ITEM_6_SELECTED_FINANCIAL_DATA</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belindadarko/Documents/Skole%20relatert/MSBAN/Data%20visualization/Excel_Dashboard_Fall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elindadarko/Documents/Skole%20relatert/MSBAN/Data%20visualization/Pair%20assignment%20(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belindadarko/Documents/Skole%20relatert/MSBAN/Data%20visualization/Pair%20assignment%20(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elindadarko/Documents/Skole%20relatert/MSBAN/Data%20visualization/Excel_Dashboard_Fall1%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tter Shareholders"/>
      <sheetName val="Dashboard"/>
      <sheetName val="Stock Price 5Y"/>
    </sheetNames>
    <sheetDataSet>
      <sheetData sheetId="0"/>
      <sheetData sheetId="1">
        <row r="21">
          <cell r="R21" t="str">
            <v>Subscribers, millions</v>
          </cell>
        </row>
        <row r="22">
          <cell r="Q22" t="str">
            <v>Netflix</v>
          </cell>
          <cell r="R22">
            <v>204</v>
          </cell>
        </row>
        <row r="23">
          <cell r="Q23" t="str">
            <v>Amazon Prime</v>
          </cell>
          <cell r="R23">
            <v>150</v>
          </cell>
        </row>
        <row r="24">
          <cell r="Q24" t="str">
            <v>Disney Plus</v>
          </cell>
          <cell r="R24">
            <v>87</v>
          </cell>
        </row>
        <row r="25">
          <cell r="Q25" t="str">
            <v>Hulu</v>
          </cell>
          <cell r="R25">
            <v>39</v>
          </cell>
        </row>
        <row r="26">
          <cell r="Q26" t="str">
            <v>HBO Max</v>
          </cell>
          <cell r="R26">
            <v>38</v>
          </cell>
        </row>
        <row r="27">
          <cell r="Q27" t="str">
            <v>Peacock</v>
          </cell>
          <cell r="R27">
            <v>33</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itr"/>
      <sheetName val="Doordash"/>
      <sheetName val="Sector growth"/>
    </sheetNames>
    <sheetDataSet>
      <sheetData sheetId="0"/>
      <sheetData sheetId="1"/>
      <sheetData sheetId="2">
        <row r="1">
          <cell r="B1">
            <v>2017</v>
          </cell>
          <cell r="C1">
            <v>2018</v>
          </cell>
          <cell r="D1">
            <v>2019</v>
          </cell>
          <cell r="E1">
            <v>2020</v>
          </cell>
          <cell r="F1">
            <v>2021</v>
          </cell>
          <cell r="G1">
            <v>2022</v>
          </cell>
          <cell r="H1">
            <v>2023</v>
          </cell>
          <cell r="I1">
            <v>2024</v>
          </cell>
          <cell r="J1">
            <v>2025</v>
          </cell>
        </row>
        <row r="2">
          <cell r="A2" t="str">
            <v>Platform-to-Consumer Delivery</v>
          </cell>
          <cell r="B2">
            <v>6871</v>
          </cell>
          <cell r="C2">
            <v>7786</v>
          </cell>
          <cell r="D2">
            <v>8805</v>
          </cell>
          <cell r="E2">
            <v>11542</v>
          </cell>
          <cell r="F2">
            <v>12880</v>
          </cell>
          <cell r="G2">
            <v>14210</v>
          </cell>
          <cell r="H2">
            <v>15465</v>
          </cell>
          <cell r="I2">
            <v>16583</v>
          </cell>
          <cell r="J2">
            <v>17528</v>
          </cell>
        </row>
        <row r="4">
          <cell r="A4" t="str">
            <v>Total</v>
          </cell>
          <cell r="B4">
            <v>18210</v>
          </cell>
          <cell r="C4">
            <v>20146</v>
          </cell>
          <cell r="D4">
            <v>22357</v>
          </cell>
          <cell r="E4">
            <v>28455</v>
          </cell>
          <cell r="F4">
            <v>31362</v>
          </cell>
          <cell r="G4">
            <v>34256</v>
          </cell>
          <cell r="H4">
            <v>36991</v>
          </cell>
          <cell r="I4">
            <v>39435</v>
          </cell>
          <cell r="J4">
            <v>41504</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aitr"/>
      <sheetName val="Fin data"/>
      <sheetName val="Doordash"/>
      <sheetName val="Sector growth"/>
    </sheetNames>
    <sheetDataSet>
      <sheetData sheetId="0"/>
      <sheetData sheetId="1">
        <row r="1">
          <cell r="I1">
            <v>2020</v>
          </cell>
          <cell r="J1">
            <v>2019</v>
          </cell>
          <cell r="K1">
            <v>2018</v>
          </cell>
          <cell r="L1">
            <v>2017</v>
          </cell>
          <cell r="M1">
            <v>2016</v>
          </cell>
        </row>
        <row r="2">
          <cell r="H2" t="str">
            <v>Total assets</v>
          </cell>
          <cell r="I2">
            <v>232232</v>
          </cell>
          <cell r="J2">
            <v>178973</v>
          </cell>
          <cell r="K2">
            <v>226552</v>
          </cell>
          <cell r="L2">
            <v>11407</v>
          </cell>
          <cell r="M2">
            <v>7815</v>
          </cell>
        </row>
        <row r="3">
          <cell r="H3" t="str">
            <v>Total liabilities</v>
          </cell>
          <cell r="I3">
            <v>178973</v>
          </cell>
          <cell r="J3">
            <v>173570</v>
          </cell>
          <cell r="K3">
            <v>114566</v>
          </cell>
          <cell r="L3">
            <v>12917</v>
          </cell>
          <cell r="M3">
            <v>1432</v>
          </cell>
        </row>
      </sheetData>
      <sheetData sheetId="2"/>
      <sheetData sheetId="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tter_Shareholder"/>
      <sheetName val="Dashboard"/>
      <sheetName val="Stock Price 5Y"/>
    </sheetNames>
    <sheetDataSet>
      <sheetData sheetId="0" refreshError="1"/>
      <sheetData sheetId="1">
        <row r="65">
          <cell r="R65" t="str">
            <v>Category</v>
          </cell>
        </row>
        <row r="66">
          <cell r="R66">
            <v>25</v>
          </cell>
          <cell r="T66">
            <v>96</v>
          </cell>
        </row>
        <row r="67">
          <cell r="R67">
            <v>50</v>
          </cell>
          <cell r="T67">
            <v>2</v>
          </cell>
        </row>
        <row r="68">
          <cell r="R68">
            <v>15</v>
          </cell>
          <cell r="T68">
            <v>102</v>
          </cell>
        </row>
        <row r="69">
          <cell r="R69">
            <v>10</v>
          </cell>
          <cell r="T69">
            <v>200</v>
          </cell>
        </row>
        <row r="70">
          <cell r="R70">
            <v>100</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5DB80-372B-1042-9878-059B89118503}">
  <dimension ref="P2:U23"/>
  <sheetViews>
    <sheetView topLeftCell="A22" zoomScale="144" zoomScaleNormal="82" workbookViewId="0">
      <selection activeCell="I7" sqref="I7"/>
    </sheetView>
  </sheetViews>
  <sheetFormatPr baseColWidth="10" defaultRowHeight="19" x14ac:dyDescent="0.25"/>
  <cols>
    <col min="1" max="19" width="10.83203125" style="10"/>
    <col min="20" max="20" width="20.5" style="10" bestFit="1" customWidth="1"/>
    <col min="21" max="21" width="33.33203125" style="10" bestFit="1" customWidth="1"/>
    <col min="22" max="16384" width="10.83203125" style="10"/>
  </cols>
  <sheetData>
    <row r="2" spans="20:21" x14ac:dyDescent="0.25">
      <c r="T2" s="1"/>
      <c r="U2" s="4"/>
    </row>
    <row r="17" spans="16:21" x14ac:dyDescent="0.25">
      <c r="T17" s="3"/>
      <c r="U17" s="11"/>
    </row>
    <row r="18" spans="16:21" x14ac:dyDescent="0.25">
      <c r="T18" s="3"/>
      <c r="U18" s="11"/>
    </row>
    <row r="19" spans="16:21" x14ac:dyDescent="0.25">
      <c r="T19" s="3"/>
      <c r="U19" s="11"/>
    </row>
    <row r="20" spans="16:21" x14ac:dyDescent="0.25">
      <c r="T20" s="3"/>
      <c r="U20" s="11"/>
    </row>
    <row r="21" spans="16:21" x14ac:dyDescent="0.25">
      <c r="T21" s="3"/>
      <c r="U21" s="11"/>
    </row>
    <row r="23" spans="16:21" x14ac:dyDescent="0.25">
      <c r="P23" s="10" t="s">
        <v>2</v>
      </c>
    </row>
  </sheetData>
  <sortState xmlns:xlrd2="http://schemas.microsoft.com/office/spreadsheetml/2017/richdata2" ref="T4:U9">
    <sortCondition ref="U3:U9"/>
  </sortState>
  <pageMargins left="0.7" right="0.7" top="0.75" bottom="0.75" header="0.3" footer="0.3"/>
  <pageSetup scale="60"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AEE13-0D11-C642-87D7-59F62A2BA150}">
  <dimension ref="A1:Z111"/>
  <sheetViews>
    <sheetView view="pageBreakPreview" zoomScale="75" zoomScaleNormal="76" zoomScaleSheetLayoutView="75" workbookViewId="0">
      <selection sqref="A1:M65"/>
    </sheetView>
  </sheetViews>
  <sheetFormatPr baseColWidth="10" defaultRowHeight="16" x14ac:dyDescent="0.2"/>
  <cols>
    <col min="1" max="1" width="10.83203125" style="15"/>
    <col min="2" max="2" width="4.6640625" style="15" customWidth="1"/>
    <col min="3" max="3" width="5.6640625" style="15" customWidth="1"/>
    <col min="4" max="4" width="11.33203125" style="15" customWidth="1"/>
    <col min="5" max="6" width="12" style="15" customWidth="1"/>
    <col min="7" max="7" width="11.1640625" style="15" bestFit="1" customWidth="1"/>
    <col min="8" max="8" width="11.33203125" style="15" bestFit="1" customWidth="1"/>
    <col min="9" max="9" width="12.1640625" style="15" bestFit="1" customWidth="1"/>
    <col min="10" max="10" width="11.33203125" style="15" bestFit="1" customWidth="1"/>
    <col min="11" max="16" width="10.83203125" style="15"/>
    <col min="17" max="17" width="28.1640625" style="28" bestFit="1" customWidth="1"/>
    <col min="18" max="18" width="34.33203125" style="28" bestFit="1" customWidth="1"/>
    <col min="19" max="19" width="15.83203125" style="28" bestFit="1" customWidth="1"/>
    <col min="20" max="20" width="15.6640625" style="28" bestFit="1" customWidth="1"/>
    <col min="21" max="21" width="19.33203125" style="28" bestFit="1" customWidth="1"/>
    <col min="22" max="23" width="12.83203125" style="28" bestFit="1" customWidth="1"/>
    <col min="24" max="24" width="10.83203125" style="28" bestFit="1" customWidth="1"/>
    <col min="25" max="25" width="10.33203125" style="28" bestFit="1" customWidth="1"/>
    <col min="26" max="16384" width="10.83203125" style="15"/>
  </cols>
  <sheetData>
    <row r="1" spans="2:26" x14ac:dyDescent="0.2">
      <c r="Q1" s="82"/>
      <c r="R1" s="83">
        <v>2017</v>
      </c>
      <c r="S1" s="83">
        <v>2018</v>
      </c>
      <c r="T1" s="83">
        <v>2019</v>
      </c>
      <c r="U1" s="83">
        <v>2020</v>
      </c>
      <c r="V1" s="83">
        <v>2021</v>
      </c>
      <c r="W1" s="83">
        <v>2022</v>
      </c>
      <c r="X1" s="83">
        <v>2023</v>
      </c>
      <c r="Y1" s="83">
        <v>2024</v>
      </c>
      <c r="Z1" s="84">
        <v>2025</v>
      </c>
    </row>
    <row r="2" spans="2:26" x14ac:dyDescent="0.2">
      <c r="B2" s="19" t="s">
        <v>33</v>
      </c>
      <c r="C2" s="21"/>
      <c r="D2" s="21"/>
      <c r="E2" s="21"/>
      <c r="F2" s="21"/>
      <c r="G2" s="21"/>
      <c r="H2" s="19"/>
      <c r="I2" s="21"/>
      <c r="J2" s="21"/>
      <c r="K2" s="21"/>
      <c r="L2" s="21"/>
      <c r="M2" s="21"/>
      <c r="Q2" s="85" t="s">
        <v>34</v>
      </c>
      <c r="R2" s="86">
        <v>6871</v>
      </c>
      <c r="S2" s="86">
        <v>7786</v>
      </c>
      <c r="T2" s="86">
        <v>8805</v>
      </c>
      <c r="U2" s="86">
        <v>11542</v>
      </c>
      <c r="V2" s="86">
        <v>12880</v>
      </c>
      <c r="W2" s="86">
        <v>14210</v>
      </c>
      <c r="X2" s="86">
        <v>15465</v>
      </c>
      <c r="Y2" s="86">
        <v>16583</v>
      </c>
      <c r="Z2" s="87">
        <v>17528</v>
      </c>
    </row>
    <row r="3" spans="2:26" x14ac:dyDescent="0.2">
      <c r="Q3" s="85" t="s">
        <v>35</v>
      </c>
      <c r="R3" s="86">
        <v>11339</v>
      </c>
      <c r="S3" s="86">
        <v>12360</v>
      </c>
      <c r="T3" s="86">
        <v>13552</v>
      </c>
      <c r="U3" s="86">
        <v>16913</v>
      </c>
      <c r="V3" s="86">
        <v>18482</v>
      </c>
      <c r="W3" s="86">
        <v>20046</v>
      </c>
      <c r="X3" s="86">
        <v>21526</v>
      </c>
      <c r="Y3" s="86">
        <v>22852</v>
      </c>
      <c r="Z3" s="87">
        <v>23976</v>
      </c>
    </row>
    <row r="4" spans="2:26" x14ac:dyDescent="0.2">
      <c r="Q4" s="85"/>
      <c r="R4" s="86"/>
      <c r="S4" s="86"/>
      <c r="T4" s="86"/>
      <c r="U4" s="86"/>
      <c r="V4" s="86"/>
      <c r="W4" s="86"/>
      <c r="X4" s="86"/>
      <c r="Y4" s="86"/>
      <c r="Z4" s="87"/>
    </row>
    <row r="5" spans="2:26" x14ac:dyDescent="0.2">
      <c r="Q5" s="85"/>
      <c r="R5" s="86"/>
      <c r="S5" s="86"/>
      <c r="T5" s="86"/>
      <c r="U5" s="86"/>
      <c r="V5" s="86"/>
      <c r="W5" s="86"/>
      <c r="X5" s="86"/>
      <c r="Y5" s="86"/>
      <c r="Z5" s="87"/>
    </row>
    <row r="6" spans="2:26" x14ac:dyDescent="0.2">
      <c r="Q6" s="85"/>
      <c r="R6" s="86"/>
      <c r="S6" s="86"/>
      <c r="T6" s="86"/>
      <c r="U6" s="86"/>
      <c r="V6" s="86"/>
      <c r="W6" s="86"/>
      <c r="X6" s="86"/>
      <c r="Y6" s="86"/>
      <c r="Z6" s="87"/>
    </row>
    <row r="7" spans="2:26" x14ac:dyDescent="0.2">
      <c r="Q7" s="85"/>
      <c r="R7" s="86"/>
      <c r="S7" s="86"/>
      <c r="T7" s="86"/>
      <c r="U7" s="86"/>
      <c r="V7" s="86"/>
      <c r="W7" s="86"/>
      <c r="X7" s="86"/>
      <c r="Y7" s="86"/>
      <c r="Z7" s="87"/>
    </row>
    <row r="8" spans="2:26" x14ac:dyDescent="0.2">
      <c r="Q8" s="85"/>
      <c r="R8" s="86"/>
      <c r="S8" s="86"/>
      <c r="T8" s="86"/>
      <c r="U8" s="86"/>
      <c r="V8" s="86"/>
      <c r="W8" s="86"/>
      <c r="X8" s="86"/>
      <c r="Y8" s="86"/>
      <c r="Z8" s="87"/>
    </row>
    <row r="9" spans="2:26" ht="17" thickBot="1" x14ac:dyDescent="0.25">
      <c r="Q9" s="88" t="s">
        <v>3</v>
      </c>
      <c r="R9" s="89">
        <f>SUM(R2:R3)</f>
        <v>18210</v>
      </c>
      <c r="S9" s="89">
        <f t="shared" ref="S9:Z9" si="0">SUM(S2:S3)</f>
        <v>20146</v>
      </c>
      <c r="T9" s="89">
        <f t="shared" si="0"/>
        <v>22357</v>
      </c>
      <c r="U9" s="89">
        <f t="shared" si="0"/>
        <v>28455</v>
      </c>
      <c r="V9" s="89">
        <f t="shared" si="0"/>
        <v>31362</v>
      </c>
      <c r="W9" s="89">
        <f t="shared" si="0"/>
        <v>34256</v>
      </c>
      <c r="X9" s="89">
        <f t="shared" si="0"/>
        <v>36991</v>
      </c>
      <c r="Y9" s="89">
        <f t="shared" si="0"/>
        <v>39435</v>
      </c>
      <c r="Z9" s="90">
        <f t="shared" si="0"/>
        <v>41504</v>
      </c>
    </row>
    <row r="10" spans="2:26" x14ac:dyDescent="0.2">
      <c r="Q10"/>
      <c r="R10"/>
      <c r="S10"/>
      <c r="T10"/>
      <c r="U10"/>
      <c r="V10"/>
      <c r="W10"/>
      <c r="X10"/>
      <c r="Y10"/>
      <c r="Z10"/>
    </row>
    <row r="11" spans="2:26" x14ac:dyDescent="0.2">
      <c r="Q11"/>
      <c r="R11"/>
      <c r="S11"/>
      <c r="T11"/>
      <c r="U11"/>
      <c r="V11"/>
      <c r="W11"/>
      <c r="X11"/>
      <c r="Y11"/>
      <c r="Z11"/>
    </row>
    <row r="12" spans="2:26" x14ac:dyDescent="0.2">
      <c r="Q12"/>
      <c r="R12"/>
      <c r="S12"/>
      <c r="T12"/>
      <c r="U12"/>
      <c r="V12"/>
      <c r="W12"/>
      <c r="X12"/>
      <c r="Y12"/>
      <c r="Z12"/>
    </row>
    <row r="13" spans="2:26" x14ac:dyDescent="0.2">
      <c r="P13" s="28"/>
      <c r="Q13"/>
      <c r="R13"/>
      <c r="S13"/>
      <c r="T13"/>
      <c r="U13"/>
      <c r="V13"/>
      <c r="W13"/>
      <c r="X13"/>
      <c r="Y13"/>
      <c r="Z13"/>
    </row>
    <row r="14" spans="2:26" x14ac:dyDescent="0.2">
      <c r="P14" s="28"/>
      <c r="Q14"/>
      <c r="R14"/>
      <c r="S14"/>
      <c r="T14"/>
      <c r="U14"/>
      <c r="V14"/>
      <c r="W14"/>
      <c r="X14"/>
      <c r="Y14"/>
      <c r="Z14"/>
    </row>
    <row r="15" spans="2:26" x14ac:dyDescent="0.2">
      <c r="P15" s="28"/>
      <c r="Q15"/>
      <c r="R15"/>
      <c r="S15"/>
      <c r="T15"/>
      <c r="U15"/>
      <c r="V15"/>
      <c r="W15"/>
      <c r="X15"/>
      <c r="Y15"/>
      <c r="Z15"/>
    </row>
    <row r="16" spans="2:26" x14ac:dyDescent="0.2">
      <c r="P16" s="28"/>
      <c r="Q16"/>
      <c r="R16"/>
      <c r="S16"/>
      <c r="T16"/>
      <c r="U16"/>
      <c r="V16"/>
      <c r="W16"/>
      <c r="X16"/>
      <c r="Y16"/>
      <c r="Z16"/>
    </row>
    <row r="17" spans="2:26" x14ac:dyDescent="0.2">
      <c r="P17" s="28"/>
      <c r="Q17"/>
      <c r="R17"/>
      <c r="S17"/>
      <c r="T17"/>
      <c r="U17"/>
      <c r="V17"/>
      <c r="W17"/>
      <c r="X17"/>
      <c r="Y17"/>
      <c r="Z17"/>
    </row>
    <row r="18" spans="2:26" x14ac:dyDescent="0.2">
      <c r="P18" s="28"/>
      <c r="Q18"/>
      <c r="R18"/>
      <c r="S18"/>
      <c r="T18"/>
      <c r="U18"/>
      <c r="V18"/>
      <c r="W18"/>
      <c r="X18"/>
      <c r="Y18"/>
      <c r="Z18"/>
    </row>
    <row r="19" spans="2:26" x14ac:dyDescent="0.2">
      <c r="Q19"/>
      <c r="R19"/>
      <c r="S19"/>
      <c r="T19"/>
      <c r="U19"/>
      <c r="V19"/>
      <c r="W19"/>
      <c r="X19"/>
      <c r="Y19"/>
      <c r="Z19"/>
    </row>
    <row r="20" spans="2:26" x14ac:dyDescent="0.2">
      <c r="B20" s="19" t="s">
        <v>42</v>
      </c>
      <c r="C20" s="21"/>
      <c r="D20" s="21"/>
      <c r="E20" s="21"/>
      <c r="F20" s="21"/>
      <c r="H20" s="19" t="s">
        <v>43</v>
      </c>
      <c r="I20" s="21"/>
      <c r="J20" s="21"/>
      <c r="K20" s="21"/>
      <c r="L20" s="21"/>
      <c r="M20" s="21"/>
      <c r="Q20"/>
      <c r="R20"/>
      <c r="S20"/>
      <c r="T20"/>
      <c r="U20"/>
      <c r="V20"/>
      <c r="W20"/>
      <c r="X20"/>
      <c r="Y20"/>
      <c r="Z20"/>
    </row>
    <row r="21" spans="2:26" x14ac:dyDescent="0.2">
      <c r="Q21"/>
      <c r="R21"/>
      <c r="S21"/>
      <c r="T21"/>
      <c r="U21"/>
      <c r="V21"/>
      <c r="W21"/>
      <c r="X21"/>
      <c r="Y21"/>
      <c r="Z21"/>
    </row>
    <row r="22" spans="2:26" x14ac:dyDescent="0.2">
      <c r="Q22"/>
      <c r="R22"/>
      <c r="S22"/>
      <c r="T22"/>
      <c r="U22"/>
      <c r="V22"/>
      <c r="W22"/>
      <c r="X22"/>
      <c r="Y22"/>
      <c r="Z22"/>
    </row>
    <row r="23" spans="2:26" x14ac:dyDescent="0.2">
      <c r="Q23"/>
      <c r="R23"/>
      <c r="S23"/>
      <c r="T23"/>
      <c r="U23"/>
      <c r="V23"/>
      <c r="W23"/>
      <c r="X23"/>
      <c r="Y23"/>
      <c r="Z23"/>
    </row>
    <row r="24" spans="2:26" x14ac:dyDescent="0.2">
      <c r="Q24"/>
      <c r="R24"/>
      <c r="S24"/>
      <c r="T24"/>
      <c r="U24"/>
      <c r="V24"/>
      <c r="W24"/>
      <c r="X24"/>
      <c r="Y24"/>
      <c r="Z24"/>
    </row>
    <row r="25" spans="2:26" x14ac:dyDescent="0.2">
      <c r="Q25"/>
      <c r="R25"/>
      <c r="S25"/>
      <c r="T25"/>
      <c r="U25"/>
      <c r="V25"/>
      <c r="W25"/>
      <c r="X25"/>
      <c r="Y25"/>
      <c r="Z25"/>
    </row>
    <row r="26" spans="2:26" x14ac:dyDescent="0.2">
      <c r="Q26"/>
      <c r="R26"/>
      <c r="S26"/>
      <c r="T26"/>
      <c r="U26"/>
      <c r="V26"/>
      <c r="W26"/>
      <c r="X26"/>
      <c r="Y26"/>
      <c r="Z26"/>
    </row>
    <row r="27" spans="2:26" x14ac:dyDescent="0.2">
      <c r="Q27"/>
      <c r="R27"/>
      <c r="S27"/>
      <c r="T27"/>
      <c r="U27"/>
      <c r="V27"/>
      <c r="W27"/>
      <c r="X27"/>
      <c r="Y27"/>
      <c r="Z27"/>
    </row>
    <row r="28" spans="2:26" ht="17" thickBot="1" x14ac:dyDescent="0.25">
      <c r="Q28" s="5"/>
      <c r="R28" s="40"/>
      <c r="S28" s="43"/>
      <c r="T28" s="71"/>
    </row>
    <row r="29" spans="2:26" ht="52" thickBot="1" x14ac:dyDescent="0.25">
      <c r="Q29" s="93" t="s">
        <v>36</v>
      </c>
      <c r="R29" s="92" t="s">
        <v>41</v>
      </c>
    </row>
    <row r="30" spans="2:26" x14ac:dyDescent="0.2">
      <c r="Q30" s="94" t="s">
        <v>37</v>
      </c>
      <c r="R30" s="55">
        <v>0.63</v>
      </c>
    </row>
    <row r="31" spans="2:26" x14ac:dyDescent="0.2">
      <c r="Q31" s="94" t="s">
        <v>38</v>
      </c>
      <c r="R31" s="55">
        <v>0.51</v>
      </c>
    </row>
    <row r="32" spans="2:26" x14ac:dyDescent="0.2">
      <c r="Q32" s="94" t="s">
        <v>39</v>
      </c>
      <c r="R32" s="55">
        <v>0.28999999999999998</v>
      </c>
    </row>
    <row r="33" spans="2:25" ht="17" thickBot="1" x14ac:dyDescent="0.25">
      <c r="B33" s="19" t="s">
        <v>44</v>
      </c>
      <c r="C33" s="21"/>
      <c r="D33" s="21"/>
      <c r="E33" s="21"/>
      <c r="F33" s="21"/>
      <c r="G33" s="21"/>
      <c r="H33" s="19"/>
      <c r="I33" s="21"/>
      <c r="J33" s="21"/>
      <c r="K33" s="21"/>
      <c r="L33" s="21"/>
      <c r="M33" s="21"/>
      <c r="Q33" s="95" t="s">
        <v>40</v>
      </c>
      <c r="R33" s="91">
        <v>0.14000000000000001</v>
      </c>
    </row>
    <row r="35" spans="2:25" ht="17" thickBot="1" x14ac:dyDescent="0.25">
      <c r="C35" s="38"/>
      <c r="D35" s="38"/>
      <c r="E35" s="38"/>
      <c r="F35" s="38"/>
      <c r="G35" s="38"/>
      <c r="H35" s="38"/>
      <c r="I35" s="38"/>
      <c r="J35" s="38"/>
      <c r="O35" s="5"/>
      <c r="P35" s="40"/>
      <c r="Q35" s="40"/>
      <c r="R35" s="40"/>
      <c r="S35" s="5"/>
      <c r="X35" s="15"/>
      <c r="Y35" s="15"/>
    </row>
    <row r="36" spans="2:25" ht="19" x14ac:dyDescent="0.25">
      <c r="D36" s="187" t="s">
        <v>51</v>
      </c>
      <c r="E36" s="188"/>
      <c r="F36" s="189"/>
      <c r="G36" s="190">
        <v>2016</v>
      </c>
      <c r="H36" s="190">
        <v>2017</v>
      </c>
      <c r="I36" s="190">
        <v>2018</v>
      </c>
      <c r="J36" s="190">
        <v>2019</v>
      </c>
      <c r="K36" s="191">
        <v>2020</v>
      </c>
      <c r="O36" s="5"/>
      <c r="P36" s="43"/>
      <c r="Q36" s="40"/>
      <c r="R36" s="40"/>
      <c r="S36" s="22"/>
      <c r="T36" s="22"/>
      <c r="U36" s="22"/>
      <c r="X36" s="15"/>
      <c r="Y36" s="15"/>
    </row>
    <row r="37" spans="2:25" ht="19" x14ac:dyDescent="0.25">
      <c r="D37" s="197" t="s">
        <v>52</v>
      </c>
      <c r="E37" s="198"/>
      <c r="F37" s="198"/>
      <c r="G37" s="192">
        <v>5650</v>
      </c>
      <c r="H37" s="192">
        <v>22911</v>
      </c>
      <c r="I37" s="192">
        <v>69273</v>
      </c>
      <c r="J37" s="192">
        <v>191675</v>
      </c>
      <c r="K37" s="193">
        <v>204328</v>
      </c>
      <c r="O37" s="5"/>
      <c r="P37" s="43"/>
      <c r="Q37" s="40"/>
      <c r="R37" s="40"/>
      <c r="S37" s="22"/>
      <c r="T37" s="22"/>
      <c r="U37" s="22"/>
      <c r="X37" s="15"/>
      <c r="Y37" s="15"/>
    </row>
    <row r="38" spans="2:25" ht="19" x14ac:dyDescent="0.25">
      <c r="D38" s="199" t="s">
        <v>54</v>
      </c>
      <c r="E38" s="200"/>
      <c r="F38" s="200"/>
      <c r="G38" s="186">
        <v>10975</v>
      </c>
      <c r="H38" s="186">
        <v>38994</v>
      </c>
      <c r="I38" s="186">
        <v>103416</v>
      </c>
      <c r="J38" s="186">
        <v>472982</v>
      </c>
      <c r="K38" s="194">
        <v>177153</v>
      </c>
      <c r="O38" s="5"/>
      <c r="P38" s="5"/>
      <c r="Q38" s="5"/>
      <c r="R38" s="5"/>
      <c r="S38" s="22"/>
      <c r="T38" s="73"/>
      <c r="U38" s="22"/>
      <c r="X38" s="15"/>
      <c r="Y38" s="15"/>
    </row>
    <row r="39" spans="2:25" ht="20" thickBot="1" x14ac:dyDescent="0.3">
      <c r="D39" s="197" t="s">
        <v>56</v>
      </c>
      <c r="E39" s="198"/>
      <c r="F39" s="198"/>
      <c r="G39" s="192">
        <v>-5325</v>
      </c>
      <c r="H39" s="192">
        <v>-16083</v>
      </c>
      <c r="I39" s="192">
        <v>-34143</v>
      </c>
      <c r="J39" s="192">
        <v>-281307</v>
      </c>
      <c r="K39" s="193">
        <v>27175</v>
      </c>
      <c r="M39" s="28"/>
      <c r="N39" s="28"/>
      <c r="O39" s="28"/>
      <c r="Q39" s="15"/>
      <c r="R39" s="20"/>
      <c r="S39" s="11"/>
      <c r="T39" s="15"/>
      <c r="U39" s="22"/>
      <c r="V39" s="73"/>
      <c r="W39" s="22"/>
    </row>
    <row r="40" spans="2:25" ht="19" x14ac:dyDescent="0.25">
      <c r="D40" s="201" t="s">
        <v>58</v>
      </c>
      <c r="E40" s="202"/>
      <c r="F40" s="202"/>
      <c r="G40" s="186">
        <v>3392</v>
      </c>
      <c r="H40" s="186">
        <v>10818</v>
      </c>
      <c r="I40" s="186">
        <v>18100</v>
      </c>
      <c r="J40" s="186">
        <v>9918</v>
      </c>
      <c r="K40" s="194">
        <v>11217</v>
      </c>
      <c r="M40" s="28"/>
      <c r="N40" s="28"/>
      <c r="O40" s="28"/>
      <c r="Q40" s="48" t="s">
        <v>17</v>
      </c>
      <c r="R40" s="49" t="s">
        <v>23</v>
      </c>
      <c r="T40" s="20"/>
    </row>
    <row r="41" spans="2:25" ht="20" thickBot="1" x14ac:dyDescent="0.3">
      <c r="D41" s="203" t="s">
        <v>59</v>
      </c>
      <c r="E41" s="204"/>
      <c r="F41" s="204"/>
      <c r="G41" s="195">
        <v>-8722</v>
      </c>
      <c r="H41" s="195">
        <v>-26907</v>
      </c>
      <c r="I41" s="195">
        <v>-51816</v>
      </c>
      <c r="J41" s="195">
        <v>-291306</v>
      </c>
      <c r="K41" s="196">
        <v>15836</v>
      </c>
      <c r="M41" s="168"/>
      <c r="N41" s="97"/>
      <c r="O41" s="28"/>
      <c r="Q41" s="39" t="s">
        <v>13</v>
      </c>
      <c r="R41" s="55">
        <v>0.01</v>
      </c>
      <c r="T41" s="15"/>
    </row>
    <row r="42" spans="2:25" ht="7" customHeight="1" x14ac:dyDescent="0.2">
      <c r="L42" s="28"/>
      <c r="M42" s="28"/>
      <c r="N42" s="28"/>
      <c r="O42" s="28"/>
      <c r="Q42" s="39" t="s">
        <v>14</v>
      </c>
      <c r="R42" s="55">
        <v>0.23</v>
      </c>
      <c r="T42" s="34"/>
    </row>
    <row r="43" spans="2:25" ht="17" thickBot="1" x14ac:dyDescent="0.25">
      <c r="M43" s="28"/>
      <c r="N43" s="28"/>
      <c r="O43" s="28"/>
      <c r="Q43" s="39" t="s">
        <v>15</v>
      </c>
      <c r="R43" s="55">
        <v>0.56000000000000005</v>
      </c>
      <c r="T43" s="15"/>
    </row>
    <row r="44" spans="2:25" ht="17" thickBot="1" x14ac:dyDescent="0.25">
      <c r="B44" s="24"/>
      <c r="C44" s="25"/>
      <c r="D44" s="25"/>
      <c r="E44" s="25"/>
      <c r="F44" s="25"/>
      <c r="G44" s="25"/>
      <c r="H44" s="25"/>
      <c r="I44" s="25"/>
      <c r="J44" s="25"/>
      <c r="K44" s="25"/>
      <c r="L44" s="25"/>
      <c r="M44" s="26"/>
      <c r="N44" s="28"/>
      <c r="O44" s="28"/>
      <c r="Q44" s="41" t="s">
        <v>24</v>
      </c>
      <c r="R44" s="56">
        <v>0.2</v>
      </c>
      <c r="T44" s="15"/>
    </row>
    <row r="45" spans="2:25" x14ac:dyDescent="0.2">
      <c r="B45" s="27"/>
      <c r="C45" s="28"/>
      <c r="D45" s="28"/>
      <c r="E45" s="28"/>
      <c r="F45" s="28"/>
      <c r="G45" s="28"/>
      <c r="H45" s="28"/>
      <c r="I45" s="28"/>
      <c r="J45" s="28"/>
      <c r="K45" s="28"/>
      <c r="L45" s="28"/>
      <c r="M45" s="29"/>
      <c r="N45" s="28"/>
      <c r="O45" s="28"/>
      <c r="T45" s="15"/>
    </row>
    <row r="46" spans="2:25" x14ac:dyDescent="0.2">
      <c r="B46" s="27"/>
      <c r="C46" s="28"/>
      <c r="D46" s="28"/>
      <c r="E46" s="28"/>
      <c r="F46" s="28"/>
      <c r="G46" s="28"/>
      <c r="H46" s="28"/>
      <c r="I46" s="28"/>
      <c r="J46" s="28"/>
      <c r="K46" s="28"/>
      <c r="L46" s="28"/>
      <c r="M46" s="29"/>
      <c r="N46" s="28"/>
      <c r="O46" s="28"/>
      <c r="T46" s="15"/>
    </row>
    <row r="47" spans="2:25" x14ac:dyDescent="0.2">
      <c r="B47" s="27"/>
      <c r="C47" s="28"/>
      <c r="D47" s="28"/>
      <c r="E47" s="28"/>
      <c r="F47" s="28"/>
      <c r="G47" s="28"/>
      <c r="H47" s="28"/>
      <c r="I47" s="28"/>
      <c r="J47" s="28"/>
      <c r="K47" s="28"/>
      <c r="L47" s="28"/>
      <c r="M47" s="29"/>
      <c r="N47" s="28"/>
      <c r="O47" s="28"/>
      <c r="Q47" s="15"/>
      <c r="R47" s="15"/>
      <c r="S47" s="15"/>
      <c r="T47" s="15"/>
    </row>
    <row r="48" spans="2:25" x14ac:dyDescent="0.2">
      <c r="B48" s="27"/>
      <c r="C48" s="28"/>
      <c r="D48" s="28"/>
      <c r="E48" s="28"/>
      <c r="F48" s="28"/>
      <c r="G48" s="28"/>
      <c r="H48" s="28"/>
      <c r="I48" s="28"/>
      <c r="J48" s="28"/>
      <c r="K48" s="28"/>
      <c r="L48" s="28"/>
      <c r="M48" s="29"/>
      <c r="N48" s="28"/>
      <c r="O48" s="28"/>
    </row>
    <row r="49" spans="1:24" x14ac:dyDescent="0.2">
      <c r="B49" s="27"/>
      <c r="C49" s="28"/>
      <c r="D49" s="28"/>
      <c r="E49" s="28"/>
      <c r="F49" s="28"/>
      <c r="G49" s="28"/>
      <c r="H49" s="28"/>
      <c r="I49" s="28"/>
      <c r="J49" s="28"/>
      <c r="K49" s="28"/>
      <c r="L49" s="28"/>
      <c r="M49" s="29"/>
      <c r="N49" s="28"/>
      <c r="O49" s="28"/>
    </row>
    <row r="50" spans="1:24" x14ac:dyDescent="0.2">
      <c r="B50" s="27"/>
      <c r="C50" s="28"/>
      <c r="D50" s="28"/>
      <c r="E50" s="28"/>
      <c r="F50" s="28"/>
      <c r="G50" s="28"/>
      <c r="H50" s="28"/>
      <c r="I50" s="28"/>
      <c r="J50" s="28"/>
      <c r="K50" s="28"/>
      <c r="L50" s="28"/>
      <c r="M50" s="29"/>
      <c r="N50" s="28"/>
      <c r="O50" s="28"/>
    </row>
    <row r="51" spans="1:24" x14ac:dyDescent="0.2">
      <c r="B51" s="27"/>
      <c r="C51" s="28"/>
      <c r="D51" s="28"/>
      <c r="E51" s="28"/>
      <c r="F51" s="28"/>
      <c r="G51" s="28"/>
      <c r="H51" s="28"/>
      <c r="I51" s="28"/>
      <c r="J51" s="28"/>
      <c r="K51" s="28"/>
      <c r="L51" s="28"/>
      <c r="M51" s="29"/>
      <c r="N51" s="28"/>
      <c r="O51" s="28"/>
      <c r="U51" s="5"/>
    </row>
    <row r="52" spans="1:24" x14ac:dyDescent="0.2">
      <c r="B52" s="27"/>
      <c r="C52" s="28"/>
      <c r="D52" s="28"/>
      <c r="E52" s="28"/>
      <c r="F52" s="28"/>
      <c r="G52" s="28"/>
      <c r="H52" s="28"/>
      <c r="I52" s="28"/>
      <c r="J52" s="28"/>
      <c r="K52" s="28"/>
      <c r="L52" s="28"/>
      <c r="M52" s="29"/>
      <c r="N52" s="28"/>
      <c r="O52" s="28"/>
      <c r="Q52" s="15"/>
      <c r="U52" s="5"/>
    </row>
    <row r="53" spans="1:24" x14ac:dyDescent="0.2">
      <c r="B53" s="27"/>
      <c r="C53" s="28"/>
      <c r="D53" s="28"/>
      <c r="E53" s="28"/>
      <c r="F53" s="28"/>
      <c r="G53" s="28"/>
      <c r="H53" s="28"/>
      <c r="I53" s="28"/>
      <c r="J53" s="28"/>
      <c r="K53" s="28"/>
      <c r="L53" s="28"/>
      <c r="M53" s="29"/>
      <c r="N53" s="28"/>
      <c r="O53" s="28"/>
      <c r="Q53" s="15"/>
      <c r="U53" s="5"/>
    </row>
    <row r="54" spans="1:24" x14ac:dyDescent="0.2">
      <c r="B54" s="27"/>
      <c r="C54" s="28"/>
      <c r="D54" s="28"/>
      <c r="E54" s="28"/>
      <c r="F54" s="28"/>
      <c r="G54" s="28"/>
      <c r="H54" s="28"/>
      <c r="I54" s="28"/>
      <c r="J54" s="28"/>
      <c r="K54" s="28"/>
      <c r="L54" s="28"/>
      <c r="M54" s="29"/>
      <c r="N54" s="28"/>
      <c r="O54" s="28"/>
      <c r="Q54" s="15"/>
    </row>
    <row r="55" spans="1:24" x14ac:dyDescent="0.2">
      <c r="B55" s="27"/>
      <c r="C55" s="28"/>
      <c r="D55" s="28"/>
      <c r="E55" s="28"/>
      <c r="F55" s="28"/>
      <c r="G55" s="28"/>
      <c r="H55" s="28"/>
      <c r="I55" s="28"/>
      <c r="J55" s="28"/>
      <c r="K55" s="28"/>
      <c r="L55" s="28"/>
      <c r="M55" s="29"/>
      <c r="N55" s="28"/>
      <c r="O55" s="28"/>
      <c r="Q55" s="15"/>
      <c r="R55" s="38"/>
      <c r="S55" s="38"/>
      <c r="U55" s="38"/>
      <c r="V55" s="38"/>
      <c r="W55" s="38"/>
    </row>
    <row r="56" spans="1:24" x14ac:dyDescent="0.2">
      <c r="B56" s="27"/>
      <c r="C56" s="28"/>
      <c r="D56" s="28"/>
      <c r="E56" s="28"/>
      <c r="F56" s="28"/>
      <c r="G56" s="28"/>
      <c r="H56" s="28"/>
      <c r="I56" s="28"/>
      <c r="J56" s="28"/>
      <c r="K56" s="28"/>
      <c r="L56" s="28"/>
      <c r="M56" s="29"/>
      <c r="N56" s="28"/>
      <c r="O56" s="28"/>
      <c r="Q56" s="15"/>
      <c r="R56" s="74"/>
      <c r="S56" s="75"/>
      <c r="T56" s="5"/>
      <c r="U56" s="5"/>
      <c r="V56" s="74"/>
      <c r="W56" s="75"/>
      <c r="X56" s="5"/>
    </row>
    <row r="57" spans="1:24" x14ac:dyDescent="0.2">
      <c r="B57" s="27"/>
      <c r="C57" s="28"/>
      <c r="D57" s="28"/>
      <c r="E57" s="28"/>
      <c r="F57" s="28"/>
      <c r="G57" s="28"/>
      <c r="H57" s="28"/>
      <c r="I57" s="28"/>
      <c r="J57" s="28"/>
      <c r="K57" s="28"/>
      <c r="L57" s="28"/>
      <c r="M57" s="29"/>
      <c r="N57" s="28"/>
      <c r="O57" s="28"/>
      <c r="Q57" s="15"/>
      <c r="R57" s="5"/>
      <c r="S57" s="75"/>
      <c r="T57" s="5"/>
      <c r="U57" s="5"/>
      <c r="V57" s="5"/>
      <c r="W57" s="75"/>
      <c r="X57" s="5"/>
    </row>
    <row r="58" spans="1:24" ht="17" thickBot="1" x14ac:dyDescent="0.25">
      <c r="B58" s="31"/>
      <c r="C58" s="32"/>
      <c r="D58" s="32"/>
      <c r="E58" s="32"/>
      <c r="F58" s="32"/>
      <c r="G58" s="32"/>
      <c r="H58" s="32"/>
      <c r="I58" s="32"/>
      <c r="J58" s="32"/>
      <c r="K58" s="32"/>
      <c r="L58" s="32"/>
      <c r="M58" s="33"/>
      <c r="Q58" s="5"/>
      <c r="R58" s="74"/>
      <c r="S58" s="75"/>
      <c r="T58" s="5"/>
      <c r="U58" s="5"/>
      <c r="V58" s="74"/>
      <c r="W58" s="75"/>
      <c r="X58" s="5"/>
    </row>
    <row r="59" spans="1:24" x14ac:dyDescent="0.2">
      <c r="Q59" s="67"/>
      <c r="R59" s="68"/>
      <c r="S59" s="69"/>
    </row>
    <row r="60" spans="1:24" x14ac:dyDescent="0.2">
      <c r="Q60" s="67"/>
      <c r="R60" s="68"/>
      <c r="S60" s="69"/>
    </row>
    <row r="61" spans="1:24" x14ac:dyDescent="0.2">
      <c r="Q61" s="38"/>
      <c r="R61" s="38"/>
    </row>
    <row r="62" spans="1:24" x14ac:dyDescent="0.2">
      <c r="Q62" s="5"/>
      <c r="R62" s="76"/>
    </row>
    <row r="63" spans="1:24" x14ac:dyDescent="0.2">
      <c r="Q63" s="5"/>
      <c r="R63" s="76"/>
    </row>
    <row r="64" spans="1:24" x14ac:dyDescent="0.2">
      <c r="A64" s="97"/>
      <c r="B64" s="97"/>
      <c r="C64" s="97"/>
      <c r="D64" s="97"/>
      <c r="E64" s="97"/>
      <c r="F64" s="97"/>
      <c r="G64" s="97"/>
      <c r="H64" s="97"/>
      <c r="I64" s="97"/>
      <c r="J64" s="97"/>
      <c r="K64" s="97"/>
      <c r="L64" s="97"/>
      <c r="M64" s="97"/>
      <c r="N64" s="97"/>
      <c r="Q64" s="5"/>
      <c r="R64" s="76"/>
    </row>
    <row r="65" spans="1:22" x14ac:dyDescent="0.2">
      <c r="A65" s="97"/>
      <c r="B65" s="97"/>
      <c r="C65" s="97"/>
      <c r="D65" s="97"/>
      <c r="E65" s="97"/>
      <c r="F65" s="97"/>
      <c r="G65" s="97"/>
      <c r="H65" s="97"/>
      <c r="I65" s="97"/>
      <c r="J65" s="97"/>
      <c r="K65" s="97"/>
      <c r="L65" s="97"/>
      <c r="M65" s="97"/>
      <c r="N65" s="97"/>
      <c r="Q65" s="5"/>
      <c r="R65" s="76"/>
    </row>
    <row r="66" spans="1:22" x14ac:dyDescent="0.2">
      <c r="A66" s="97"/>
      <c r="B66" s="97"/>
      <c r="C66" s="97"/>
      <c r="D66" s="97"/>
      <c r="E66" s="97"/>
      <c r="F66" s="97"/>
      <c r="G66" s="97"/>
      <c r="H66" s="97"/>
      <c r="I66" s="97"/>
      <c r="J66" s="97"/>
      <c r="K66" s="97"/>
      <c r="L66" s="97"/>
      <c r="M66" s="97"/>
      <c r="N66" s="97"/>
      <c r="Q66" s="67"/>
      <c r="R66" s="68"/>
      <c r="S66" s="69"/>
    </row>
    <row r="67" spans="1:22" x14ac:dyDescent="0.2">
      <c r="A67" s="97"/>
      <c r="B67" s="97"/>
      <c r="C67" s="97"/>
      <c r="D67" s="97"/>
      <c r="E67" s="97"/>
      <c r="F67" s="97"/>
      <c r="G67" s="97"/>
      <c r="H67" s="97"/>
      <c r="I67" s="97"/>
      <c r="J67" s="97"/>
      <c r="K67" s="97"/>
      <c r="L67" s="97"/>
      <c r="M67" s="97"/>
      <c r="N67" s="97"/>
      <c r="Q67" s="38"/>
      <c r="R67" s="38"/>
      <c r="S67" s="69"/>
      <c r="V67" s="77"/>
    </row>
    <row r="68" spans="1:22" x14ac:dyDescent="0.2">
      <c r="A68" s="97"/>
      <c r="B68" s="97"/>
      <c r="C68" s="97"/>
      <c r="D68" s="97"/>
      <c r="E68" s="97"/>
      <c r="F68" s="97"/>
      <c r="G68" s="97"/>
      <c r="H68" s="97"/>
      <c r="I68" s="97"/>
      <c r="J68" s="97"/>
      <c r="K68" s="97"/>
      <c r="L68" s="97"/>
      <c r="M68" s="97"/>
      <c r="N68" s="97"/>
      <c r="Q68" s="5"/>
      <c r="R68" s="78"/>
      <c r="S68" s="69"/>
    </row>
    <row r="69" spans="1:22" x14ac:dyDescent="0.2">
      <c r="A69" s="97"/>
      <c r="B69" s="97"/>
      <c r="C69" s="97"/>
      <c r="D69" s="97"/>
      <c r="E69" s="97"/>
      <c r="F69" s="97"/>
      <c r="G69" s="97"/>
      <c r="H69" s="97"/>
      <c r="I69" s="97"/>
      <c r="J69" s="97"/>
      <c r="K69" s="97"/>
      <c r="L69" s="97"/>
      <c r="M69" s="97"/>
      <c r="N69" s="97"/>
      <c r="Q69" s="5"/>
      <c r="R69" s="78"/>
      <c r="S69" s="69"/>
    </row>
    <row r="70" spans="1:22" x14ac:dyDescent="0.2">
      <c r="A70" s="97"/>
      <c r="B70" s="97"/>
      <c r="C70" s="97"/>
      <c r="D70" s="97"/>
      <c r="E70" s="97"/>
      <c r="F70" s="97"/>
      <c r="G70" s="97"/>
      <c r="H70" s="97"/>
      <c r="I70" s="97"/>
      <c r="J70" s="97"/>
      <c r="K70" s="97"/>
      <c r="L70" s="97"/>
      <c r="M70" s="97"/>
      <c r="N70" s="97"/>
      <c r="Q70" s="5"/>
      <c r="R70" s="79"/>
      <c r="S70" s="69"/>
    </row>
    <row r="71" spans="1:22" x14ac:dyDescent="0.2">
      <c r="A71" s="97"/>
      <c r="B71" s="97"/>
      <c r="C71" s="97"/>
      <c r="D71" s="97"/>
      <c r="E71" s="97"/>
      <c r="F71" s="97"/>
      <c r="G71" s="97"/>
      <c r="H71" s="97"/>
      <c r="I71" s="97"/>
      <c r="J71" s="97"/>
      <c r="K71" s="97"/>
      <c r="L71" s="97"/>
      <c r="M71" s="97"/>
      <c r="N71" s="97"/>
      <c r="Q71" s="5"/>
      <c r="R71" s="78"/>
      <c r="S71" s="69"/>
    </row>
    <row r="72" spans="1:22" x14ac:dyDescent="0.2">
      <c r="A72" s="97"/>
      <c r="B72" s="97"/>
      <c r="C72" s="97"/>
      <c r="D72" s="97"/>
      <c r="E72" s="97"/>
      <c r="F72" s="97"/>
      <c r="G72" s="97"/>
      <c r="H72" s="97"/>
      <c r="I72" s="97"/>
      <c r="J72" s="97"/>
      <c r="K72" s="97"/>
      <c r="L72" s="97"/>
      <c r="M72" s="97"/>
      <c r="N72" s="97"/>
      <c r="Q72" s="5"/>
      <c r="R72" s="78"/>
      <c r="S72" s="69"/>
    </row>
    <row r="73" spans="1:22" x14ac:dyDescent="0.2">
      <c r="A73" s="97"/>
      <c r="B73" s="97"/>
      <c r="C73" s="97"/>
      <c r="D73" s="97"/>
      <c r="E73" s="97"/>
      <c r="F73" s="97"/>
      <c r="G73" s="97"/>
      <c r="H73" s="97"/>
      <c r="I73" s="97"/>
      <c r="J73" s="97"/>
      <c r="K73" s="97"/>
      <c r="L73" s="97"/>
      <c r="M73" s="97"/>
      <c r="N73" s="97"/>
      <c r="O73" s="96"/>
      <c r="P73" s="100"/>
      <c r="Q73" s="176"/>
      <c r="R73" s="140"/>
      <c r="S73" s="97"/>
      <c r="T73" s="97"/>
      <c r="U73" s="97"/>
      <c r="V73" s="97"/>
    </row>
    <row r="74" spans="1:22" x14ac:dyDescent="0.2">
      <c r="A74" s="97"/>
      <c r="B74" s="97"/>
      <c r="C74" s="97"/>
      <c r="D74" s="97"/>
      <c r="E74" s="97"/>
      <c r="F74" s="97"/>
      <c r="G74" s="97"/>
      <c r="H74" s="97"/>
      <c r="I74" s="97"/>
      <c r="J74" s="97"/>
      <c r="K74" s="97"/>
      <c r="L74" s="97"/>
      <c r="M74" s="97"/>
      <c r="N74" s="97"/>
      <c r="O74" s="96"/>
      <c r="P74" s="138"/>
      <c r="Q74" s="139"/>
      <c r="R74" s="140"/>
      <c r="S74" s="97"/>
      <c r="T74" s="97"/>
      <c r="U74" s="97"/>
      <c r="V74" s="97"/>
    </row>
    <row r="75" spans="1:22" x14ac:dyDescent="0.2">
      <c r="A75" s="97"/>
      <c r="B75" s="97"/>
      <c r="C75" s="97"/>
      <c r="D75" s="97"/>
      <c r="E75" s="97"/>
      <c r="F75" s="97"/>
      <c r="G75" s="97"/>
      <c r="H75" s="97"/>
      <c r="I75" s="97"/>
      <c r="J75" s="97"/>
      <c r="K75" s="97"/>
      <c r="L75" s="97"/>
      <c r="M75" s="97"/>
      <c r="N75" s="97"/>
      <c r="O75" s="96"/>
      <c r="P75" s="123"/>
      <c r="Q75" s="124"/>
      <c r="R75" s="125"/>
      <c r="S75" s="125"/>
      <c r="T75" s="125"/>
      <c r="U75" s="125"/>
      <c r="V75" s="125"/>
    </row>
    <row r="76" spans="1:22" x14ac:dyDescent="0.2">
      <c r="A76" s="97"/>
      <c r="B76" s="97"/>
      <c r="C76" s="97"/>
      <c r="D76" s="97"/>
      <c r="E76" s="97"/>
      <c r="F76" s="97"/>
      <c r="G76" s="97"/>
      <c r="H76" s="97"/>
      <c r="I76" s="97"/>
      <c r="J76" s="97"/>
      <c r="K76" s="97"/>
      <c r="L76" s="97"/>
      <c r="M76" s="97"/>
      <c r="N76" s="97"/>
      <c r="O76" s="96"/>
      <c r="P76" s="125"/>
      <c r="Q76" s="125"/>
      <c r="R76" s="125"/>
      <c r="S76" s="125"/>
      <c r="T76" s="125"/>
      <c r="U76" s="125"/>
      <c r="V76" s="125"/>
    </row>
    <row r="77" spans="1:22" x14ac:dyDescent="0.2">
      <c r="A77" s="97"/>
      <c r="B77" s="97"/>
      <c r="C77" s="97"/>
      <c r="D77" s="97"/>
      <c r="E77" s="97"/>
      <c r="F77" s="97"/>
      <c r="G77" s="97"/>
      <c r="H77" s="97"/>
      <c r="I77" s="97"/>
      <c r="J77" s="97"/>
      <c r="K77" s="97"/>
      <c r="L77" s="97"/>
      <c r="M77" s="97"/>
      <c r="N77" s="97"/>
      <c r="O77" s="96"/>
      <c r="P77" s="126"/>
      <c r="Q77" s="127"/>
      <c r="R77" s="127"/>
      <c r="S77" s="127"/>
      <c r="T77" s="127"/>
      <c r="U77" s="127"/>
      <c r="V77" s="129"/>
    </row>
    <row r="78" spans="1:22" x14ac:dyDescent="0.2">
      <c r="A78" s="97"/>
      <c r="B78" s="97"/>
      <c r="C78" s="97"/>
      <c r="D78" s="97"/>
      <c r="E78" s="97"/>
      <c r="F78" s="97"/>
      <c r="G78" s="97"/>
      <c r="H78" s="97"/>
      <c r="I78" s="97"/>
      <c r="J78" s="97"/>
      <c r="K78" s="97"/>
      <c r="L78" s="97"/>
      <c r="M78" s="97"/>
      <c r="N78" s="97"/>
      <c r="O78" s="96"/>
      <c r="P78" s="128"/>
      <c r="Q78" s="125"/>
      <c r="R78" s="125"/>
      <c r="S78" s="125"/>
      <c r="T78" s="125"/>
      <c r="U78" s="125"/>
      <c r="V78" s="125"/>
    </row>
    <row r="79" spans="1:22" x14ac:dyDescent="0.2">
      <c r="A79" s="97"/>
      <c r="B79" s="97"/>
      <c r="C79" s="97"/>
      <c r="D79" s="97"/>
      <c r="E79" s="97"/>
      <c r="F79" s="97"/>
      <c r="G79" s="97"/>
      <c r="H79" s="97"/>
      <c r="I79" s="97"/>
      <c r="J79" s="97"/>
      <c r="K79" s="97"/>
      <c r="L79" s="97"/>
      <c r="M79" s="97"/>
      <c r="N79" s="97"/>
      <c r="O79" s="96"/>
      <c r="P79" s="130"/>
      <c r="Q79" s="131"/>
      <c r="R79" s="131"/>
      <c r="S79" s="131"/>
      <c r="T79" s="131"/>
      <c r="U79" s="131"/>
      <c r="V79" s="125"/>
    </row>
    <row r="80" spans="1:22" x14ac:dyDescent="0.2">
      <c r="A80" s="97"/>
      <c r="B80" s="97"/>
      <c r="C80" s="97"/>
      <c r="D80" s="97"/>
      <c r="E80" s="97"/>
      <c r="F80" s="97"/>
      <c r="G80" s="97"/>
      <c r="H80" s="97"/>
      <c r="I80" s="97"/>
      <c r="J80" s="97"/>
      <c r="K80" s="97"/>
      <c r="L80" s="97"/>
      <c r="M80" s="97"/>
      <c r="N80" s="97"/>
      <c r="O80" s="96"/>
      <c r="P80" s="130"/>
      <c r="Q80" s="131"/>
      <c r="R80" s="131"/>
      <c r="S80" s="131"/>
      <c r="T80" s="131"/>
      <c r="U80" s="131"/>
      <c r="V80" s="125"/>
    </row>
    <row r="81" spans="1:22" x14ac:dyDescent="0.2">
      <c r="A81" s="97"/>
      <c r="B81" s="97"/>
      <c r="C81" s="97"/>
      <c r="D81" s="97"/>
      <c r="E81" s="97"/>
      <c r="F81" s="97"/>
      <c r="G81" s="97"/>
      <c r="H81" s="97"/>
      <c r="I81" s="97"/>
      <c r="J81" s="97"/>
      <c r="K81" s="97"/>
      <c r="L81" s="97"/>
      <c r="M81" s="97"/>
      <c r="N81" s="97"/>
      <c r="O81" s="96"/>
      <c r="P81" s="130"/>
      <c r="Q81" s="131"/>
      <c r="R81" s="131"/>
      <c r="S81" s="131"/>
      <c r="T81" s="131"/>
      <c r="U81" s="131"/>
      <c r="V81" s="125"/>
    </row>
    <row r="82" spans="1:22" x14ac:dyDescent="0.2">
      <c r="A82" s="97"/>
      <c r="B82" s="97"/>
      <c r="C82" s="97"/>
      <c r="D82" s="97"/>
      <c r="E82" s="97"/>
      <c r="F82" s="97"/>
      <c r="G82" s="97"/>
      <c r="H82" s="97"/>
      <c r="I82" s="97"/>
      <c r="J82" s="97"/>
      <c r="K82" s="97"/>
      <c r="L82" s="97"/>
      <c r="M82" s="97"/>
      <c r="N82" s="97"/>
      <c r="O82" s="96"/>
      <c r="P82" s="130"/>
      <c r="Q82" s="131"/>
      <c r="R82" s="131"/>
      <c r="S82" s="131"/>
      <c r="T82" s="131"/>
      <c r="U82" s="131"/>
      <c r="V82" s="125"/>
    </row>
    <row r="83" spans="1:22" x14ac:dyDescent="0.2">
      <c r="O83" s="96"/>
      <c r="P83" s="132"/>
      <c r="Q83" s="80"/>
      <c r="R83" s="80"/>
      <c r="S83" s="80"/>
      <c r="T83" s="80"/>
      <c r="U83" s="80"/>
      <c r="V83" s="124"/>
    </row>
    <row r="84" spans="1:22" x14ac:dyDescent="0.2">
      <c r="O84" s="96"/>
      <c r="P84" s="132"/>
      <c r="Q84" s="80"/>
      <c r="R84" s="80"/>
      <c r="S84" s="80"/>
      <c r="T84" s="80"/>
      <c r="U84" s="80"/>
      <c r="V84" s="124"/>
    </row>
    <row r="85" spans="1:22" x14ac:dyDescent="0.2">
      <c r="O85" s="96"/>
      <c r="P85" s="132"/>
      <c r="Q85" s="80"/>
      <c r="R85" s="80"/>
      <c r="S85" s="80"/>
      <c r="T85" s="80"/>
      <c r="U85" s="80"/>
      <c r="V85" s="124"/>
    </row>
    <row r="86" spans="1:22" x14ac:dyDescent="0.2">
      <c r="O86" s="96"/>
      <c r="P86" s="132"/>
      <c r="Q86" s="80"/>
      <c r="R86" s="80"/>
      <c r="S86" s="80"/>
      <c r="T86" s="80"/>
      <c r="U86" s="80"/>
      <c r="V86" s="124"/>
    </row>
    <row r="87" spans="1:22" x14ac:dyDescent="0.2">
      <c r="O87" s="96"/>
      <c r="P87" s="132"/>
      <c r="Q87" s="80"/>
      <c r="R87" s="80"/>
      <c r="S87" s="80"/>
      <c r="T87" s="80"/>
      <c r="U87" s="80"/>
      <c r="V87" s="124"/>
    </row>
    <row r="88" spans="1:22" x14ac:dyDescent="0.2">
      <c r="O88" s="96"/>
      <c r="P88" s="132"/>
      <c r="Q88" s="80"/>
      <c r="R88" s="80"/>
      <c r="S88" s="80"/>
      <c r="T88" s="80"/>
      <c r="U88" s="80"/>
      <c r="V88" s="124"/>
    </row>
    <row r="89" spans="1:22" x14ac:dyDescent="0.2">
      <c r="O89" s="96"/>
      <c r="P89" s="133"/>
      <c r="Q89" s="134"/>
      <c r="R89" s="134"/>
      <c r="S89" s="134"/>
      <c r="T89" s="134"/>
      <c r="U89" s="134"/>
      <c r="V89" s="124"/>
    </row>
    <row r="90" spans="1:22" x14ac:dyDescent="0.2">
      <c r="O90" s="96"/>
      <c r="P90" s="132"/>
      <c r="Q90" s="80"/>
      <c r="R90" s="80"/>
      <c r="S90" s="80"/>
      <c r="T90" s="80"/>
      <c r="U90" s="80"/>
      <c r="V90" s="124"/>
    </row>
    <row r="91" spans="1:22" x14ac:dyDescent="0.2">
      <c r="O91" s="96"/>
      <c r="P91" s="132"/>
      <c r="Q91" s="81"/>
      <c r="R91" s="81"/>
      <c r="S91" s="81"/>
      <c r="T91" s="81"/>
      <c r="U91" s="81"/>
      <c r="V91" s="81"/>
    </row>
    <row r="92" spans="1:22" x14ac:dyDescent="0.2">
      <c r="O92" s="96"/>
      <c r="P92" s="125"/>
      <c r="Q92" s="125"/>
      <c r="R92" s="125"/>
      <c r="S92" s="125"/>
      <c r="T92" s="125"/>
      <c r="U92" s="125"/>
      <c r="V92" s="125"/>
    </row>
    <row r="93" spans="1:22" x14ac:dyDescent="0.2">
      <c r="O93" s="96"/>
      <c r="P93" s="135"/>
      <c r="Q93" s="134"/>
      <c r="R93" s="127"/>
      <c r="S93" s="127"/>
      <c r="T93" s="127"/>
      <c r="U93" s="134"/>
      <c r="V93" s="125"/>
    </row>
    <row r="94" spans="1:22" x14ac:dyDescent="0.2">
      <c r="O94" s="96"/>
      <c r="P94" s="136"/>
      <c r="Q94" s="134"/>
      <c r="R94" s="134"/>
      <c r="S94" s="134"/>
      <c r="T94" s="134"/>
      <c r="U94" s="134"/>
      <c r="V94" s="125"/>
    </row>
    <row r="95" spans="1:22" x14ac:dyDescent="0.2">
      <c r="O95" s="96"/>
      <c r="P95" s="125"/>
      <c r="Q95" s="125"/>
      <c r="R95" s="134"/>
      <c r="S95" s="134"/>
      <c r="T95" s="134"/>
      <c r="U95" s="125"/>
      <c r="V95" s="125"/>
    </row>
    <row r="96" spans="1:22" x14ac:dyDescent="0.2">
      <c r="O96" s="96"/>
      <c r="P96" s="125"/>
      <c r="Q96" s="125"/>
      <c r="R96" s="137"/>
      <c r="S96" s="137"/>
      <c r="T96" s="137"/>
      <c r="U96" s="125"/>
      <c r="V96" s="125"/>
    </row>
    <row r="97" spans="15:22" x14ac:dyDescent="0.2">
      <c r="O97" s="96"/>
      <c r="P97" s="138"/>
      <c r="Q97" s="139"/>
      <c r="R97" s="140"/>
      <c r="S97" s="97"/>
      <c r="T97" s="97"/>
      <c r="U97" s="97"/>
      <c r="V97" s="97"/>
    </row>
    <row r="98" spans="15:22" x14ac:dyDescent="0.2">
      <c r="O98" s="96"/>
      <c r="P98" s="97"/>
      <c r="Q98" s="97"/>
      <c r="R98" s="97"/>
      <c r="S98" s="97"/>
      <c r="T98" s="97"/>
      <c r="U98" s="97"/>
      <c r="V98" s="97"/>
    </row>
    <row r="99" spans="15:22" x14ac:dyDescent="0.2">
      <c r="O99" s="96"/>
      <c r="P99" s="97"/>
      <c r="Q99" s="97"/>
      <c r="R99" s="97"/>
      <c r="S99" s="97"/>
      <c r="T99" s="97"/>
      <c r="U99" s="97"/>
      <c r="V99" s="97"/>
    </row>
    <row r="100" spans="15:22" x14ac:dyDescent="0.2">
      <c r="O100" s="96"/>
      <c r="P100" s="97"/>
      <c r="Q100" s="97"/>
      <c r="R100" s="97"/>
      <c r="S100" s="97"/>
      <c r="T100" s="97"/>
      <c r="U100" s="97"/>
      <c r="V100" s="97"/>
    </row>
    <row r="101" spans="15:22" x14ac:dyDescent="0.2">
      <c r="Q101" s="35"/>
    </row>
    <row r="103" spans="15:22" x14ac:dyDescent="0.2">
      <c r="Q103" s="67"/>
      <c r="R103" s="68"/>
      <c r="S103" s="69"/>
    </row>
    <row r="104" spans="15:22" x14ac:dyDescent="0.2">
      <c r="Q104" s="67"/>
      <c r="R104" s="68"/>
      <c r="S104" s="69"/>
    </row>
    <row r="105" spans="15:22" x14ac:dyDescent="0.2">
      <c r="Q105" s="67"/>
      <c r="R105" s="68"/>
      <c r="S105" s="69"/>
    </row>
    <row r="106" spans="15:22" x14ac:dyDescent="0.2">
      <c r="Q106" s="67"/>
      <c r="R106" s="68"/>
      <c r="S106" s="69"/>
    </row>
    <row r="107" spans="15:22" x14ac:dyDescent="0.2">
      <c r="Q107" s="67"/>
      <c r="R107" s="68"/>
      <c r="S107" s="69"/>
    </row>
    <row r="108" spans="15:22" x14ac:dyDescent="0.2">
      <c r="Q108" s="67"/>
      <c r="R108" s="68"/>
      <c r="S108" s="69"/>
    </row>
    <row r="109" spans="15:22" x14ac:dyDescent="0.2">
      <c r="Q109" s="67"/>
      <c r="R109" s="68"/>
      <c r="S109" s="69"/>
    </row>
    <row r="110" spans="15:22" x14ac:dyDescent="0.2">
      <c r="Q110" s="67"/>
      <c r="R110" s="68"/>
      <c r="S110" s="69"/>
    </row>
    <row r="111" spans="15:22" x14ac:dyDescent="0.2">
      <c r="Q111" s="67"/>
      <c r="R111" s="68"/>
      <c r="S111" s="69"/>
    </row>
  </sheetData>
  <mergeCells count="5">
    <mergeCell ref="D37:F37"/>
    <mergeCell ref="D38:F38"/>
    <mergeCell ref="D39:F39"/>
    <mergeCell ref="D40:F40"/>
    <mergeCell ref="D41:F41"/>
  </mergeCells>
  <phoneticPr fontId="16" type="noConversion"/>
  <pageMargins left="0.7" right="0.7" top="0.75" bottom="0.75" header="0.3" footer="0.3"/>
  <pageSetup scale="60"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D777C-574F-5841-8F72-A72F5DAC5FB5}">
  <dimension ref="B1:AF126"/>
  <sheetViews>
    <sheetView tabSelected="1" view="pageLayout" topLeftCell="A42" zoomScaleNormal="75" zoomScaleSheetLayoutView="83" workbookViewId="0">
      <selection activeCell="J39" sqref="J39"/>
    </sheetView>
  </sheetViews>
  <sheetFormatPr baseColWidth="10" defaultRowHeight="16" x14ac:dyDescent="0.2"/>
  <cols>
    <col min="1" max="1" width="5.6640625" style="15" customWidth="1"/>
    <col min="2" max="2" width="6.83203125" style="15" customWidth="1"/>
    <col min="3" max="3" width="6" style="15" customWidth="1"/>
    <col min="4" max="4" width="9.5" style="15" customWidth="1"/>
    <col min="5" max="5" width="10.83203125" style="15"/>
    <col min="6" max="6" width="9" style="15" customWidth="1"/>
    <col min="7" max="7" width="8.6640625" style="15" customWidth="1"/>
    <col min="8" max="8" width="8.33203125" style="15" customWidth="1"/>
    <col min="9" max="9" width="11.1640625" style="15" customWidth="1"/>
    <col min="10" max="11" width="12" style="15" customWidth="1"/>
    <col min="12" max="16" width="10.83203125" style="15"/>
    <col min="17" max="17" width="48" style="15" bestFit="1" customWidth="1"/>
    <col min="18" max="18" width="34.33203125" style="15" bestFit="1" customWidth="1"/>
    <col min="19" max="19" width="15.83203125" style="15" bestFit="1" customWidth="1"/>
    <col min="20" max="20" width="15.6640625" style="15" bestFit="1" customWidth="1"/>
    <col min="21" max="21" width="19.33203125" style="15" bestFit="1" customWidth="1"/>
    <col min="22" max="23" width="12.83203125" style="15" bestFit="1" customWidth="1"/>
    <col min="24" max="24" width="10.83203125" style="15" bestFit="1" customWidth="1"/>
    <col min="25" max="25" width="10.33203125" style="15" bestFit="1" customWidth="1"/>
    <col min="26" max="26" width="10.83203125" style="15"/>
    <col min="27" max="27" width="13.33203125" style="15" bestFit="1" customWidth="1"/>
    <col min="28" max="28" width="8.5" style="15" bestFit="1" customWidth="1"/>
    <col min="29" max="29" width="13.33203125" style="15" bestFit="1" customWidth="1"/>
    <col min="30" max="16384" width="10.83203125" style="15"/>
  </cols>
  <sheetData>
    <row r="1" spans="2:28" ht="17" thickBot="1" x14ac:dyDescent="0.25">
      <c r="T1" s="97"/>
      <c r="U1" s="97"/>
      <c r="V1" s="97"/>
      <c r="W1" s="97"/>
      <c r="X1" s="97"/>
      <c r="Y1" s="97"/>
      <c r="Z1" s="97"/>
      <c r="AA1" s="97"/>
      <c r="AB1" s="97"/>
    </row>
    <row r="2" spans="2:28" x14ac:dyDescent="0.2">
      <c r="Q2" s="48" t="s">
        <v>16</v>
      </c>
      <c r="R2" s="49" t="s">
        <v>12</v>
      </c>
      <c r="T2" s="97"/>
      <c r="U2" s="97"/>
      <c r="V2" s="138"/>
      <c r="W2" s="139"/>
      <c r="X2" s="140"/>
      <c r="Y2" s="97"/>
      <c r="Z2" s="97"/>
      <c r="AA2" s="97"/>
      <c r="AB2" s="97"/>
    </row>
    <row r="3" spans="2:28" x14ac:dyDescent="0.2">
      <c r="Q3" s="39" t="s">
        <v>13</v>
      </c>
      <c r="R3" s="50">
        <v>41.86</v>
      </c>
      <c r="T3" s="170"/>
      <c r="U3" s="170"/>
      <c r="V3" s="138"/>
      <c r="W3" s="171"/>
      <c r="X3" s="171"/>
      <c r="Y3" s="172"/>
      <c r="Z3" s="97"/>
      <c r="AA3" s="171"/>
      <c r="AB3" s="171"/>
    </row>
    <row r="4" spans="2:28" x14ac:dyDescent="0.2">
      <c r="B4" s="19" t="s">
        <v>46</v>
      </c>
      <c r="C4" s="19"/>
      <c r="D4" s="19"/>
      <c r="E4" s="19"/>
      <c r="F4" s="19"/>
      <c r="G4" s="20"/>
      <c r="H4" s="19" t="s">
        <v>45</v>
      </c>
      <c r="I4" s="21"/>
      <c r="J4" s="21"/>
      <c r="K4" s="21"/>
      <c r="L4" s="21"/>
      <c r="M4" s="21"/>
      <c r="Q4" s="39" t="s">
        <v>14</v>
      </c>
      <c r="R4" s="50">
        <v>40</v>
      </c>
      <c r="T4" s="170"/>
      <c r="U4" s="170"/>
      <c r="V4" s="138"/>
      <c r="W4" s="173"/>
      <c r="X4" s="171"/>
      <c r="Y4" s="174"/>
      <c r="Z4" s="97"/>
      <c r="AA4" s="173"/>
      <c r="AB4" s="171"/>
    </row>
    <row r="5" spans="2:28" ht="17" thickBot="1" x14ac:dyDescent="0.25">
      <c r="Q5" s="41" t="s">
        <v>15</v>
      </c>
      <c r="R5" s="51">
        <v>37.28</v>
      </c>
      <c r="T5" s="170"/>
      <c r="U5" s="170"/>
      <c r="V5" s="138"/>
      <c r="W5" s="173"/>
      <c r="X5" s="171"/>
      <c r="Y5" s="172"/>
      <c r="Z5" s="97"/>
      <c r="AA5" s="173"/>
      <c r="AB5" s="171"/>
    </row>
    <row r="6" spans="2:28" x14ac:dyDescent="0.2">
      <c r="Q6" s="3"/>
      <c r="R6" s="11"/>
      <c r="T6" s="97"/>
      <c r="U6" s="97"/>
      <c r="V6" s="138"/>
      <c r="W6" s="175"/>
      <c r="X6" s="175"/>
      <c r="Y6" s="174"/>
      <c r="Z6" s="97"/>
      <c r="AA6" s="97"/>
      <c r="AB6" s="97"/>
    </row>
    <row r="7" spans="2:28" x14ac:dyDescent="0.2">
      <c r="Q7" s="3"/>
      <c r="R7" s="11"/>
      <c r="T7" s="97"/>
      <c r="U7" s="97"/>
      <c r="V7" s="97"/>
      <c r="W7" s="97"/>
      <c r="X7" s="97"/>
      <c r="Y7" s="97"/>
      <c r="Z7" s="97"/>
      <c r="AA7" s="97"/>
      <c r="AB7" s="97"/>
    </row>
    <row r="8" spans="2:28" x14ac:dyDescent="0.2">
      <c r="Q8" s="3"/>
      <c r="R8" s="11"/>
      <c r="T8" s="97"/>
      <c r="U8" s="97"/>
      <c r="V8" s="97"/>
      <c r="W8" s="97"/>
      <c r="X8" s="97"/>
      <c r="Y8" s="97"/>
      <c r="Z8" s="97"/>
      <c r="AA8" s="97"/>
      <c r="AB8" s="97"/>
    </row>
    <row r="9" spans="2:28" x14ac:dyDescent="0.2">
      <c r="P9" s="97"/>
      <c r="Q9" s="97"/>
      <c r="R9" s="98"/>
      <c r="S9" s="98"/>
      <c r="T9" s="98"/>
      <c r="U9" s="97"/>
      <c r="V9" s="97"/>
      <c r="W9" s="97"/>
      <c r="X9" s="97"/>
      <c r="Y9" s="97"/>
      <c r="Z9" s="97"/>
      <c r="AA9" s="97"/>
      <c r="AB9" s="97"/>
    </row>
    <row r="10" spans="2:28" x14ac:dyDescent="0.2">
      <c r="P10" s="97"/>
      <c r="Q10" s="99"/>
      <c r="R10" s="99"/>
      <c r="S10" s="97"/>
      <c r="T10" s="97"/>
      <c r="U10" s="97"/>
      <c r="V10" s="97"/>
      <c r="W10" s="97"/>
      <c r="X10" s="97"/>
      <c r="Y10" s="97"/>
      <c r="Z10" s="97"/>
      <c r="AA10" s="97"/>
      <c r="AB10" s="97"/>
    </row>
    <row r="11" spans="2:28" x14ac:dyDescent="0.2">
      <c r="P11" s="97"/>
      <c r="Q11" s="100"/>
      <c r="R11" s="101"/>
      <c r="S11" s="102"/>
      <c r="T11" s="102"/>
      <c r="U11" s="97"/>
      <c r="V11" s="97"/>
      <c r="W11" s="97"/>
      <c r="X11" s="97"/>
      <c r="Y11" s="97"/>
      <c r="Z11" s="97"/>
      <c r="AA11" s="97"/>
      <c r="AB11" s="97"/>
    </row>
    <row r="12" spans="2:28" x14ac:dyDescent="0.2">
      <c r="P12" s="97"/>
      <c r="Q12" s="100"/>
      <c r="R12" s="101"/>
      <c r="S12" s="97"/>
      <c r="T12" s="97"/>
      <c r="U12" s="97"/>
      <c r="V12" s="97"/>
      <c r="W12" s="97"/>
      <c r="X12" s="97"/>
      <c r="Y12" s="97"/>
      <c r="Z12" s="97"/>
      <c r="AA12" s="97"/>
      <c r="AB12" s="97"/>
    </row>
    <row r="13" spans="2:28" x14ac:dyDescent="0.2">
      <c r="P13" s="97"/>
      <c r="Q13" s="100"/>
      <c r="R13" s="101"/>
      <c r="S13" s="97"/>
      <c r="T13" s="97"/>
      <c r="U13" s="97"/>
      <c r="V13" s="97"/>
      <c r="W13" s="97"/>
      <c r="X13" s="97"/>
      <c r="Y13" s="97"/>
      <c r="Z13" s="97"/>
      <c r="AA13" s="97"/>
      <c r="AB13" s="97"/>
    </row>
    <row r="14" spans="2:28" x14ac:dyDescent="0.2">
      <c r="P14" s="97"/>
      <c r="Q14" s="100"/>
      <c r="R14" s="101"/>
      <c r="S14" s="97"/>
    </row>
    <row r="15" spans="2:28" x14ac:dyDescent="0.2">
      <c r="P15" s="97"/>
      <c r="Q15" s="97"/>
      <c r="R15" s="97"/>
      <c r="S15" s="97"/>
    </row>
    <row r="16" spans="2:28" x14ac:dyDescent="0.2">
      <c r="P16" s="97"/>
      <c r="Q16" s="97"/>
      <c r="R16" s="97"/>
      <c r="S16" s="97"/>
    </row>
    <row r="17" spans="2:32" x14ac:dyDescent="0.2">
      <c r="B17" s="19" t="s">
        <v>47</v>
      </c>
      <c r="C17" s="21"/>
      <c r="D17" s="21"/>
      <c r="E17" s="21"/>
      <c r="F17" s="21"/>
      <c r="H17" s="19" t="s">
        <v>70</v>
      </c>
      <c r="I17" s="21"/>
      <c r="J17" s="21"/>
      <c r="K17" s="21"/>
      <c r="L17" s="21"/>
      <c r="M17" s="21"/>
    </row>
    <row r="19" spans="2:32" ht="17" thickBot="1" x14ac:dyDescent="0.25"/>
    <row r="20" spans="2:32" ht="17" thickBot="1" x14ac:dyDescent="0.25">
      <c r="I20" s="207" t="s">
        <v>22</v>
      </c>
      <c r="J20" s="208"/>
      <c r="K20" s="209"/>
      <c r="Q20" s="213" t="s">
        <v>18</v>
      </c>
      <c r="R20" s="214"/>
      <c r="S20" s="214"/>
      <c r="T20" s="215"/>
    </row>
    <row r="21" spans="2:32" x14ac:dyDescent="0.2">
      <c r="I21" s="183" t="s">
        <v>17</v>
      </c>
      <c r="J21" s="184">
        <v>2020</v>
      </c>
      <c r="K21" s="185">
        <v>2019</v>
      </c>
      <c r="Q21" s="37" t="s">
        <v>17</v>
      </c>
      <c r="R21" s="35">
        <v>2020</v>
      </c>
      <c r="S21" s="35">
        <v>2019</v>
      </c>
      <c r="T21" s="36" t="s">
        <v>20</v>
      </c>
    </row>
    <row r="22" spans="2:32" x14ac:dyDescent="0.2">
      <c r="I22" s="177" t="s">
        <v>13</v>
      </c>
      <c r="J22" s="178">
        <v>20000</v>
      </c>
      <c r="K22" s="179">
        <v>18000</v>
      </c>
      <c r="Q22" s="39" t="s">
        <v>13</v>
      </c>
      <c r="R22" s="40">
        <v>39071</v>
      </c>
      <c r="S22" s="43">
        <v>51156</v>
      </c>
      <c r="T22" s="45">
        <f>(R22-S22)/S22</f>
        <v>-0.23623817343029166</v>
      </c>
    </row>
    <row r="23" spans="2:32" x14ac:dyDescent="0.2">
      <c r="C23"/>
      <c r="I23" s="39" t="s">
        <v>14</v>
      </c>
      <c r="J23" s="40">
        <v>600000</v>
      </c>
      <c r="K23" s="53">
        <v>400000</v>
      </c>
      <c r="Q23" s="39" t="s">
        <v>14</v>
      </c>
      <c r="R23" s="40">
        <v>747945</v>
      </c>
      <c r="S23" s="43">
        <v>321007</v>
      </c>
      <c r="T23" s="45">
        <f>(R23-S23)/S23</f>
        <v>1.3299959190921071</v>
      </c>
      <c r="U23" s="44"/>
    </row>
    <row r="24" spans="2:32" ht="17" thickBot="1" x14ac:dyDescent="0.25">
      <c r="I24" s="180" t="s">
        <v>15</v>
      </c>
      <c r="J24" s="181">
        <v>340000</v>
      </c>
      <c r="K24" s="182">
        <v>258000</v>
      </c>
      <c r="Q24" s="41" t="s">
        <v>15</v>
      </c>
      <c r="R24" s="42">
        <v>2235616</v>
      </c>
      <c r="S24" s="46">
        <v>720548</v>
      </c>
      <c r="T24" s="47">
        <f>(R24-S24)/S24</f>
        <v>2.1026607526493724</v>
      </c>
    </row>
    <row r="25" spans="2:32" x14ac:dyDescent="0.2">
      <c r="C25"/>
      <c r="Q25" s="3"/>
      <c r="R25" s="13"/>
    </row>
    <row r="26" spans="2:32" x14ac:dyDescent="0.2">
      <c r="Q26" s="3"/>
      <c r="R26" s="13"/>
    </row>
    <row r="27" spans="2:32" x14ac:dyDescent="0.2">
      <c r="C27"/>
      <c r="Q27" s="3"/>
      <c r="R27" s="13"/>
      <c r="AD27" s="28"/>
      <c r="AE27" s="28"/>
      <c r="AF27" s="28"/>
    </row>
    <row r="28" spans="2:32" x14ac:dyDescent="0.2">
      <c r="Q28" s="5"/>
      <c r="R28" s="72"/>
      <c r="S28" s="28"/>
      <c r="T28" s="28"/>
      <c r="AD28" s="28"/>
      <c r="AE28" s="28"/>
      <c r="AF28" s="28"/>
    </row>
    <row r="29" spans="2:32" x14ac:dyDescent="0.2">
      <c r="P29" s="28"/>
      <c r="Q29" s="5"/>
      <c r="R29" s="70"/>
      <c r="S29" s="28"/>
      <c r="T29" s="28"/>
      <c r="U29" s="28"/>
      <c r="V29" s="28"/>
      <c r="W29" s="28"/>
      <c r="X29" s="28"/>
      <c r="AD29" s="28"/>
      <c r="AE29" s="28"/>
      <c r="AF29" s="28"/>
    </row>
    <row r="30" spans="2:32" x14ac:dyDescent="0.2">
      <c r="B30" s="19" t="s">
        <v>48</v>
      </c>
      <c r="C30" s="21"/>
      <c r="D30" s="21"/>
      <c r="E30" s="21"/>
      <c r="F30" s="21"/>
      <c r="G30" s="21"/>
      <c r="H30" s="19"/>
      <c r="I30" s="21"/>
      <c r="J30" s="21"/>
      <c r="K30" s="21"/>
      <c r="L30" s="21"/>
      <c r="M30" s="21"/>
      <c r="P30" s="28"/>
      <c r="Q30" s="28"/>
      <c r="R30" s="28"/>
      <c r="S30" s="28"/>
      <c r="T30" s="28"/>
      <c r="U30" s="28"/>
      <c r="V30" s="28"/>
      <c r="W30" s="28"/>
      <c r="X30" s="28"/>
      <c r="AD30" s="28"/>
      <c r="AE30" s="28"/>
      <c r="AF30" s="28"/>
    </row>
    <row r="31" spans="2:32" ht="17" thickBot="1" x14ac:dyDescent="0.25">
      <c r="P31" s="28"/>
      <c r="Q31" s="105"/>
      <c r="R31" s="105"/>
      <c r="S31" s="105"/>
      <c r="T31" s="105"/>
      <c r="U31" s="28"/>
      <c r="V31" s="122" t="s">
        <v>50</v>
      </c>
      <c r="W31" s="28"/>
      <c r="X31" s="28"/>
      <c r="AD31" s="28"/>
      <c r="AE31" s="28"/>
      <c r="AF31" s="28"/>
    </row>
    <row r="32" spans="2:32" x14ac:dyDescent="0.2">
      <c r="P32" s="28"/>
      <c r="Q32" s="210" t="s">
        <v>21</v>
      </c>
      <c r="R32" s="211"/>
      <c r="S32" s="211"/>
      <c r="T32" s="212"/>
      <c r="U32" s="105"/>
      <c r="V32" s="116" t="s">
        <v>1</v>
      </c>
      <c r="W32" s="117" t="s">
        <v>25</v>
      </c>
      <c r="X32" s="117" t="s">
        <v>26</v>
      </c>
      <c r="Y32" s="117" t="s">
        <v>27</v>
      </c>
      <c r="Z32" s="117" t="s">
        <v>19</v>
      </c>
      <c r="AA32" s="84" t="s">
        <v>13</v>
      </c>
      <c r="AB32" s="28"/>
      <c r="AC32" s="28"/>
      <c r="AD32" s="28"/>
      <c r="AE32" s="28"/>
      <c r="AF32" s="28"/>
    </row>
    <row r="33" spans="2:32" x14ac:dyDescent="0.2">
      <c r="P33" s="28"/>
      <c r="Q33" s="37" t="s">
        <v>17</v>
      </c>
      <c r="R33" s="35">
        <v>2018</v>
      </c>
      <c r="S33" s="35">
        <v>2019</v>
      </c>
      <c r="T33" s="36">
        <v>2020</v>
      </c>
      <c r="U33" s="35"/>
      <c r="V33" s="107">
        <v>44197</v>
      </c>
      <c r="W33" s="108">
        <v>3.54</v>
      </c>
      <c r="X33" s="108">
        <v>3.54</v>
      </c>
      <c r="Y33" s="108">
        <v>65076400</v>
      </c>
      <c r="Z33" s="108"/>
      <c r="AA33" s="109"/>
      <c r="AD33" s="103"/>
      <c r="AE33" s="103"/>
      <c r="AF33" s="103"/>
    </row>
    <row r="34" spans="2:32" x14ac:dyDescent="0.2">
      <c r="P34" s="28"/>
      <c r="Q34" s="39" t="s">
        <v>13</v>
      </c>
      <c r="R34" s="40">
        <v>1865194</v>
      </c>
      <c r="S34" s="43">
        <v>2352007</v>
      </c>
      <c r="T34" s="104">
        <v>989000</v>
      </c>
      <c r="U34" s="38"/>
      <c r="V34" s="107">
        <v>44228</v>
      </c>
      <c r="W34" s="108">
        <v>3.18</v>
      </c>
      <c r="X34" s="108">
        <v>3.18</v>
      </c>
      <c r="Y34" s="108">
        <v>58978500</v>
      </c>
      <c r="Z34" s="110">
        <f>W34/W33</f>
        <v>0.89830508474576276</v>
      </c>
      <c r="AA34" s="111">
        <f>Z34</f>
        <v>0.89830508474576276</v>
      </c>
      <c r="AD34" s="28"/>
      <c r="AE34" s="28"/>
      <c r="AF34" s="28"/>
    </row>
    <row r="35" spans="2:32" x14ac:dyDescent="0.2">
      <c r="P35" s="28"/>
      <c r="Q35" s="39" t="s">
        <v>14</v>
      </c>
      <c r="R35" s="40">
        <v>15000000</v>
      </c>
      <c r="S35" s="40">
        <v>21000000</v>
      </c>
      <c r="T35" s="53">
        <v>66000000</v>
      </c>
      <c r="U35" s="5"/>
      <c r="V35" s="107">
        <v>44256</v>
      </c>
      <c r="W35" s="108">
        <v>2.93</v>
      </c>
      <c r="X35" s="108">
        <v>2.93</v>
      </c>
      <c r="Y35" s="108">
        <v>91389900</v>
      </c>
      <c r="Z35" s="110">
        <f t="shared" ref="Z35:Z43" si="0">W35/W34</f>
        <v>0.92138364779874216</v>
      </c>
      <c r="AA35" s="111">
        <f t="shared" ref="AA35:AA43" si="1">Z35</f>
        <v>0.92138364779874216</v>
      </c>
      <c r="AD35" s="28"/>
      <c r="AE35" s="28"/>
      <c r="AF35" s="28"/>
    </row>
    <row r="36" spans="2:32" ht="17" thickBot="1" x14ac:dyDescent="0.25">
      <c r="P36" s="28"/>
      <c r="Q36" s="41" t="s">
        <v>15</v>
      </c>
      <c r="R36" s="42">
        <v>4000000</v>
      </c>
      <c r="S36" s="42">
        <v>10000000</v>
      </c>
      <c r="T36" s="54">
        <v>20000000</v>
      </c>
      <c r="U36" s="22"/>
      <c r="V36" s="107">
        <v>44287</v>
      </c>
      <c r="W36" s="108">
        <v>2.46</v>
      </c>
      <c r="X36" s="108">
        <v>2.46</v>
      </c>
      <c r="Y36" s="108">
        <v>39262100</v>
      </c>
      <c r="Z36" s="110">
        <f t="shared" si="0"/>
        <v>0.83959044368600677</v>
      </c>
      <c r="AA36" s="111">
        <f>Z36</f>
        <v>0.83959044368600677</v>
      </c>
      <c r="AD36" s="28"/>
      <c r="AE36" s="28"/>
      <c r="AF36" s="28"/>
    </row>
    <row r="37" spans="2:32" x14ac:dyDescent="0.2">
      <c r="P37" s="28"/>
      <c r="Q37" s="5"/>
      <c r="R37" s="5"/>
      <c r="S37" s="5"/>
      <c r="T37" s="5"/>
      <c r="U37" s="22"/>
      <c r="V37" s="107">
        <v>44317</v>
      </c>
      <c r="W37" s="108">
        <v>2.0299999999999998</v>
      </c>
      <c r="X37" s="108">
        <v>2.0299999999999998</v>
      </c>
      <c r="Y37" s="108">
        <v>51371800</v>
      </c>
      <c r="Z37" s="110">
        <f t="shared" si="0"/>
        <v>0.82520325203252021</v>
      </c>
      <c r="AA37" s="111">
        <f t="shared" si="1"/>
        <v>0.82520325203252021</v>
      </c>
      <c r="AD37" s="28"/>
      <c r="AE37" s="28"/>
      <c r="AF37" s="28"/>
    </row>
    <row r="38" spans="2:32" x14ac:dyDescent="0.2">
      <c r="P38" s="28"/>
      <c r="Q38" s="3"/>
      <c r="R38" s="5"/>
      <c r="S38" s="5"/>
      <c r="T38" s="5"/>
      <c r="U38" s="22"/>
      <c r="V38" s="107">
        <v>44348</v>
      </c>
      <c r="W38" s="108">
        <v>1.78</v>
      </c>
      <c r="X38" s="108">
        <v>1.78</v>
      </c>
      <c r="Y38" s="108">
        <v>72128500</v>
      </c>
      <c r="Z38" s="110">
        <f t="shared" si="0"/>
        <v>0.87684729064039424</v>
      </c>
      <c r="AA38" s="111">
        <f t="shared" si="1"/>
        <v>0.87684729064039424</v>
      </c>
      <c r="AD38" s="28"/>
      <c r="AE38" s="28"/>
      <c r="AF38" s="28"/>
    </row>
    <row r="39" spans="2:32" x14ac:dyDescent="0.2">
      <c r="U39" s="22"/>
      <c r="V39" s="107">
        <v>44378</v>
      </c>
      <c r="W39" s="108">
        <v>1.71</v>
      </c>
      <c r="X39" s="108">
        <v>1.71</v>
      </c>
      <c r="Y39" s="108">
        <v>61188000</v>
      </c>
      <c r="Z39" s="110">
        <f t="shared" si="0"/>
        <v>0.9606741573033708</v>
      </c>
      <c r="AA39" s="111">
        <f t="shared" si="1"/>
        <v>0.9606741573033708</v>
      </c>
    </row>
    <row r="40" spans="2:32" x14ac:dyDescent="0.2">
      <c r="V40" s="107">
        <v>44409</v>
      </c>
      <c r="W40" s="108">
        <v>1.31</v>
      </c>
      <c r="X40" s="108">
        <v>1.31</v>
      </c>
      <c r="Y40" s="108">
        <v>111238100</v>
      </c>
      <c r="Z40" s="110">
        <f t="shared" si="0"/>
        <v>0.76608187134502925</v>
      </c>
      <c r="AA40" s="111">
        <f t="shared" si="1"/>
        <v>0.76608187134502925</v>
      </c>
    </row>
    <row r="41" spans="2:32" ht="17" thickBot="1" x14ac:dyDescent="0.25">
      <c r="B41" s="19" t="s">
        <v>71</v>
      </c>
      <c r="C41" s="21"/>
      <c r="D41" s="21"/>
      <c r="E41" s="21"/>
      <c r="F41" s="21"/>
      <c r="H41" s="19" t="s">
        <v>61</v>
      </c>
      <c r="I41" s="21"/>
      <c r="J41" s="21"/>
      <c r="K41" s="21"/>
      <c r="L41" s="21"/>
      <c r="M41" s="21"/>
      <c r="V41" s="107">
        <v>44440</v>
      </c>
      <c r="W41" s="108">
        <v>0.88500000000000001</v>
      </c>
      <c r="X41" s="108">
        <v>0.88500000000000001</v>
      </c>
      <c r="Y41" s="108">
        <v>116831300</v>
      </c>
      <c r="Z41" s="110">
        <f t="shared" si="0"/>
        <v>0.67557251908396942</v>
      </c>
      <c r="AA41" s="111">
        <f t="shared" si="1"/>
        <v>0.67557251908396942</v>
      </c>
    </row>
    <row r="42" spans="2:32" x14ac:dyDescent="0.2">
      <c r="Q42" s="48" t="s">
        <v>22</v>
      </c>
      <c r="R42" s="25"/>
      <c r="S42" s="26"/>
      <c r="V42" s="107">
        <v>44470</v>
      </c>
      <c r="W42" s="108">
        <v>1.94</v>
      </c>
      <c r="X42" s="108">
        <v>1.94</v>
      </c>
      <c r="Y42" s="108">
        <v>614046900</v>
      </c>
      <c r="Z42" s="110">
        <f t="shared" si="0"/>
        <v>2.1920903954802258</v>
      </c>
      <c r="AA42" s="111">
        <f t="shared" si="1"/>
        <v>2.1920903954802258</v>
      </c>
    </row>
    <row r="43" spans="2:32" ht="17" thickBot="1" x14ac:dyDescent="0.25">
      <c r="Q43" s="37" t="s">
        <v>17</v>
      </c>
      <c r="R43" s="38">
        <v>2020</v>
      </c>
      <c r="S43" s="52">
        <v>2019</v>
      </c>
      <c r="V43" s="112">
        <v>44501</v>
      </c>
      <c r="W43" s="113">
        <v>1.04</v>
      </c>
      <c r="X43" s="113">
        <v>1.04</v>
      </c>
      <c r="Y43" s="113">
        <v>128026400</v>
      </c>
      <c r="Z43" s="114">
        <f t="shared" si="0"/>
        <v>0.53608247422680411</v>
      </c>
      <c r="AA43" s="115">
        <f t="shared" si="1"/>
        <v>0.53608247422680411</v>
      </c>
    </row>
    <row r="44" spans="2:32" x14ac:dyDescent="0.2">
      <c r="Q44" s="39" t="s">
        <v>13</v>
      </c>
      <c r="R44" s="40">
        <v>20000</v>
      </c>
      <c r="S44" s="53">
        <v>18000</v>
      </c>
    </row>
    <row r="45" spans="2:32" ht="17" thickBot="1" x14ac:dyDescent="0.25">
      <c r="Q45" s="39" t="s">
        <v>14</v>
      </c>
      <c r="R45" s="40">
        <v>600000</v>
      </c>
      <c r="S45" s="53">
        <v>400000</v>
      </c>
      <c r="V45" s="122" t="s">
        <v>50</v>
      </c>
    </row>
    <row r="46" spans="2:32" ht="17" thickBot="1" x14ac:dyDescent="0.25">
      <c r="Q46" s="41" t="s">
        <v>15</v>
      </c>
      <c r="R46" s="42">
        <v>340000</v>
      </c>
      <c r="S46" s="54">
        <v>258000</v>
      </c>
      <c r="V46" s="82" t="s">
        <v>1</v>
      </c>
      <c r="W46" s="106" t="s">
        <v>25</v>
      </c>
      <c r="X46" s="106" t="s">
        <v>26</v>
      </c>
      <c r="Y46" s="106" t="s">
        <v>27</v>
      </c>
      <c r="Z46" s="106" t="s">
        <v>19</v>
      </c>
      <c r="AA46" s="84" t="s">
        <v>49</v>
      </c>
    </row>
    <row r="47" spans="2:32" x14ac:dyDescent="0.2">
      <c r="V47" s="107">
        <v>44197</v>
      </c>
      <c r="W47" s="118">
        <v>193.270004</v>
      </c>
      <c r="X47" s="118">
        <v>193.270004</v>
      </c>
      <c r="Y47" s="118">
        <v>59126200</v>
      </c>
      <c r="Z47" s="108"/>
      <c r="AA47" s="109"/>
    </row>
    <row r="48" spans="2:32" x14ac:dyDescent="0.2">
      <c r="V48" s="107">
        <v>44228</v>
      </c>
      <c r="W48" s="118">
        <v>169.490005</v>
      </c>
      <c r="X48" s="118">
        <v>169.490005</v>
      </c>
      <c r="Y48" s="118">
        <v>45964800</v>
      </c>
      <c r="Z48" s="110">
        <f>W48/W47</f>
        <v>0.87695970141336566</v>
      </c>
      <c r="AA48" s="119">
        <f>Z48</f>
        <v>0.87695970141336566</v>
      </c>
    </row>
    <row r="49" spans="2:27" x14ac:dyDescent="0.2">
      <c r="V49" s="107">
        <v>44256</v>
      </c>
      <c r="W49" s="118">
        <v>131.13000500000001</v>
      </c>
      <c r="X49" s="118">
        <v>131.13000500000001</v>
      </c>
      <c r="Y49" s="118">
        <v>94488000</v>
      </c>
      <c r="Z49" s="110">
        <f t="shared" ref="Z49:Z57" si="2">W49/W48</f>
        <v>0.7736739697423457</v>
      </c>
      <c r="AA49" s="119">
        <f t="shared" ref="AA49:AA57" si="3">Z49</f>
        <v>0.7736739697423457</v>
      </c>
    </row>
    <row r="50" spans="2:27" x14ac:dyDescent="0.2">
      <c r="V50" s="107">
        <v>44287</v>
      </c>
      <c r="W50" s="118">
        <v>143.16999799999999</v>
      </c>
      <c r="X50" s="118">
        <v>143.16999799999999</v>
      </c>
      <c r="Y50" s="118">
        <v>51213300</v>
      </c>
      <c r="Z50" s="110">
        <f t="shared" si="2"/>
        <v>1.0918172236781352</v>
      </c>
      <c r="AA50" s="119">
        <f t="shared" si="3"/>
        <v>1.0918172236781352</v>
      </c>
    </row>
    <row r="51" spans="2:27" x14ac:dyDescent="0.2">
      <c r="U51" s="3"/>
      <c r="V51" s="107">
        <v>44317</v>
      </c>
      <c r="W51" s="118">
        <v>150.279999</v>
      </c>
      <c r="X51" s="118">
        <v>150.279999</v>
      </c>
      <c r="Y51" s="118">
        <v>92565100</v>
      </c>
      <c r="Z51" s="110">
        <f t="shared" si="2"/>
        <v>1.0496612495587239</v>
      </c>
      <c r="AA51" s="119">
        <f t="shared" si="3"/>
        <v>1.0496612495587239</v>
      </c>
    </row>
    <row r="52" spans="2:27" ht="17" thickBot="1" x14ac:dyDescent="0.25">
      <c r="U52" s="3"/>
      <c r="V52" s="107">
        <v>44348</v>
      </c>
      <c r="W52" s="118">
        <v>178.33000200000001</v>
      </c>
      <c r="X52" s="118">
        <v>178.33000200000001</v>
      </c>
      <c r="Y52" s="118">
        <v>92702300</v>
      </c>
      <c r="Z52" s="110">
        <f t="shared" si="2"/>
        <v>1.186651604915169</v>
      </c>
      <c r="AA52" s="119">
        <f t="shared" si="3"/>
        <v>1.186651604915169</v>
      </c>
    </row>
    <row r="53" spans="2:27" x14ac:dyDescent="0.2">
      <c r="B53" s="19" t="s">
        <v>68</v>
      </c>
      <c r="C53" s="21"/>
      <c r="D53" s="21"/>
      <c r="E53" s="21"/>
      <c r="F53" s="21"/>
      <c r="H53" s="19" t="s">
        <v>67</v>
      </c>
      <c r="I53" s="21"/>
      <c r="J53" s="21"/>
      <c r="K53" s="21"/>
      <c r="L53" s="21"/>
      <c r="M53" s="21"/>
      <c r="Q53" s="48" t="s">
        <v>28</v>
      </c>
      <c r="R53" s="26"/>
      <c r="U53" s="3"/>
      <c r="V53" s="107">
        <v>44378</v>
      </c>
      <c r="W53" s="118">
        <v>174.28999300000001</v>
      </c>
      <c r="X53" s="118">
        <v>174.28999300000001</v>
      </c>
      <c r="Y53" s="118">
        <v>36807100</v>
      </c>
      <c r="Z53" s="110">
        <f t="shared" si="2"/>
        <v>0.9773453207273558</v>
      </c>
      <c r="AA53" s="119">
        <f t="shared" si="3"/>
        <v>0.9773453207273558</v>
      </c>
    </row>
    <row r="54" spans="2:27" x14ac:dyDescent="0.2">
      <c r="D54" s="20"/>
      <c r="Q54" s="37" t="s">
        <v>17</v>
      </c>
      <c r="R54" s="52" t="s">
        <v>29</v>
      </c>
      <c r="S54" s="2"/>
      <c r="V54" s="107">
        <v>44409</v>
      </c>
      <c r="W54" s="118">
        <v>191.39999399999999</v>
      </c>
      <c r="X54" s="118">
        <v>191.39999399999999</v>
      </c>
      <c r="Y54" s="118">
        <v>66759400</v>
      </c>
      <c r="Z54" s="110">
        <f t="shared" si="2"/>
        <v>1.0981697268184525</v>
      </c>
      <c r="AA54" s="119">
        <f t="shared" si="3"/>
        <v>1.0981697268184525</v>
      </c>
    </row>
    <row r="55" spans="2:27" x14ac:dyDescent="0.2">
      <c r="B55" s="20"/>
      <c r="D55" s="23"/>
      <c r="Q55" s="39" t="s">
        <v>32</v>
      </c>
      <c r="R55" s="64">
        <v>40</v>
      </c>
      <c r="S55" s="9"/>
      <c r="T55" s="3"/>
      <c r="U55" s="2"/>
      <c r="V55" s="107">
        <v>44440</v>
      </c>
      <c r="W55" s="118">
        <v>205.979996</v>
      </c>
      <c r="X55" s="118">
        <v>205.979996</v>
      </c>
      <c r="Y55" s="118">
        <v>73482300</v>
      </c>
      <c r="Z55" s="110">
        <f t="shared" si="2"/>
        <v>1.0761755614266111</v>
      </c>
      <c r="AA55" s="119">
        <f t="shared" si="3"/>
        <v>1.0761755614266111</v>
      </c>
    </row>
    <row r="56" spans="2:27" x14ac:dyDescent="0.2">
      <c r="Q56" s="39" t="s">
        <v>14</v>
      </c>
      <c r="R56" s="65">
        <v>30</v>
      </c>
      <c r="S56" s="9"/>
      <c r="T56" s="3"/>
      <c r="U56" s="3"/>
      <c r="V56" s="107">
        <v>44470</v>
      </c>
      <c r="W56" s="118">
        <v>194.800003</v>
      </c>
      <c r="X56" s="118">
        <v>194.800003</v>
      </c>
      <c r="Y56" s="118">
        <v>33183600</v>
      </c>
      <c r="Z56" s="110">
        <f t="shared" si="2"/>
        <v>0.9457229186469156</v>
      </c>
      <c r="AA56" s="119">
        <f t="shared" si="3"/>
        <v>0.9457229186469156</v>
      </c>
    </row>
    <row r="57" spans="2:27" ht="17" thickBot="1" x14ac:dyDescent="0.25">
      <c r="Q57" s="41" t="s">
        <v>15</v>
      </c>
      <c r="R57" s="66">
        <v>35</v>
      </c>
      <c r="S57" s="9"/>
      <c r="T57" s="3"/>
      <c r="U57" s="3"/>
      <c r="V57" s="112">
        <v>44501</v>
      </c>
      <c r="W57" s="120">
        <v>201.46000699999999</v>
      </c>
      <c r="X57" s="120">
        <v>201.46000699999999</v>
      </c>
      <c r="Y57" s="120">
        <v>69927600</v>
      </c>
      <c r="Z57" s="114">
        <f t="shared" si="2"/>
        <v>1.0341889317116693</v>
      </c>
      <c r="AA57" s="121">
        <f t="shared" si="3"/>
        <v>1.0341889317116693</v>
      </c>
    </row>
    <row r="58" spans="2:27" x14ac:dyDescent="0.2">
      <c r="Q58" s="16"/>
      <c r="R58" s="17"/>
      <c r="S58" s="18"/>
      <c r="U58" s="3"/>
      <c r="V58" s="7"/>
      <c r="W58" s="9"/>
      <c r="X58" s="3"/>
    </row>
    <row r="59" spans="2:27" x14ac:dyDescent="0.2">
      <c r="Q59" s="16"/>
      <c r="R59" s="17"/>
      <c r="S59" s="18"/>
    </row>
    <row r="60" spans="2:27" x14ac:dyDescent="0.2">
      <c r="Q60" s="2"/>
      <c r="R60" s="2"/>
    </row>
    <row r="61" spans="2:27" x14ac:dyDescent="0.2">
      <c r="Q61" s="3"/>
      <c r="R61" s="8"/>
      <c r="V61" s="160"/>
      <c r="W61" s="161" t="s">
        <v>8</v>
      </c>
      <c r="X61" s="162"/>
      <c r="Y61" s="160" t="s">
        <v>9</v>
      </c>
      <c r="Z61" s="3" t="s">
        <v>63</v>
      </c>
      <c r="AA61" s="15">
        <v>4.8</v>
      </c>
    </row>
    <row r="62" spans="2:27" x14ac:dyDescent="0.2">
      <c r="Q62" s="3"/>
      <c r="R62" s="8"/>
      <c r="V62" s="163" t="s">
        <v>5</v>
      </c>
      <c r="W62" s="164">
        <v>25</v>
      </c>
      <c r="X62" s="160" t="s">
        <v>9</v>
      </c>
      <c r="Y62" s="165">
        <v>96</v>
      </c>
      <c r="Z62" s="3" t="s">
        <v>64</v>
      </c>
      <c r="AA62" s="15">
        <f>(AA61*W66)/AA63</f>
        <v>96</v>
      </c>
    </row>
    <row r="63" spans="2:27" x14ac:dyDescent="0.2">
      <c r="Q63" s="3"/>
      <c r="R63" s="8"/>
      <c r="V63" s="166" t="s">
        <v>4</v>
      </c>
      <c r="W63" s="167">
        <v>50</v>
      </c>
      <c r="X63" s="160" t="s">
        <v>10</v>
      </c>
      <c r="Y63" s="165">
        <v>2</v>
      </c>
      <c r="Z63" s="3" t="s">
        <v>65</v>
      </c>
      <c r="AA63" s="15">
        <v>5</v>
      </c>
    </row>
    <row r="64" spans="2:27" x14ac:dyDescent="0.2">
      <c r="Q64" s="3"/>
      <c r="R64" s="8"/>
      <c r="V64" s="165" t="s">
        <v>6</v>
      </c>
      <c r="W64" s="167">
        <v>15</v>
      </c>
      <c r="X64" s="160" t="s">
        <v>11</v>
      </c>
      <c r="Y64" s="165">
        <f>200-Y62-Y63</f>
        <v>102</v>
      </c>
      <c r="Z64" s="3" t="s">
        <v>66</v>
      </c>
      <c r="AA64" s="15">
        <v>1</v>
      </c>
    </row>
    <row r="65" spans="17:29" ht="17" thickBot="1" x14ac:dyDescent="0.25">
      <c r="Q65" s="16"/>
      <c r="R65" s="17"/>
      <c r="S65" s="18"/>
      <c r="V65" s="165" t="s">
        <v>7</v>
      </c>
      <c r="W65" s="167">
        <v>10</v>
      </c>
      <c r="X65" s="160" t="s">
        <v>3</v>
      </c>
      <c r="Y65" s="160">
        <f>SUM(Y62:Y64)</f>
        <v>200</v>
      </c>
    </row>
    <row r="66" spans="17:29" x14ac:dyDescent="0.2">
      <c r="Q66" s="48" t="s">
        <v>17</v>
      </c>
      <c r="R66" s="49" t="s">
        <v>68</v>
      </c>
      <c r="S66" s="18" t="s">
        <v>69</v>
      </c>
      <c r="V66" s="165" t="s">
        <v>3</v>
      </c>
      <c r="W66" s="167">
        <v>100</v>
      </c>
      <c r="X66" s="160"/>
      <c r="Y66" s="160"/>
    </row>
    <row r="67" spans="17:29" x14ac:dyDescent="0.2">
      <c r="Q67" s="39" t="s">
        <v>13</v>
      </c>
      <c r="R67" s="62">
        <v>0.25013000000000002</v>
      </c>
      <c r="S67" s="62" t="s">
        <v>30</v>
      </c>
      <c r="V67" s="30"/>
    </row>
    <row r="68" spans="17:29" x14ac:dyDescent="0.2">
      <c r="Q68" s="39" t="s">
        <v>14</v>
      </c>
      <c r="R68" s="62">
        <v>0.47249999999999998</v>
      </c>
      <c r="S68" s="62" t="s">
        <v>31</v>
      </c>
    </row>
    <row r="69" spans="17:29" ht="17" thickBot="1" x14ac:dyDescent="0.25">
      <c r="Q69" s="41" t="s">
        <v>15</v>
      </c>
      <c r="R69" s="169">
        <v>0.25130000000000002</v>
      </c>
      <c r="S69" s="63" t="s">
        <v>30</v>
      </c>
    </row>
    <row r="70" spans="17:29" x14ac:dyDescent="0.2">
      <c r="Q70" s="3"/>
      <c r="R70" s="6"/>
      <c r="S70" s="18"/>
    </row>
    <row r="71" spans="17:29" x14ac:dyDescent="0.2">
      <c r="Q71" s="3"/>
      <c r="R71" s="6"/>
      <c r="S71" s="18"/>
    </row>
    <row r="72" spans="17:29" ht="17" thickBot="1" x14ac:dyDescent="0.25">
      <c r="Q72" s="3"/>
      <c r="R72" s="6"/>
      <c r="S72" s="18"/>
    </row>
    <row r="73" spans="17:29" ht="17" thickBot="1" x14ac:dyDescent="0.25">
      <c r="Q73" s="16"/>
      <c r="R73" s="17"/>
      <c r="S73" s="18"/>
      <c r="AB73" s="205" t="s">
        <v>13</v>
      </c>
      <c r="AC73" s="206"/>
    </row>
    <row r="74" spans="17:29" x14ac:dyDescent="0.2">
      <c r="Q74" s="142" t="s">
        <v>51</v>
      </c>
      <c r="R74" s="143">
        <v>2016</v>
      </c>
      <c r="S74" s="143">
        <v>2017</v>
      </c>
      <c r="T74" s="143">
        <v>2018</v>
      </c>
      <c r="U74" s="143">
        <v>2019</v>
      </c>
      <c r="V74" s="144">
        <v>2020</v>
      </c>
      <c r="W74"/>
      <c r="AB74" s="154" t="s">
        <v>0</v>
      </c>
      <c r="AC74" s="155" t="s">
        <v>62</v>
      </c>
    </row>
    <row r="75" spans="17:29" x14ac:dyDescent="0.2">
      <c r="Q75" s="145" t="s">
        <v>52</v>
      </c>
      <c r="R75" s="146">
        <v>5650</v>
      </c>
      <c r="S75" s="146">
        <v>22911</v>
      </c>
      <c r="T75" s="146">
        <v>69273</v>
      </c>
      <c r="U75" s="146">
        <v>191675</v>
      </c>
      <c r="V75" s="147">
        <v>204328</v>
      </c>
      <c r="W75"/>
      <c r="AB75" s="156">
        <v>2016</v>
      </c>
      <c r="AC75" s="157">
        <v>5650</v>
      </c>
    </row>
    <row r="76" spans="17:29" x14ac:dyDescent="0.2">
      <c r="Q76" s="145" t="s">
        <v>54</v>
      </c>
      <c r="R76" s="146">
        <v>10975</v>
      </c>
      <c r="S76" s="146">
        <v>38994</v>
      </c>
      <c r="T76" s="146">
        <v>103416</v>
      </c>
      <c r="U76" s="146">
        <v>472982</v>
      </c>
      <c r="V76" s="147">
        <v>177153</v>
      </c>
      <c r="W76"/>
      <c r="AB76" s="156">
        <v>2017</v>
      </c>
      <c r="AC76" s="157">
        <v>22911</v>
      </c>
    </row>
    <row r="77" spans="17:29" x14ac:dyDescent="0.2">
      <c r="Q77" s="145" t="s">
        <v>56</v>
      </c>
      <c r="R77" s="146">
        <v>-5325</v>
      </c>
      <c r="S77" s="146">
        <v>-16083</v>
      </c>
      <c r="T77" s="146">
        <v>-34143</v>
      </c>
      <c r="U77" s="146">
        <v>-281307</v>
      </c>
      <c r="V77" s="147">
        <v>27175</v>
      </c>
      <c r="W77"/>
      <c r="AB77" s="156">
        <v>2018</v>
      </c>
      <c r="AC77" s="157">
        <v>69273</v>
      </c>
    </row>
    <row r="78" spans="17:29" x14ac:dyDescent="0.2">
      <c r="Q78" s="145" t="s">
        <v>58</v>
      </c>
      <c r="R78" s="146">
        <v>3392</v>
      </c>
      <c r="S78" s="146">
        <v>10818</v>
      </c>
      <c r="T78" s="146">
        <v>18100</v>
      </c>
      <c r="U78" s="146">
        <v>9918</v>
      </c>
      <c r="V78" s="147">
        <v>11217</v>
      </c>
      <c r="W78"/>
      <c r="X78" s="141"/>
      <c r="Y78"/>
      <c r="Z78"/>
      <c r="AA78"/>
      <c r="AB78" s="156">
        <v>2019</v>
      </c>
      <c r="AC78" s="157">
        <v>191675</v>
      </c>
    </row>
    <row r="79" spans="17:29" ht="17" thickBot="1" x14ac:dyDescent="0.25">
      <c r="Q79" s="148" t="s">
        <v>59</v>
      </c>
      <c r="R79" s="149">
        <v>-8722</v>
      </c>
      <c r="S79" s="149">
        <v>-26907</v>
      </c>
      <c r="T79" s="149">
        <v>-51816</v>
      </c>
      <c r="U79" s="149">
        <v>-291306</v>
      </c>
      <c r="V79" s="150">
        <v>15836</v>
      </c>
      <c r="W79"/>
      <c r="X79"/>
      <c r="Y79"/>
      <c r="Z79"/>
      <c r="AA79"/>
      <c r="AB79" s="156">
        <v>2020</v>
      </c>
      <c r="AC79" s="157">
        <v>204328</v>
      </c>
    </row>
    <row r="80" spans="17:29" ht="17" thickBot="1" x14ac:dyDescent="0.25">
      <c r="Q80"/>
      <c r="R80"/>
      <c r="S80"/>
      <c r="T80"/>
      <c r="U80"/>
      <c r="V80"/>
      <c r="W80"/>
      <c r="X80"/>
      <c r="Y80"/>
      <c r="Z80"/>
      <c r="AA80"/>
      <c r="AB80" s="158" t="s">
        <v>3</v>
      </c>
      <c r="AC80" s="159">
        <f>SUM(AC75:AC79)</f>
        <v>493837</v>
      </c>
    </row>
    <row r="81" spans="17:24" x14ac:dyDescent="0.2">
      <c r="Q81" s="130"/>
      <c r="R81" s="131"/>
      <c r="S81" s="131"/>
      <c r="T81" s="131"/>
      <c r="U81" s="131"/>
      <c r="V81" s="131"/>
      <c r="W81" s="125"/>
      <c r="X81" s="97"/>
    </row>
    <row r="82" spans="17:24" ht="17" thickBot="1" x14ac:dyDescent="0.25">
      <c r="Q82" s="132"/>
      <c r="R82" s="80"/>
      <c r="S82" s="80"/>
      <c r="T82" s="80"/>
      <c r="U82" s="131"/>
      <c r="V82" s="131"/>
      <c r="W82" s="125"/>
      <c r="X82" s="97"/>
    </row>
    <row r="83" spans="17:24" x14ac:dyDescent="0.2">
      <c r="Q83" s="151" t="s">
        <v>60</v>
      </c>
      <c r="R83" s="143">
        <v>2020</v>
      </c>
      <c r="S83" s="143">
        <v>2019</v>
      </c>
      <c r="T83" s="143">
        <v>2018</v>
      </c>
      <c r="U83" s="143">
        <v>2017</v>
      </c>
      <c r="V83" s="144">
        <v>2016</v>
      </c>
      <c r="W83" s="124"/>
      <c r="X83" s="97"/>
    </row>
    <row r="84" spans="17:24" x14ac:dyDescent="0.2">
      <c r="Q84" s="152" t="s">
        <v>53</v>
      </c>
      <c r="R84" s="146">
        <v>232232</v>
      </c>
      <c r="S84" s="146">
        <v>178973</v>
      </c>
      <c r="T84" s="146">
        <v>226552</v>
      </c>
      <c r="U84" s="146">
        <v>11407</v>
      </c>
      <c r="V84" s="147">
        <v>7815</v>
      </c>
      <c r="W84" s="124"/>
      <c r="X84" s="97"/>
    </row>
    <row r="85" spans="17:24" x14ac:dyDescent="0.2">
      <c r="Q85" s="152" t="s">
        <v>55</v>
      </c>
      <c r="R85" s="146">
        <v>178973</v>
      </c>
      <c r="S85" s="146">
        <v>173570</v>
      </c>
      <c r="T85" s="146">
        <v>114566</v>
      </c>
      <c r="U85" s="146">
        <v>12917</v>
      </c>
      <c r="V85" s="147">
        <v>1432</v>
      </c>
      <c r="W85" s="124"/>
      <c r="X85" s="97"/>
    </row>
    <row r="86" spans="17:24" ht="17" thickBot="1" x14ac:dyDescent="0.25">
      <c r="Q86" s="153" t="s">
        <v>57</v>
      </c>
      <c r="R86" s="149">
        <v>88096</v>
      </c>
      <c r="S86" s="149">
        <v>5403</v>
      </c>
      <c r="T86" s="149">
        <v>111986</v>
      </c>
      <c r="U86" s="149">
        <v>-1510</v>
      </c>
      <c r="V86" s="150">
        <v>6383</v>
      </c>
      <c r="W86" s="124"/>
      <c r="X86" s="97"/>
    </row>
    <row r="87" spans="17:24" x14ac:dyDescent="0.2">
      <c r="Q87" s="132"/>
      <c r="R87" s="80"/>
      <c r="S87" s="80"/>
      <c r="T87" s="80"/>
      <c r="U87" s="80"/>
      <c r="V87" s="80"/>
      <c r="W87" s="124"/>
      <c r="X87" s="97"/>
    </row>
    <row r="88" spans="17:24" x14ac:dyDescent="0.2">
      <c r="Q88" s="133"/>
      <c r="R88" s="134"/>
      <c r="S88" s="134"/>
      <c r="T88" s="134"/>
      <c r="U88" s="80"/>
      <c r="V88" s="80"/>
      <c r="W88" s="124"/>
      <c r="X88" s="97"/>
    </row>
    <row r="89" spans="17:24" x14ac:dyDescent="0.2">
      <c r="Q89" s="138"/>
      <c r="R89" s="139"/>
      <c r="S89" s="140"/>
      <c r="T89" s="97"/>
      <c r="U89" s="137"/>
      <c r="V89" s="125"/>
      <c r="W89" s="125"/>
      <c r="X89" s="97"/>
    </row>
    <row r="93" spans="17:24" x14ac:dyDescent="0.2">
      <c r="Q93" s="20"/>
    </row>
    <row r="95" spans="17:24" x14ac:dyDescent="0.2">
      <c r="Q95" s="16"/>
      <c r="R95" s="17"/>
      <c r="S95" s="18"/>
    </row>
    <row r="96" spans="17:24" x14ac:dyDescent="0.2">
      <c r="Q96" s="16"/>
      <c r="R96" s="17"/>
      <c r="S96" s="18"/>
    </row>
    <row r="97" spans="17:21" x14ac:dyDescent="0.2">
      <c r="Q97" s="16"/>
      <c r="R97" s="17"/>
      <c r="S97" s="18"/>
    </row>
    <row r="98" spans="17:21" x14ac:dyDescent="0.2">
      <c r="Q98" s="12"/>
      <c r="R98"/>
      <c r="S98"/>
      <c r="T98"/>
    </row>
    <row r="99" spans="17:21" x14ac:dyDescent="0.2">
      <c r="Q99" s="57"/>
      <c r="R99" s="57"/>
      <c r="S99" s="57"/>
      <c r="T99" s="57"/>
      <c r="U99"/>
    </row>
    <row r="100" spans="17:21" x14ac:dyDescent="0.2">
      <c r="Q100" s="59"/>
      <c r="R100" s="57"/>
      <c r="S100" s="57"/>
      <c r="T100" s="57"/>
      <c r="U100" s="57"/>
    </row>
    <row r="101" spans="17:21" x14ac:dyDescent="0.2">
      <c r="Q101" s="59"/>
      <c r="R101" s="57"/>
      <c r="S101" s="57"/>
      <c r="T101" s="57"/>
      <c r="U101" s="57"/>
    </row>
    <row r="102" spans="17:21" x14ac:dyDescent="0.2">
      <c r="Q102" s="59"/>
      <c r="R102" s="57"/>
      <c r="S102" s="57"/>
      <c r="T102" s="57"/>
      <c r="U102" s="60"/>
    </row>
    <row r="103" spans="17:21" x14ac:dyDescent="0.2">
      <c r="Q103" s="59"/>
      <c r="R103" s="57"/>
      <c r="S103" s="57"/>
      <c r="T103" s="57"/>
      <c r="U103" s="60"/>
    </row>
    <row r="104" spans="17:21" x14ac:dyDescent="0.2">
      <c r="Q104" s="59"/>
      <c r="R104" s="57"/>
      <c r="S104" s="57"/>
      <c r="T104" s="57"/>
      <c r="U104" s="60"/>
    </row>
    <row r="105" spans="17:21" x14ac:dyDescent="0.2">
      <c r="Q105" s="59"/>
      <c r="R105" s="57"/>
      <c r="S105" s="57"/>
      <c r="T105" s="57"/>
      <c r="U105" s="60"/>
    </row>
    <row r="106" spans="17:21" x14ac:dyDescent="0.2">
      <c r="Q106" s="59"/>
      <c r="R106" s="57"/>
      <c r="S106" s="57"/>
      <c r="T106" s="57"/>
      <c r="U106" s="60"/>
    </row>
    <row r="107" spans="17:21" x14ac:dyDescent="0.2">
      <c r="Q107" s="59"/>
      <c r="R107" s="57"/>
      <c r="S107" s="57"/>
      <c r="T107" s="57"/>
      <c r="U107" s="60"/>
    </row>
    <row r="108" spans="17:21" x14ac:dyDescent="0.2">
      <c r="Q108" s="59"/>
      <c r="R108" s="57"/>
      <c r="S108" s="57"/>
      <c r="T108" s="57"/>
      <c r="U108" s="60"/>
    </row>
    <row r="109" spans="17:21" x14ac:dyDescent="0.2">
      <c r="Q109" s="59"/>
      <c r="R109" s="57"/>
      <c r="S109" s="57"/>
      <c r="T109" s="57"/>
      <c r="U109" s="60"/>
    </row>
    <row r="110" spans="17:21" x14ac:dyDescent="0.2">
      <c r="Q110" s="59"/>
      <c r="R110" s="57"/>
      <c r="S110" s="57"/>
      <c r="T110" s="57"/>
      <c r="U110" s="60"/>
    </row>
    <row r="111" spans="17:21" x14ac:dyDescent="0.2">
      <c r="Q111"/>
      <c r="R111"/>
      <c r="S111"/>
      <c r="T111"/>
      <c r="U111" s="60"/>
    </row>
    <row r="112" spans="17:21" x14ac:dyDescent="0.2">
      <c r="Q112"/>
      <c r="R112"/>
      <c r="S112"/>
      <c r="T112"/>
      <c r="U112"/>
    </row>
    <row r="113" spans="17:21" x14ac:dyDescent="0.2">
      <c r="Q113" s="12"/>
      <c r="R113"/>
      <c r="S113"/>
      <c r="T113"/>
      <c r="U113"/>
    </row>
    <row r="114" spans="17:21" x14ac:dyDescent="0.2">
      <c r="Q114"/>
      <c r="R114"/>
      <c r="S114"/>
      <c r="T114"/>
      <c r="U114"/>
    </row>
    <row r="115" spans="17:21" x14ac:dyDescent="0.2">
      <c r="Q115" s="58"/>
      <c r="R115" s="14"/>
      <c r="S115" s="14"/>
      <c r="T115" s="14"/>
      <c r="U115"/>
    </row>
    <row r="116" spans="17:21" x14ac:dyDescent="0.2">
      <c r="Q116" s="58"/>
      <c r="R116" s="14"/>
      <c r="S116" s="14"/>
      <c r="T116" s="14"/>
      <c r="U116"/>
    </row>
    <row r="117" spans="17:21" x14ac:dyDescent="0.2">
      <c r="Q117" s="58"/>
      <c r="R117" s="14"/>
      <c r="S117" s="14"/>
      <c r="T117" s="14"/>
      <c r="U117" s="61"/>
    </row>
    <row r="118" spans="17:21" x14ac:dyDescent="0.2">
      <c r="Q118" s="58"/>
      <c r="R118" s="14"/>
      <c r="S118" s="14"/>
      <c r="T118" s="14"/>
      <c r="U118" s="61"/>
    </row>
    <row r="119" spans="17:21" x14ac:dyDescent="0.2">
      <c r="Q119" s="58"/>
      <c r="R119" s="14"/>
      <c r="S119" s="14"/>
      <c r="T119" s="14"/>
      <c r="U119" s="61"/>
    </row>
    <row r="120" spans="17:21" x14ac:dyDescent="0.2">
      <c r="Q120" s="58"/>
      <c r="R120" s="14"/>
      <c r="S120" s="14"/>
      <c r="T120" s="14"/>
      <c r="U120" s="61"/>
    </row>
    <row r="121" spans="17:21" x14ac:dyDescent="0.2">
      <c r="Q121" s="58"/>
      <c r="R121" s="14"/>
      <c r="S121" s="14"/>
      <c r="T121" s="14"/>
      <c r="U121" s="61"/>
    </row>
    <row r="122" spans="17:21" x14ac:dyDescent="0.2">
      <c r="Q122" s="58"/>
      <c r="R122" s="14"/>
      <c r="S122" s="14"/>
      <c r="T122" s="14"/>
      <c r="U122" s="61"/>
    </row>
    <row r="123" spans="17:21" x14ac:dyDescent="0.2">
      <c r="Q123" s="58"/>
      <c r="R123" s="14"/>
      <c r="S123" s="14"/>
      <c r="T123" s="14"/>
      <c r="U123" s="61"/>
    </row>
    <row r="124" spans="17:21" x14ac:dyDescent="0.2">
      <c r="Q124" s="58"/>
      <c r="R124" s="14"/>
      <c r="S124" s="14"/>
      <c r="T124" s="14"/>
      <c r="U124" s="61"/>
    </row>
    <row r="125" spans="17:21" x14ac:dyDescent="0.2">
      <c r="Q125" s="58"/>
      <c r="R125" s="14"/>
      <c r="S125" s="14"/>
      <c r="T125" s="14"/>
      <c r="U125" s="61"/>
    </row>
    <row r="126" spans="17:21" x14ac:dyDescent="0.2">
      <c r="U126" s="61"/>
    </row>
  </sheetData>
  <sortState xmlns:xlrd2="http://schemas.microsoft.com/office/spreadsheetml/2017/richdata2" ref="Q21:R28">
    <sortCondition descending="1" ref="R21:R28"/>
  </sortState>
  <mergeCells count="4">
    <mergeCell ref="AB73:AC73"/>
    <mergeCell ref="I20:K20"/>
    <mergeCell ref="Q32:T32"/>
    <mergeCell ref="Q20:T20"/>
  </mergeCells>
  <phoneticPr fontId="16" type="noConversion"/>
  <pageMargins left="0.7" right="0.7" top="0.75" bottom="0.75" header="0.3" footer="0.3"/>
  <pageSetup scale="60" orientation="portrait" horizontalDpi="0" verticalDpi="0"/>
  <drawing r:id="rId1"/>
  <extLst>
    <ext xmlns:x14="http://schemas.microsoft.com/office/spreadsheetml/2009/9/main" uri="{05C60535-1F16-4fd2-B633-F4F36F0B64E0}">
      <x14:sparklineGroups xmlns:xm="http://schemas.microsoft.com/office/excel/2006/main">
        <x14:sparklineGroup displayEmptyCellsAs="gap" markers="1" negative="1" xr2:uid="{FACCD4D9-6C09-6C49-8218-C6E0E9A3A0C4}">
          <x14:colorSeries rgb="FF376092"/>
          <x14:colorNegative rgb="FFD00000"/>
          <x14:colorAxis rgb="FF000000"/>
          <x14:colorMarkers theme="3"/>
          <x14:colorFirst rgb="FFD00000"/>
          <x14:colorLast rgb="FFD00000"/>
          <x14:colorHigh rgb="FFD00000"/>
          <x14:colorLow rgb="FFD00000"/>
          <x14:sparklines>
            <x14:sparkline>
              <xm:sqref>F55</xm:sqref>
            </x14:sparkline>
          </x14:sparklines>
        </x14:sparklineGroup>
        <x14:sparklineGroup type="column" displayEmptyCellsAs="gap" xr2:uid="{E49637CA-08E1-F84F-9C4B-34F1CDEA9CA1}">
          <x14:colorSeries rgb="FF376092"/>
          <x14:colorNegative rgb="FFD00000"/>
          <x14:colorAxis rgb="FF000000"/>
          <x14:colorMarkers rgb="FFD00000"/>
          <x14:colorFirst rgb="FFD00000"/>
          <x14:colorLast rgb="FFD00000"/>
          <x14:colorHigh rgb="FFD00000"/>
          <x14:colorLow rgb="FFD00000"/>
          <x14:sparklines>
            <x14:sparkline>
              <xm:sqref>E55</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154ED-5D2D-FE4C-A388-8CA526A942D4}">
  <dimension ref="A1"/>
  <sheetViews>
    <sheetView workbookViewId="0">
      <selection activeCell="N9" sqref="N9"/>
    </sheetView>
  </sheetViews>
  <sheetFormatPr baseColWidth="10" defaultRowHeight="15" x14ac:dyDescent="0.2"/>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Letter Shareholders</vt:lpstr>
      <vt:lpstr>Dashboard I</vt:lpstr>
      <vt:lpstr>Dashboard II</vt:lpstr>
      <vt:lpstr>References</vt:lpstr>
      <vt:lpstr>'Dashboard I'!Print_Area</vt:lpstr>
      <vt:lpstr>'Dashboard II'!Print_Area</vt:lpstr>
      <vt:lpstr>'Letter Shareholders'!Print_Area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Yerassyl Bakyt</cp:lastModifiedBy>
  <cp:revision/>
  <cp:lastPrinted>2021-11-25T04:55:59Z</cp:lastPrinted>
  <dcterms:created xsi:type="dcterms:W3CDTF">2021-06-17T12:36:24Z</dcterms:created>
  <dcterms:modified xsi:type="dcterms:W3CDTF">2021-11-25T04:56:43Z</dcterms:modified>
  <cp:category/>
  <cp:contentStatus/>
</cp:coreProperties>
</file>